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92" yWindow="72" windowWidth="16080" windowHeight="5628"/>
  </bookViews>
  <sheets>
    <sheet name="Retirement Calculator" sheetId="1" r:id="rId1"/>
    <sheet name="Tracker" sheetId="3" r:id="rId2"/>
    <sheet name="Graph" sheetId="4" r:id="rId3"/>
  </sheets>
  <definedNames>
    <definedName name="inteq">#REF!</definedName>
    <definedName name="sipeq">#REF!</definedName>
  </definedNames>
  <calcPr calcId="124519"/>
</workbook>
</file>

<file path=xl/calcChain.xml><?xml version="1.0" encoding="utf-8"?>
<calcChain xmlns="http://schemas.openxmlformats.org/spreadsheetml/2006/main">
  <c r="AF1147" i="3"/>
  <c r="AF1146"/>
  <c r="AF1145"/>
  <c r="AF1144"/>
  <c r="AF1143"/>
  <c r="AF1142"/>
  <c r="AF1141"/>
  <c r="AF1140"/>
  <c r="AF1139"/>
  <c r="AF1138"/>
  <c r="AF1137"/>
  <c r="AF1136"/>
  <c r="AF1135"/>
  <c r="AF1134"/>
  <c r="AF1133"/>
  <c r="AF1132"/>
  <c r="AF1131"/>
  <c r="AF1130"/>
  <c r="AF1129"/>
  <c r="AF1128"/>
  <c r="AF1127"/>
  <c r="AF1126"/>
  <c r="AF1125"/>
  <c r="AF1124"/>
  <c r="AF1123"/>
  <c r="AF1122"/>
  <c r="AF1121"/>
  <c r="AF1120"/>
  <c r="AF1119"/>
  <c r="AF1118"/>
  <c r="AF1117"/>
  <c r="AF1116"/>
  <c r="AF1115"/>
  <c r="AF1114"/>
  <c r="AF1113"/>
  <c r="AF1112"/>
  <c r="AF1111"/>
  <c r="AF1110"/>
  <c r="AF1109"/>
  <c r="AF1108"/>
  <c r="AF1107"/>
  <c r="AF1106"/>
  <c r="AF1105"/>
  <c r="AF1104"/>
  <c r="AF1103"/>
  <c r="AF1102"/>
  <c r="AF1101"/>
  <c r="AF1100"/>
  <c r="AF1099"/>
  <c r="AF1098"/>
  <c r="AF1097"/>
  <c r="AF1096"/>
  <c r="AF1095"/>
  <c r="AF1094"/>
  <c r="AF1093"/>
  <c r="AF1092"/>
  <c r="AF1091"/>
  <c r="AF1090"/>
  <c r="AF1089"/>
  <c r="AF1088"/>
  <c r="AF1087"/>
  <c r="AF1086"/>
  <c r="AF1085"/>
  <c r="AF1084"/>
  <c r="AF1083"/>
  <c r="AF1082"/>
  <c r="AF1081"/>
  <c r="AF1080"/>
  <c r="AF1079"/>
  <c r="AF1078"/>
  <c r="AF1077"/>
  <c r="AF1076"/>
  <c r="AF1075"/>
  <c r="AF1074"/>
  <c r="AF1073"/>
  <c r="AF1072"/>
  <c r="AF1071"/>
  <c r="AF1070"/>
  <c r="AF1069"/>
  <c r="AF1068"/>
  <c r="AF1067"/>
  <c r="AF1066"/>
  <c r="AF1065"/>
  <c r="AF1064"/>
  <c r="AF1063"/>
  <c r="AF1062"/>
  <c r="AF1061"/>
  <c r="AF1060"/>
  <c r="AF1059"/>
  <c r="AF1058"/>
  <c r="AF1057"/>
  <c r="AF1056"/>
  <c r="AF1055"/>
  <c r="AF1054"/>
  <c r="AF1053"/>
  <c r="AF1052"/>
  <c r="AF1051"/>
  <c r="AF1050"/>
  <c r="AF1049"/>
  <c r="AF1048"/>
  <c r="AF1047"/>
  <c r="AF1046"/>
  <c r="AF1045"/>
  <c r="AF1044"/>
  <c r="AF1043"/>
  <c r="AF1042"/>
  <c r="AF1041"/>
  <c r="AF1040"/>
  <c r="AF1039"/>
  <c r="AF1038"/>
  <c r="AF1037"/>
  <c r="AF1036"/>
  <c r="AF1035"/>
  <c r="AF1034"/>
  <c r="AF1033"/>
  <c r="AF1032"/>
  <c r="AF1031"/>
  <c r="AF1030"/>
  <c r="AF1029"/>
  <c r="AF1028"/>
  <c r="AF1027"/>
  <c r="AF1026"/>
  <c r="AF1025"/>
  <c r="AF1024"/>
  <c r="AF1023"/>
  <c r="AF1022"/>
  <c r="AF1021"/>
  <c r="AF1020"/>
  <c r="AF1019"/>
  <c r="AF1018"/>
  <c r="AF1017"/>
  <c r="AF1016"/>
  <c r="AF1015"/>
  <c r="AF1014"/>
  <c r="AF1013"/>
  <c r="AF1012"/>
  <c r="AF1011"/>
  <c r="AF1010"/>
  <c r="AF1009"/>
  <c r="AF1008"/>
  <c r="AF1007"/>
  <c r="AF1006"/>
  <c r="AF1005"/>
  <c r="AF1004"/>
  <c r="AF1003"/>
  <c r="AF1002"/>
  <c r="AF1001"/>
  <c r="AF1000"/>
  <c r="AF999"/>
  <c r="AF998"/>
  <c r="AF997"/>
  <c r="AF996"/>
  <c r="AF995"/>
  <c r="AF994"/>
  <c r="AF993"/>
  <c r="AF992"/>
  <c r="AF991"/>
  <c r="AF990"/>
  <c r="AF989"/>
  <c r="AF988"/>
  <c r="AF987"/>
  <c r="AF986"/>
  <c r="AF985"/>
  <c r="AF984"/>
  <c r="AF983"/>
  <c r="AF982"/>
  <c r="AF981"/>
  <c r="AF980"/>
  <c r="AF979"/>
  <c r="AF978"/>
  <c r="AF977"/>
  <c r="AF976"/>
  <c r="AF975"/>
  <c r="AF974"/>
  <c r="AF973"/>
  <c r="AF972"/>
  <c r="AF971"/>
  <c r="AF970"/>
  <c r="AF969"/>
  <c r="AF968"/>
  <c r="AF967"/>
  <c r="AF966"/>
  <c r="AF965"/>
  <c r="AF964"/>
  <c r="AF963"/>
  <c r="AF962"/>
  <c r="AF961"/>
  <c r="AF960"/>
  <c r="AF959"/>
  <c r="AF958"/>
  <c r="AF957"/>
  <c r="AF956"/>
  <c r="AF955"/>
  <c r="AF954"/>
  <c r="AF953"/>
  <c r="AF952"/>
  <c r="AF951"/>
  <c r="AF950"/>
  <c r="AF949"/>
  <c r="AF948"/>
  <c r="AF947"/>
  <c r="AF946"/>
  <c r="AF945"/>
  <c r="AF944"/>
  <c r="AF943"/>
  <c r="AF942"/>
  <c r="AF941"/>
  <c r="AF940"/>
  <c r="AF939"/>
  <c r="AF938"/>
  <c r="AF937"/>
  <c r="AF936"/>
  <c r="AF935"/>
  <c r="AF934"/>
  <c r="AF933"/>
  <c r="AF932"/>
  <c r="AF931"/>
  <c r="AF930"/>
  <c r="AF929"/>
  <c r="AF928"/>
  <c r="AF927"/>
  <c r="AF926"/>
  <c r="AF925"/>
  <c r="AF924"/>
  <c r="AF923"/>
  <c r="AF922"/>
  <c r="AF921"/>
  <c r="AF920"/>
  <c r="AF919"/>
  <c r="AF918"/>
  <c r="AF917"/>
  <c r="AF916"/>
  <c r="AF915"/>
  <c r="AF914"/>
  <c r="AF913"/>
  <c r="AF912"/>
  <c r="AF911"/>
  <c r="AF910"/>
  <c r="AF909"/>
  <c r="AF908"/>
  <c r="AF907"/>
  <c r="AF906"/>
  <c r="AF905"/>
  <c r="AF904"/>
  <c r="AF903"/>
  <c r="AF902"/>
  <c r="AF901"/>
  <c r="AF900"/>
  <c r="AF899"/>
  <c r="AF898"/>
  <c r="AF897"/>
  <c r="AF896"/>
  <c r="AF895"/>
  <c r="AF894"/>
  <c r="AF893"/>
  <c r="AF892"/>
  <c r="AF891"/>
  <c r="AF890"/>
  <c r="AF889"/>
  <c r="AF888"/>
  <c r="AF887"/>
  <c r="AF886"/>
  <c r="AF885"/>
  <c r="AF884"/>
  <c r="AF883"/>
  <c r="AF882"/>
  <c r="AF881"/>
  <c r="AF880"/>
  <c r="AF879"/>
  <c r="AF878"/>
  <c r="AF877"/>
  <c r="AF876"/>
  <c r="AF875"/>
  <c r="AF874"/>
  <c r="AF873"/>
  <c r="AF872"/>
  <c r="AF871"/>
  <c r="AF870"/>
  <c r="AF869"/>
  <c r="AF868"/>
  <c r="AF867"/>
  <c r="AF866"/>
  <c r="AF865"/>
  <c r="AF864"/>
  <c r="AF863"/>
  <c r="AF862"/>
  <c r="AF861"/>
  <c r="AF860"/>
  <c r="AF859"/>
  <c r="AF858"/>
  <c r="AF857"/>
  <c r="AF856"/>
  <c r="AF855"/>
  <c r="AF854"/>
  <c r="AF853"/>
  <c r="AF852"/>
  <c r="AF851"/>
  <c r="AF850"/>
  <c r="AF849"/>
  <c r="AF848"/>
  <c r="AF847"/>
  <c r="AF846"/>
  <c r="AF845"/>
  <c r="AF844"/>
  <c r="AF843"/>
  <c r="AF842"/>
  <c r="AF841"/>
  <c r="AF840"/>
  <c r="AF839"/>
  <c r="AF838"/>
  <c r="AF837"/>
  <c r="AF836"/>
  <c r="AF835"/>
  <c r="AF834"/>
  <c r="AF833"/>
  <c r="AF832"/>
  <c r="AF831"/>
  <c r="AF830"/>
  <c r="AF829"/>
  <c r="AF828"/>
  <c r="AF827"/>
  <c r="AF826"/>
  <c r="AF825"/>
  <c r="AF824"/>
  <c r="AF823"/>
  <c r="AF822"/>
  <c r="AF821"/>
  <c r="AF820"/>
  <c r="AF819"/>
  <c r="AF818"/>
  <c r="AF817"/>
  <c r="AF816"/>
  <c r="AF815"/>
  <c r="AF814"/>
  <c r="AF813"/>
  <c r="AF812"/>
  <c r="AF811"/>
  <c r="AF810"/>
  <c r="AF809"/>
  <c r="AF808"/>
  <c r="AF807"/>
  <c r="AF806"/>
  <c r="AF805"/>
  <c r="AF804"/>
  <c r="AF803"/>
  <c r="AF802"/>
  <c r="AF801"/>
  <c r="AF800"/>
  <c r="AF799"/>
  <c r="AF798"/>
  <c r="AF797"/>
  <c r="AF796"/>
  <c r="AF795"/>
  <c r="AF794"/>
  <c r="AF793"/>
  <c r="AF792"/>
  <c r="AF791"/>
  <c r="AF790"/>
  <c r="AF789"/>
  <c r="AF788"/>
  <c r="AF787"/>
  <c r="AF786"/>
  <c r="AF785"/>
  <c r="AF784"/>
  <c r="AF783"/>
  <c r="AF782"/>
  <c r="AF781"/>
  <c r="AF780"/>
  <c r="AF779"/>
  <c r="AF778"/>
  <c r="AF777"/>
  <c r="AF776"/>
  <c r="AF775"/>
  <c r="AF774"/>
  <c r="AF773"/>
  <c r="AF772"/>
  <c r="AF771"/>
  <c r="AF770"/>
  <c r="AF769"/>
  <c r="AF768"/>
  <c r="AF767"/>
  <c r="AF766"/>
  <c r="AF765"/>
  <c r="AF764"/>
  <c r="AF763"/>
  <c r="AF762"/>
  <c r="AF761"/>
  <c r="AF760"/>
  <c r="AF759"/>
  <c r="AF758"/>
  <c r="AF757"/>
  <c r="AF756"/>
  <c r="AF755"/>
  <c r="AF754"/>
  <c r="AF753"/>
  <c r="AF752"/>
  <c r="AF751"/>
  <c r="AF750"/>
  <c r="AF749"/>
  <c r="AF748"/>
  <c r="AF747"/>
  <c r="AF746"/>
  <c r="AF745"/>
  <c r="AF744"/>
  <c r="AF743"/>
  <c r="AF742"/>
  <c r="AF741"/>
  <c r="AF740"/>
  <c r="AF739"/>
  <c r="AF738"/>
  <c r="AF737"/>
  <c r="AF736"/>
  <c r="AF735"/>
  <c r="AF734"/>
  <c r="AF733"/>
  <c r="AF732"/>
  <c r="AF731"/>
  <c r="AF730"/>
  <c r="AF729"/>
  <c r="AF728"/>
  <c r="AF727"/>
  <c r="AF726"/>
  <c r="AF725"/>
  <c r="AF724"/>
  <c r="AF723"/>
  <c r="AF722"/>
  <c r="AF721"/>
  <c r="AF720"/>
  <c r="AF719"/>
  <c r="AF718"/>
  <c r="AF717"/>
  <c r="AF716"/>
  <c r="AF715"/>
  <c r="AF714"/>
  <c r="AF713"/>
  <c r="AF712"/>
  <c r="AF711"/>
  <c r="AF710"/>
  <c r="AF709"/>
  <c r="AF708"/>
  <c r="AF707"/>
  <c r="AF706"/>
  <c r="AF705"/>
  <c r="AF704"/>
  <c r="AF703"/>
  <c r="AF702"/>
  <c r="AF701"/>
  <c r="AF700"/>
  <c r="AF699"/>
  <c r="AF698"/>
  <c r="AF697"/>
  <c r="AF696"/>
  <c r="AF695"/>
  <c r="AF694"/>
  <c r="AF693"/>
  <c r="AF692"/>
  <c r="AF691"/>
  <c r="AF690"/>
  <c r="AF689"/>
  <c r="AF688"/>
  <c r="AF687"/>
  <c r="AF686"/>
  <c r="AF685"/>
  <c r="AF684"/>
  <c r="AF683"/>
  <c r="AF682"/>
  <c r="AF681"/>
  <c r="AF680"/>
  <c r="AF679"/>
  <c r="AF678"/>
  <c r="AF677"/>
  <c r="AF676"/>
  <c r="AF675"/>
  <c r="AF674"/>
  <c r="AF673"/>
  <c r="AF672"/>
  <c r="AF671"/>
  <c r="AF670"/>
  <c r="AF669"/>
  <c r="AF668"/>
  <c r="AF667"/>
  <c r="AF666"/>
  <c r="AF665"/>
  <c r="AF664"/>
  <c r="AF663"/>
  <c r="AF662"/>
  <c r="AF661"/>
  <c r="AF660"/>
  <c r="AF659"/>
  <c r="AF658"/>
  <c r="AF657"/>
  <c r="AF656"/>
  <c r="AF655"/>
  <c r="AF654"/>
  <c r="AF653"/>
  <c r="AF652"/>
  <c r="AF651"/>
  <c r="AF650"/>
  <c r="AF649"/>
  <c r="AF648"/>
  <c r="AF647"/>
  <c r="AF646"/>
  <c r="AF645"/>
  <c r="AF644"/>
  <c r="AF643"/>
  <c r="AF642"/>
  <c r="AF641"/>
  <c r="AF640"/>
  <c r="AF639"/>
  <c r="AF638"/>
  <c r="AF637"/>
  <c r="AF636"/>
  <c r="AF635"/>
  <c r="AF634"/>
  <c r="AF633"/>
  <c r="AF632"/>
  <c r="AF631"/>
  <c r="AF630"/>
  <c r="AF629"/>
  <c r="AF628"/>
  <c r="AF627"/>
  <c r="AF626"/>
  <c r="AF625"/>
  <c r="AF624"/>
  <c r="AF623"/>
  <c r="AF622"/>
  <c r="AF621"/>
  <c r="AF620"/>
  <c r="AF619"/>
  <c r="AF618"/>
  <c r="AF617"/>
  <c r="AF616"/>
  <c r="AF615"/>
  <c r="AF614"/>
  <c r="AF613"/>
  <c r="AF612"/>
  <c r="AF611"/>
  <c r="AF610"/>
  <c r="AF609"/>
  <c r="AF608"/>
  <c r="AF607"/>
  <c r="AF606"/>
  <c r="AF605"/>
  <c r="AF604"/>
  <c r="AF603"/>
  <c r="AF602"/>
  <c r="AF601"/>
  <c r="AF600"/>
  <c r="AF599"/>
  <c r="AF598"/>
  <c r="AF597"/>
  <c r="AF596"/>
  <c r="AF595"/>
  <c r="AF594"/>
  <c r="AF593"/>
  <c r="AF592"/>
  <c r="AF591"/>
  <c r="AF590"/>
  <c r="AF589"/>
  <c r="AF588"/>
  <c r="AF587"/>
  <c r="AF586"/>
  <c r="AF585"/>
  <c r="AF584"/>
  <c r="AF583"/>
  <c r="AF582"/>
  <c r="AF581"/>
  <c r="AF580"/>
  <c r="AF579"/>
  <c r="AF578"/>
  <c r="AF577"/>
  <c r="AF576"/>
  <c r="AF575"/>
  <c r="AF574"/>
  <c r="AF573"/>
  <c r="AF572"/>
  <c r="AF571"/>
  <c r="AF570"/>
  <c r="AF569"/>
  <c r="AF568"/>
  <c r="AF567"/>
  <c r="AF566"/>
  <c r="AF565"/>
  <c r="AF564"/>
  <c r="AF563"/>
  <c r="AF562"/>
  <c r="AF561"/>
  <c r="AF560"/>
  <c r="AF559"/>
  <c r="AF558"/>
  <c r="AF557"/>
  <c r="AF556"/>
  <c r="AF555"/>
  <c r="AF554"/>
  <c r="AF553"/>
  <c r="AF552"/>
  <c r="AF551"/>
  <c r="AF550"/>
  <c r="AF549"/>
  <c r="AF548"/>
  <c r="AF547"/>
  <c r="AF546"/>
  <c r="AF545"/>
  <c r="AF544"/>
  <c r="AF543"/>
  <c r="AF542"/>
  <c r="AF541"/>
  <c r="AF540"/>
  <c r="AF539"/>
  <c r="AF538"/>
  <c r="AF537"/>
  <c r="AF536"/>
  <c r="AF535"/>
  <c r="AF534"/>
  <c r="AF533"/>
  <c r="AF532"/>
  <c r="AF531"/>
  <c r="AF530"/>
  <c r="AF529"/>
  <c r="AF528"/>
  <c r="AF527"/>
  <c r="AF526"/>
  <c r="AF525"/>
  <c r="AF524"/>
  <c r="AF523"/>
  <c r="AF522"/>
  <c r="AF521"/>
  <c r="AF520"/>
  <c r="AF519"/>
  <c r="AF518"/>
  <c r="AF517"/>
  <c r="AF516"/>
  <c r="AF515"/>
  <c r="AF514"/>
  <c r="AF513"/>
  <c r="AF512"/>
  <c r="AF511"/>
  <c r="AF510"/>
  <c r="AF509"/>
  <c r="AF508"/>
  <c r="AF507"/>
  <c r="AF506"/>
  <c r="AF505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4"/>
  <c r="AF483"/>
  <c r="AF482"/>
  <c r="AF481"/>
  <c r="AF480"/>
  <c r="AF479"/>
  <c r="AF478"/>
  <c r="AF477"/>
  <c r="AF476"/>
  <c r="AF475"/>
  <c r="AF474"/>
  <c r="AF473"/>
  <c r="AF472"/>
  <c r="AF471"/>
  <c r="AF470"/>
  <c r="AF469"/>
  <c r="AF468"/>
  <c r="AF467"/>
  <c r="AF466"/>
  <c r="AF465"/>
  <c r="AF464"/>
  <c r="AF463"/>
  <c r="AF462"/>
  <c r="AF461"/>
  <c r="AF460"/>
  <c r="AF459"/>
  <c r="AF458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7"/>
  <c r="AF346"/>
  <c r="AF345"/>
  <c r="AF344"/>
  <c r="AF343"/>
  <c r="AF342"/>
  <c r="AF341"/>
  <c r="AF340"/>
  <c r="AF339"/>
  <c r="AF338"/>
  <c r="AF337"/>
  <c r="AF336"/>
  <c r="AF335"/>
  <c r="AF334"/>
  <c r="AF333"/>
  <c r="AF332"/>
  <c r="AF331"/>
  <c r="AF330"/>
  <c r="AF329"/>
  <c r="AF328"/>
  <c r="AF327"/>
  <c r="AF326"/>
  <c r="AF325"/>
  <c r="AF324"/>
  <c r="AF323"/>
  <c r="AF322"/>
  <c r="AF321"/>
  <c r="AF320"/>
  <c r="AF319"/>
  <c r="AF318"/>
  <c r="AF317"/>
  <c r="AF316"/>
  <c r="AF315"/>
  <c r="AF314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D5"/>
  <c r="S1147" l="1"/>
  <c r="S1146"/>
  <c r="S1145"/>
  <c r="S1144"/>
  <c r="S1143"/>
  <c r="S1142"/>
  <c r="S1141"/>
  <c r="S1140"/>
  <c r="S1139"/>
  <c r="S1138"/>
  <c r="S1137"/>
  <c r="S1136"/>
  <c r="S1135"/>
  <c r="S1134"/>
  <c r="S1133"/>
  <c r="S1132"/>
  <c r="S1131"/>
  <c r="S1130"/>
  <c r="S1129"/>
  <c r="S1128"/>
  <c r="S1127"/>
  <c r="S1126"/>
  <c r="S1125"/>
  <c r="S1124"/>
  <c r="S1123"/>
  <c r="S1122"/>
  <c r="S1121"/>
  <c r="S1120"/>
  <c r="S1119"/>
  <c r="S1118"/>
  <c r="S1117"/>
  <c r="S1116"/>
  <c r="S1115"/>
  <c r="S1114"/>
  <c r="S1113"/>
  <c r="S1112"/>
  <c r="S1111"/>
  <c r="S1110"/>
  <c r="S1109"/>
  <c r="S1108"/>
  <c r="S1107"/>
  <c r="S1106"/>
  <c r="S1105"/>
  <c r="S1104"/>
  <c r="S1103"/>
  <c r="S1102"/>
  <c r="S1101"/>
  <c r="S1100"/>
  <c r="S1099"/>
  <c r="S1098"/>
  <c r="S1097"/>
  <c r="S1096"/>
  <c r="S1095"/>
  <c r="S1094"/>
  <c r="S1093"/>
  <c r="S1092"/>
  <c r="S1091"/>
  <c r="S1090"/>
  <c r="S1089"/>
  <c r="S1088"/>
  <c r="S1087"/>
  <c r="S1086"/>
  <c r="S1085"/>
  <c r="S1084"/>
  <c r="S1083"/>
  <c r="S1082"/>
  <c r="S1081"/>
  <c r="S1080"/>
  <c r="S1079"/>
  <c r="S1078"/>
  <c r="S1077"/>
  <c r="S1076"/>
  <c r="S1075"/>
  <c r="S1074"/>
  <c r="S1073"/>
  <c r="S1072"/>
  <c r="S1071"/>
  <c r="S1070"/>
  <c r="S1069"/>
  <c r="S1068"/>
  <c r="S1067"/>
  <c r="S1066"/>
  <c r="S1065"/>
  <c r="S1064"/>
  <c r="S1063"/>
  <c r="S1062"/>
  <c r="S1061"/>
  <c r="S1060"/>
  <c r="S1059"/>
  <c r="S1058"/>
  <c r="S1057"/>
  <c r="S1056"/>
  <c r="S1055"/>
  <c r="S1054"/>
  <c r="S1053"/>
  <c r="S1052"/>
  <c r="S1051"/>
  <c r="S1050"/>
  <c r="S1049"/>
  <c r="S1048"/>
  <c r="S1047"/>
  <c r="S1046"/>
  <c r="S1045"/>
  <c r="S1044"/>
  <c r="S1043"/>
  <c r="S1042"/>
  <c r="S1041"/>
  <c r="S1040"/>
  <c r="S1039"/>
  <c r="S1038"/>
  <c r="S1037"/>
  <c r="S1036"/>
  <c r="S1035"/>
  <c r="S1034"/>
  <c r="S1033"/>
  <c r="S1032"/>
  <c r="S1031"/>
  <c r="S1030"/>
  <c r="S1029"/>
  <c r="S1028"/>
  <c r="S1027"/>
  <c r="S1026"/>
  <c r="S1025"/>
  <c r="S1024"/>
  <c r="S1023"/>
  <c r="S1022"/>
  <c r="S1021"/>
  <c r="S1020"/>
  <c r="S1019"/>
  <c r="S1018"/>
  <c r="S1017"/>
  <c r="S1016"/>
  <c r="S1015"/>
  <c r="S1014"/>
  <c r="S1013"/>
  <c r="S1012"/>
  <c r="S1011"/>
  <c r="S1010"/>
  <c r="S1009"/>
  <c r="S1008"/>
  <c r="S1007"/>
  <c r="S1006"/>
  <c r="S1005"/>
  <c r="S1004"/>
  <c r="S1003"/>
  <c r="S1002"/>
  <c r="S1001"/>
  <c r="S1000"/>
  <c r="S999"/>
  <c r="S998"/>
  <c r="S997"/>
  <c r="S996"/>
  <c r="S995"/>
  <c r="S994"/>
  <c r="S993"/>
  <c r="S992"/>
  <c r="S991"/>
  <c r="S990"/>
  <c r="S989"/>
  <c r="S988"/>
  <c r="S987"/>
  <c r="S986"/>
  <c r="S985"/>
  <c r="S984"/>
  <c r="S983"/>
  <c r="S982"/>
  <c r="S981"/>
  <c r="S980"/>
  <c r="S979"/>
  <c r="S978"/>
  <c r="S977"/>
  <c r="S976"/>
  <c r="S975"/>
  <c r="S974"/>
  <c r="S973"/>
  <c r="S972"/>
  <c r="S971"/>
  <c r="S970"/>
  <c r="S969"/>
  <c r="S968"/>
  <c r="S967"/>
  <c r="S966"/>
  <c r="S965"/>
  <c r="S964"/>
  <c r="S963"/>
  <c r="S962"/>
  <c r="S961"/>
  <c r="S960"/>
  <c r="S959"/>
  <c r="S958"/>
  <c r="S957"/>
  <c r="S956"/>
  <c r="S955"/>
  <c r="S954"/>
  <c r="S953"/>
  <c r="S952"/>
  <c r="S951"/>
  <c r="S950"/>
  <c r="S949"/>
  <c r="S948"/>
  <c r="S947"/>
  <c r="S946"/>
  <c r="S945"/>
  <c r="S944"/>
  <c r="S943"/>
  <c r="S942"/>
  <c r="S941"/>
  <c r="S940"/>
  <c r="S939"/>
  <c r="S938"/>
  <c r="S937"/>
  <c r="S936"/>
  <c r="S935"/>
  <c r="S934"/>
  <c r="S933"/>
  <c r="S932"/>
  <c r="S931"/>
  <c r="S930"/>
  <c r="S929"/>
  <c r="S928"/>
  <c r="S927"/>
  <c r="S926"/>
  <c r="S925"/>
  <c r="S924"/>
  <c r="S923"/>
  <c r="S922"/>
  <c r="S921"/>
  <c r="S920"/>
  <c r="S919"/>
  <c r="S918"/>
  <c r="S917"/>
  <c r="S916"/>
  <c r="S915"/>
  <c r="S914"/>
  <c r="S913"/>
  <c r="S912"/>
  <c r="S911"/>
  <c r="S910"/>
  <c r="S909"/>
  <c r="S908"/>
  <c r="S907"/>
  <c r="S906"/>
  <c r="S905"/>
  <c r="S904"/>
  <c r="S903"/>
  <c r="S902"/>
  <c r="S901"/>
  <c r="S900"/>
  <c r="S899"/>
  <c r="S898"/>
  <c r="S897"/>
  <c r="S896"/>
  <c r="S895"/>
  <c r="S894"/>
  <c r="S893"/>
  <c r="S892"/>
  <c r="S891"/>
  <c r="S890"/>
  <c r="S889"/>
  <c r="S888"/>
  <c r="S887"/>
  <c r="S886"/>
  <c r="S885"/>
  <c r="S884"/>
  <c r="S883"/>
  <c r="S882"/>
  <c r="S881"/>
  <c r="S880"/>
  <c r="S879"/>
  <c r="S878"/>
  <c r="S877"/>
  <c r="S876"/>
  <c r="S875"/>
  <c r="S874"/>
  <c r="S873"/>
  <c r="S872"/>
  <c r="S871"/>
  <c r="S870"/>
  <c r="S869"/>
  <c r="S868"/>
  <c r="S867"/>
  <c r="S866"/>
  <c r="S865"/>
  <c r="S864"/>
  <c r="S863"/>
  <c r="S862"/>
  <c r="S861"/>
  <c r="S860"/>
  <c r="S859"/>
  <c r="S858"/>
  <c r="S857"/>
  <c r="S856"/>
  <c r="S855"/>
  <c r="S854"/>
  <c r="S853"/>
  <c r="S852"/>
  <c r="S851"/>
  <c r="S850"/>
  <c r="S849"/>
  <c r="S848"/>
  <c r="S847"/>
  <c r="S846"/>
  <c r="S845"/>
  <c r="S844"/>
  <c r="S843"/>
  <c r="S842"/>
  <c r="S841"/>
  <c r="S840"/>
  <c r="S839"/>
  <c r="S838"/>
  <c r="S837"/>
  <c r="S836"/>
  <c r="S835"/>
  <c r="S834"/>
  <c r="S833"/>
  <c r="S832"/>
  <c r="S831"/>
  <c r="S830"/>
  <c r="S829"/>
  <c r="S828"/>
  <c r="S827"/>
  <c r="S826"/>
  <c r="S825"/>
  <c r="S824"/>
  <c r="S823"/>
  <c r="S822"/>
  <c r="S821"/>
  <c r="S820"/>
  <c r="S819"/>
  <c r="S818"/>
  <c r="S817"/>
  <c r="S816"/>
  <c r="S815"/>
  <c r="S814"/>
  <c r="S813"/>
  <c r="S812"/>
  <c r="S811"/>
  <c r="S810"/>
  <c r="S809"/>
  <c r="S808"/>
  <c r="S807"/>
  <c r="S806"/>
  <c r="S805"/>
  <c r="S804"/>
  <c r="S803"/>
  <c r="S802"/>
  <c r="S801"/>
  <c r="S800"/>
  <c r="S799"/>
  <c r="S798"/>
  <c r="S797"/>
  <c r="S796"/>
  <c r="S795"/>
  <c r="S794"/>
  <c r="S793"/>
  <c r="S792"/>
  <c r="S791"/>
  <c r="S790"/>
  <c r="S789"/>
  <c r="S788"/>
  <c r="S787"/>
  <c r="S786"/>
  <c r="S785"/>
  <c r="S784"/>
  <c r="S783"/>
  <c r="S782"/>
  <c r="S781"/>
  <c r="S780"/>
  <c r="S779"/>
  <c r="S778"/>
  <c r="S777"/>
  <c r="S776"/>
  <c r="S775"/>
  <c r="S774"/>
  <c r="S773"/>
  <c r="S772"/>
  <c r="S771"/>
  <c r="S770"/>
  <c r="S769"/>
  <c r="S768"/>
  <c r="S767"/>
  <c r="S766"/>
  <c r="S765"/>
  <c r="S764"/>
  <c r="S763"/>
  <c r="S762"/>
  <c r="S761"/>
  <c r="S760"/>
  <c r="S759"/>
  <c r="S758"/>
  <c r="S757"/>
  <c r="S756"/>
  <c r="S755"/>
  <c r="S754"/>
  <c r="S753"/>
  <c r="S752"/>
  <c r="S751"/>
  <c r="S750"/>
  <c r="S749"/>
  <c r="S748"/>
  <c r="S747"/>
  <c r="S746"/>
  <c r="S745"/>
  <c r="S744"/>
  <c r="S743"/>
  <c r="S742"/>
  <c r="S741"/>
  <c r="S740"/>
  <c r="S739"/>
  <c r="S738"/>
  <c r="S737"/>
  <c r="S736"/>
  <c r="S735"/>
  <c r="S734"/>
  <c r="S733"/>
  <c r="S732"/>
  <c r="S731"/>
  <c r="S730"/>
  <c r="S729"/>
  <c r="S728"/>
  <c r="S727"/>
  <c r="S726"/>
  <c r="S725"/>
  <c r="S724"/>
  <c r="S723"/>
  <c r="S722"/>
  <c r="S721"/>
  <c r="S720"/>
  <c r="S719"/>
  <c r="S718"/>
  <c r="S717"/>
  <c r="S716"/>
  <c r="S715"/>
  <c r="S714"/>
  <c r="S713"/>
  <c r="S712"/>
  <c r="S711"/>
  <c r="S710"/>
  <c r="S709"/>
  <c r="S708"/>
  <c r="S707"/>
  <c r="S706"/>
  <c r="S705"/>
  <c r="S704"/>
  <c r="S703"/>
  <c r="S702"/>
  <c r="S701"/>
  <c r="S700"/>
  <c r="S699"/>
  <c r="S698"/>
  <c r="S697"/>
  <c r="S696"/>
  <c r="S695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6"/>
  <c r="S675"/>
  <c r="S674"/>
  <c r="S673"/>
  <c r="S672"/>
  <c r="S671"/>
  <c r="S670"/>
  <c r="S669"/>
  <c r="S668"/>
  <c r="S667"/>
  <c r="S666"/>
  <c r="S665"/>
  <c r="S664"/>
  <c r="S663"/>
  <c r="S662"/>
  <c r="S661"/>
  <c r="S660"/>
  <c r="S659"/>
  <c r="S658"/>
  <c r="S657"/>
  <c r="S656"/>
  <c r="S655"/>
  <c r="S654"/>
  <c r="S653"/>
  <c r="S652"/>
  <c r="S651"/>
  <c r="S650"/>
  <c r="S649"/>
  <c r="S648"/>
  <c r="S647"/>
  <c r="S646"/>
  <c r="S645"/>
  <c r="S644"/>
  <c r="S643"/>
  <c r="S642"/>
  <c r="S641"/>
  <c r="S640"/>
  <c r="S639"/>
  <c r="S638"/>
  <c r="S637"/>
  <c r="S636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3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81"/>
  <c r="S580"/>
  <c r="S579"/>
  <c r="S578"/>
  <c r="S577"/>
  <c r="S576"/>
  <c r="S575"/>
  <c r="S574"/>
  <c r="S573"/>
  <c r="S572"/>
  <c r="S571"/>
  <c r="S570"/>
  <c r="S569"/>
  <c r="S568"/>
  <c r="S567"/>
  <c r="S566"/>
  <c r="S565"/>
  <c r="S564"/>
  <c r="S563"/>
  <c r="S562"/>
  <c r="S561"/>
  <c r="S560"/>
  <c r="S559"/>
  <c r="S558"/>
  <c r="S557"/>
  <c r="S556"/>
  <c r="S555"/>
  <c r="S554"/>
  <c r="S553"/>
  <c r="S552"/>
  <c r="S551"/>
  <c r="S550"/>
  <c r="S549"/>
  <c r="S548"/>
  <c r="S547"/>
  <c r="S546"/>
  <c r="S545"/>
  <c r="S544"/>
  <c r="S543"/>
  <c r="S542"/>
  <c r="S541"/>
  <c r="S540"/>
  <c r="S539"/>
  <c r="S538"/>
  <c r="S537"/>
  <c r="S536"/>
  <c r="S535"/>
  <c r="S534"/>
  <c r="S533"/>
  <c r="S532"/>
  <c r="S531"/>
  <c r="S530"/>
  <c r="S529"/>
  <c r="S528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M1147"/>
  <c r="M1146"/>
  <c r="M1145"/>
  <c r="M1144"/>
  <c r="M1143"/>
  <c r="M1142"/>
  <c r="M1141"/>
  <c r="M1140"/>
  <c r="M1139"/>
  <c r="M1138"/>
  <c r="M1137"/>
  <c r="M1136"/>
  <c r="M1135"/>
  <c r="M1134"/>
  <c r="M1133"/>
  <c r="M1132"/>
  <c r="M1131"/>
  <c r="M1130"/>
  <c r="M1129"/>
  <c r="M1128"/>
  <c r="M1127"/>
  <c r="M1126"/>
  <c r="M1125"/>
  <c r="M1124"/>
  <c r="M1123"/>
  <c r="M1122"/>
  <c r="M1121"/>
  <c r="M1120"/>
  <c r="M1119"/>
  <c r="M1118"/>
  <c r="M1117"/>
  <c r="M1116"/>
  <c r="M1115"/>
  <c r="M1114"/>
  <c r="M1113"/>
  <c r="M1112"/>
  <c r="M1111"/>
  <c r="M1110"/>
  <c r="M1109"/>
  <c r="M1108"/>
  <c r="M1107"/>
  <c r="M1106"/>
  <c r="M1105"/>
  <c r="M1104"/>
  <c r="M1103"/>
  <c r="M1102"/>
  <c r="M1101"/>
  <c r="M1100"/>
  <c r="M1099"/>
  <c r="M1098"/>
  <c r="M1097"/>
  <c r="M1096"/>
  <c r="M1095"/>
  <c r="M1094"/>
  <c r="M1093"/>
  <c r="M1092"/>
  <c r="M1091"/>
  <c r="M1090"/>
  <c r="M1089"/>
  <c r="M1088"/>
  <c r="M1087"/>
  <c r="M1086"/>
  <c r="M1085"/>
  <c r="M1084"/>
  <c r="M1083"/>
  <c r="M1082"/>
  <c r="M1081"/>
  <c r="M1080"/>
  <c r="M1079"/>
  <c r="M1078"/>
  <c r="M1077"/>
  <c r="M1076"/>
  <c r="M1075"/>
  <c r="M1074"/>
  <c r="M1073"/>
  <c r="M1072"/>
  <c r="M1071"/>
  <c r="M1070"/>
  <c r="M1069"/>
  <c r="M1068"/>
  <c r="M1067"/>
  <c r="M1066"/>
  <c r="M1065"/>
  <c r="M1064"/>
  <c r="M1063"/>
  <c r="M1062"/>
  <c r="M1061"/>
  <c r="M1060"/>
  <c r="M1059"/>
  <c r="M1058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Z1147"/>
  <c r="Z1146"/>
  <c r="Z1145"/>
  <c r="Z1144"/>
  <c r="Z1143"/>
  <c r="Z1142"/>
  <c r="Z1141"/>
  <c r="Z1140"/>
  <c r="Z1139"/>
  <c r="Z1138"/>
  <c r="Z1137"/>
  <c r="Z1136"/>
  <c r="Z1135"/>
  <c r="Z1134"/>
  <c r="Z1133"/>
  <c r="Z1132"/>
  <c r="Z1131"/>
  <c r="Z1130"/>
  <c r="Z1129"/>
  <c r="Z1128"/>
  <c r="Z1127"/>
  <c r="Z1126"/>
  <c r="Z1125"/>
  <c r="Z1124"/>
  <c r="Z1123"/>
  <c r="Z1122"/>
  <c r="Z1121"/>
  <c r="Z1120"/>
  <c r="Z1119"/>
  <c r="Z1118"/>
  <c r="Z1117"/>
  <c r="Z1116"/>
  <c r="Z1115"/>
  <c r="Z1114"/>
  <c r="Z1113"/>
  <c r="Z1112"/>
  <c r="Z1111"/>
  <c r="Z1110"/>
  <c r="Z1109"/>
  <c r="Z1108"/>
  <c r="Z1107"/>
  <c r="Z1106"/>
  <c r="Z1105"/>
  <c r="Z1104"/>
  <c r="Z1103"/>
  <c r="Z1102"/>
  <c r="Z1101"/>
  <c r="Z1100"/>
  <c r="Z1099"/>
  <c r="Z1098"/>
  <c r="Z1097"/>
  <c r="Z1096"/>
  <c r="Z1095"/>
  <c r="Z1094"/>
  <c r="Z1093"/>
  <c r="Z1092"/>
  <c r="Z1091"/>
  <c r="Z1090"/>
  <c r="Z1089"/>
  <c r="Z1088"/>
  <c r="Z1087"/>
  <c r="Z1086"/>
  <c r="Z1085"/>
  <c r="Z1084"/>
  <c r="Z1083"/>
  <c r="Z1082"/>
  <c r="Z1081"/>
  <c r="Z1080"/>
  <c r="Z1079"/>
  <c r="Z1078"/>
  <c r="Z1077"/>
  <c r="Z1076"/>
  <c r="Z1075"/>
  <c r="Z1074"/>
  <c r="Z1073"/>
  <c r="Z1072"/>
  <c r="Z1071"/>
  <c r="Z1070"/>
  <c r="Z1069"/>
  <c r="Z1068"/>
  <c r="Z1067"/>
  <c r="Z1066"/>
  <c r="Z1065"/>
  <c r="Z1064"/>
  <c r="Z1063"/>
  <c r="Z1062"/>
  <c r="Z1061"/>
  <c r="Z1060"/>
  <c r="Z1059"/>
  <c r="Z1058"/>
  <c r="Z1057"/>
  <c r="Z1056"/>
  <c r="Z1055"/>
  <c r="Z1054"/>
  <c r="Z1053"/>
  <c r="Z1052"/>
  <c r="Z1051"/>
  <c r="Z1050"/>
  <c r="Z1049"/>
  <c r="Z1048"/>
  <c r="Z1047"/>
  <c r="Z1046"/>
  <c r="Z1045"/>
  <c r="Z1044"/>
  <c r="Z1043"/>
  <c r="Z1042"/>
  <c r="Z1041"/>
  <c r="Z1040"/>
  <c r="Z1039"/>
  <c r="Z1038"/>
  <c r="Z1037"/>
  <c r="Z1036"/>
  <c r="Z1035"/>
  <c r="Z1034"/>
  <c r="Z1033"/>
  <c r="Z1032"/>
  <c r="Z1031"/>
  <c r="Z1030"/>
  <c r="Z1029"/>
  <c r="Z1028"/>
  <c r="Z1027"/>
  <c r="Z1026"/>
  <c r="Z1025"/>
  <c r="Z1024"/>
  <c r="Z1023"/>
  <c r="Z1022"/>
  <c r="Z1021"/>
  <c r="Z1020"/>
  <c r="Z1019"/>
  <c r="Z1018"/>
  <c r="Z1017"/>
  <c r="Z1016"/>
  <c r="Z1015"/>
  <c r="Z1014"/>
  <c r="Z1013"/>
  <c r="Z1012"/>
  <c r="Z1011"/>
  <c r="Z1010"/>
  <c r="Z1009"/>
  <c r="Z1008"/>
  <c r="Z1007"/>
  <c r="Z1006"/>
  <c r="Z1005"/>
  <c r="Z1004"/>
  <c r="Z1003"/>
  <c r="Z1002"/>
  <c r="Z1001"/>
  <c r="Z1000"/>
  <c r="Z999"/>
  <c r="Z998"/>
  <c r="Z997"/>
  <c r="Z996"/>
  <c r="Z995"/>
  <c r="Z994"/>
  <c r="Z993"/>
  <c r="Z992"/>
  <c r="Z991"/>
  <c r="Z990"/>
  <c r="Z989"/>
  <c r="Z988"/>
  <c r="Z987"/>
  <c r="Z986"/>
  <c r="Z985"/>
  <c r="Z984"/>
  <c r="Z983"/>
  <c r="Z982"/>
  <c r="Z981"/>
  <c r="Z980"/>
  <c r="Z979"/>
  <c r="Z978"/>
  <c r="Z977"/>
  <c r="Z976"/>
  <c r="Z975"/>
  <c r="Z974"/>
  <c r="Z973"/>
  <c r="Z972"/>
  <c r="Z971"/>
  <c r="Z970"/>
  <c r="Z969"/>
  <c r="Z968"/>
  <c r="Z967"/>
  <c r="Z966"/>
  <c r="Z965"/>
  <c r="Z964"/>
  <c r="Z963"/>
  <c r="Z962"/>
  <c r="Z961"/>
  <c r="Z960"/>
  <c r="Z959"/>
  <c r="Z958"/>
  <c r="Z957"/>
  <c r="Z956"/>
  <c r="Z955"/>
  <c r="Z954"/>
  <c r="Z953"/>
  <c r="Z952"/>
  <c r="Z951"/>
  <c r="Z950"/>
  <c r="Z949"/>
  <c r="Z948"/>
  <c r="Z947"/>
  <c r="Z946"/>
  <c r="Z945"/>
  <c r="Z944"/>
  <c r="Z943"/>
  <c r="Z942"/>
  <c r="Z941"/>
  <c r="Z940"/>
  <c r="Z939"/>
  <c r="Z938"/>
  <c r="Z937"/>
  <c r="Z936"/>
  <c r="Z935"/>
  <c r="Z934"/>
  <c r="Z933"/>
  <c r="Z932"/>
  <c r="Z931"/>
  <c r="Z930"/>
  <c r="Z929"/>
  <c r="Z928"/>
  <c r="Z927"/>
  <c r="Z926"/>
  <c r="Z925"/>
  <c r="Z924"/>
  <c r="Z923"/>
  <c r="Z922"/>
  <c r="Z921"/>
  <c r="Z920"/>
  <c r="Z919"/>
  <c r="Z918"/>
  <c r="Z917"/>
  <c r="Z916"/>
  <c r="Z915"/>
  <c r="Z914"/>
  <c r="Z913"/>
  <c r="Z912"/>
  <c r="Z911"/>
  <c r="Z910"/>
  <c r="Z909"/>
  <c r="Z908"/>
  <c r="Z907"/>
  <c r="Z906"/>
  <c r="Z905"/>
  <c r="Z904"/>
  <c r="Z903"/>
  <c r="Z902"/>
  <c r="Z901"/>
  <c r="Z900"/>
  <c r="Z899"/>
  <c r="Z898"/>
  <c r="Z897"/>
  <c r="Z896"/>
  <c r="Z895"/>
  <c r="Z894"/>
  <c r="Z893"/>
  <c r="Z892"/>
  <c r="Z891"/>
  <c r="Z890"/>
  <c r="Z889"/>
  <c r="Z888"/>
  <c r="Z887"/>
  <c r="Z886"/>
  <c r="Z885"/>
  <c r="Z884"/>
  <c r="Z883"/>
  <c r="Z882"/>
  <c r="Z881"/>
  <c r="Z880"/>
  <c r="Z879"/>
  <c r="Z878"/>
  <c r="Z877"/>
  <c r="Z876"/>
  <c r="Z875"/>
  <c r="Z874"/>
  <c r="Z873"/>
  <c r="Z872"/>
  <c r="Z871"/>
  <c r="Z870"/>
  <c r="Z869"/>
  <c r="Z868"/>
  <c r="Z867"/>
  <c r="Z866"/>
  <c r="Z865"/>
  <c r="Z864"/>
  <c r="Z863"/>
  <c r="Z862"/>
  <c r="Z861"/>
  <c r="Z860"/>
  <c r="Z859"/>
  <c r="Z858"/>
  <c r="Z857"/>
  <c r="Z856"/>
  <c r="Z855"/>
  <c r="Z854"/>
  <c r="Z853"/>
  <c r="Z852"/>
  <c r="Z851"/>
  <c r="Z850"/>
  <c r="Z849"/>
  <c r="Z848"/>
  <c r="Z847"/>
  <c r="Z846"/>
  <c r="Z845"/>
  <c r="Z844"/>
  <c r="Z843"/>
  <c r="Z842"/>
  <c r="Z841"/>
  <c r="Z840"/>
  <c r="Z839"/>
  <c r="Z838"/>
  <c r="Z837"/>
  <c r="Z836"/>
  <c r="Z835"/>
  <c r="Z834"/>
  <c r="Z833"/>
  <c r="Z832"/>
  <c r="Z831"/>
  <c r="Z830"/>
  <c r="Z829"/>
  <c r="Z828"/>
  <c r="Z827"/>
  <c r="Z826"/>
  <c r="Z825"/>
  <c r="Z824"/>
  <c r="Z823"/>
  <c r="Z822"/>
  <c r="Z821"/>
  <c r="Z820"/>
  <c r="Z819"/>
  <c r="Z818"/>
  <c r="Z817"/>
  <c r="Z816"/>
  <c r="Z815"/>
  <c r="Z814"/>
  <c r="Z813"/>
  <c r="Z812"/>
  <c r="Z811"/>
  <c r="Z810"/>
  <c r="Z809"/>
  <c r="Z808"/>
  <c r="Z807"/>
  <c r="Z806"/>
  <c r="Z805"/>
  <c r="Z804"/>
  <c r="Z803"/>
  <c r="Z802"/>
  <c r="Z801"/>
  <c r="Z800"/>
  <c r="Z799"/>
  <c r="Z798"/>
  <c r="Z797"/>
  <c r="Z796"/>
  <c r="Z795"/>
  <c r="Z794"/>
  <c r="Z793"/>
  <c r="Z792"/>
  <c r="Z791"/>
  <c r="Z790"/>
  <c r="Z789"/>
  <c r="Z788"/>
  <c r="Z787"/>
  <c r="Z786"/>
  <c r="Z785"/>
  <c r="Z784"/>
  <c r="Z783"/>
  <c r="Z782"/>
  <c r="Z781"/>
  <c r="Z780"/>
  <c r="Z779"/>
  <c r="Z778"/>
  <c r="Z777"/>
  <c r="Z776"/>
  <c r="Z775"/>
  <c r="Z774"/>
  <c r="Z773"/>
  <c r="Z772"/>
  <c r="Z771"/>
  <c r="Z770"/>
  <c r="Z769"/>
  <c r="Z768"/>
  <c r="Z767"/>
  <c r="Z766"/>
  <c r="Z765"/>
  <c r="Z764"/>
  <c r="Z763"/>
  <c r="Z762"/>
  <c r="Z761"/>
  <c r="Z760"/>
  <c r="Z759"/>
  <c r="Z758"/>
  <c r="Z757"/>
  <c r="Z756"/>
  <c r="Z755"/>
  <c r="Z754"/>
  <c r="Z753"/>
  <c r="Z752"/>
  <c r="Z751"/>
  <c r="Z750"/>
  <c r="Z749"/>
  <c r="Z748"/>
  <c r="Z747"/>
  <c r="Z746"/>
  <c r="Z745"/>
  <c r="Z744"/>
  <c r="Z743"/>
  <c r="Z742"/>
  <c r="Z741"/>
  <c r="Z740"/>
  <c r="Z739"/>
  <c r="Z738"/>
  <c r="Z737"/>
  <c r="Z736"/>
  <c r="Z735"/>
  <c r="Z734"/>
  <c r="Z733"/>
  <c r="Z732"/>
  <c r="Z731"/>
  <c r="Z730"/>
  <c r="Z729"/>
  <c r="Z728"/>
  <c r="Z727"/>
  <c r="Z726"/>
  <c r="Z725"/>
  <c r="Z724"/>
  <c r="Z723"/>
  <c r="Z722"/>
  <c r="Z721"/>
  <c r="Z720"/>
  <c r="Z719"/>
  <c r="Z718"/>
  <c r="Z717"/>
  <c r="Z716"/>
  <c r="Z715"/>
  <c r="Z714"/>
  <c r="Z713"/>
  <c r="Z712"/>
  <c r="Z711"/>
  <c r="Z710"/>
  <c r="Z709"/>
  <c r="Z708"/>
  <c r="Z707"/>
  <c r="Z706"/>
  <c r="Z705"/>
  <c r="Z704"/>
  <c r="Z703"/>
  <c r="Z702"/>
  <c r="Z701"/>
  <c r="Z700"/>
  <c r="Z699"/>
  <c r="Z698"/>
  <c r="Z697"/>
  <c r="Z696"/>
  <c r="Z695"/>
  <c r="Z694"/>
  <c r="Z693"/>
  <c r="Z692"/>
  <c r="Z691"/>
  <c r="Z690"/>
  <c r="Z689"/>
  <c r="Z688"/>
  <c r="Z687"/>
  <c r="Z686"/>
  <c r="Z685"/>
  <c r="Z684"/>
  <c r="Z683"/>
  <c r="Z682"/>
  <c r="Z681"/>
  <c r="Z680"/>
  <c r="Z679"/>
  <c r="Z678"/>
  <c r="Z677"/>
  <c r="Z676"/>
  <c r="Z675"/>
  <c r="Z674"/>
  <c r="Z673"/>
  <c r="Z672"/>
  <c r="Z671"/>
  <c r="Z670"/>
  <c r="Z669"/>
  <c r="Z668"/>
  <c r="Z667"/>
  <c r="Z666"/>
  <c r="Z665"/>
  <c r="Z664"/>
  <c r="Z663"/>
  <c r="Z662"/>
  <c r="Z661"/>
  <c r="Z660"/>
  <c r="Z659"/>
  <c r="Z658"/>
  <c r="Z657"/>
  <c r="Z656"/>
  <c r="Z655"/>
  <c r="Z654"/>
  <c r="Z653"/>
  <c r="Z652"/>
  <c r="Z651"/>
  <c r="Z650"/>
  <c r="Z649"/>
  <c r="Z648"/>
  <c r="Z647"/>
  <c r="Z646"/>
  <c r="Z645"/>
  <c r="Z644"/>
  <c r="Z643"/>
  <c r="Z642"/>
  <c r="Z641"/>
  <c r="Z640"/>
  <c r="Z639"/>
  <c r="Z638"/>
  <c r="Z637"/>
  <c r="Z636"/>
  <c r="Z635"/>
  <c r="Z634"/>
  <c r="Z633"/>
  <c r="Z632"/>
  <c r="Z631"/>
  <c r="Z630"/>
  <c r="Z629"/>
  <c r="Z628"/>
  <c r="Z627"/>
  <c r="Z626"/>
  <c r="Z625"/>
  <c r="Z624"/>
  <c r="Z623"/>
  <c r="Z622"/>
  <c r="Z621"/>
  <c r="Z620"/>
  <c r="Z619"/>
  <c r="Z618"/>
  <c r="Z617"/>
  <c r="Z616"/>
  <c r="Z615"/>
  <c r="Z614"/>
  <c r="Z613"/>
  <c r="Z612"/>
  <c r="Z611"/>
  <c r="Z610"/>
  <c r="Z609"/>
  <c r="Z608"/>
  <c r="Z607"/>
  <c r="Z606"/>
  <c r="Z605"/>
  <c r="Z604"/>
  <c r="Z603"/>
  <c r="Z602"/>
  <c r="Z601"/>
  <c r="Z600"/>
  <c r="Z599"/>
  <c r="Z598"/>
  <c r="Z597"/>
  <c r="Z596"/>
  <c r="Z595"/>
  <c r="Z594"/>
  <c r="Z593"/>
  <c r="Z592"/>
  <c r="Z591"/>
  <c r="Z590"/>
  <c r="Z589"/>
  <c r="Z588"/>
  <c r="Z587"/>
  <c r="Z586"/>
  <c r="Z585"/>
  <c r="Z584"/>
  <c r="Z583"/>
  <c r="Z582"/>
  <c r="Z581"/>
  <c r="Z580"/>
  <c r="Z579"/>
  <c r="Z578"/>
  <c r="Z577"/>
  <c r="Z576"/>
  <c r="Z575"/>
  <c r="Z574"/>
  <c r="Z573"/>
  <c r="Z572"/>
  <c r="Z571"/>
  <c r="Z570"/>
  <c r="Z569"/>
  <c r="Z568"/>
  <c r="Z567"/>
  <c r="Z566"/>
  <c r="Z565"/>
  <c r="Z564"/>
  <c r="Z563"/>
  <c r="Z562"/>
  <c r="Z561"/>
  <c r="Z560"/>
  <c r="Z559"/>
  <c r="Z558"/>
  <c r="Z557"/>
  <c r="Z556"/>
  <c r="Z555"/>
  <c r="Z554"/>
  <c r="Z553"/>
  <c r="Z552"/>
  <c r="Z551"/>
  <c r="Z550"/>
  <c r="Z549"/>
  <c r="Z548"/>
  <c r="Z547"/>
  <c r="Z546"/>
  <c r="Z545"/>
  <c r="Z544"/>
  <c r="Z543"/>
  <c r="Z542"/>
  <c r="Z541"/>
  <c r="Z540"/>
  <c r="Z539"/>
  <c r="Z538"/>
  <c r="Z537"/>
  <c r="Z536"/>
  <c r="Z535"/>
  <c r="Z534"/>
  <c r="Z533"/>
  <c r="Z532"/>
  <c r="Z531"/>
  <c r="Z530"/>
  <c r="Z529"/>
  <c r="Z528"/>
  <c r="Z527"/>
  <c r="Z526"/>
  <c r="Z525"/>
  <c r="Z524"/>
  <c r="Z523"/>
  <c r="Z522"/>
  <c r="Z521"/>
  <c r="Z520"/>
  <c r="Z519"/>
  <c r="Z518"/>
  <c r="Z517"/>
  <c r="Z516"/>
  <c r="Z515"/>
  <c r="Z514"/>
  <c r="Z513"/>
  <c r="Z512"/>
  <c r="Z511"/>
  <c r="Z510"/>
  <c r="Z509"/>
  <c r="Z508"/>
  <c r="Z507"/>
  <c r="Z506"/>
  <c r="Z505"/>
  <c r="Z504"/>
  <c r="Z503"/>
  <c r="Z502"/>
  <c r="Z501"/>
  <c r="Z500"/>
  <c r="Z499"/>
  <c r="Z498"/>
  <c r="Z497"/>
  <c r="Z496"/>
  <c r="Z495"/>
  <c r="Z494"/>
  <c r="Z493"/>
  <c r="Z492"/>
  <c r="Z491"/>
  <c r="Z490"/>
  <c r="Z489"/>
  <c r="Z488"/>
  <c r="Z487"/>
  <c r="Z486"/>
  <c r="Z485"/>
  <c r="Z484"/>
  <c r="Z483"/>
  <c r="Z482"/>
  <c r="Z481"/>
  <c r="Z480"/>
  <c r="Z479"/>
  <c r="Z478"/>
  <c r="Z477"/>
  <c r="Z476"/>
  <c r="Z475"/>
  <c r="Z474"/>
  <c r="Z473"/>
  <c r="Z472"/>
  <c r="Z471"/>
  <c r="Z470"/>
  <c r="Z469"/>
  <c r="Z468"/>
  <c r="Z467"/>
  <c r="Z466"/>
  <c r="Z465"/>
  <c r="Z464"/>
  <c r="Z463"/>
  <c r="Z462"/>
  <c r="Z461"/>
  <c r="Z460"/>
  <c r="Z459"/>
  <c r="Z458"/>
  <c r="Z457"/>
  <c r="Z456"/>
  <c r="Z455"/>
  <c r="Z454"/>
  <c r="Z453"/>
  <c r="Z452"/>
  <c r="Z451"/>
  <c r="Z450"/>
  <c r="Z449"/>
  <c r="Z448"/>
  <c r="Z447"/>
  <c r="Z446"/>
  <c r="Z445"/>
  <c r="Z444"/>
  <c r="Z443"/>
  <c r="Z442"/>
  <c r="Z441"/>
  <c r="Z440"/>
  <c r="Z439"/>
  <c r="Z438"/>
  <c r="Z437"/>
  <c r="Z436"/>
  <c r="Z435"/>
  <c r="Z434"/>
  <c r="Z433"/>
  <c r="Z432"/>
  <c r="Z431"/>
  <c r="Z430"/>
  <c r="Z429"/>
  <c r="Z428"/>
  <c r="Z427"/>
  <c r="Z426"/>
  <c r="Z425"/>
  <c r="Z424"/>
  <c r="Z423"/>
  <c r="Z422"/>
  <c r="Z421"/>
  <c r="Z420"/>
  <c r="Z419"/>
  <c r="Z418"/>
  <c r="Z417"/>
  <c r="Z416"/>
  <c r="Z415"/>
  <c r="Z414"/>
  <c r="Z413"/>
  <c r="Z412"/>
  <c r="Z411"/>
  <c r="Z410"/>
  <c r="Z409"/>
  <c r="Z408"/>
  <c r="Z407"/>
  <c r="Z406"/>
  <c r="Z405"/>
  <c r="Z404"/>
  <c r="Z403"/>
  <c r="Z402"/>
  <c r="Z401"/>
  <c r="Z400"/>
  <c r="Z399"/>
  <c r="Z398"/>
  <c r="Z397"/>
  <c r="Z396"/>
  <c r="Z395"/>
  <c r="Z394"/>
  <c r="Z393"/>
  <c r="Z392"/>
  <c r="Z391"/>
  <c r="Z390"/>
  <c r="Z389"/>
  <c r="Z388"/>
  <c r="Z387"/>
  <c r="Z386"/>
  <c r="Z385"/>
  <c r="Z384"/>
  <c r="Z383"/>
  <c r="Z382"/>
  <c r="Z381"/>
  <c r="Z380"/>
  <c r="Z379"/>
  <c r="Z378"/>
  <c r="Z377"/>
  <c r="Z376"/>
  <c r="Z375"/>
  <c r="Z374"/>
  <c r="Z373"/>
  <c r="Z372"/>
  <c r="Z371"/>
  <c r="Z370"/>
  <c r="Z369"/>
  <c r="Z368"/>
  <c r="Z367"/>
  <c r="Z366"/>
  <c r="Z365"/>
  <c r="Z364"/>
  <c r="Z363"/>
  <c r="Z362"/>
  <c r="Z361"/>
  <c r="Z360"/>
  <c r="Z359"/>
  <c r="Z358"/>
  <c r="Z357"/>
  <c r="Z356"/>
  <c r="Z355"/>
  <c r="Z354"/>
  <c r="Z353"/>
  <c r="Z352"/>
  <c r="Z351"/>
  <c r="Z350"/>
  <c r="Z349"/>
  <c r="Z348"/>
  <c r="Z347"/>
  <c r="Z346"/>
  <c r="Z345"/>
  <c r="Z344"/>
  <c r="Z343"/>
  <c r="Z342"/>
  <c r="Z341"/>
  <c r="Z340"/>
  <c r="Z339"/>
  <c r="Z338"/>
  <c r="Z337"/>
  <c r="Z336"/>
  <c r="Z335"/>
  <c r="Z334"/>
  <c r="Z333"/>
  <c r="Z332"/>
  <c r="Z331"/>
  <c r="Z330"/>
  <c r="Z329"/>
  <c r="Z328"/>
  <c r="Z327"/>
  <c r="Z326"/>
  <c r="Z325"/>
  <c r="Z324"/>
  <c r="Z323"/>
  <c r="Z322"/>
  <c r="Z321"/>
  <c r="Z320"/>
  <c r="Z319"/>
  <c r="Z318"/>
  <c r="Z317"/>
  <c r="Z316"/>
  <c r="Z315"/>
  <c r="Z314"/>
  <c r="Z313"/>
  <c r="Z312"/>
  <c r="Z311"/>
  <c r="Z310"/>
  <c r="Z309"/>
  <c r="Z308"/>
  <c r="Z307"/>
  <c r="Z306"/>
  <c r="Z305"/>
  <c r="Z304"/>
  <c r="Z303"/>
  <c r="Z302"/>
  <c r="Z301"/>
  <c r="Z300"/>
  <c r="Z299"/>
  <c r="Z298"/>
  <c r="Z297"/>
  <c r="Z296"/>
  <c r="Z295"/>
  <c r="Z294"/>
  <c r="Z293"/>
  <c r="Z292"/>
  <c r="Z291"/>
  <c r="Z290"/>
  <c r="Z289"/>
  <c r="Z288"/>
  <c r="Z287"/>
  <c r="Z286"/>
  <c r="Z285"/>
  <c r="Z284"/>
  <c r="Z283"/>
  <c r="Z282"/>
  <c r="Z281"/>
  <c r="Z280"/>
  <c r="Z279"/>
  <c r="Z278"/>
  <c r="Z277"/>
  <c r="Z276"/>
  <c r="Z275"/>
  <c r="Z274"/>
  <c r="Z273"/>
  <c r="Z272"/>
  <c r="Z271"/>
  <c r="Z270"/>
  <c r="Z269"/>
  <c r="Z268"/>
  <c r="Z267"/>
  <c r="Z266"/>
  <c r="Z265"/>
  <c r="Z264"/>
  <c r="Z263"/>
  <c r="Z262"/>
  <c r="Z261"/>
  <c r="Z260"/>
  <c r="Z259"/>
  <c r="Z258"/>
  <c r="Z257"/>
  <c r="Z256"/>
  <c r="Z255"/>
  <c r="Z254"/>
  <c r="Z253"/>
  <c r="Z252"/>
  <c r="Z251"/>
  <c r="Z250"/>
  <c r="Z249"/>
  <c r="Z248"/>
  <c r="Z247"/>
  <c r="Z246"/>
  <c r="Z245"/>
  <c r="Z244"/>
  <c r="Z243"/>
  <c r="Z242"/>
  <c r="Z241"/>
  <c r="Z240"/>
  <c r="Z239"/>
  <c r="Z238"/>
  <c r="Z237"/>
  <c r="Z236"/>
  <c r="Z235"/>
  <c r="Z234"/>
  <c r="Z233"/>
  <c r="Z232"/>
  <c r="Z231"/>
  <c r="Z230"/>
  <c r="Z229"/>
  <c r="Z228"/>
  <c r="Z227"/>
  <c r="Z226"/>
  <c r="Z225"/>
  <c r="Z224"/>
  <c r="Z223"/>
  <c r="Z222"/>
  <c r="Z221"/>
  <c r="Z220"/>
  <c r="Z219"/>
  <c r="Z218"/>
  <c r="Z217"/>
  <c r="Z216"/>
  <c r="Z215"/>
  <c r="Z214"/>
  <c r="Z213"/>
  <c r="Z212"/>
  <c r="Z211"/>
  <c r="Z210"/>
  <c r="Z209"/>
  <c r="Z208"/>
  <c r="Z207"/>
  <c r="Z206"/>
  <c r="Z205"/>
  <c r="Z204"/>
  <c r="Z203"/>
  <c r="Z202"/>
  <c r="Z201"/>
  <c r="Z200"/>
  <c r="Z199"/>
  <c r="Z198"/>
  <c r="Z197"/>
  <c r="Z196"/>
  <c r="Z195"/>
  <c r="Z194"/>
  <c r="Z193"/>
  <c r="Z192"/>
  <c r="Z191"/>
  <c r="Z190"/>
  <c r="Z189"/>
  <c r="Z188"/>
  <c r="Z187"/>
  <c r="Z186"/>
  <c r="Z185"/>
  <c r="Z184"/>
  <c r="Z183"/>
  <c r="Z182"/>
  <c r="Z181"/>
  <c r="Z180"/>
  <c r="Z179"/>
  <c r="Z178"/>
  <c r="Z177"/>
  <c r="Z176"/>
  <c r="Z175"/>
  <c r="Z174"/>
  <c r="Z173"/>
  <c r="Z172"/>
  <c r="Z171"/>
  <c r="Z170"/>
  <c r="Z169"/>
  <c r="Z168"/>
  <c r="Z167"/>
  <c r="Z166"/>
  <c r="Z165"/>
  <c r="Z164"/>
  <c r="Z163"/>
  <c r="Z162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Z14"/>
  <c r="Z13"/>
  <c r="Z12"/>
  <c r="Z11"/>
  <c r="Z10"/>
  <c r="Z9"/>
  <c r="Z8"/>
  <c r="Z7"/>
  <c r="Z6"/>
  <c r="W1147"/>
  <c r="W1146"/>
  <c r="W1145"/>
  <c r="W1144"/>
  <c r="W1143"/>
  <c r="W1142"/>
  <c r="W1141"/>
  <c r="W1140"/>
  <c r="W1139"/>
  <c r="W1138"/>
  <c r="W1137"/>
  <c r="W1136"/>
  <c r="W1135"/>
  <c r="W1134"/>
  <c r="W1133"/>
  <c r="W1132"/>
  <c r="W1131"/>
  <c r="W1130"/>
  <c r="W1129"/>
  <c r="W1128"/>
  <c r="W1127"/>
  <c r="W1126"/>
  <c r="W1125"/>
  <c r="W1124"/>
  <c r="W1123"/>
  <c r="W1122"/>
  <c r="W1121"/>
  <c r="W1120"/>
  <c r="W1119"/>
  <c r="W1118"/>
  <c r="W1117"/>
  <c r="W1116"/>
  <c r="W1115"/>
  <c r="W1114"/>
  <c r="W1113"/>
  <c r="W1112"/>
  <c r="W1111"/>
  <c r="W1110"/>
  <c r="W1109"/>
  <c r="W1108"/>
  <c r="W1107"/>
  <c r="W1106"/>
  <c r="W1105"/>
  <c r="W1104"/>
  <c r="W1103"/>
  <c r="W1102"/>
  <c r="W1101"/>
  <c r="W1100"/>
  <c r="W1099"/>
  <c r="W1098"/>
  <c r="W1097"/>
  <c r="W1096"/>
  <c r="W1095"/>
  <c r="W1094"/>
  <c r="W1093"/>
  <c r="W1092"/>
  <c r="W1091"/>
  <c r="W1090"/>
  <c r="W1089"/>
  <c r="W1088"/>
  <c r="W1087"/>
  <c r="W1086"/>
  <c r="W1085"/>
  <c r="W1084"/>
  <c r="W1083"/>
  <c r="W1082"/>
  <c r="W1081"/>
  <c r="W1080"/>
  <c r="W1079"/>
  <c r="W1078"/>
  <c r="W1077"/>
  <c r="W1076"/>
  <c r="W1075"/>
  <c r="W1074"/>
  <c r="W1073"/>
  <c r="W1072"/>
  <c r="W1071"/>
  <c r="W1070"/>
  <c r="W1069"/>
  <c r="W1068"/>
  <c r="W1067"/>
  <c r="W1066"/>
  <c r="W1065"/>
  <c r="W1064"/>
  <c r="W1063"/>
  <c r="W1062"/>
  <c r="W1061"/>
  <c r="W1060"/>
  <c r="W1059"/>
  <c r="W1058"/>
  <c r="W1057"/>
  <c r="W1056"/>
  <c r="W1055"/>
  <c r="W1054"/>
  <c r="W1053"/>
  <c r="W1052"/>
  <c r="W1051"/>
  <c r="W1050"/>
  <c r="W1049"/>
  <c r="W1048"/>
  <c r="W1047"/>
  <c r="W1046"/>
  <c r="W1045"/>
  <c r="W1044"/>
  <c r="W1043"/>
  <c r="W1042"/>
  <c r="W1041"/>
  <c r="W1040"/>
  <c r="W1039"/>
  <c r="W1038"/>
  <c r="W1037"/>
  <c r="W1036"/>
  <c r="W1035"/>
  <c r="W1034"/>
  <c r="W1033"/>
  <c r="W1032"/>
  <c r="W1031"/>
  <c r="W1030"/>
  <c r="W1029"/>
  <c r="W1028"/>
  <c r="W1027"/>
  <c r="W1026"/>
  <c r="W1025"/>
  <c r="W1024"/>
  <c r="W1023"/>
  <c r="W1022"/>
  <c r="W1021"/>
  <c r="W1020"/>
  <c r="W1019"/>
  <c r="W1018"/>
  <c r="W1017"/>
  <c r="W1016"/>
  <c r="W1015"/>
  <c r="W1014"/>
  <c r="W1013"/>
  <c r="W1012"/>
  <c r="W1011"/>
  <c r="W1010"/>
  <c r="W1009"/>
  <c r="W1008"/>
  <c r="W1007"/>
  <c r="W1006"/>
  <c r="W1005"/>
  <c r="W1004"/>
  <c r="W1003"/>
  <c r="W1002"/>
  <c r="W1001"/>
  <c r="W1000"/>
  <c r="W999"/>
  <c r="W998"/>
  <c r="W997"/>
  <c r="W996"/>
  <c r="W995"/>
  <c r="W994"/>
  <c r="W993"/>
  <c r="W992"/>
  <c r="W991"/>
  <c r="W990"/>
  <c r="W989"/>
  <c r="W988"/>
  <c r="W987"/>
  <c r="W986"/>
  <c r="W985"/>
  <c r="W984"/>
  <c r="W983"/>
  <c r="W982"/>
  <c r="W981"/>
  <c r="W980"/>
  <c r="W979"/>
  <c r="W978"/>
  <c r="W977"/>
  <c r="W976"/>
  <c r="W975"/>
  <c r="W974"/>
  <c r="W973"/>
  <c r="W972"/>
  <c r="W971"/>
  <c r="W970"/>
  <c r="W969"/>
  <c r="W968"/>
  <c r="W967"/>
  <c r="W966"/>
  <c r="W965"/>
  <c r="W964"/>
  <c r="W963"/>
  <c r="W962"/>
  <c r="W961"/>
  <c r="W960"/>
  <c r="W959"/>
  <c r="W958"/>
  <c r="W957"/>
  <c r="W956"/>
  <c r="W955"/>
  <c r="W954"/>
  <c r="W953"/>
  <c r="W952"/>
  <c r="W951"/>
  <c r="W950"/>
  <c r="W949"/>
  <c r="W948"/>
  <c r="W947"/>
  <c r="W946"/>
  <c r="W945"/>
  <c r="W944"/>
  <c r="W943"/>
  <c r="W942"/>
  <c r="W941"/>
  <c r="W940"/>
  <c r="W939"/>
  <c r="W938"/>
  <c r="W937"/>
  <c r="W936"/>
  <c r="W935"/>
  <c r="W934"/>
  <c r="W933"/>
  <c r="W932"/>
  <c r="W931"/>
  <c r="W930"/>
  <c r="W929"/>
  <c r="W928"/>
  <c r="W927"/>
  <c r="W926"/>
  <c r="W925"/>
  <c r="W924"/>
  <c r="W923"/>
  <c r="W922"/>
  <c r="W921"/>
  <c r="W920"/>
  <c r="W919"/>
  <c r="W918"/>
  <c r="W917"/>
  <c r="W916"/>
  <c r="W915"/>
  <c r="W914"/>
  <c r="W913"/>
  <c r="W912"/>
  <c r="W911"/>
  <c r="W910"/>
  <c r="W909"/>
  <c r="W908"/>
  <c r="W907"/>
  <c r="W906"/>
  <c r="W905"/>
  <c r="W904"/>
  <c r="W903"/>
  <c r="W902"/>
  <c r="W901"/>
  <c r="W900"/>
  <c r="W899"/>
  <c r="W898"/>
  <c r="W897"/>
  <c r="W896"/>
  <c r="W895"/>
  <c r="W894"/>
  <c r="W893"/>
  <c r="W892"/>
  <c r="W891"/>
  <c r="W890"/>
  <c r="W889"/>
  <c r="W888"/>
  <c r="W887"/>
  <c r="W886"/>
  <c r="W885"/>
  <c r="W884"/>
  <c r="W883"/>
  <c r="W882"/>
  <c r="W881"/>
  <c r="W880"/>
  <c r="W879"/>
  <c r="W878"/>
  <c r="W877"/>
  <c r="W876"/>
  <c r="W875"/>
  <c r="W874"/>
  <c r="W873"/>
  <c r="W872"/>
  <c r="W871"/>
  <c r="W870"/>
  <c r="W869"/>
  <c r="W868"/>
  <c r="W867"/>
  <c r="W866"/>
  <c r="W865"/>
  <c r="W864"/>
  <c r="W863"/>
  <c r="W862"/>
  <c r="W861"/>
  <c r="W860"/>
  <c r="W859"/>
  <c r="W858"/>
  <c r="W857"/>
  <c r="W856"/>
  <c r="W855"/>
  <c r="W854"/>
  <c r="W853"/>
  <c r="W852"/>
  <c r="W851"/>
  <c r="W850"/>
  <c r="W849"/>
  <c r="W848"/>
  <c r="W847"/>
  <c r="W846"/>
  <c r="W845"/>
  <c r="W844"/>
  <c r="W843"/>
  <c r="W842"/>
  <c r="W841"/>
  <c r="W840"/>
  <c r="W839"/>
  <c r="W838"/>
  <c r="W837"/>
  <c r="W836"/>
  <c r="W835"/>
  <c r="W834"/>
  <c r="W833"/>
  <c r="W832"/>
  <c r="W831"/>
  <c r="W830"/>
  <c r="W829"/>
  <c r="W828"/>
  <c r="W827"/>
  <c r="W826"/>
  <c r="W825"/>
  <c r="W824"/>
  <c r="W823"/>
  <c r="W822"/>
  <c r="W821"/>
  <c r="W820"/>
  <c r="W819"/>
  <c r="W818"/>
  <c r="W817"/>
  <c r="W816"/>
  <c r="W815"/>
  <c r="W814"/>
  <c r="W813"/>
  <c r="W812"/>
  <c r="W811"/>
  <c r="W810"/>
  <c r="W809"/>
  <c r="W808"/>
  <c r="W807"/>
  <c r="W806"/>
  <c r="W805"/>
  <c r="W804"/>
  <c r="W803"/>
  <c r="W802"/>
  <c r="W801"/>
  <c r="W800"/>
  <c r="W799"/>
  <c r="W798"/>
  <c r="W797"/>
  <c r="W796"/>
  <c r="W795"/>
  <c r="W794"/>
  <c r="W793"/>
  <c r="W792"/>
  <c r="W791"/>
  <c r="W790"/>
  <c r="W789"/>
  <c r="W788"/>
  <c r="W787"/>
  <c r="W786"/>
  <c r="W785"/>
  <c r="W784"/>
  <c r="W783"/>
  <c r="W782"/>
  <c r="W781"/>
  <c r="W780"/>
  <c r="W779"/>
  <c r="W778"/>
  <c r="W777"/>
  <c r="W776"/>
  <c r="W775"/>
  <c r="W774"/>
  <c r="W773"/>
  <c r="W772"/>
  <c r="W771"/>
  <c r="W770"/>
  <c r="W769"/>
  <c r="W768"/>
  <c r="W767"/>
  <c r="W766"/>
  <c r="W765"/>
  <c r="W764"/>
  <c r="W763"/>
  <c r="W762"/>
  <c r="W761"/>
  <c r="W760"/>
  <c r="W759"/>
  <c r="W758"/>
  <c r="W757"/>
  <c r="W756"/>
  <c r="W755"/>
  <c r="W754"/>
  <c r="W753"/>
  <c r="W752"/>
  <c r="W751"/>
  <c r="W750"/>
  <c r="W749"/>
  <c r="W748"/>
  <c r="W747"/>
  <c r="W746"/>
  <c r="W745"/>
  <c r="W744"/>
  <c r="W743"/>
  <c r="W742"/>
  <c r="W741"/>
  <c r="W740"/>
  <c r="W739"/>
  <c r="W738"/>
  <c r="W737"/>
  <c r="W736"/>
  <c r="W735"/>
  <c r="W734"/>
  <c r="W733"/>
  <c r="W732"/>
  <c r="W731"/>
  <c r="W730"/>
  <c r="W729"/>
  <c r="W728"/>
  <c r="W727"/>
  <c r="W726"/>
  <c r="W725"/>
  <c r="W724"/>
  <c r="W723"/>
  <c r="W722"/>
  <c r="W721"/>
  <c r="W720"/>
  <c r="W719"/>
  <c r="W718"/>
  <c r="W717"/>
  <c r="W716"/>
  <c r="W715"/>
  <c r="W714"/>
  <c r="W713"/>
  <c r="W712"/>
  <c r="W711"/>
  <c r="W710"/>
  <c r="W709"/>
  <c r="W708"/>
  <c r="W707"/>
  <c r="W706"/>
  <c r="W705"/>
  <c r="W704"/>
  <c r="W703"/>
  <c r="W702"/>
  <c r="W701"/>
  <c r="W700"/>
  <c r="W699"/>
  <c r="W698"/>
  <c r="W697"/>
  <c r="W696"/>
  <c r="W695"/>
  <c r="W694"/>
  <c r="W693"/>
  <c r="W692"/>
  <c r="W691"/>
  <c r="W690"/>
  <c r="W689"/>
  <c r="W688"/>
  <c r="W687"/>
  <c r="W686"/>
  <c r="W685"/>
  <c r="W684"/>
  <c r="W683"/>
  <c r="W682"/>
  <c r="W681"/>
  <c r="W680"/>
  <c r="W679"/>
  <c r="W678"/>
  <c r="W677"/>
  <c r="W676"/>
  <c r="W675"/>
  <c r="W674"/>
  <c r="W673"/>
  <c r="W672"/>
  <c r="W671"/>
  <c r="W670"/>
  <c r="W669"/>
  <c r="W668"/>
  <c r="W667"/>
  <c r="W666"/>
  <c r="W665"/>
  <c r="W664"/>
  <c r="W663"/>
  <c r="W662"/>
  <c r="W661"/>
  <c r="W660"/>
  <c r="W659"/>
  <c r="W658"/>
  <c r="W657"/>
  <c r="W656"/>
  <c r="W655"/>
  <c r="W654"/>
  <c r="W653"/>
  <c r="W652"/>
  <c r="W651"/>
  <c r="W650"/>
  <c r="W649"/>
  <c r="W648"/>
  <c r="W647"/>
  <c r="W646"/>
  <c r="W645"/>
  <c r="W644"/>
  <c r="W643"/>
  <c r="W642"/>
  <c r="W641"/>
  <c r="W640"/>
  <c r="W639"/>
  <c r="W638"/>
  <c r="W637"/>
  <c r="W636"/>
  <c r="W635"/>
  <c r="W634"/>
  <c r="W633"/>
  <c r="W632"/>
  <c r="W631"/>
  <c r="W630"/>
  <c r="W629"/>
  <c r="W628"/>
  <c r="W627"/>
  <c r="W626"/>
  <c r="W625"/>
  <c r="W624"/>
  <c r="W623"/>
  <c r="W622"/>
  <c r="W621"/>
  <c r="W620"/>
  <c r="W619"/>
  <c r="W618"/>
  <c r="W617"/>
  <c r="W616"/>
  <c r="W615"/>
  <c r="W614"/>
  <c r="W613"/>
  <c r="W612"/>
  <c r="W611"/>
  <c r="W610"/>
  <c r="W609"/>
  <c r="W608"/>
  <c r="W607"/>
  <c r="W606"/>
  <c r="W605"/>
  <c r="W604"/>
  <c r="W603"/>
  <c r="W602"/>
  <c r="W601"/>
  <c r="W600"/>
  <c r="W599"/>
  <c r="W598"/>
  <c r="W597"/>
  <c r="W596"/>
  <c r="W595"/>
  <c r="W594"/>
  <c r="W593"/>
  <c r="W592"/>
  <c r="W591"/>
  <c r="W590"/>
  <c r="W589"/>
  <c r="W588"/>
  <c r="W587"/>
  <c r="W586"/>
  <c r="W585"/>
  <c r="W584"/>
  <c r="W583"/>
  <c r="W582"/>
  <c r="W581"/>
  <c r="W580"/>
  <c r="W579"/>
  <c r="W578"/>
  <c r="W577"/>
  <c r="W576"/>
  <c r="W575"/>
  <c r="W574"/>
  <c r="W573"/>
  <c r="W572"/>
  <c r="W571"/>
  <c r="W570"/>
  <c r="W569"/>
  <c r="W568"/>
  <c r="W567"/>
  <c r="W566"/>
  <c r="W565"/>
  <c r="W564"/>
  <c r="W563"/>
  <c r="W562"/>
  <c r="W561"/>
  <c r="W560"/>
  <c r="W559"/>
  <c r="W558"/>
  <c r="W557"/>
  <c r="W556"/>
  <c r="W555"/>
  <c r="W554"/>
  <c r="W553"/>
  <c r="W552"/>
  <c r="W551"/>
  <c r="W550"/>
  <c r="W549"/>
  <c r="W548"/>
  <c r="W547"/>
  <c r="W546"/>
  <c r="W545"/>
  <c r="W544"/>
  <c r="W543"/>
  <c r="W542"/>
  <c r="W541"/>
  <c r="W540"/>
  <c r="W539"/>
  <c r="W538"/>
  <c r="W537"/>
  <c r="W536"/>
  <c r="W535"/>
  <c r="W534"/>
  <c r="W533"/>
  <c r="W532"/>
  <c r="W531"/>
  <c r="W530"/>
  <c r="W529"/>
  <c r="W528"/>
  <c r="W527"/>
  <c r="W526"/>
  <c r="W525"/>
  <c r="W524"/>
  <c r="W523"/>
  <c r="W522"/>
  <c r="W521"/>
  <c r="W520"/>
  <c r="W519"/>
  <c r="W518"/>
  <c r="W517"/>
  <c r="W516"/>
  <c r="W515"/>
  <c r="W514"/>
  <c r="W513"/>
  <c r="W512"/>
  <c r="W511"/>
  <c r="W510"/>
  <c r="W509"/>
  <c r="W508"/>
  <c r="W507"/>
  <c r="W506"/>
  <c r="W505"/>
  <c r="W504"/>
  <c r="W503"/>
  <c r="W502"/>
  <c r="W501"/>
  <c r="W500"/>
  <c r="W499"/>
  <c r="W498"/>
  <c r="W497"/>
  <c r="W496"/>
  <c r="W495"/>
  <c r="W494"/>
  <c r="W493"/>
  <c r="W492"/>
  <c r="W491"/>
  <c r="W490"/>
  <c r="W489"/>
  <c r="W488"/>
  <c r="W487"/>
  <c r="W486"/>
  <c r="W485"/>
  <c r="W484"/>
  <c r="W483"/>
  <c r="W482"/>
  <c r="W481"/>
  <c r="W480"/>
  <c r="W479"/>
  <c r="W478"/>
  <c r="W477"/>
  <c r="W476"/>
  <c r="W475"/>
  <c r="W474"/>
  <c r="W473"/>
  <c r="W472"/>
  <c r="W471"/>
  <c r="W470"/>
  <c r="W469"/>
  <c r="W468"/>
  <c r="W467"/>
  <c r="W466"/>
  <c r="W465"/>
  <c r="W464"/>
  <c r="W463"/>
  <c r="W462"/>
  <c r="W461"/>
  <c r="W460"/>
  <c r="W459"/>
  <c r="W458"/>
  <c r="W457"/>
  <c r="W456"/>
  <c r="W455"/>
  <c r="W454"/>
  <c r="W453"/>
  <c r="W452"/>
  <c r="W451"/>
  <c r="W450"/>
  <c r="W449"/>
  <c r="W448"/>
  <c r="W447"/>
  <c r="W446"/>
  <c r="W445"/>
  <c r="W444"/>
  <c r="W443"/>
  <c r="W442"/>
  <c r="W441"/>
  <c r="W440"/>
  <c r="W439"/>
  <c r="W438"/>
  <c r="W437"/>
  <c r="W436"/>
  <c r="W435"/>
  <c r="W434"/>
  <c r="W433"/>
  <c r="W432"/>
  <c r="W431"/>
  <c r="W430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T1147"/>
  <c r="T1146"/>
  <c r="T1145"/>
  <c r="T1144"/>
  <c r="T1143"/>
  <c r="T1142"/>
  <c r="T1141"/>
  <c r="T1140"/>
  <c r="T1139"/>
  <c r="T1138"/>
  <c r="T1137"/>
  <c r="T1136"/>
  <c r="T1135"/>
  <c r="T1134"/>
  <c r="T1133"/>
  <c r="T1132"/>
  <c r="T1131"/>
  <c r="T1130"/>
  <c r="T1129"/>
  <c r="T1128"/>
  <c r="T1127"/>
  <c r="T1126"/>
  <c r="T1125"/>
  <c r="T1124"/>
  <c r="T1123"/>
  <c r="T1122"/>
  <c r="T1121"/>
  <c r="T1120"/>
  <c r="T1119"/>
  <c r="T1118"/>
  <c r="T1117"/>
  <c r="T1116"/>
  <c r="T1115"/>
  <c r="T1114"/>
  <c r="T1113"/>
  <c r="T1112"/>
  <c r="T1111"/>
  <c r="T1110"/>
  <c r="T1109"/>
  <c r="T1108"/>
  <c r="T1107"/>
  <c r="T1106"/>
  <c r="T1105"/>
  <c r="T1104"/>
  <c r="T1103"/>
  <c r="T1102"/>
  <c r="T1101"/>
  <c r="T1100"/>
  <c r="T1099"/>
  <c r="T1098"/>
  <c r="T1097"/>
  <c r="T1096"/>
  <c r="T1095"/>
  <c r="T1094"/>
  <c r="T1093"/>
  <c r="T1092"/>
  <c r="T1091"/>
  <c r="T1090"/>
  <c r="T1089"/>
  <c r="T1088"/>
  <c r="T1087"/>
  <c r="T1086"/>
  <c r="T1085"/>
  <c r="T1084"/>
  <c r="T1083"/>
  <c r="T1082"/>
  <c r="T1081"/>
  <c r="T1080"/>
  <c r="T1079"/>
  <c r="T1078"/>
  <c r="T1077"/>
  <c r="T1076"/>
  <c r="T1075"/>
  <c r="T1074"/>
  <c r="T1073"/>
  <c r="T1072"/>
  <c r="T1071"/>
  <c r="T1070"/>
  <c r="T1069"/>
  <c r="T1068"/>
  <c r="T1067"/>
  <c r="T1066"/>
  <c r="T1065"/>
  <c r="T1064"/>
  <c r="T1063"/>
  <c r="T1062"/>
  <c r="T1061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2"/>
  <c r="T1041"/>
  <c r="T1040"/>
  <c r="T1039"/>
  <c r="T1038"/>
  <c r="T1037"/>
  <c r="T1036"/>
  <c r="T1035"/>
  <c r="T1034"/>
  <c r="T1033"/>
  <c r="T1032"/>
  <c r="T1031"/>
  <c r="T1030"/>
  <c r="T1029"/>
  <c r="T1028"/>
  <c r="T1027"/>
  <c r="T1026"/>
  <c r="T1025"/>
  <c r="T1024"/>
  <c r="T1023"/>
  <c r="T1022"/>
  <c r="T1021"/>
  <c r="T1020"/>
  <c r="T1019"/>
  <c r="T1018"/>
  <c r="T1017"/>
  <c r="T1016"/>
  <c r="T1015"/>
  <c r="T1014"/>
  <c r="T1013"/>
  <c r="T1012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1"/>
  <c r="T970"/>
  <c r="T969"/>
  <c r="T968"/>
  <c r="T967"/>
  <c r="T966"/>
  <c r="T965"/>
  <c r="T964"/>
  <c r="T963"/>
  <c r="T962"/>
  <c r="T961"/>
  <c r="T960"/>
  <c r="T959"/>
  <c r="T958"/>
  <c r="T957"/>
  <c r="T956"/>
  <c r="T955"/>
  <c r="T954"/>
  <c r="T953"/>
  <c r="T952"/>
  <c r="T951"/>
  <c r="T950"/>
  <c r="T949"/>
  <c r="T948"/>
  <c r="T947"/>
  <c r="T946"/>
  <c r="T945"/>
  <c r="T944"/>
  <c r="T943"/>
  <c r="T942"/>
  <c r="T941"/>
  <c r="T940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2"/>
  <c r="T921"/>
  <c r="T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8"/>
  <c r="T877"/>
  <c r="T876"/>
  <c r="T875"/>
  <c r="T874"/>
  <c r="T873"/>
  <c r="T872"/>
  <c r="T871"/>
  <c r="T870"/>
  <c r="T869"/>
  <c r="T868"/>
  <c r="T867"/>
  <c r="T866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8"/>
  <c r="T847"/>
  <c r="T846"/>
  <c r="T845"/>
  <c r="T844"/>
  <c r="T843"/>
  <c r="T842"/>
  <c r="T841"/>
  <c r="T840"/>
  <c r="T839"/>
  <c r="T838"/>
  <c r="T837"/>
  <c r="T836"/>
  <c r="T835"/>
  <c r="T834"/>
  <c r="T833"/>
  <c r="T832"/>
  <c r="T831"/>
  <c r="T830"/>
  <c r="T829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5"/>
  <c r="T794"/>
  <c r="T793"/>
  <c r="T792"/>
  <c r="T791"/>
  <c r="T790"/>
  <c r="T789"/>
  <c r="T788"/>
  <c r="T787"/>
  <c r="T786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5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8"/>
  <c r="T737"/>
  <c r="T736"/>
  <c r="T735"/>
  <c r="T734"/>
  <c r="T733"/>
  <c r="T732"/>
  <c r="T731"/>
  <c r="T730"/>
  <c r="T729"/>
  <c r="T728"/>
  <c r="T727"/>
  <c r="T726"/>
  <c r="T725"/>
  <c r="T724"/>
  <c r="T723"/>
  <c r="T722"/>
  <c r="T721"/>
  <c r="T720"/>
  <c r="T719"/>
  <c r="T718"/>
  <c r="T717"/>
  <c r="T716"/>
  <c r="T715"/>
  <c r="T714"/>
  <c r="T713"/>
  <c r="T712"/>
  <c r="T711"/>
  <c r="T710"/>
  <c r="T709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6"/>
  <c r="T675"/>
  <c r="T674"/>
  <c r="T673"/>
  <c r="T672"/>
  <c r="T671"/>
  <c r="T670"/>
  <c r="T669"/>
  <c r="T668"/>
  <c r="T667"/>
  <c r="T666"/>
  <c r="T665"/>
  <c r="T664"/>
  <c r="T663"/>
  <c r="T662"/>
  <c r="T661"/>
  <c r="T660"/>
  <c r="T659"/>
  <c r="T658"/>
  <c r="T657"/>
  <c r="T656"/>
  <c r="T655"/>
  <c r="T654"/>
  <c r="T653"/>
  <c r="T652"/>
  <c r="T651"/>
  <c r="T650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N1147"/>
  <c r="N1146"/>
  <c r="N1145"/>
  <c r="N1144"/>
  <c r="N1143"/>
  <c r="N1142"/>
  <c r="N1141"/>
  <c r="N1140"/>
  <c r="N1139"/>
  <c r="N1138"/>
  <c r="N1137"/>
  <c r="N1136"/>
  <c r="N1135"/>
  <c r="N1134"/>
  <c r="N1133"/>
  <c r="N1132"/>
  <c r="N1131"/>
  <c r="N1130"/>
  <c r="N1129"/>
  <c r="N1128"/>
  <c r="N1127"/>
  <c r="N1126"/>
  <c r="N1125"/>
  <c r="N1124"/>
  <c r="N1123"/>
  <c r="N1122"/>
  <c r="N1121"/>
  <c r="N1120"/>
  <c r="N1119"/>
  <c r="N1118"/>
  <c r="N1117"/>
  <c r="N1116"/>
  <c r="N1115"/>
  <c r="N1114"/>
  <c r="N1113"/>
  <c r="N1112"/>
  <c r="N1111"/>
  <c r="N1110"/>
  <c r="N1109"/>
  <c r="N1108"/>
  <c r="N1107"/>
  <c r="N1106"/>
  <c r="N1105"/>
  <c r="N1104"/>
  <c r="N1103"/>
  <c r="N1102"/>
  <c r="N1101"/>
  <c r="N1100"/>
  <c r="N1099"/>
  <c r="N1098"/>
  <c r="N1097"/>
  <c r="N1096"/>
  <c r="N1095"/>
  <c r="N1094"/>
  <c r="N1093"/>
  <c r="N1092"/>
  <c r="N1091"/>
  <c r="N1090"/>
  <c r="N1089"/>
  <c r="N1088"/>
  <c r="N1087"/>
  <c r="N1086"/>
  <c r="N1085"/>
  <c r="N1084"/>
  <c r="N1083"/>
  <c r="N1082"/>
  <c r="N1081"/>
  <c r="N1080"/>
  <c r="N1079"/>
  <c r="N1078"/>
  <c r="N1077"/>
  <c r="N1076"/>
  <c r="N1075"/>
  <c r="N1074"/>
  <c r="N1073"/>
  <c r="N1072"/>
  <c r="N1071"/>
  <c r="N1070"/>
  <c r="N1069"/>
  <c r="N1068"/>
  <c r="N1067"/>
  <c r="N1066"/>
  <c r="N1065"/>
  <c r="N1064"/>
  <c r="N1063"/>
  <c r="N1062"/>
  <c r="N1061"/>
  <c r="N1060"/>
  <c r="N1059"/>
  <c r="N1058"/>
  <c r="N1057"/>
  <c r="N1056"/>
  <c r="N1055"/>
  <c r="N1054"/>
  <c r="N1053"/>
  <c r="N1052"/>
  <c r="N1051"/>
  <c r="N1050"/>
  <c r="N1049"/>
  <c r="N1048"/>
  <c r="N1047"/>
  <c r="N1046"/>
  <c r="N1045"/>
  <c r="N1044"/>
  <c r="N1043"/>
  <c r="N1042"/>
  <c r="N1041"/>
  <c r="N1040"/>
  <c r="N1039"/>
  <c r="N1038"/>
  <c r="N1037"/>
  <c r="N1036"/>
  <c r="N1035"/>
  <c r="N1034"/>
  <c r="N1033"/>
  <c r="N1032"/>
  <c r="N1031"/>
  <c r="N1030"/>
  <c r="N1029"/>
  <c r="L1029" s="1"/>
  <c r="N1028"/>
  <c r="N1027"/>
  <c r="N1026"/>
  <c r="N1025"/>
  <c r="L1025" s="1"/>
  <c r="N1024"/>
  <c r="N1023"/>
  <c r="N1022"/>
  <c r="N1021"/>
  <c r="L1021" s="1"/>
  <c r="N1020"/>
  <c r="N1019"/>
  <c r="N1018"/>
  <c r="N1017"/>
  <c r="L1017" s="1"/>
  <c r="N1016"/>
  <c r="N1015"/>
  <c r="N1014"/>
  <c r="N1013"/>
  <c r="L1013" s="1"/>
  <c r="N1012"/>
  <c r="N1011"/>
  <c r="N1010"/>
  <c r="N1009"/>
  <c r="L1009" s="1"/>
  <c r="N1008"/>
  <c r="N1007"/>
  <c r="N1006"/>
  <c r="N1005"/>
  <c r="L1005" s="1"/>
  <c r="N1004"/>
  <c r="N1003"/>
  <c r="N1002"/>
  <c r="N1001"/>
  <c r="L1001" s="1"/>
  <c r="N1000"/>
  <c r="N999"/>
  <c r="N998"/>
  <c r="N997"/>
  <c r="L997" s="1"/>
  <c r="N996"/>
  <c r="N995"/>
  <c r="N994"/>
  <c r="N993"/>
  <c r="L993" s="1"/>
  <c r="N992"/>
  <c r="N991"/>
  <c r="N990"/>
  <c r="N989"/>
  <c r="L989" s="1"/>
  <c r="N988"/>
  <c r="N987"/>
  <c r="N986"/>
  <c r="N985"/>
  <c r="L985" s="1"/>
  <c r="N984"/>
  <c r="N983"/>
  <c r="N982"/>
  <c r="N981"/>
  <c r="L981" s="1"/>
  <c r="N980"/>
  <c r="N979"/>
  <c r="N978"/>
  <c r="N977"/>
  <c r="L977" s="1"/>
  <c r="N976"/>
  <c r="N975"/>
  <c r="N974"/>
  <c r="N973"/>
  <c r="L973" s="1"/>
  <c r="N972"/>
  <c r="N971"/>
  <c r="N970"/>
  <c r="N969"/>
  <c r="L969" s="1"/>
  <c r="N968"/>
  <c r="N967"/>
  <c r="N966"/>
  <c r="N965"/>
  <c r="L965" s="1"/>
  <c r="N964"/>
  <c r="N963"/>
  <c r="N962"/>
  <c r="N961"/>
  <c r="L961" s="1"/>
  <c r="N960"/>
  <c r="N959"/>
  <c r="N958"/>
  <c r="N957"/>
  <c r="L957" s="1"/>
  <c r="N956"/>
  <c r="N955"/>
  <c r="N954"/>
  <c r="N953"/>
  <c r="L953" s="1"/>
  <c r="N952"/>
  <c r="N951"/>
  <c r="N950"/>
  <c r="N949"/>
  <c r="L949" s="1"/>
  <c r="N948"/>
  <c r="N947"/>
  <c r="N946"/>
  <c r="N945"/>
  <c r="L945" s="1"/>
  <c r="N944"/>
  <c r="N943"/>
  <c r="N942"/>
  <c r="N941"/>
  <c r="L941" s="1"/>
  <c r="N940"/>
  <c r="N939"/>
  <c r="N938"/>
  <c r="N937"/>
  <c r="L937" s="1"/>
  <c r="N936"/>
  <c r="N935"/>
  <c r="N934"/>
  <c r="N933"/>
  <c r="L933" s="1"/>
  <c r="N932"/>
  <c r="N931"/>
  <c r="N930"/>
  <c r="N929"/>
  <c r="L929" s="1"/>
  <c r="N928"/>
  <c r="N927"/>
  <c r="N926"/>
  <c r="N925"/>
  <c r="L925" s="1"/>
  <c r="N924"/>
  <c r="N923"/>
  <c r="N922"/>
  <c r="N921"/>
  <c r="L921" s="1"/>
  <c r="N920"/>
  <c r="N919"/>
  <c r="N918"/>
  <c r="N917"/>
  <c r="L917" s="1"/>
  <c r="N916"/>
  <c r="N915"/>
  <c r="N914"/>
  <c r="N913"/>
  <c r="L913" s="1"/>
  <c r="N912"/>
  <c r="N911"/>
  <c r="N910"/>
  <c r="N909"/>
  <c r="L909" s="1"/>
  <c r="N908"/>
  <c r="N907"/>
  <c r="N906"/>
  <c r="N905"/>
  <c r="L905" s="1"/>
  <c r="N904"/>
  <c r="N903"/>
  <c r="N902"/>
  <c r="N901"/>
  <c r="L901" s="1"/>
  <c r="N900"/>
  <c r="N899"/>
  <c r="N898"/>
  <c r="N897"/>
  <c r="L897" s="1"/>
  <c r="N896"/>
  <c r="N895"/>
  <c r="N894"/>
  <c r="N893"/>
  <c r="L893" s="1"/>
  <c r="N892"/>
  <c r="N891"/>
  <c r="N890"/>
  <c r="N889"/>
  <c r="L889" s="1"/>
  <c r="N888"/>
  <c r="N887"/>
  <c r="N886"/>
  <c r="N885"/>
  <c r="L885" s="1"/>
  <c r="N884"/>
  <c r="N883"/>
  <c r="N882"/>
  <c r="N881"/>
  <c r="L881" s="1"/>
  <c r="N880"/>
  <c r="N879"/>
  <c r="N878"/>
  <c r="N877"/>
  <c r="L877" s="1"/>
  <c r="N876"/>
  <c r="N875"/>
  <c r="N874"/>
  <c r="N873"/>
  <c r="L873" s="1"/>
  <c r="N872"/>
  <c r="N871"/>
  <c r="N870"/>
  <c r="N869"/>
  <c r="L869" s="1"/>
  <c r="N868"/>
  <c r="N867"/>
  <c r="N866"/>
  <c r="N865"/>
  <c r="L865" s="1"/>
  <c r="N864"/>
  <c r="N863"/>
  <c r="N862"/>
  <c r="N861"/>
  <c r="L861" s="1"/>
  <c r="N860"/>
  <c r="N859"/>
  <c r="N858"/>
  <c r="N857"/>
  <c r="L857" s="1"/>
  <c r="N856"/>
  <c r="N855"/>
  <c r="N854"/>
  <c r="N853"/>
  <c r="L853" s="1"/>
  <c r="N852"/>
  <c r="N851"/>
  <c r="N850"/>
  <c r="N849"/>
  <c r="L849" s="1"/>
  <c r="N848"/>
  <c r="N847"/>
  <c r="N846"/>
  <c r="N845"/>
  <c r="L845" s="1"/>
  <c r="N844"/>
  <c r="N843"/>
  <c r="N842"/>
  <c r="N841"/>
  <c r="L841" s="1"/>
  <c r="N840"/>
  <c r="N839"/>
  <c r="N838"/>
  <c r="N837"/>
  <c r="L837" s="1"/>
  <c r="N836"/>
  <c r="N835"/>
  <c r="N834"/>
  <c r="N833"/>
  <c r="L833" s="1"/>
  <c r="N832"/>
  <c r="N831"/>
  <c r="N830"/>
  <c r="N829"/>
  <c r="L829" s="1"/>
  <c r="N828"/>
  <c r="N827"/>
  <c r="N826"/>
  <c r="N825"/>
  <c r="L825" s="1"/>
  <c r="N824"/>
  <c r="N823"/>
  <c r="N822"/>
  <c r="N821"/>
  <c r="L821" s="1"/>
  <c r="N820"/>
  <c r="N819"/>
  <c r="N818"/>
  <c r="N817"/>
  <c r="L817" s="1"/>
  <c r="N816"/>
  <c r="N815"/>
  <c r="N814"/>
  <c r="N813"/>
  <c r="L813" s="1"/>
  <c r="N812"/>
  <c r="N811"/>
  <c r="N810"/>
  <c r="N809"/>
  <c r="L809" s="1"/>
  <c r="N808"/>
  <c r="N807"/>
  <c r="N806"/>
  <c r="N805"/>
  <c r="L805" s="1"/>
  <c r="N804"/>
  <c r="N803"/>
  <c r="N802"/>
  <c r="N801"/>
  <c r="L801" s="1"/>
  <c r="N800"/>
  <c r="N799"/>
  <c r="N798"/>
  <c r="N797"/>
  <c r="L797" s="1"/>
  <c r="N796"/>
  <c r="N795"/>
  <c r="N794"/>
  <c r="N793"/>
  <c r="L793" s="1"/>
  <c r="N792"/>
  <c r="N791"/>
  <c r="N790"/>
  <c r="N789"/>
  <c r="L789" s="1"/>
  <c r="N788"/>
  <c r="N787"/>
  <c r="N786"/>
  <c r="N785"/>
  <c r="L785" s="1"/>
  <c r="N784"/>
  <c r="N783"/>
  <c r="N782"/>
  <c r="N781"/>
  <c r="L781" s="1"/>
  <c r="N780"/>
  <c r="N779"/>
  <c r="N778"/>
  <c r="N777"/>
  <c r="L777" s="1"/>
  <c r="N776"/>
  <c r="N775"/>
  <c r="N774"/>
  <c r="N773"/>
  <c r="L773" s="1"/>
  <c r="N772"/>
  <c r="N771"/>
  <c r="N770"/>
  <c r="N769"/>
  <c r="L769" s="1"/>
  <c r="N768"/>
  <c r="N767"/>
  <c r="N766"/>
  <c r="N765"/>
  <c r="L765" s="1"/>
  <c r="N764"/>
  <c r="N763"/>
  <c r="N762"/>
  <c r="N761"/>
  <c r="L761" s="1"/>
  <c r="N760"/>
  <c r="N759"/>
  <c r="N758"/>
  <c r="N757"/>
  <c r="L757" s="1"/>
  <c r="N756"/>
  <c r="N755"/>
  <c r="L755" s="1"/>
  <c r="N754"/>
  <c r="N753"/>
  <c r="N752"/>
  <c r="N751"/>
  <c r="L751" s="1"/>
  <c r="N750"/>
  <c r="N749"/>
  <c r="N748"/>
  <c r="N747"/>
  <c r="L747" s="1"/>
  <c r="N746"/>
  <c r="N745"/>
  <c r="N744"/>
  <c r="N743"/>
  <c r="L743" s="1"/>
  <c r="N742"/>
  <c r="N741"/>
  <c r="N740"/>
  <c r="N739"/>
  <c r="L739" s="1"/>
  <c r="N738"/>
  <c r="N737"/>
  <c r="N736"/>
  <c r="N735"/>
  <c r="L735" s="1"/>
  <c r="N734"/>
  <c r="N733"/>
  <c r="N732"/>
  <c r="N731"/>
  <c r="L731" s="1"/>
  <c r="N730"/>
  <c r="N729"/>
  <c r="N728"/>
  <c r="N727"/>
  <c r="L727" s="1"/>
  <c r="N726"/>
  <c r="N725"/>
  <c r="N724"/>
  <c r="N723"/>
  <c r="L723" s="1"/>
  <c r="N722"/>
  <c r="N721"/>
  <c r="N720"/>
  <c r="N719"/>
  <c r="L719" s="1"/>
  <c r="N718"/>
  <c r="N717"/>
  <c r="N716"/>
  <c r="N715"/>
  <c r="L715" s="1"/>
  <c r="N714"/>
  <c r="N713"/>
  <c r="N712"/>
  <c r="N711"/>
  <c r="L711" s="1"/>
  <c r="N710"/>
  <c r="N709"/>
  <c r="N708"/>
  <c r="N707"/>
  <c r="L707" s="1"/>
  <c r="N706"/>
  <c r="N705"/>
  <c r="N704"/>
  <c r="N703"/>
  <c r="L703" s="1"/>
  <c r="N702"/>
  <c r="N701"/>
  <c r="N700"/>
  <c r="N699"/>
  <c r="L699" s="1"/>
  <c r="N698"/>
  <c r="N697"/>
  <c r="N696"/>
  <c r="N695"/>
  <c r="L695" s="1"/>
  <c r="N694"/>
  <c r="N693"/>
  <c r="N692"/>
  <c r="N691"/>
  <c r="L691" s="1"/>
  <c r="N690"/>
  <c r="N689"/>
  <c r="N688"/>
  <c r="N687"/>
  <c r="L687" s="1"/>
  <c r="N686"/>
  <c r="N685"/>
  <c r="N684"/>
  <c r="N683"/>
  <c r="L683" s="1"/>
  <c r="N682"/>
  <c r="N681"/>
  <c r="N680"/>
  <c r="N679"/>
  <c r="L679" s="1"/>
  <c r="N678"/>
  <c r="N677"/>
  <c r="N676"/>
  <c r="N675"/>
  <c r="L675" s="1"/>
  <c r="N674"/>
  <c r="N673"/>
  <c r="N672"/>
  <c r="N671"/>
  <c r="L671" s="1"/>
  <c r="N670"/>
  <c r="N669"/>
  <c r="N668"/>
  <c r="N667"/>
  <c r="L667" s="1"/>
  <c r="N666"/>
  <c r="N665"/>
  <c r="N664"/>
  <c r="N663"/>
  <c r="L663" s="1"/>
  <c r="N662"/>
  <c r="N661"/>
  <c r="N660"/>
  <c r="N659"/>
  <c r="L659" s="1"/>
  <c r="N658"/>
  <c r="N657"/>
  <c r="N656"/>
  <c r="N655"/>
  <c r="L655" s="1"/>
  <c r="N654"/>
  <c r="N653"/>
  <c r="N652"/>
  <c r="N651"/>
  <c r="L651" s="1"/>
  <c r="N650"/>
  <c r="N649"/>
  <c r="N648"/>
  <c r="N647"/>
  <c r="L647" s="1"/>
  <c r="N646"/>
  <c r="N645"/>
  <c r="N644"/>
  <c r="N643"/>
  <c r="L643" s="1"/>
  <c r="N642"/>
  <c r="N641"/>
  <c r="N640"/>
  <c r="N639"/>
  <c r="L639" s="1"/>
  <c r="N638"/>
  <c r="N637"/>
  <c r="N636"/>
  <c r="N635"/>
  <c r="L635" s="1"/>
  <c r="N634"/>
  <c r="N633"/>
  <c r="N632"/>
  <c r="N631"/>
  <c r="L631" s="1"/>
  <c r="N630"/>
  <c r="N629"/>
  <c r="N628"/>
  <c r="N627"/>
  <c r="L627" s="1"/>
  <c r="N626"/>
  <c r="N625"/>
  <c r="N624"/>
  <c r="N623"/>
  <c r="L623" s="1"/>
  <c r="N622"/>
  <c r="N621"/>
  <c r="N620"/>
  <c r="N619"/>
  <c r="L619" s="1"/>
  <c r="N618"/>
  <c r="N617"/>
  <c r="N616"/>
  <c r="N615"/>
  <c r="L615" s="1"/>
  <c r="N614"/>
  <c r="N613"/>
  <c r="N612"/>
  <c r="N611"/>
  <c r="L611" s="1"/>
  <c r="N610"/>
  <c r="N609"/>
  <c r="N608"/>
  <c r="N607"/>
  <c r="L607" s="1"/>
  <c r="N606"/>
  <c r="N605"/>
  <c r="N604"/>
  <c r="N603"/>
  <c r="L603" s="1"/>
  <c r="N602"/>
  <c r="N601"/>
  <c r="N600"/>
  <c r="N599"/>
  <c r="L599" s="1"/>
  <c r="N598"/>
  <c r="N597"/>
  <c r="N596"/>
  <c r="N595"/>
  <c r="L595" s="1"/>
  <c r="N594"/>
  <c r="N593"/>
  <c r="N592"/>
  <c r="N591"/>
  <c r="L591" s="1"/>
  <c r="N590"/>
  <c r="N589"/>
  <c r="N588"/>
  <c r="N587"/>
  <c r="L587" s="1"/>
  <c r="N586"/>
  <c r="N585"/>
  <c r="N584"/>
  <c r="N583"/>
  <c r="L583" s="1"/>
  <c r="N582"/>
  <c r="N581"/>
  <c r="N580"/>
  <c r="N579"/>
  <c r="L579" s="1"/>
  <c r="N578"/>
  <c r="N577"/>
  <c r="N576"/>
  <c r="N575"/>
  <c r="L575" s="1"/>
  <c r="N574"/>
  <c r="N573"/>
  <c r="N572"/>
  <c r="N571"/>
  <c r="L571" s="1"/>
  <c r="N570"/>
  <c r="N569"/>
  <c r="N568"/>
  <c r="N567"/>
  <c r="L567" s="1"/>
  <c r="N566"/>
  <c r="N565"/>
  <c r="N564"/>
  <c r="N563"/>
  <c r="L563" s="1"/>
  <c r="N562"/>
  <c r="N561"/>
  <c r="N560"/>
  <c r="N559"/>
  <c r="L559" s="1"/>
  <c r="N558"/>
  <c r="N557"/>
  <c r="N556"/>
  <c r="N555"/>
  <c r="L555" s="1"/>
  <c r="N554"/>
  <c r="N553"/>
  <c r="N552"/>
  <c r="N551"/>
  <c r="L551" s="1"/>
  <c r="N550"/>
  <c r="N549"/>
  <c r="N548"/>
  <c r="N547"/>
  <c r="L547" s="1"/>
  <c r="N546"/>
  <c r="N545"/>
  <c r="N544"/>
  <c r="N543"/>
  <c r="L543" s="1"/>
  <c r="N542"/>
  <c r="N541"/>
  <c r="N540"/>
  <c r="N539"/>
  <c r="L539" s="1"/>
  <c r="N538"/>
  <c r="N537"/>
  <c r="N536"/>
  <c r="N535"/>
  <c r="L535" s="1"/>
  <c r="N534"/>
  <c r="N533"/>
  <c r="N532"/>
  <c r="N531"/>
  <c r="L531" s="1"/>
  <c r="N530"/>
  <c r="N529"/>
  <c r="N528"/>
  <c r="N527"/>
  <c r="L527" s="1"/>
  <c r="N526"/>
  <c r="N525"/>
  <c r="N524"/>
  <c r="N523"/>
  <c r="L523" s="1"/>
  <c r="N522"/>
  <c r="N521"/>
  <c r="N520"/>
  <c r="N519"/>
  <c r="L519" s="1"/>
  <c r="N518"/>
  <c r="N517"/>
  <c r="N516"/>
  <c r="N515"/>
  <c r="L515" s="1"/>
  <c r="N514"/>
  <c r="N513"/>
  <c r="N512"/>
  <c r="N511"/>
  <c r="L511" s="1"/>
  <c r="N510"/>
  <c r="N509"/>
  <c r="N508"/>
  <c r="N507"/>
  <c r="L507" s="1"/>
  <c r="N506"/>
  <c r="N505"/>
  <c r="N504"/>
  <c r="N503"/>
  <c r="L503" s="1"/>
  <c r="N502"/>
  <c r="N501"/>
  <c r="N500"/>
  <c r="N499"/>
  <c r="L499" s="1"/>
  <c r="N498"/>
  <c r="N497"/>
  <c r="N496"/>
  <c r="N495"/>
  <c r="L495" s="1"/>
  <c r="N494"/>
  <c r="N493"/>
  <c r="N492"/>
  <c r="N491"/>
  <c r="L491" s="1"/>
  <c r="N490"/>
  <c r="N489"/>
  <c r="N488"/>
  <c r="N487"/>
  <c r="L487" s="1"/>
  <c r="N486"/>
  <c r="N485"/>
  <c r="N484"/>
  <c r="N483"/>
  <c r="L483" s="1"/>
  <c r="N482"/>
  <c r="N481"/>
  <c r="N480"/>
  <c r="N479"/>
  <c r="L479" s="1"/>
  <c r="N478"/>
  <c r="N477"/>
  <c r="N476"/>
  <c r="N475"/>
  <c r="L475" s="1"/>
  <c r="N474"/>
  <c r="N473"/>
  <c r="N472"/>
  <c r="N471"/>
  <c r="L471" s="1"/>
  <c r="N470"/>
  <c r="N469"/>
  <c r="N468"/>
  <c r="N467"/>
  <c r="L467" s="1"/>
  <c r="N466"/>
  <c r="N465"/>
  <c r="N464"/>
  <c r="N463"/>
  <c r="L463" s="1"/>
  <c r="N462"/>
  <c r="N461"/>
  <c r="N460"/>
  <c r="N459"/>
  <c r="L459" s="1"/>
  <c r="N458"/>
  <c r="N457"/>
  <c r="N456"/>
  <c r="N455"/>
  <c r="L455" s="1"/>
  <c r="N454"/>
  <c r="N453"/>
  <c r="N452"/>
  <c r="N451"/>
  <c r="L451" s="1"/>
  <c r="N450"/>
  <c r="N449"/>
  <c r="N448"/>
  <c r="N447"/>
  <c r="L447" s="1"/>
  <c r="N446"/>
  <c r="N445"/>
  <c r="N444"/>
  <c r="N443"/>
  <c r="L443" s="1"/>
  <c r="N442"/>
  <c r="N441"/>
  <c r="N440"/>
  <c r="N439"/>
  <c r="L439" s="1"/>
  <c r="N438"/>
  <c r="N437"/>
  <c r="N436"/>
  <c r="N435"/>
  <c r="L435" s="1"/>
  <c r="N434"/>
  <c r="N433"/>
  <c r="N432"/>
  <c r="N431"/>
  <c r="L431" s="1"/>
  <c r="N430"/>
  <c r="N429"/>
  <c r="N428"/>
  <c r="N427"/>
  <c r="L427" s="1"/>
  <c r="N426"/>
  <c r="N425"/>
  <c r="N424"/>
  <c r="N423"/>
  <c r="L423" s="1"/>
  <c r="N422"/>
  <c r="N421"/>
  <c r="N420"/>
  <c r="N419"/>
  <c r="L419" s="1"/>
  <c r="N418"/>
  <c r="N417"/>
  <c r="N416"/>
  <c r="N415"/>
  <c r="L415" s="1"/>
  <c r="N414"/>
  <c r="N413"/>
  <c r="N412"/>
  <c r="N411"/>
  <c r="L411" s="1"/>
  <c r="N410"/>
  <c r="N409"/>
  <c r="N408"/>
  <c r="N407"/>
  <c r="L407" s="1"/>
  <c r="N406"/>
  <c r="N405"/>
  <c r="N404"/>
  <c r="N403"/>
  <c r="L403" s="1"/>
  <c r="N402"/>
  <c r="N401"/>
  <c r="N400"/>
  <c r="N399"/>
  <c r="L399" s="1"/>
  <c r="N398"/>
  <c r="N397"/>
  <c r="N396"/>
  <c r="N395"/>
  <c r="L395" s="1"/>
  <c r="N394"/>
  <c r="N393"/>
  <c r="N392"/>
  <c r="N391"/>
  <c r="L391" s="1"/>
  <c r="N390"/>
  <c r="N389"/>
  <c r="N388"/>
  <c r="N387"/>
  <c r="L387" s="1"/>
  <c r="N386"/>
  <c r="N385"/>
  <c r="N384"/>
  <c r="N383"/>
  <c r="L383" s="1"/>
  <c r="N382"/>
  <c r="N381"/>
  <c r="N380"/>
  <c r="N379"/>
  <c r="L379" s="1"/>
  <c r="N378"/>
  <c r="N377"/>
  <c r="N376"/>
  <c r="N375"/>
  <c r="L375" s="1"/>
  <c r="N374"/>
  <c r="N373"/>
  <c r="N372"/>
  <c r="N371"/>
  <c r="L371" s="1"/>
  <c r="N370"/>
  <c r="N369"/>
  <c r="N368"/>
  <c r="N367"/>
  <c r="L367" s="1"/>
  <c r="N366"/>
  <c r="N365"/>
  <c r="N364"/>
  <c r="N363"/>
  <c r="L363" s="1"/>
  <c r="N362"/>
  <c r="N361"/>
  <c r="N360"/>
  <c r="N359"/>
  <c r="L359" s="1"/>
  <c r="N358"/>
  <c r="N357"/>
  <c r="N356"/>
  <c r="N355"/>
  <c r="L355" s="1"/>
  <c r="N354"/>
  <c r="N353"/>
  <c r="N352"/>
  <c r="N351"/>
  <c r="L351" s="1"/>
  <c r="N350"/>
  <c r="N349"/>
  <c r="N348"/>
  <c r="N347"/>
  <c r="L347" s="1"/>
  <c r="N346"/>
  <c r="N345"/>
  <c r="N344"/>
  <c r="N343"/>
  <c r="L343" s="1"/>
  <c r="N342"/>
  <c r="N341"/>
  <c r="N340"/>
  <c r="N339"/>
  <c r="L339" s="1"/>
  <c r="N338"/>
  <c r="N337"/>
  <c r="N336"/>
  <c r="N335"/>
  <c r="L335" s="1"/>
  <c r="N334"/>
  <c r="N333"/>
  <c r="N332"/>
  <c r="N331"/>
  <c r="L331" s="1"/>
  <c r="N330"/>
  <c r="N329"/>
  <c r="N328"/>
  <c r="N327"/>
  <c r="L327" s="1"/>
  <c r="N326"/>
  <c r="N325"/>
  <c r="N324"/>
  <c r="N323"/>
  <c r="L323" s="1"/>
  <c r="N322"/>
  <c r="N321"/>
  <c r="N320"/>
  <c r="N319"/>
  <c r="L319" s="1"/>
  <c r="N318"/>
  <c r="N317"/>
  <c r="N316"/>
  <c r="N315"/>
  <c r="L315" s="1"/>
  <c r="N314"/>
  <c r="N313"/>
  <c r="N312"/>
  <c r="N311"/>
  <c r="L311" s="1"/>
  <c r="N310"/>
  <c r="N309"/>
  <c r="N308"/>
  <c r="N307"/>
  <c r="L307" s="1"/>
  <c r="N306"/>
  <c r="N305"/>
  <c r="N304"/>
  <c r="N303"/>
  <c r="L303" s="1"/>
  <c r="N302"/>
  <c r="N301"/>
  <c r="N300"/>
  <c r="N299"/>
  <c r="L299" s="1"/>
  <c r="N298"/>
  <c r="N297"/>
  <c r="N296"/>
  <c r="N295"/>
  <c r="L295" s="1"/>
  <c r="N294"/>
  <c r="N293"/>
  <c r="N292"/>
  <c r="N291"/>
  <c r="L291" s="1"/>
  <c r="N290"/>
  <c r="N289"/>
  <c r="N288"/>
  <c r="N287"/>
  <c r="L287" s="1"/>
  <c r="N286"/>
  <c r="N285"/>
  <c r="N284"/>
  <c r="N283"/>
  <c r="L283" s="1"/>
  <c r="N282"/>
  <c r="N281"/>
  <c r="N280"/>
  <c r="N279"/>
  <c r="L279" s="1"/>
  <c r="N278"/>
  <c r="N277"/>
  <c r="N276"/>
  <c r="N275"/>
  <c r="L275" s="1"/>
  <c r="N274"/>
  <c r="N273"/>
  <c r="N272"/>
  <c r="N271"/>
  <c r="L271" s="1"/>
  <c r="N270"/>
  <c r="N269"/>
  <c r="N268"/>
  <c r="N267"/>
  <c r="L267" s="1"/>
  <c r="N266"/>
  <c r="N265"/>
  <c r="N264"/>
  <c r="N263"/>
  <c r="L263" s="1"/>
  <c r="N262"/>
  <c r="N261"/>
  <c r="N260"/>
  <c r="N259"/>
  <c r="L259" s="1"/>
  <c r="N258"/>
  <c r="N257"/>
  <c r="N256"/>
  <c r="N255"/>
  <c r="L255" s="1"/>
  <c r="N254"/>
  <c r="N253"/>
  <c r="N252"/>
  <c r="N251"/>
  <c r="L251" s="1"/>
  <c r="N250"/>
  <c r="N249"/>
  <c r="N248"/>
  <c r="N247"/>
  <c r="L247" s="1"/>
  <c r="N246"/>
  <c r="N245"/>
  <c r="N244"/>
  <c r="N243"/>
  <c r="L243" s="1"/>
  <c r="N242"/>
  <c r="N241"/>
  <c r="N240"/>
  <c r="N239"/>
  <c r="L239" s="1"/>
  <c r="N238"/>
  <c r="N237"/>
  <c r="N236"/>
  <c r="N235"/>
  <c r="L235" s="1"/>
  <c r="N234"/>
  <c r="N233"/>
  <c r="N232"/>
  <c r="N231"/>
  <c r="L231" s="1"/>
  <c r="N230"/>
  <c r="N229"/>
  <c r="N228"/>
  <c r="N227"/>
  <c r="L227" s="1"/>
  <c r="N226"/>
  <c r="N225"/>
  <c r="N224"/>
  <c r="N223"/>
  <c r="L223" s="1"/>
  <c r="N222"/>
  <c r="N221"/>
  <c r="N220"/>
  <c r="N219"/>
  <c r="L219" s="1"/>
  <c r="N218"/>
  <c r="N217"/>
  <c r="N216"/>
  <c r="N215"/>
  <c r="L215" s="1"/>
  <c r="N214"/>
  <c r="N213"/>
  <c r="N212"/>
  <c r="N211"/>
  <c r="L211" s="1"/>
  <c r="N210"/>
  <c r="N209"/>
  <c r="N208"/>
  <c r="N207"/>
  <c r="L207" s="1"/>
  <c r="N206"/>
  <c r="N205"/>
  <c r="N204"/>
  <c r="N203"/>
  <c r="L203" s="1"/>
  <c r="N202"/>
  <c r="N201"/>
  <c r="N200"/>
  <c r="N199"/>
  <c r="L199" s="1"/>
  <c r="N198"/>
  <c r="N197"/>
  <c r="N196"/>
  <c r="N195"/>
  <c r="L195" s="1"/>
  <c r="N194"/>
  <c r="N193"/>
  <c r="N192"/>
  <c r="N191"/>
  <c r="L191" s="1"/>
  <c r="N190"/>
  <c r="N189"/>
  <c r="N188"/>
  <c r="N187"/>
  <c r="L187" s="1"/>
  <c r="N186"/>
  <c r="N185"/>
  <c r="N184"/>
  <c r="N183"/>
  <c r="L183" s="1"/>
  <c r="N182"/>
  <c r="N181"/>
  <c r="N180"/>
  <c r="N179"/>
  <c r="L179" s="1"/>
  <c r="N178"/>
  <c r="N177"/>
  <c r="N176"/>
  <c r="N175"/>
  <c r="L175" s="1"/>
  <c r="N174"/>
  <c r="N173"/>
  <c r="N172"/>
  <c r="N171"/>
  <c r="L171" s="1"/>
  <c r="N170"/>
  <c r="N169"/>
  <c r="N168"/>
  <c r="N167"/>
  <c r="L167" s="1"/>
  <c r="N166"/>
  <c r="N165"/>
  <c r="N164"/>
  <c r="N163"/>
  <c r="L163" s="1"/>
  <c r="N162"/>
  <c r="N161"/>
  <c r="N160"/>
  <c r="N159"/>
  <c r="L159" s="1"/>
  <c r="N158"/>
  <c r="N157"/>
  <c r="N156"/>
  <c r="N155"/>
  <c r="L155" s="1"/>
  <c r="N154"/>
  <c r="N153"/>
  <c r="N152"/>
  <c r="N151"/>
  <c r="L151" s="1"/>
  <c r="N150"/>
  <c r="N149"/>
  <c r="N148"/>
  <c r="N147"/>
  <c r="L147" s="1"/>
  <c r="N146"/>
  <c r="N145"/>
  <c r="N144"/>
  <c r="N143"/>
  <c r="L143" s="1"/>
  <c r="N142"/>
  <c r="N141"/>
  <c r="N140"/>
  <c r="N139"/>
  <c r="L139" s="1"/>
  <c r="N138"/>
  <c r="N137"/>
  <c r="N136"/>
  <c r="N135"/>
  <c r="L135" s="1"/>
  <c r="N134"/>
  <c r="N133"/>
  <c r="N132"/>
  <c r="N131"/>
  <c r="L131" s="1"/>
  <c r="N130"/>
  <c r="N129"/>
  <c r="N128"/>
  <c r="N127"/>
  <c r="L127" s="1"/>
  <c r="N126"/>
  <c r="N125"/>
  <c r="N124"/>
  <c r="N123"/>
  <c r="L123" s="1"/>
  <c r="N122"/>
  <c r="N121"/>
  <c r="N120"/>
  <c r="N119"/>
  <c r="L119" s="1"/>
  <c r="N118"/>
  <c r="N117"/>
  <c r="N116"/>
  <c r="N115"/>
  <c r="L115" s="1"/>
  <c r="N114"/>
  <c r="N113"/>
  <c r="N112"/>
  <c r="N111"/>
  <c r="L111" s="1"/>
  <c r="N110"/>
  <c r="N109"/>
  <c r="N108"/>
  <c r="N107"/>
  <c r="L107" s="1"/>
  <c r="N106"/>
  <c r="N105"/>
  <c r="N104"/>
  <c r="N103"/>
  <c r="N102"/>
  <c r="N101"/>
  <c r="N100"/>
  <c r="N99"/>
  <c r="N98"/>
  <c r="N97"/>
  <c r="N96"/>
  <c r="N95"/>
  <c r="L95" s="1"/>
  <c r="N94"/>
  <c r="N93"/>
  <c r="N92"/>
  <c r="N91"/>
  <c r="L91" s="1"/>
  <c r="N90"/>
  <c r="N89"/>
  <c r="N88"/>
  <c r="N87"/>
  <c r="L87" s="1"/>
  <c r="N86"/>
  <c r="N85"/>
  <c r="N84"/>
  <c r="N83"/>
  <c r="L83" s="1"/>
  <c r="N82"/>
  <c r="N81"/>
  <c r="N80"/>
  <c r="N79"/>
  <c r="L79" s="1"/>
  <c r="N78"/>
  <c r="N77"/>
  <c r="N76"/>
  <c r="N75"/>
  <c r="L75" s="1"/>
  <c r="N74"/>
  <c r="N73"/>
  <c r="N72"/>
  <c r="N71"/>
  <c r="L71" s="1"/>
  <c r="N70"/>
  <c r="N69"/>
  <c r="N68"/>
  <c r="N67"/>
  <c r="L67" s="1"/>
  <c r="N66"/>
  <c r="N65"/>
  <c r="N64"/>
  <c r="N63"/>
  <c r="L63" s="1"/>
  <c r="N62"/>
  <c r="N61"/>
  <c r="N60"/>
  <c r="N59"/>
  <c r="L59" s="1"/>
  <c r="N58"/>
  <c r="N57"/>
  <c r="N56"/>
  <c r="N55"/>
  <c r="L55" s="1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F106"/>
  <c r="B106" s="1"/>
  <c r="G105"/>
  <c r="F105" s="1"/>
  <c r="B105" s="1"/>
  <c r="G104"/>
  <c r="F104" s="1"/>
  <c r="B104" s="1"/>
  <c r="G103"/>
  <c r="F103" s="1"/>
  <c r="B103" s="1"/>
  <c r="G102"/>
  <c r="F102" s="1"/>
  <c r="B102" s="1"/>
  <c r="G101"/>
  <c r="F101" s="1"/>
  <c r="B101" s="1"/>
  <c r="G100"/>
  <c r="F100" s="1"/>
  <c r="B100" s="1"/>
  <c r="G99"/>
  <c r="F99" s="1"/>
  <c r="B99" s="1"/>
  <c r="G98"/>
  <c r="F98" s="1"/>
  <c r="B98" s="1"/>
  <c r="G97"/>
  <c r="F97" s="1"/>
  <c r="B97" s="1"/>
  <c r="G96"/>
  <c r="F96" s="1"/>
  <c r="B96" s="1"/>
  <c r="G95"/>
  <c r="F95" s="1"/>
  <c r="B95" s="1"/>
  <c r="G94"/>
  <c r="F94" s="1"/>
  <c r="B94" s="1"/>
  <c r="G93"/>
  <c r="F93" s="1"/>
  <c r="B93" s="1"/>
  <c r="G92"/>
  <c r="F92" s="1"/>
  <c r="B92" s="1"/>
  <c r="G91"/>
  <c r="F91" s="1"/>
  <c r="B91" s="1"/>
  <c r="G90"/>
  <c r="F90" s="1"/>
  <c r="B90" s="1"/>
  <c r="G89"/>
  <c r="F89" s="1"/>
  <c r="B89" s="1"/>
  <c r="G88"/>
  <c r="F88" s="1"/>
  <c r="B88" s="1"/>
  <c r="G87"/>
  <c r="F87" s="1"/>
  <c r="B87" s="1"/>
  <c r="G86"/>
  <c r="F86" s="1"/>
  <c r="B86" s="1"/>
  <c r="G85"/>
  <c r="F85" s="1"/>
  <c r="B85" s="1"/>
  <c r="G84"/>
  <c r="F84" s="1"/>
  <c r="B84" s="1"/>
  <c r="G83"/>
  <c r="F83" s="1"/>
  <c r="B83" s="1"/>
  <c r="G82"/>
  <c r="F82" s="1"/>
  <c r="B82" s="1"/>
  <c r="G81"/>
  <c r="F81" s="1"/>
  <c r="B81" s="1"/>
  <c r="G80"/>
  <c r="F80" s="1"/>
  <c r="B80" s="1"/>
  <c r="G79"/>
  <c r="F79" s="1"/>
  <c r="B79" s="1"/>
  <c r="G78"/>
  <c r="F78" s="1"/>
  <c r="B78" s="1"/>
  <c r="G77"/>
  <c r="F77" s="1"/>
  <c r="B77" s="1"/>
  <c r="G76"/>
  <c r="F76" s="1"/>
  <c r="B76" s="1"/>
  <c r="G75"/>
  <c r="F75" s="1"/>
  <c r="B75" s="1"/>
  <c r="G74"/>
  <c r="F74" s="1"/>
  <c r="B74" s="1"/>
  <c r="G73"/>
  <c r="F73" s="1"/>
  <c r="B73" s="1"/>
  <c r="G72"/>
  <c r="F72" s="1"/>
  <c r="B72" s="1"/>
  <c r="G71"/>
  <c r="F71" s="1"/>
  <c r="B71" s="1"/>
  <c r="G70"/>
  <c r="F70" s="1"/>
  <c r="B70" s="1"/>
  <c r="G69"/>
  <c r="F69" s="1"/>
  <c r="B69" s="1"/>
  <c r="G68"/>
  <c r="F68" s="1"/>
  <c r="B68" s="1"/>
  <c r="G67"/>
  <c r="F67" s="1"/>
  <c r="B67" s="1"/>
  <c r="G66"/>
  <c r="F66" s="1"/>
  <c r="B66" s="1"/>
  <c r="G65"/>
  <c r="F65" s="1"/>
  <c r="B65" s="1"/>
  <c r="G64"/>
  <c r="F64" s="1"/>
  <c r="B64" s="1"/>
  <c r="G63"/>
  <c r="F63" s="1"/>
  <c r="B63" s="1"/>
  <c r="G62"/>
  <c r="F62" s="1"/>
  <c r="B62" s="1"/>
  <c r="G61"/>
  <c r="F61" s="1"/>
  <c r="B61" s="1"/>
  <c r="G60"/>
  <c r="F60" s="1"/>
  <c r="B60" s="1"/>
  <c r="G59"/>
  <c r="F59" s="1"/>
  <c r="B59" s="1"/>
  <c r="G58"/>
  <c r="F58" s="1"/>
  <c r="B58" s="1"/>
  <c r="G57"/>
  <c r="F57" s="1"/>
  <c r="B57" s="1"/>
  <c r="G56"/>
  <c r="F56" s="1"/>
  <c r="B56" s="1"/>
  <c r="G55"/>
  <c r="F55" s="1"/>
  <c r="B55" s="1"/>
  <c r="G54"/>
  <c r="F54" s="1"/>
  <c r="B54" s="1"/>
  <c r="G53"/>
  <c r="F53" s="1"/>
  <c r="B53" s="1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Z5"/>
  <c r="X1147"/>
  <c r="X1146"/>
  <c r="X1145"/>
  <c r="X1144"/>
  <c r="X1143"/>
  <c r="X1142"/>
  <c r="X1141"/>
  <c r="X1140"/>
  <c r="X1139"/>
  <c r="X1138"/>
  <c r="X1137"/>
  <c r="X1136"/>
  <c r="X1135"/>
  <c r="X1134"/>
  <c r="X1133"/>
  <c r="X1132"/>
  <c r="X1131"/>
  <c r="X1130"/>
  <c r="X1129"/>
  <c r="X1128"/>
  <c r="X1127"/>
  <c r="X1126"/>
  <c r="X1125"/>
  <c r="X1124"/>
  <c r="X1123"/>
  <c r="X1122"/>
  <c r="X1121"/>
  <c r="X1120"/>
  <c r="X1119"/>
  <c r="X1118"/>
  <c r="X1117"/>
  <c r="X1116"/>
  <c r="X1115"/>
  <c r="X1114"/>
  <c r="X1113"/>
  <c r="X1112"/>
  <c r="X1111"/>
  <c r="X1110"/>
  <c r="X1109"/>
  <c r="X1108"/>
  <c r="X1107"/>
  <c r="X1106"/>
  <c r="X1105"/>
  <c r="X1104"/>
  <c r="X1103"/>
  <c r="X1102"/>
  <c r="X1101"/>
  <c r="X1100"/>
  <c r="X1099"/>
  <c r="X1098"/>
  <c r="X1097"/>
  <c r="X1096"/>
  <c r="X1095"/>
  <c r="X1094"/>
  <c r="X1093"/>
  <c r="X1092"/>
  <c r="X1091"/>
  <c r="X1090"/>
  <c r="X1089"/>
  <c r="X1088"/>
  <c r="X1087"/>
  <c r="X1086"/>
  <c r="X1085"/>
  <c r="X1084"/>
  <c r="X1083"/>
  <c r="X1082"/>
  <c r="X1081"/>
  <c r="X1080"/>
  <c r="X1079"/>
  <c r="X1078"/>
  <c r="X1077"/>
  <c r="X1076"/>
  <c r="X1075"/>
  <c r="X1074"/>
  <c r="X1073"/>
  <c r="X1072"/>
  <c r="X1071"/>
  <c r="X1070"/>
  <c r="X1069"/>
  <c r="X1068"/>
  <c r="X1067"/>
  <c r="X1066"/>
  <c r="X1065"/>
  <c r="X1064"/>
  <c r="X1063"/>
  <c r="X1062"/>
  <c r="X1061"/>
  <c r="X1060"/>
  <c r="X1059"/>
  <c r="X1058"/>
  <c r="X1057"/>
  <c r="X1056"/>
  <c r="X1055"/>
  <c r="X1054"/>
  <c r="X1053"/>
  <c r="X1052"/>
  <c r="X1051"/>
  <c r="X1050"/>
  <c r="X1049"/>
  <c r="X1048"/>
  <c r="X1047"/>
  <c r="X1046"/>
  <c r="X1045"/>
  <c r="X1044"/>
  <c r="X1043"/>
  <c r="X1042"/>
  <c r="X1041"/>
  <c r="X1040"/>
  <c r="X1039"/>
  <c r="X1038"/>
  <c r="X1037"/>
  <c r="X1036"/>
  <c r="X1035"/>
  <c r="X1034"/>
  <c r="X1033"/>
  <c r="X1032"/>
  <c r="X1031"/>
  <c r="X1030"/>
  <c r="X1029"/>
  <c r="X1028"/>
  <c r="X1027"/>
  <c r="X1026"/>
  <c r="X1025"/>
  <c r="X1024"/>
  <c r="X1023"/>
  <c r="X1022"/>
  <c r="X1021"/>
  <c r="X1020"/>
  <c r="X1019"/>
  <c r="X1018"/>
  <c r="X1017"/>
  <c r="X1016"/>
  <c r="X1015"/>
  <c r="X1014"/>
  <c r="X1013"/>
  <c r="X1012"/>
  <c r="X1011"/>
  <c r="X1010"/>
  <c r="X1009"/>
  <c r="X1008"/>
  <c r="X1007"/>
  <c r="X1006"/>
  <c r="X1005"/>
  <c r="X1004"/>
  <c r="X1003"/>
  <c r="X1002"/>
  <c r="X1001"/>
  <c r="X1000"/>
  <c r="X999"/>
  <c r="X998"/>
  <c r="X997"/>
  <c r="X996"/>
  <c r="X995"/>
  <c r="X994"/>
  <c r="X993"/>
  <c r="X992"/>
  <c r="X991"/>
  <c r="X990"/>
  <c r="X989"/>
  <c r="X988"/>
  <c r="X987"/>
  <c r="X986"/>
  <c r="X985"/>
  <c r="X984"/>
  <c r="X983"/>
  <c r="X982"/>
  <c r="X981"/>
  <c r="X980"/>
  <c r="X979"/>
  <c r="X978"/>
  <c r="X977"/>
  <c r="X976"/>
  <c r="X975"/>
  <c r="X974"/>
  <c r="X973"/>
  <c r="X972"/>
  <c r="X971"/>
  <c r="X970"/>
  <c r="X969"/>
  <c r="X968"/>
  <c r="X967"/>
  <c r="X966"/>
  <c r="X965"/>
  <c r="X964"/>
  <c r="X963"/>
  <c r="X962"/>
  <c r="X961"/>
  <c r="X960"/>
  <c r="X959"/>
  <c r="X958"/>
  <c r="X957"/>
  <c r="X956"/>
  <c r="X955"/>
  <c r="X954"/>
  <c r="X953"/>
  <c r="X952"/>
  <c r="X951"/>
  <c r="X950"/>
  <c r="X949"/>
  <c r="X948"/>
  <c r="X947"/>
  <c r="X946"/>
  <c r="X945"/>
  <c r="X944"/>
  <c r="X943"/>
  <c r="X942"/>
  <c r="X941"/>
  <c r="X940"/>
  <c r="X939"/>
  <c r="X938"/>
  <c r="X937"/>
  <c r="X936"/>
  <c r="X935"/>
  <c r="X934"/>
  <c r="X933"/>
  <c r="X932"/>
  <c r="X931"/>
  <c r="X930"/>
  <c r="X929"/>
  <c r="X928"/>
  <c r="X927"/>
  <c r="X926"/>
  <c r="X925"/>
  <c r="X924"/>
  <c r="X923"/>
  <c r="X922"/>
  <c r="X921"/>
  <c r="X920"/>
  <c r="X919"/>
  <c r="X918"/>
  <c r="X917"/>
  <c r="X916"/>
  <c r="X915"/>
  <c r="X914"/>
  <c r="X913"/>
  <c r="X912"/>
  <c r="X911"/>
  <c r="X910"/>
  <c r="X909"/>
  <c r="X908"/>
  <c r="X907"/>
  <c r="X906"/>
  <c r="X905"/>
  <c r="X904"/>
  <c r="X903"/>
  <c r="X902"/>
  <c r="X901"/>
  <c r="X900"/>
  <c r="X899"/>
  <c r="X898"/>
  <c r="X897"/>
  <c r="X896"/>
  <c r="X895"/>
  <c r="X894"/>
  <c r="X893"/>
  <c r="X892"/>
  <c r="X891"/>
  <c r="X890"/>
  <c r="X889"/>
  <c r="X888"/>
  <c r="X887"/>
  <c r="X886"/>
  <c r="X885"/>
  <c r="X884"/>
  <c r="X883"/>
  <c r="X882"/>
  <c r="X881"/>
  <c r="X880"/>
  <c r="X879"/>
  <c r="X878"/>
  <c r="X877"/>
  <c r="X876"/>
  <c r="X875"/>
  <c r="X874"/>
  <c r="X873"/>
  <c r="X872"/>
  <c r="X871"/>
  <c r="X870"/>
  <c r="X869"/>
  <c r="X868"/>
  <c r="X867"/>
  <c r="X866"/>
  <c r="X865"/>
  <c r="X864"/>
  <c r="X863"/>
  <c r="X862"/>
  <c r="X861"/>
  <c r="X860"/>
  <c r="X859"/>
  <c r="X858"/>
  <c r="X857"/>
  <c r="X856"/>
  <c r="X855"/>
  <c r="X854"/>
  <c r="X853"/>
  <c r="X852"/>
  <c r="X851"/>
  <c r="X850"/>
  <c r="X849"/>
  <c r="X848"/>
  <c r="X847"/>
  <c r="X846"/>
  <c r="X845"/>
  <c r="X844"/>
  <c r="X843"/>
  <c r="X842"/>
  <c r="X841"/>
  <c r="X840"/>
  <c r="X839"/>
  <c r="X838"/>
  <c r="X837"/>
  <c r="X836"/>
  <c r="X835"/>
  <c r="X834"/>
  <c r="X833"/>
  <c r="X832"/>
  <c r="X831"/>
  <c r="X830"/>
  <c r="X829"/>
  <c r="X828"/>
  <c r="X827"/>
  <c r="X826"/>
  <c r="X825"/>
  <c r="X824"/>
  <c r="X823"/>
  <c r="X822"/>
  <c r="X821"/>
  <c r="X820"/>
  <c r="X819"/>
  <c r="X818"/>
  <c r="X817"/>
  <c r="X816"/>
  <c r="X815"/>
  <c r="X814"/>
  <c r="X813"/>
  <c r="X812"/>
  <c r="X811"/>
  <c r="X810"/>
  <c r="X809"/>
  <c r="X808"/>
  <c r="X807"/>
  <c r="X806"/>
  <c r="X805"/>
  <c r="X804"/>
  <c r="X803"/>
  <c r="X802"/>
  <c r="X801"/>
  <c r="X800"/>
  <c r="X799"/>
  <c r="X798"/>
  <c r="X797"/>
  <c r="X796"/>
  <c r="X795"/>
  <c r="X794"/>
  <c r="X793"/>
  <c r="X792"/>
  <c r="X791"/>
  <c r="X790"/>
  <c r="X789"/>
  <c r="X788"/>
  <c r="X787"/>
  <c r="X786"/>
  <c r="X785"/>
  <c r="X784"/>
  <c r="X783"/>
  <c r="X782"/>
  <c r="X781"/>
  <c r="X780"/>
  <c r="X779"/>
  <c r="X778"/>
  <c r="X777"/>
  <c r="X776"/>
  <c r="X775"/>
  <c r="X774"/>
  <c r="X773"/>
  <c r="X772"/>
  <c r="X771"/>
  <c r="X770"/>
  <c r="X769"/>
  <c r="X768"/>
  <c r="X767"/>
  <c r="X766"/>
  <c r="X765"/>
  <c r="X764"/>
  <c r="X763"/>
  <c r="X762"/>
  <c r="X761"/>
  <c r="X760"/>
  <c r="X759"/>
  <c r="X758"/>
  <c r="X757"/>
  <c r="X756"/>
  <c r="X755"/>
  <c r="X754"/>
  <c r="X753"/>
  <c r="X752"/>
  <c r="X751"/>
  <c r="X750"/>
  <c r="X749"/>
  <c r="X748"/>
  <c r="X747"/>
  <c r="X746"/>
  <c r="X745"/>
  <c r="X744"/>
  <c r="X743"/>
  <c r="X742"/>
  <c r="X741"/>
  <c r="X740"/>
  <c r="X739"/>
  <c r="X738"/>
  <c r="X737"/>
  <c r="X736"/>
  <c r="X735"/>
  <c r="X734"/>
  <c r="X733"/>
  <c r="X732"/>
  <c r="X731"/>
  <c r="X730"/>
  <c r="X729"/>
  <c r="X728"/>
  <c r="X727"/>
  <c r="X726"/>
  <c r="X725"/>
  <c r="X724"/>
  <c r="X723"/>
  <c r="X722"/>
  <c r="X721"/>
  <c r="X720"/>
  <c r="X719"/>
  <c r="X718"/>
  <c r="X717"/>
  <c r="X716"/>
  <c r="X715"/>
  <c r="X714"/>
  <c r="X713"/>
  <c r="X712"/>
  <c r="X711"/>
  <c r="X710"/>
  <c r="X709"/>
  <c r="X708"/>
  <c r="X707"/>
  <c r="X706"/>
  <c r="X705"/>
  <c r="X704"/>
  <c r="X703"/>
  <c r="X702"/>
  <c r="X701"/>
  <c r="X700"/>
  <c r="X699"/>
  <c r="X698"/>
  <c r="X697"/>
  <c r="X696"/>
  <c r="X695"/>
  <c r="X694"/>
  <c r="X693"/>
  <c r="X692"/>
  <c r="X691"/>
  <c r="X690"/>
  <c r="X689"/>
  <c r="X688"/>
  <c r="X687"/>
  <c r="X686"/>
  <c r="X685"/>
  <c r="X684"/>
  <c r="X683"/>
  <c r="X682"/>
  <c r="X681"/>
  <c r="X680"/>
  <c r="X679"/>
  <c r="X678"/>
  <c r="X677"/>
  <c r="X676"/>
  <c r="X675"/>
  <c r="X674"/>
  <c r="X673"/>
  <c r="X672"/>
  <c r="X671"/>
  <c r="X670"/>
  <c r="X669"/>
  <c r="X668"/>
  <c r="X667"/>
  <c r="X666"/>
  <c r="X665"/>
  <c r="X664"/>
  <c r="X663"/>
  <c r="X662"/>
  <c r="X661"/>
  <c r="X660"/>
  <c r="X659"/>
  <c r="X658"/>
  <c r="X657"/>
  <c r="X656"/>
  <c r="X655"/>
  <c r="X654"/>
  <c r="X653"/>
  <c r="X652"/>
  <c r="X651"/>
  <c r="X650"/>
  <c r="X649"/>
  <c r="X648"/>
  <c r="X647"/>
  <c r="X646"/>
  <c r="X645"/>
  <c r="X644"/>
  <c r="X643"/>
  <c r="X642"/>
  <c r="X641"/>
  <c r="X640"/>
  <c r="X639"/>
  <c r="X638"/>
  <c r="X637"/>
  <c r="X636"/>
  <c r="X635"/>
  <c r="X634"/>
  <c r="X633"/>
  <c r="X632"/>
  <c r="X631"/>
  <c r="X630"/>
  <c r="X629"/>
  <c r="X628"/>
  <c r="X627"/>
  <c r="X626"/>
  <c r="X625"/>
  <c r="X624"/>
  <c r="X623"/>
  <c r="X622"/>
  <c r="X621"/>
  <c r="X620"/>
  <c r="X619"/>
  <c r="X618"/>
  <c r="X617"/>
  <c r="X616"/>
  <c r="X615"/>
  <c r="X614"/>
  <c r="X613"/>
  <c r="X612"/>
  <c r="X611"/>
  <c r="X610"/>
  <c r="X609"/>
  <c r="X608"/>
  <c r="X607"/>
  <c r="X606"/>
  <c r="X605"/>
  <c r="X604"/>
  <c r="X603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X584"/>
  <c r="X583"/>
  <c r="X582"/>
  <c r="X581"/>
  <c r="X580"/>
  <c r="X579"/>
  <c r="X578"/>
  <c r="X577"/>
  <c r="X576"/>
  <c r="X575"/>
  <c r="X574"/>
  <c r="X573"/>
  <c r="X572"/>
  <c r="X571"/>
  <c r="X570"/>
  <c r="X569"/>
  <c r="X568"/>
  <c r="X567"/>
  <c r="X566"/>
  <c r="X565"/>
  <c r="X564"/>
  <c r="X563"/>
  <c r="X562"/>
  <c r="X561"/>
  <c r="X560"/>
  <c r="X559"/>
  <c r="X558"/>
  <c r="X557"/>
  <c r="X556"/>
  <c r="X555"/>
  <c r="X554"/>
  <c r="X553"/>
  <c r="X552"/>
  <c r="X551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10"/>
  <c r="X509"/>
  <c r="X508"/>
  <c r="X507"/>
  <c r="X506"/>
  <c r="X505"/>
  <c r="X504"/>
  <c r="X503"/>
  <c r="X502"/>
  <c r="X501"/>
  <c r="X500"/>
  <c r="X499"/>
  <c r="X498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3"/>
  <c r="X432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B67" i="1"/>
  <c r="B56"/>
  <c r="H5" i="3" s="1"/>
  <c r="C56" i="1"/>
  <c r="B68"/>
  <c r="B57"/>
  <c r="M5" i="3" s="1"/>
  <c r="C57" i="1"/>
  <c r="B58"/>
  <c r="S5" i="3" s="1"/>
  <c r="C58" i="1"/>
  <c r="B61"/>
  <c r="C61"/>
  <c r="B62"/>
  <c r="B63"/>
  <c r="B64"/>
  <c r="U5" i="3"/>
  <c r="W5" s="1"/>
  <c r="W6" s="1"/>
  <c r="W7" s="1"/>
  <c r="W8" s="1"/>
  <c r="W9" s="1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BX5"/>
  <c r="BS5"/>
  <c r="BN5"/>
  <c r="BI5"/>
  <c r="BF1147"/>
  <c r="BF1146"/>
  <c r="BF1145"/>
  <c r="BF1144"/>
  <c r="BF1143"/>
  <c r="BF1142"/>
  <c r="BF1141"/>
  <c r="BF1140"/>
  <c r="BF1139"/>
  <c r="BF1138"/>
  <c r="BF1137"/>
  <c r="BF1136"/>
  <c r="BF1135"/>
  <c r="BF1134"/>
  <c r="BF1133"/>
  <c r="BF1132"/>
  <c r="BF1131"/>
  <c r="BF1130"/>
  <c r="BF1129"/>
  <c r="BF1128"/>
  <c r="BF1127"/>
  <c r="BF1126"/>
  <c r="BF1125"/>
  <c r="BF1124"/>
  <c r="BF1123"/>
  <c r="BF1122"/>
  <c r="BF1121"/>
  <c r="BF1120"/>
  <c r="BF1119"/>
  <c r="BF1118"/>
  <c r="BF1117"/>
  <c r="BF1116"/>
  <c r="BF1115"/>
  <c r="BF1114"/>
  <c r="BF1113"/>
  <c r="BF1112"/>
  <c r="BF1111"/>
  <c r="BF1110"/>
  <c r="BF1109"/>
  <c r="BF1108"/>
  <c r="BF1107"/>
  <c r="BF1106"/>
  <c r="BF1105"/>
  <c r="BF1104"/>
  <c r="BF1103"/>
  <c r="BF1102"/>
  <c r="BF1101"/>
  <c r="BF1100"/>
  <c r="BF1099"/>
  <c r="BF1098"/>
  <c r="BF1097"/>
  <c r="BF1096"/>
  <c r="BF1095"/>
  <c r="BF1094"/>
  <c r="BF1093"/>
  <c r="BF1092"/>
  <c r="BF1091"/>
  <c r="BF1090"/>
  <c r="BF1089"/>
  <c r="BF1088"/>
  <c r="BF1087"/>
  <c r="BF1086"/>
  <c r="BF1085"/>
  <c r="BF1084"/>
  <c r="BF1083"/>
  <c r="BF1082"/>
  <c r="BF1081"/>
  <c r="BF1080"/>
  <c r="BF1079"/>
  <c r="BF1078"/>
  <c r="BF1077"/>
  <c r="BF1076"/>
  <c r="BF1075"/>
  <c r="BF1074"/>
  <c r="BF1073"/>
  <c r="BF1072"/>
  <c r="BF1071"/>
  <c r="BF1070"/>
  <c r="BF1069"/>
  <c r="BF1068"/>
  <c r="BF1067"/>
  <c r="BF1066"/>
  <c r="BF1065"/>
  <c r="BF1064"/>
  <c r="BF1063"/>
  <c r="BF1062"/>
  <c r="BF1061"/>
  <c r="BF1060"/>
  <c r="BF1059"/>
  <c r="BF1058"/>
  <c r="BF1057"/>
  <c r="BF1056"/>
  <c r="BF1055"/>
  <c r="BF1054"/>
  <c r="BF1053"/>
  <c r="BF1052"/>
  <c r="BF1051"/>
  <c r="BF1050"/>
  <c r="BF1049"/>
  <c r="BF1048"/>
  <c r="BF1047"/>
  <c r="BF1046"/>
  <c r="BF1045"/>
  <c r="BF1044"/>
  <c r="BF1043"/>
  <c r="BF1042"/>
  <c r="BF1041"/>
  <c r="BF1040"/>
  <c r="BF1039"/>
  <c r="BF1038"/>
  <c r="BF1037"/>
  <c r="BF1036"/>
  <c r="BF1035"/>
  <c r="BF1034"/>
  <c r="BF1033"/>
  <c r="BF1032"/>
  <c r="BF1031"/>
  <c r="BF1030"/>
  <c r="BF1029"/>
  <c r="BF1028"/>
  <c r="BF1027"/>
  <c r="BF1026"/>
  <c r="BF1025"/>
  <c r="BF1024"/>
  <c r="BF1023"/>
  <c r="BF1022"/>
  <c r="BF1021"/>
  <c r="BF1020"/>
  <c r="BF1019"/>
  <c r="BF1018"/>
  <c r="BF1017"/>
  <c r="BF1016"/>
  <c r="BF1015"/>
  <c r="BF1014"/>
  <c r="BF1013"/>
  <c r="BF1012"/>
  <c r="BF1011"/>
  <c r="BF1010"/>
  <c r="BF1009"/>
  <c r="BF1008"/>
  <c r="BF1007"/>
  <c r="BF1006"/>
  <c r="BF1005"/>
  <c r="BF1004"/>
  <c r="BF1003"/>
  <c r="BF1002"/>
  <c r="BF1001"/>
  <c r="BF1000"/>
  <c r="BF999"/>
  <c r="BF998"/>
  <c r="BF997"/>
  <c r="BF996"/>
  <c r="BF995"/>
  <c r="BF994"/>
  <c r="BF993"/>
  <c r="BF992"/>
  <c r="BF991"/>
  <c r="BF990"/>
  <c r="BF989"/>
  <c r="BF988"/>
  <c r="BF987"/>
  <c r="BF986"/>
  <c r="BF985"/>
  <c r="BF984"/>
  <c r="BF983"/>
  <c r="BF982"/>
  <c r="BF981"/>
  <c r="BF980"/>
  <c r="BF979"/>
  <c r="BF978"/>
  <c r="BF977"/>
  <c r="BF976"/>
  <c r="BF975"/>
  <c r="BF974"/>
  <c r="BF973"/>
  <c r="BF972"/>
  <c r="BF971"/>
  <c r="BF970"/>
  <c r="BF969"/>
  <c r="BF968"/>
  <c r="BF967"/>
  <c r="BF966"/>
  <c r="BF965"/>
  <c r="BF964"/>
  <c r="BF963"/>
  <c r="BF962"/>
  <c r="BF961"/>
  <c r="BF960"/>
  <c r="BF959"/>
  <c r="BF958"/>
  <c r="BF957"/>
  <c r="BF956"/>
  <c r="BF955"/>
  <c r="BF954"/>
  <c r="BF953"/>
  <c r="BF952"/>
  <c r="BF951"/>
  <c r="BF950"/>
  <c r="BF949"/>
  <c r="BF948"/>
  <c r="BF947"/>
  <c r="BF946"/>
  <c r="BF945"/>
  <c r="BF944"/>
  <c r="BF943"/>
  <c r="BF942"/>
  <c r="BF941"/>
  <c r="BF940"/>
  <c r="BF939"/>
  <c r="BF938"/>
  <c r="BF937"/>
  <c r="BF936"/>
  <c r="BF935"/>
  <c r="BF934"/>
  <c r="BF933"/>
  <c r="BF932"/>
  <c r="BF931"/>
  <c r="BF930"/>
  <c r="BF929"/>
  <c r="BF928"/>
  <c r="BF927"/>
  <c r="BF926"/>
  <c r="BF925"/>
  <c r="BF924"/>
  <c r="BF923"/>
  <c r="BF922"/>
  <c r="BF921"/>
  <c r="BF920"/>
  <c r="BF919"/>
  <c r="BF918"/>
  <c r="BF917"/>
  <c r="BF916"/>
  <c r="BF915"/>
  <c r="BF914"/>
  <c r="BF913"/>
  <c r="BF912"/>
  <c r="BF911"/>
  <c r="BF910"/>
  <c r="BF909"/>
  <c r="BF908"/>
  <c r="BF907"/>
  <c r="BF906"/>
  <c r="BF905"/>
  <c r="BF904"/>
  <c r="BF903"/>
  <c r="BF902"/>
  <c r="BF901"/>
  <c r="BF900"/>
  <c r="BF899"/>
  <c r="BF898"/>
  <c r="BF897"/>
  <c r="BF896"/>
  <c r="BF895"/>
  <c r="BF894"/>
  <c r="BF893"/>
  <c r="BF892"/>
  <c r="BF891"/>
  <c r="BF890"/>
  <c r="BF889"/>
  <c r="BF888"/>
  <c r="BF887"/>
  <c r="BF886"/>
  <c r="BF885"/>
  <c r="BF884"/>
  <c r="BF883"/>
  <c r="BF882"/>
  <c r="BF881"/>
  <c r="BF880"/>
  <c r="BF879"/>
  <c r="BF878"/>
  <c r="BF877"/>
  <c r="BF876"/>
  <c r="BF875"/>
  <c r="BF874"/>
  <c r="BF873"/>
  <c r="BF872"/>
  <c r="BF871"/>
  <c r="BF870"/>
  <c r="BF869"/>
  <c r="BF868"/>
  <c r="BF867"/>
  <c r="BF866"/>
  <c r="BF865"/>
  <c r="BF864"/>
  <c r="BF863"/>
  <c r="BF862"/>
  <c r="BF861"/>
  <c r="BF860"/>
  <c r="BF859"/>
  <c r="BF858"/>
  <c r="BF857"/>
  <c r="BF856"/>
  <c r="BF855"/>
  <c r="BF854"/>
  <c r="BF853"/>
  <c r="BF852"/>
  <c r="BF851"/>
  <c r="BF850"/>
  <c r="BF849"/>
  <c r="BF848"/>
  <c r="BF847"/>
  <c r="BF846"/>
  <c r="BF845"/>
  <c r="BF844"/>
  <c r="BF843"/>
  <c r="BF842"/>
  <c r="BF841"/>
  <c r="BF840"/>
  <c r="BF839"/>
  <c r="BF838"/>
  <c r="BF837"/>
  <c r="BF836"/>
  <c r="BF835"/>
  <c r="BF834"/>
  <c r="BF833"/>
  <c r="BF832"/>
  <c r="BF831"/>
  <c r="BF830"/>
  <c r="BF829"/>
  <c r="BF828"/>
  <c r="BF827"/>
  <c r="BF826"/>
  <c r="BF825"/>
  <c r="BF824"/>
  <c r="BF823"/>
  <c r="BF822"/>
  <c r="BF821"/>
  <c r="BF820"/>
  <c r="BF819"/>
  <c r="BF818"/>
  <c r="BF817"/>
  <c r="BF816"/>
  <c r="BF815"/>
  <c r="BF814"/>
  <c r="BF813"/>
  <c r="BF812"/>
  <c r="BF811"/>
  <c r="BF810"/>
  <c r="BF809"/>
  <c r="BF808"/>
  <c r="BF807"/>
  <c r="BF806"/>
  <c r="BF805"/>
  <c r="BF804"/>
  <c r="BF803"/>
  <c r="BF802"/>
  <c r="BF801"/>
  <c r="BF800"/>
  <c r="BF799"/>
  <c r="BF798"/>
  <c r="BF797"/>
  <c r="BF796"/>
  <c r="BF795"/>
  <c r="BF794"/>
  <c r="BF793"/>
  <c r="BF792"/>
  <c r="BF791"/>
  <c r="BF790"/>
  <c r="BF789"/>
  <c r="BF788"/>
  <c r="BF787"/>
  <c r="BF786"/>
  <c r="BF785"/>
  <c r="BF784"/>
  <c r="BF783"/>
  <c r="BF782"/>
  <c r="BF781"/>
  <c r="BF780"/>
  <c r="BF779"/>
  <c r="BF778"/>
  <c r="BF777"/>
  <c r="BF776"/>
  <c r="BF775"/>
  <c r="BF774"/>
  <c r="BF773"/>
  <c r="BF772"/>
  <c r="BF771"/>
  <c r="BF770"/>
  <c r="BF769"/>
  <c r="BF768"/>
  <c r="BF767"/>
  <c r="BF766"/>
  <c r="BF765"/>
  <c r="BF764"/>
  <c r="BF763"/>
  <c r="BF762"/>
  <c r="BF761"/>
  <c r="BF760"/>
  <c r="BF759"/>
  <c r="BF758"/>
  <c r="BF757"/>
  <c r="BF756"/>
  <c r="BF755"/>
  <c r="BF754"/>
  <c r="BF753"/>
  <c r="BF752"/>
  <c r="BF751"/>
  <c r="BF750"/>
  <c r="BF749"/>
  <c r="BF748"/>
  <c r="BF747"/>
  <c r="BF746"/>
  <c r="BF745"/>
  <c r="BF744"/>
  <c r="BF743"/>
  <c r="BF742"/>
  <c r="BF741"/>
  <c r="BF740"/>
  <c r="BF739"/>
  <c r="BF738"/>
  <c r="BF737"/>
  <c r="BF736"/>
  <c r="BF735"/>
  <c r="BF734"/>
  <c r="BF733"/>
  <c r="BF732"/>
  <c r="BF731"/>
  <c r="BF730"/>
  <c r="BF729"/>
  <c r="BF728"/>
  <c r="BF727"/>
  <c r="BF726"/>
  <c r="BF725"/>
  <c r="BF724"/>
  <c r="BF723"/>
  <c r="BF722"/>
  <c r="BF721"/>
  <c r="BF720"/>
  <c r="BF719"/>
  <c r="BF718"/>
  <c r="BF717"/>
  <c r="BF716"/>
  <c r="BF715"/>
  <c r="BF714"/>
  <c r="BF713"/>
  <c r="BF712"/>
  <c r="BF711"/>
  <c r="BF710"/>
  <c r="BF709"/>
  <c r="BF708"/>
  <c r="BF707"/>
  <c r="BF706"/>
  <c r="BF705"/>
  <c r="BF704"/>
  <c r="BF703"/>
  <c r="BF702"/>
  <c r="BF701"/>
  <c r="BF700"/>
  <c r="BF699"/>
  <c r="BF698"/>
  <c r="BF697"/>
  <c r="BF696"/>
  <c r="BF695"/>
  <c r="BF694"/>
  <c r="BF693"/>
  <c r="BF692"/>
  <c r="BF691"/>
  <c r="BF690"/>
  <c r="BF689"/>
  <c r="BF688"/>
  <c r="BF687"/>
  <c r="BF686"/>
  <c r="BF685"/>
  <c r="BF684"/>
  <c r="BF683"/>
  <c r="BF682"/>
  <c r="BF681"/>
  <c r="BF680"/>
  <c r="BF679"/>
  <c r="BF678"/>
  <c r="BF677"/>
  <c r="BF676"/>
  <c r="BF675"/>
  <c r="BF674"/>
  <c r="BF673"/>
  <c r="BF672"/>
  <c r="BF671"/>
  <c r="BF670"/>
  <c r="BF669"/>
  <c r="BF668"/>
  <c r="BF667"/>
  <c r="BF666"/>
  <c r="BF665"/>
  <c r="BF664"/>
  <c r="BF663"/>
  <c r="BF662"/>
  <c r="BF661"/>
  <c r="BF660"/>
  <c r="BF659"/>
  <c r="BF658"/>
  <c r="BF657"/>
  <c r="BF656"/>
  <c r="BF655"/>
  <c r="BF654"/>
  <c r="BF653"/>
  <c r="BF652"/>
  <c r="BF651"/>
  <c r="BF650"/>
  <c r="BF649"/>
  <c r="BF648"/>
  <c r="BF647"/>
  <c r="BF646"/>
  <c r="BF645"/>
  <c r="BF644"/>
  <c r="BF643"/>
  <c r="BF642"/>
  <c r="BF641"/>
  <c r="BF640"/>
  <c r="BF639"/>
  <c r="BF638"/>
  <c r="BF637"/>
  <c r="BF636"/>
  <c r="BF635"/>
  <c r="BF634"/>
  <c r="BF633"/>
  <c r="BF632"/>
  <c r="BF631"/>
  <c r="BF630"/>
  <c r="BF629"/>
  <c r="BF628"/>
  <c r="BF627"/>
  <c r="BF626"/>
  <c r="BF625"/>
  <c r="BF624"/>
  <c r="BF623"/>
  <c r="BF622"/>
  <c r="BF621"/>
  <c r="BF620"/>
  <c r="BF619"/>
  <c r="BF618"/>
  <c r="BF617"/>
  <c r="BF616"/>
  <c r="BF615"/>
  <c r="BF614"/>
  <c r="BF613"/>
  <c r="BF612"/>
  <c r="BF611"/>
  <c r="BF610"/>
  <c r="BF609"/>
  <c r="BF608"/>
  <c r="BF607"/>
  <c r="BF606"/>
  <c r="BF605"/>
  <c r="BF604"/>
  <c r="BF603"/>
  <c r="BF602"/>
  <c r="BF601"/>
  <c r="BF600"/>
  <c r="BF599"/>
  <c r="BF598"/>
  <c r="BF597"/>
  <c r="BF596"/>
  <c r="BF595"/>
  <c r="BF594"/>
  <c r="BF593"/>
  <c r="BF592"/>
  <c r="BF591"/>
  <c r="BF590"/>
  <c r="BF589"/>
  <c r="BF588"/>
  <c r="BF587"/>
  <c r="BF586"/>
  <c r="BF585"/>
  <c r="BF584"/>
  <c r="BF583"/>
  <c r="BF582"/>
  <c r="BF581"/>
  <c r="BF580"/>
  <c r="BF579"/>
  <c r="BF578"/>
  <c r="BF577"/>
  <c r="BF576"/>
  <c r="BF575"/>
  <c r="BF574"/>
  <c r="BF573"/>
  <c r="BF572"/>
  <c r="BF571"/>
  <c r="BF570"/>
  <c r="BF569"/>
  <c r="BF568"/>
  <c r="BF567"/>
  <c r="BF566"/>
  <c r="BF565"/>
  <c r="BF564"/>
  <c r="BF563"/>
  <c r="BF562"/>
  <c r="BF561"/>
  <c r="BF560"/>
  <c r="BF559"/>
  <c r="BF558"/>
  <c r="BF557"/>
  <c r="BF556"/>
  <c r="BF555"/>
  <c r="BF554"/>
  <c r="BF553"/>
  <c r="BF552"/>
  <c r="BF551"/>
  <c r="BF550"/>
  <c r="BF549"/>
  <c r="BF548"/>
  <c r="BF547"/>
  <c r="BF546"/>
  <c r="BF545"/>
  <c r="BF544"/>
  <c r="BF543"/>
  <c r="BF542"/>
  <c r="BF541"/>
  <c r="BF540"/>
  <c r="BF539"/>
  <c r="BF538"/>
  <c r="BF537"/>
  <c r="BF536"/>
  <c r="BF535"/>
  <c r="BF534"/>
  <c r="BF533"/>
  <c r="BF532"/>
  <c r="BF531"/>
  <c r="BF530"/>
  <c r="BF529"/>
  <c r="BF528"/>
  <c r="BF527"/>
  <c r="BF526"/>
  <c r="BF525"/>
  <c r="BF524"/>
  <c r="BF523"/>
  <c r="BF522"/>
  <c r="BF521"/>
  <c r="BF520"/>
  <c r="BF519"/>
  <c r="BF518"/>
  <c r="BF517"/>
  <c r="BF516"/>
  <c r="BF515"/>
  <c r="BF514"/>
  <c r="BF513"/>
  <c r="BF512"/>
  <c r="BF511"/>
  <c r="BF510"/>
  <c r="BF509"/>
  <c r="BF508"/>
  <c r="BF507"/>
  <c r="BF506"/>
  <c r="BF505"/>
  <c r="BF504"/>
  <c r="BF503"/>
  <c r="BF502"/>
  <c r="BF501"/>
  <c r="BF500"/>
  <c r="BF499"/>
  <c r="BF498"/>
  <c r="BF497"/>
  <c r="BF496"/>
  <c r="BF495"/>
  <c r="BF494"/>
  <c r="BF493"/>
  <c r="BF492"/>
  <c r="BF491"/>
  <c r="BF490"/>
  <c r="BF489"/>
  <c r="BF488"/>
  <c r="BF487"/>
  <c r="BF486"/>
  <c r="BF485"/>
  <c r="BF484"/>
  <c r="BF483"/>
  <c r="BF482"/>
  <c r="BF481"/>
  <c r="BF480"/>
  <c r="BF479"/>
  <c r="BF478"/>
  <c r="BF477"/>
  <c r="BF476"/>
  <c r="BF475"/>
  <c r="BF474"/>
  <c r="BF473"/>
  <c r="BF472"/>
  <c r="BF471"/>
  <c r="BF470"/>
  <c r="BF469"/>
  <c r="BF468"/>
  <c r="BF467"/>
  <c r="BF466"/>
  <c r="BF465"/>
  <c r="BF464"/>
  <c r="BF463"/>
  <c r="BF462"/>
  <c r="BF461"/>
  <c r="BF460"/>
  <c r="BF459"/>
  <c r="BF458"/>
  <c r="BF457"/>
  <c r="BF456"/>
  <c r="BF455"/>
  <c r="BF454"/>
  <c r="BF453"/>
  <c r="BF452"/>
  <c r="BF451"/>
  <c r="BF450"/>
  <c r="BF449"/>
  <c r="BF448"/>
  <c r="BF447"/>
  <c r="BF446"/>
  <c r="BF445"/>
  <c r="BF444"/>
  <c r="BF443"/>
  <c r="BF442"/>
  <c r="BF441"/>
  <c r="BF440"/>
  <c r="BF439"/>
  <c r="BF438"/>
  <c r="BF437"/>
  <c r="BF436"/>
  <c r="BF435"/>
  <c r="BF434"/>
  <c r="BF433"/>
  <c r="BF432"/>
  <c r="BF431"/>
  <c r="BF430"/>
  <c r="BF429"/>
  <c r="BF428"/>
  <c r="BF427"/>
  <c r="BF426"/>
  <c r="BF425"/>
  <c r="BF424"/>
  <c r="BF423"/>
  <c r="BF422"/>
  <c r="BF421"/>
  <c r="BF420"/>
  <c r="BF419"/>
  <c r="BF418"/>
  <c r="BF417"/>
  <c r="BF416"/>
  <c r="BF415"/>
  <c r="BF414"/>
  <c r="BF413"/>
  <c r="BF412"/>
  <c r="BF411"/>
  <c r="BF410"/>
  <c r="BF409"/>
  <c r="BF408"/>
  <c r="BF407"/>
  <c r="BF406"/>
  <c r="BF405"/>
  <c r="BF404"/>
  <c r="BF403"/>
  <c r="BF402"/>
  <c r="BF401"/>
  <c r="BF400"/>
  <c r="BF399"/>
  <c r="BF398"/>
  <c r="BF397"/>
  <c r="BF396"/>
  <c r="BF395"/>
  <c r="BF394"/>
  <c r="BF393"/>
  <c r="BF392"/>
  <c r="BF391"/>
  <c r="BF390"/>
  <c r="BF389"/>
  <c r="BF388"/>
  <c r="BF387"/>
  <c r="BF386"/>
  <c r="BF385"/>
  <c r="BF384"/>
  <c r="BF383"/>
  <c r="BF382"/>
  <c r="BF381"/>
  <c r="BF380"/>
  <c r="BF379"/>
  <c r="BF378"/>
  <c r="BF377"/>
  <c r="BF376"/>
  <c r="BF375"/>
  <c r="BF374"/>
  <c r="BF373"/>
  <c r="BF372"/>
  <c r="BF371"/>
  <c r="BF370"/>
  <c r="BF369"/>
  <c r="BF368"/>
  <c r="BF367"/>
  <c r="BF366"/>
  <c r="BF365"/>
  <c r="BF364"/>
  <c r="BF363"/>
  <c r="BF362"/>
  <c r="BF361"/>
  <c r="BF360"/>
  <c r="BF359"/>
  <c r="BF358"/>
  <c r="BF357"/>
  <c r="BF356"/>
  <c r="BF355"/>
  <c r="BF354"/>
  <c r="BF353"/>
  <c r="BF352"/>
  <c r="BF351"/>
  <c r="BF350"/>
  <c r="BF349"/>
  <c r="BF348"/>
  <c r="BF347"/>
  <c r="BF346"/>
  <c r="BF345"/>
  <c r="BF344"/>
  <c r="BF343"/>
  <c r="BF342"/>
  <c r="BF341"/>
  <c r="BF340"/>
  <c r="BF339"/>
  <c r="BF338"/>
  <c r="BF337"/>
  <c r="BF336"/>
  <c r="BF335"/>
  <c r="BF334"/>
  <c r="BF333"/>
  <c r="BF332"/>
  <c r="BF331"/>
  <c r="BF330"/>
  <c r="BF329"/>
  <c r="BF328"/>
  <c r="BF327"/>
  <c r="BF326"/>
  <c r="BF325"/>
  <c r="BF324"/>
  <c r="BF323"/>
  <c r="BF322"/>
  <c r="BF321"/>
  <c r="BF320"/>
  <c r="BF319"/>
  <c r="BF318"/>
  <c r="BF317"/>
  <c r="BF316"/>
  <c r="BF315"/>
  <c r="BF314"/>
  <c r="BF313"/>
  <c r="BF312"/>
  <c r="BF311"/>
  <c r="BF310"/>
  <c r="BF309"/>
  <c r="BF308"/>
  <c r="BF307"/>
  <c r="BF306"/>
  <c r="BF305"/>
  <c r="BF304"/>
  <c r="BF303"/>
  <c r="BF302"/>
  <c r="BF301"/>
  <c r="BF300"/>
  <c r="BF299"/>
  <c r="BF298"/>
  <c r="BF297"/>
  <c r="BF296"/>
  <c r="BF295"/>
  <c r="BF294"/>
  <c r="BF293"/>
  <c r="BF292"/>
  <c r="BF291"/>
  <c r="BF290"/>
  <c r="BF289"/>
  <c r="BF288"/>
  <c r="BF287"/>
  <c r="BF286"/>
  <c r="BF285"/>
  <c r="BF284"/>
  <c r="BF283"/>
  <c r="BF282"/>
  <c r="BF281"/>
  <c r="BF280"/>
  <c r="BF279"/>
  <c r="BF278"/>
  <c r="BF277"/>
  <c r="BF276"/>
  <c r="BF275"/>
  <c r="BF274"/>
  <c r="BF273"/>
  <c r="BF272"/>
  <c r="BF271"/>
  <c r="BF270"/>
  <c r="BF269"/>
  <c r="BF268"/>
  <c r="BF267"/>
  <c r="BF266"/>
  <c r="BF265"/>
  <c r="BF264"/>
  <c r="BF263"/>
  <c r="BF262"/>
  <c r="BF261"/>
  <c r="BF260"/>
  <c r="BF259"/>
  <c r="BF258"/>
  <c r="BF257"/>
  <c r="BF256"/>
  <c r="BF255"/>
  <c r="BF254"/>
  <c r="BF253"/>
  <c r="BF252"/>
  <c r="BF251"/>
  <c r="BF250"/>
  <c r="BF249"/>
  <c r="BF248"/>
  <c r="BF247"/>
  <c r="BF246"/>
  <c r="BF245"/>
  <c r="BF244"/>
  <c r="BF243"/>
  <c r="BF242"/>
  <c r="BF241"/>
  <c r="BF240"/>
  <c r="BF239"/>
  <c r="BF238"/>
  <c r="BF237"/>
  <c r="BF236"/>
  <c r="BF235"/>
  <c r="BF234"/>
  <c r="BF233"/>
  <c r="BF232"/>
  <c r="BF231"/>
  <c r="BF230"/>
  <c r="BF229"/>
  <c r="BF228"/>
  <c r="BF227"/>
  <c r="BF226"/>
  <c r="BF225"/>
  <c r="BF224"/>
  <c r="BF223"/>
  <c r="BF222"/>
  <c r="BF221"/>
  <c r="BF220"/>
  <c r="BF219"/>
  <c r="BF218"/>
  <c r="BF217"/>
  <c r="BF216"/>
  <c r="BF215"/>
  <c r="BF214"/>
  <c r="BF213"/>
  <c r="BF212"/>
  <c r="BF211"/>
  <c r="BF210"/>
  <c r="BF209"/>
  <c r="BF208"/>
  <c r="BF207"/>
  <c r="BF206"/>
  <c r="BF205"/>
  <c r="BF204"/>
  <c r="BF203"/>
  <c r="BF202"/>
  <c r="BF201"/>
  <c r="BF200"/>
  <c r="BF199"/>
  <c r="BF198"/>
  <c r="BF197"/>
  <c r="BF196"/>
  <c r="BF195"/>
  <c r="BF194"/>
  <c r="BF193"/>
  <c r="BF192"/>
  <c r="BF191"/>
  <c r="BF190"/>
  <c r="BF189"/>
  <c r="BF188"/>
  <c r="BF187"/>
  <c r="BF186"/>
  <c r="BF185"/>
  <c r="BF184"/>
  <c r="BF183"/>
  <c r="BF182"/>
  <c r="BF181"/>
  <c r="BF180"/>
  <c r="BF179"/>
  <c r="BF178"/>
  <c r="BF177"/>
  <c r="BF176"/>
  <c r="BF175"/>
  <c r="BF174"/>
  <c r="BF173"/>
  <c r="BF172"/>
  <c r="BF171"/>
  <c r="BF170"/>
  <c r="BF169"/>
  <c r="BF168"/>
  <c r="BF167"/>
  <c r="BF166"/>
  <c r="BF165"/>
  <c r="BF164"/>
  <c r="BF163"/>
  <c r="BF162"/>
  <c r="BF161"/>
  <c r="BF160"/>
  <c r="BF159"/>
  <c r="BF158"/>
  <c r="BF157"/>
  <c r="BF156"/>
  <c r="BF155"/>
  <c r="BF154"/>
  <c r="BF153"/>
  <c r="BF152"/>
  <c r="BF151"/>
  <c r="BF150"/>
  <c r="BF149"/>
  <c r="BF148"/>
  <c r="BF147"/>
  <c r="BF146"/>
  <c r="BF145"/>
  <c r="BF144"/>
  <c r="BF143"/>
  <c r="BF142"/>
  <c r="BF141"/>
  <c r="BF140"/>
  <c r="BF139"/>
  <c r="BF138"/>
  <c r="BF137"/>
  <c r="BF136"/>
  <c r="BF135"/>
  <c r="BF134"/>
  <c r="BF133"/>
  <c r="BF132"/>
  <c r="BF131"/>
  <c r="BF130"/>
  <c r="BF129"/>
  <c r="BF128"/>
  <c r="BF127"/>
  <c r="BF126"/>
  <c r="BF125"/>
  <c r="BF124"/>
  <c r="BF123"/>
  <c r="BF122"/>
  <c r="BF121"/>
  <c r="BF120"/>
  <c r="BF119"/>
  <c r="BF118"/>
  <c r="BF117"/>
  <c r="BF116"/>
  <c r="BF115"/>
  <c r="BF114"/>
  <c r="BF113"/>
  <c r="BF112"/>
  <c r="BF111"/>
  <c r="BF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83"/>
  <c r="BF82"/>
  <c r="BF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54"/>
  <c r="BF53"/>
  <c r="BF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AB106"/>
  <c r="AB104"/>
  <c r="AB100"/>
  <c r="AB96"/>
  <c r="AW1147"/>
  <c r="AW1146"/>
  <c r="AW1145"/>
  <c r="AW1144"/>
  <c r="AW1143"/>
  <c r="AW1142"/>
  <c r="AW1141"/>
  <c r="AW1140"/>
  <c r="AW1139"/>
  <c r="AW1138"/>
  <c r="AW1137"/>
  <c r="AW1136"/>
  <c r="AW1135"/>
  <c r="AW1134"/>
  <c r="AW1133"/>
  <c r="AW1132"/>
  <c r="AW1131"/>
  <c r="AW1130"/>
  <c r="AW1129"/>
  <c r="AW1128"/>
  <c r="AW1127"/>
  <c r="AW1126"/>
  <c r="AW1125"/>
  <c r="AW1124"/>
  <c r="AW1123"/>
  <c r="AW1122"/>
  <c r="AW1121"/>
  <c r="AW1120"/>
  <c r="AW1119"/>
  <c r="AW1118"/>
  <c r="AW1117"/>
  <c r="AW1116"/>
  <c r="AW1115"/>
  <c r="AW1114"/>
  <c r="AW1113"/>
  <c r="AW1112"/>
  <c r="AW1111"/>
  <c r="AW1110"/>
  <c r="AW1109"/>
  <c r="AW1108"/>
  <c r="AW1107"/>
  <c r="AW1106"/>
  <c r="AW1105"/>
  <c r="AW1104"/>
  <c r="AW1103"/>
  <c r="AW1102"/>
  <c r="AW1101"/>
  <c r="AW1100"/>
  <c r="AW1099"/>
  <c r="AW1098"/>
  <c r="AW1097"/>
  <c r="AW1096"/>
  <c r="AW1095"/>
  <c r="AW1094"/>
  <c r="AW1093"/>
  <c r="AW1092"/>
  <c r="AW1091"/>
  <c r="AW1090"/>
  <c r="AW1089"/>
  <c r="AW1088"/>
  <c r="AW1087"/>
  <c r="AW1086"/>
  <c r="AW1085"/>
  <c r="AW1084"/>
  <c r="AW1083"/>
  <c r="AW1082"/>
  <c r="AW1081"/>
  <c r="AW1080"/>
  <c r="AW1079"/>
  <c r="AW1078"/>
  <c r="AW1077"/>
  <c r="AW1076"/>
  <c r="AW1075"/>
  <c r="AW1074"/>
  <c r="AW1073"/>
  <c r="AW1072"/>
  <c r="AW1071"/>
  <c r="AW1070"/>
  <c r="AW1069"/>
  <c r="AW1068"/>
  <c r="AW1067"/>
  <c r="AW1066"/>
  <c r="AW1065"/>
  <c r="AW1064"/>
  <c r="AW1063"/>
  <c r="AW1062"/>
  <c r="AW1061"/>
  <c r="AW1060"/>
  <c r="AW1059"/>
  <c r="AW1058"/>
  <c r="AW1057"/>
  <c r="AW1056"/>
  <c r="AW1055"/>
  <c r="AW1054"/>
  <c r="AW1053"/>
  <c r="AW1052"/>
  <c r="AW1051"/>
  <c r="AW1050"/>
  <c r="AW1049"/>
  <c r="AW1048"/>
  <c r="AW1047"/>
  <c r="AW1046"/>
  <c r="AW1045"/>
  <c r="AW1044"/>
  <c r="AW1043"/>
  <c r="AW1042"/>
  <c r="AW1041"/>
  <c r="AW1040"/>
  <c r="AW1039"/>
  <c r="AW1038"/>
  <c r="AW1037"/>
  <c r="AW1036"/>
  <c r="AW1035"/>
  <c r="AW1034"/>
  <c r="AW1033"/>
  <c r="AW1032"/>
  <c r="AW1031"/>
  <c r="AW1030"/>
  <c r="AW1029"/>
  <c r="AW1028"/>
  <c r="AW1027"/>
  <c r="AW1026"/>
  <c r="AW1025"/>
  <c r="AW1024"/>
  <c r="AW1023"/>
  <c r="AW1022"/>
  <c r="AW1021"/>
  <c r="AW1020"/>
  <c r="AW1019"/>
  <c r="AW1018"/>
  <c r="AW1017"/>
  <c r="AW1016"/>
  <c r="AW1015"/>
  <c r="AW1014"/>
  <c r="AW1013"/>
  <c r="AW1012"/>
  <c r="AW1011"/>
  <c r="AW1010"/>
  <c r="AW1009"/>
  <c r="AW1008"/>
  <c r="AW1007"/>
  <c r="AW1006"/>
  <c r="AW1005"/>
  <c r="AW1004"/>
  <c r="AW1003"/>
  <c r="AW1002"/>
  <c r="AW1001"/>
  <c r="AW1000"/>
  <c r="AW999"/>
  <c r="AW998"/>
  <c r="AW997"/>
  <c r="AW996"/>
  <c r="AW995"/>
  <c r="AW994"/>
  <c r="AW993"/>
  <c r="AW992"/>
  <c r="AW991"/>
  <c r="AW990"/>
  <c r="AW989"/>
  <c r="AW988"/>
  <c r="AW987"/>
  <c r="AW986"/>
  <c r="AW985"/>
  <c r="AW984"/>
  <c r="AW983"/>
  <c r="AW982"/>
  <c r="AW981"/>
  <c r="AW980"/>
  <c r="AW979"/>
  <c r="AW978"/>
  <c r="AW977"/>
  <c r="AW976"/>
  <c r="AW975"/>
  <c r="AW974"/>
  <c r="AW973"/>
  <c r="AW972"/>
  <c r="AW971"/>
  <c r="AW970"/>
  <c r="AW969"/>
  <c r="AW968"/>
  <c r="AW967"/>
  <c r="AW966"/>
  <c r="AW965"/>
  <c r="AW964"/>
  <c r="AW963"/>
  <c r="AW962"/>
  <c r="AW961"/>
  <c r="AW960"/>
  <c r="AW959"/>
  <c r="AW958"/>
  <c r="AW957"/>
  <c r="AW956"/>
  <c r="AW955"/>
  <c r="AW954"/>
  <c r="AW953"/>
  <c r="AW952"/>
  <c r="AW951"/>
  <c r="AW950"/>
  <c r="AW949"/>
  <c r="AW948"/>
  <c r="AW947"/>
  <c r="AW946"/>
  <c r="AW945"/>
  <c r="AW944"/>
  <c r="AW943"/>
  <c r="AW942"/>
  <c r="AW941"/>
  <c r="AW940"/>
  <c r="AW939"/>
  <c r="AW938"/>
  <c r="AW937"/>
  <c r="AW936"/>
  <c r="AW935"/>
  <c r="AW934"/>
  <c r="AW933"/>
  <c r="AW932"/>
  <c r="AW931"/>
  <c r="AW930"/>
  <c r="AW929"/>
  <c r="AW928"/>
  <c r="AW927"/>
  <c r="AW926"/>
  <c r="AW925"/>
  <c r="AW924"/>
  <c r="AW923"/>
  <c r="AW922"/>
  <c r="AW921"/>
  <c r="AW920"/>
  <c r="AW919"/>
  <c r="AW918"/>
  <c r="AW917"/>
  <c r="AW916"/>
  <c r="AW915"/>
  <c r="AW914"/>
  <c r="AW913"/>
  <c r="AW912"/>
  <c r="AW911"/>
  <c r="AW910"/>
  <c r="AW909"/>
  <c r="AW908"/>
  <c r="AW907"/>
  <c r="AW906"/>
  <c r="AW905"/>
  <c r="AW904"/>
  <c r="AW903"/>
  <c r="AW902"/>
  <c r="AW901"/>
  <c r="AW900"/>
  <c r="AW899"/>
  <c r="AW898"/>
  <c r="AW897"/>
  <c r="AW896"/>
  <c r="AW895"/>
  <c r="AW894"/>
  <c r="AW893"/>
  <c r="AW892"/>
  <c r="AW891"/>
  <c r="AW890"/>
  <c r="AW889"/>
  <c r="AW888"/>
  <c r="AW887"/>
  <c r="AW886"/>
  <c r="AW885"/>
  <c r="AW884"/>
  <c r="AW883"/>
  <c r="AW882"/>
  <c r="AW881"/>
  <c r="AW880"/>
  <c r="AW879"/>
  <c r="AW878"/>
  <c r="AW877"/>
  <c r="AW876"/>
  <c r="AW875"/>
  <c r="AW874"/>
  <c r="AW873"/>
  <c r="AW872"/>
  <c r="AW871"/>
  <c r="AW870"/>
  <c r="AW869"/>
  <c r="AW868"/>
  <c r="AW867"/>
  <c r="AW866"/>
  <c r="AW865"/>
  <c r="AW864"/>
  <c r="AW863"/>
  <c r="AW862"/>
  <c r="AW861"/>
  <c r="AW860"/>
  <c r="AW859"/>
  <c r="AW858"/>
  <c r="AW857"/>
  <c r="AW856"/>
  <c r="AW855"/>
  <c r="AW854"/>
  <c r="AW853"/>
  <c r="AW852"/>
  <c r="AW851"/>
  <c r="AW850"/>
  <c r="AW849"/>
  <c r="AW848"/>
  <c r="AW847"/>
  <c r="AW846"/>
  <c r="AW845"/>
  <c r="AW844"/>
  <c r="AW843"/>
  <c r="AW842"/>
  <c r="AW841"/>
  <c r="AW840"/>
  <c r="AW839"/>
  <c r="AW838"/>
  <c r="AW837"/>
  <c r="AW836"/>
  <c r="AW835"/>
  <c r="AW834"/>
  <c r="AW833"/>
  <c r="AW832"/>
  <c r="AW831"/>
  <c r="AW830"/>
  <c r="AW829"/>
  <c r="AW828"/>
  <c r="AW827"/>
  <c r="AW826"/>
  <c r="AW825"/>
  <c r="AW824"/>
  <c r="AW823"/>
  <c r="AW822"/>
  <c r="AW821"/>
  <c r="AW820"/>
  <c r="AW819"/>
  <c r="AW818"/>
  <c r="AW817"/>
  <c r="AW816"/>
  <c r="AW815"/>
  <c r="AW814"/>
  <c r="AW813"/>
  <c r="AW812"/>
  <c r="AW811"/>
  <c r="AW810"/>
  <c r="AW809"/>
  <c r="AW808"/>
  <c r="AW807"/>
  <c r="AW806"/>
  <c r="AW805"/>
  <c r="AW804"/>
  <c r="AW803"/>
  <c r="AW802"/>
  <c r="AW801"/>
  <c r="AW800"/>
  <c r="AW799"/>
  <c r="AW798"/>
  <c r="AW797"/>
  <c r="AW796"/>
  <c r="AW795"/>
  <c r="AW794"/>
  <c r="AW793"/>
  <c r="AW792"/>
  <c r="AW791"/>
  <c r="AW790"/>
  <c r="AW789"/>
  <c r="AW788"/>
  <c r="AW787"/>
  <c r="AW786"/>
  <c r="AW785"/>
  <c r="AW784"/>
  <c r="AW783"/>
  <c r="AW782"/>
  <c r="AW781"/>
  <c r="AW780"/>
  <c r="AW779"/>
  <c r="AW778"/>
  <c r="AW777"/>
  <c r="AW776"/>
  <c r="AW775"/>
  <c r="AW774"/>
  <c r="AW773"/>
  <c r="AW772"/>
  <c r="AW771"/>
  <c r="AW770"/>
  <c r="AW769"/>
  <c r="AW768"/>
  <c r="AW767"/>
  <c r="AW766"/>
  <c r="AW765"/>
  <c r="AW764"/>
  <c r="AW763"/>
  <c r="AW762"/>
  <c r="AW761"/>
  <c r="AW760"/>
  <c r="AW759"/>
  <c r="AW758"/>
  <c r="AW757"/>
  <c r="AW756"/>
  <c r="AW755"/>
  <c r="AW754"/>
  <c r="AW753"/>
  <c r="AW752"/>
  <c r="AW751"/>
  <c r="AW750"/>
  <c r="AW749"/>
  <c r="AW748"/>
  <c r="AW747"/>
  <c r="AW746"/>
  <c r="AW745"/>
  <c r="AW744"/>
  <c r="AW743"/>
  <c r="AW742"/>
  <c r="AW741"/>
  <c r="AW740"/>
  <c r="AW739"/>
  <c r="AW738"/>
  <c r="AW737"/>
  <c r="AW736"/>
  <c r="AW735"/>
  <c r="AW734"/>
  <c r="AW733"/>
  <c r="AW732"/>
  <c r="AW731"/>
  <c r="AW730"/>
  <c r="AW729"/>
  <c r="AW728"/>
  <c r="AW727"/>
  <c r="AW726"/>
  <c r="AW725"/>
  <c r="AW724"/>
  <c r="AW723"/>
  <c r="AW722"/>
  <c r="AW721"/>
  <c r="AW720"/>
  <c r="AW719"/>
  <c r="AW718"/>
  <c r="AW717"/>
  <c r="AW716"/>
  <c r="AW715"/>
  <c r="AW714"/>
  <c r="AW713"/>
  <c r="AW712"/>
  <c r="AW711"/>
  <c r="AW710"/>
  <c r="AW709"/>
  <c r="AW708"/>
  <c r="AW707"/>
  <c r="AW706"/>
  <c r="AW705"/>
  <c r="AW704"/>
  <c r="AW703"/>
  <c r="AW702"/>
  <c r="AW701"/>
  <c r="AW700"/>
  <c r="AW699"/>
  <c r="AW698"/>
  <c r="AW697"/>
  <c r="AW696"/>
  <c r="AW695"/>
  <c r="AW694"/>
  <c r="AW693"/>
  <c r="AW692"/>
  <c r="AW691"/>
  <c r="AW690"/>
  <c r="AW689"/>
  <c r="AW688"/>
  <c r="AW687"/>
  <c r="AW686"/>
  <c r="AW685"/>
  <c r="AW684"/>
  <c r="AW683"/>
  <c r="AW682"/>
  <c r="AW681"/>
  <c r="AW680"/>
  <c r="AW679"/>
  <c r="AW678"/>
  <c r="AW677"/>
  <c r="AW676"/>
  <c r="AW675"/>
  <c r="AW674"/>
  <c r="AW673"/>
  <c r="AW672"/>
  <c r="AW671"/>
  <c r="AW670"/>
  <c r="AW669"/>
  <c r="AW668"/>
  <c r="AW667"/>
  <c r="AW666"/>
  <c r="AW665"/>
  <c r="AW664"/>
  <c r="AW663"/>
  <c r="AW662"/>
  <c r="AW661"/>
  <c r="AW660"/>
  <c r="AW659"/>
  <c r="AW658"/>
  <c r="AW657"/>
  <c r="AW656"/>
  <c r="AW655"/>
  <c r="AW654"/>
  <c r="AW653"/>
  <c r="AW652"/>
  <c r="AW651"/>
  <c r="AW650"/>
  <c r="AW649"/>
  <c r="AW648"/>
  <c r="AW647"/>
  <c r="AW646"/>
  <c r="AW645"/>
  <c r="AW644"/>
  <c r="AW643"/>
  <c r="AW642"/>
  <c r="AW641"/>
  <c r="AW640"/>
  <c r="AW639"/>
  <c r="AW638"/>
  <c r="AW637"/>
  <c r="AW636"/>
  <c r="AW635"/>
  <c r="AW634"/>
  <c r="AW633"/>
  <c r="AW632"/>
  <c r="AW631"/>
  <c r="AW630"/>
  <c r="AW629"/>
  <c r="AW628"/>
  <c r="AW627"/>
  <c r="AW626"/>
  <c r="AW625"/>
  <c r="AW624"/>
  <c r="AW623"/>
  <c r="AW622"/>
  <c r="AW621"/>
  <c r="AW620"/>
  <c r="AW619"/>
  <c r="AW618"/>
  <c r="AW617"/>
  <c r="AW616"/>
  <c r="AW615"/>
  <c r="AW614"/>
  <c r="AW613"/>
  <c r="AW612"/>
  <c r="AW611"/>
  <c r="AW610"/>
  <c r="AW609"/>
  <c r="AW608"/>
  <c r="AW607"/>
  <c r="AW606"/>
  <c r="AW605"/>
  <c r="AW604"/>
  <c r="AW603"/>
  <c r="AW602"/>
  <c r="AW601"/>
  <c r="AW600"/>
  <c r="AW599"/>
  <c r="AW598"/>
  <c r="AW597"/>
  <c r="AW596"/>
  <c r="AW595"/>
  <c r="AW594"/>
  <c r="AW593"/>
  <c r="AW592"/>
  <c r="AW591"/>
  <c r="AW590"/>
  <c r="AW589"/>
  <c r="AW588"/>
  <c r="AW587"/>
  <c r="AW586"/>
  <c r="AW585"/>
  <c r="AW584"/>
  <c r="AW583"/>
  <c r="AW582"/>
  <c r="AW581"/>
  <c r="AW580"/>
  <c r="AW579"/>
  <c r="AW578"/>
  <c r="AW577"/>
  <c r="AW576"/>
  <c r="AW575"/>
  <c r="AW574"/>
  <c r="AW573"/>
  <c r="AW572"/>
  <c r="AW571"/>
  <c r="AW570"/>
  <c r="AW569"/>
  <c r="AW568"/>
  <c r="AW567"/>
  <c r="AW566"/>
  <c r="AW565"/>
  <c r="AW564"/>
  <c r="AW563"/>
  <c r="AW562"/>
  <c r="AW561"/>
  <c r="AW560"/>
  <c r="AW559"/>
  <c r="AW558"/>
  <c r="AW557"/>
  <c r="AW556"/>
  <c r="AW555"/>
  <c r="AW554"/>
  <c r="AW553"/>
  <c r="AW552"/>
  <c r="AW551"/>
  <c r="AW550"/>
  <c r="AW549"/>
  <c r="AW548"/>
  <c r="AW547"/>
  <c r="AW546"/>
  <c r="AW545"/>
  <c r="AW544"/>
  <c r="AW543"/>
  <c r="AW542"/>
  <c r="AW541"/>
  <c r="AW540"/>
  <c r="AW539"/>
  <c r="AW538"/>
  <c r="AW537"/>
  <c r="AW536"/>
  <c r="AW535"/>
  <c r="AW534"/>
  <c r="AW533"/>
  <c r="AW532"/>
  <c r="AW531"/>
  <c r="AW530"/>
  <c r="AW529"/>
  <c r="AW528"/>
  <c r="AW527"/>
  <c r="AW526"/>
  <c r="AW525"/>
  <c r="AW524"/>
  <c r="AW523"/>
  <c r="AW522"/>
  <c r="AW521"/>
  <c r="AW520"/>
  <c r="AW519"/>
  <c r="AW518"/>
  <c r="AW517"/>
  <c r="AW516"/>
  <c r="AW515"/>
  <c r="AW514"/>
  <c r="AW513"/>
  <c r="AW512"/>
  <c r="AW511"/>
  <c r="AW510"/>
  <c r="AW509"/>
  <c r="AW508"/>
  <c r="AW507"/>
  <c r="AW506"/>
  <c r="AW505"/>
  <c r="AW504"/>
  <c r="AW503"/>
  <c r="AW502"/>
  <c r="AW501"/>
  <c r="AW500"/>
  <c r="AW499"/>
  <c r="AW498"/>
  <c r="AW497"/>
  <c r="AW496"/>
  <c r="AW495"/>
  <c r="AW494"/>
  <c r="AW493"/>
  <c r="AW492"/>
  <c r="AW491"/>
  <c r="AW490"/>
  <c r="AW489"/>
  <c r="AW488"/>
  <c r="AW487"/>
  <c r="AW486"/>
  <c r="AW485"/>
  <c r="AW484"/>
  <c r="AW483"/>
  <c r="AW482"/>
  <c r="AW481"/>
  <c r="AW480"/>
  <c r="AW479"/>
  <c r="AW478"/>
  <c r="AW477"/>
  <c r="AW476"/>
  <c r="AW475"/>
  <c r="AW474"/>
  <c r="AW473"/>
  <c r="AW472"/>
  <c r="AW471"/>
  <c r="AW470"/>
  <c r="AW469"/>
  <c r="AW468"/>
  <c r="AW467"/>
  <c r="AW466"/>
  <c r="AW465"/>
  <c r="AW464"/>
  <c r="AW463"/>
  <c r="AW462"/>
  <c r="AW461"/>
  <c r="AW460"/>
  <c r="AW459"/>
  <c r="AW458"/>
  <c r="AW457"/>
  <c r="AW456"/>
  <c r="AW455"/>
  <c r="AW454"/>
  <c r="AW453"/>
  <c r="AW452"/>
  <c r="AW451"/>
  <c r="AW450"/>
  <c r="AW449"/>
  <c r="AW448"/>
  <c r="AW447"/>
  <c r="AW446"/>
  <c r="AW445"/>
  <c r="AW444"/>
  <c r="AW443"/>
  <c r="AW442"/>
  <c r="AW441"/>
  <c r="AW440"/>
  <c r="AW439"/>
  <c r="AW438"/>
  <c r="AW437"/>
  <c r="AW436"/>
  <c r="AW435"/>
  <c r="AW434"/>
  <c r="AW433"/>
  <c r="AW432"/>
  <c r="AW431"/>
  <c r="AW430"/>
  <c r="AW429"/>
  <c r="AW428"/>
  <c r="AW427"/>
  <c r="AW426"/>
  <c r="AW425"/>
  <c r="AW424"/>
  <c r="AW423"/>
  <c r="AW422"/>
  <c r="AW421"/>
  <c r="AW420"/>
  <c r="AW419"/>
  <c r="AW418"/>
  <c r="AW417"/>
  <c r="AW416"/>
  <c r="AW415"/>
  <c r="AW414"/>
  <c r="AW413"/>
  <c r="AW412"/>
  <c r="AW411"/>
  <c r="AW410"/>
  <c r="AW409"/>
  <c r="AW408"/>
  <c r="AW407"/>
  <c r="AW406"/>
  <c r="AW405"/>
  <c r="AW404"/>
  <c r="AW403"/>
  <c r="AW402"/>
  <c r="AW401"/>
  <c r="AW400"/>
  <c r="AW399"/>
  <c r="AW398"/>
  <c r="AW397"/>
  <c r="AW396"/>
  <c r="AW395"/>
  <c r="AW394"/>
  <c r="AW393"/>
  <c r="AW392"/>
  <c r="AW391"/>
  <c r="AW390"/>
  <c r="AW389"/>
  <c r="AW388"/>
  <c r="AW387"/>
  <c r="AW386"/>
  <c r="AW385"/>
  <c r="AW384"/>
  <c r="AW383"/>
  <c r="AW382"/>
  <c r="AW381"/>
  <c r="AW380"/>
  <c r="AW379"/>
  <c r="AW378"/>
  <c r="AW377"/>
  <c r="AW376"/>
  <c r="AW375"/>
  <c r="AW374"/>
  <c r="AW373"/>
  <c r="AW372"/>
  <c r="AW371"/>
  <c r="AW370"/>
  <c r="AW369"/>
  <c r="AW368"/>
  <c r="AW367"/>
  <c r="AW366"/>
  <c r="AW365"/>
  <c r="AW364"/>
  <c r="AW363"/>
  <c r="AW362"/>
  <c r="AW361"/>
  <c r="AW360"/>
  <c r="AW359"/>
  <c r="AW358"/>
  <c r="AW357"/>
  <c r="AW356"/>
  <c r="AW355"/>
  <c r="AW354"/>
  <c r="AW353"/>
  <c r="AW352"/>
  <c r="AW351"/>
  <c r="AW350"/>
  <c r="AW349"/>
  <c r="AW348"/>
  <c r="AW347"/>
  <c r="AW346"/>
  <c r="AW345"/>
  <c r="AW344"/>
  <c r="AW343"/>
  <c r="AW342"/>
  <c r="AW341"/>
  <c r="AW340"/>
  <c r="AW339"/>
  <c r="AW338"/>
  <c r="AW337"/>
  <c r="AW336"/>
  <c r="AW335"/>
  <c r="AW334"/>
  <c r="AW333"/>
  <c r="AW332"/>
  <c r="AW331"/>
  <c r="AW330"/>
  <c r="AW329"/>
  <c r="AW328"/>
  <c r="AW327"/>
  <c r="AW326"/>
  <c r="AW325"/>
  <c r="AW324"/>
  <c r="AW323"/>
  <c r="AW322"/>
  <c r="AW321"/>
  <c r="AW320"/>
  <c r="AW319"/>
  <c r="AW318"/>
  <c r="AW317"/>
  <c r="AW316"/>
  <c r="AW315"/>
  <c r="AW314"/>
  <c r="AW313"/>
  <c r="AW312"/>
  <c r="AW311"/>
  <c r="AW310"/>
  <c r="AW309"/>
  <c r="AW308"/>
  <c r="AW307"/>
  <c r="AW306"/>
  <c r="AW305"/>
  <c r="AW304"/>
  <c r="AW303"/>
  <c r="AW302"/>
  <c r="AW301"/>
  <c r="AW300"/>
  <c r="AW299"/>
  <c r="AW298"/>
  <c r="AW297"/>
  <c r="AW296"/>
  <c r="AW295"/>
  <c r="AW294"/>
  <c r="AW293"/>
  <c r="AW292"/>
  <c r="AW291"/>
  <c r="AW290"/>
  <c r="AW289"/>
  <c r="AW288"/>
  <c r="AW287"/>
  <c r="AW286"/>
  <c r="AW285"/>
  <c r="AW284"/>
  <c r="AW283"/>
  <c r="AW282"/>
  <c r="AW281"/>
  <c r="AW280"/>
  <c r="AW279"/>
  <c r="AW278"/>
  <c r="AW277"/>
  <c r="AW276"/>
  <c r="AW275"/>
  <c r="AW274"/>
  <c r="AW273"/>
  <c r="AW272"/>
  <c r="AW271"/>
  <c r="AW270"/>
  <c r="AW269"/>
  <c r="AW268"/>
  <c r="AW267"/>
  <c r="AW266"/>
  <c r="AW265"/>
  <c r="AW264"/>
  <c r="AW263"/>
  <c r="AW262"/>
  <c r="AW261"/>
  <c r="AW260"/>
  <c r="AW259"/>
  <c r="AW258"/>
  <c r="AW257"/>
  <c r="AW256"/>
  <c r="AW255"/>
  <c r="AW254"/>
  <c r="AW253"/>
  <c r="AW252"/>
  <c r="AW251"/>
  <c r="AW250"/>
  <c r="AW249"/>
  <c r="AW248"/>
  <c r="AW247"/>
  <c r="AW246"/>
  <c r="AW245"/>
  <c r="AW244"/>
  <c r="AW243"/>
  <c r="AW242"/>
  <c r="AW241"/>
  <c r="AW240"/>
  <c r="AW239"/>
  <c r="AW238"/>
  <c r="AW237"/>
  <c r="AW236"/>
  <c r="AW235"/>
  <c r="AW234"/>
  <c r="AW233"/>
  <c r="AW232"/>
  <c r="AW231"/>
  <c r="AW230"/>
  <c r="AW229"/>
  <c r="AW228"/>
  <c r="AW227"/>
  <c r="AW226"/>
  <c r="AW225"/>
  <c r="AW224"/>
  <c r="AW223"/>
  <c r="AW222"/>
  <c r="AW221"/>
  <c r="AW220"/>
  <c r="AW219"/>
  <c r="AW218"/>
  <c r="AW217"/>
  <c r="AW216"/>
  <c r="AW215"/>
  <c r="AW214"/>
  <c r="AW213"/>
  <c r="AW212"/>
  <c r="AW211"/>
  <c r="AW210"/>
  <c r="AW209"/>
  <c r="AW208"/>
  <c r="AW207"/>
  <c r="AW206"/>
  <c r="AW205"/>
  <c r="AW204"/>
  <c r="AW203"/>
  <c r="AW202"/>
  <c r="AW201"/>
  <c r="AW200"/>
  <c r="AW199"/>
  <c r="AW198"/>
  <c r="AW197"/>
  <c r="AW196"/>
  <c r="AW195"/>
  <c r="AW194"/>
  <c r="AW193"/>
  <c r="AW192"/>
  <c r="AW191"/>
  <c r="AW190"/>
  <c r="AW189"/>
  <c r="AW188"/>
  <c r="AW187"/>
  <c r="AW186"/>
  <c r="AW185"/>
  <c r="AW184"/>
  <c r="AW183"/>
  <c r="AW182"/>
  <c r="AW181"/>
  <c r="AW180"/>
  <c r="AW179"/>
  <c r="AW178"/>
  <c r="AW177"/>
  <c r="AW176"/>
  <c r="AW175"/>
  <c r="AW174"/>
  <c r="AW173"/>
  <c r="AW172"/>
  <c r="AW171"/>
  <c r="AW170"/>
  <c r="AW169"/>
  <c r="AW168"/>
  <c r="AW167"/>
  <c r="AW166"/>
  <c r="AW165"/>
  <c r="AW164"/>
  <c r="AW163"/>
  <c r="AW162"/>
  <c r="AW161"/>
  <c r="AW160"/>
  <c r="AW159"/>
  <c r="AW158"/>
  <c r="AW157"/>
  <c r="AW156"/>
  <c r="AW155"/>
  <c r="AW154"/>
  <c r="AW153"/>
  <c r="AW152"/>
  <c r="AW151"/>
  <c r="AW150"/>
  <c r="AW149"/>
  <c r="AW148"/>
  <c r="AW147"/>
  <c r="AW146"/>
  <c r="AW145"/>
  <c r="AW144"/>
  <c r="AW143"/>
  <c r="AW142"/>
  <c r="AW141"/>
  <c r="AW140"/>
  <c r="AW139"/>
  <c r="AW138"/>
  <c r="AW137"/>
  <c r="AW136"/>
  <c r="AW135"/>
  <c r="AW134"/>
  <c r="AW133"/>
  <c r="AW132"/>
  <c r="AW131"/>
  <c r="AW130"/>
  <c r="AW129"/>
  <c r="AW128"/>
  <c r="AW127"/>
  <c r="AW126"/>
  <c r="AW125"/>
  <c r="AW124"/>
  <c r="AW123"/>
  <c r="AW122"/>
  <c r="AW121"/>
  <c r="AW120"/>
  <c r="AW119"/>
  <c r="AW118"/>
  <c r="AW117"/>
  <c r="AW116"/>
  <c r="AW115"/>
  <c r="AW114"/>
  <c r="AW113"/>
  <c r="AW112"/>
  <c r="AW111"/>
  <c r="AW110"/>
  <c r="AW109"/>
  <c r="AW108"/>
  <c r="AW107"/>
  <c r="AW106"/>
  <c r="AW105"/>
  <c r="AW104"/>
  <c r="AW103"/>
  <c r="AW102"/>
  <c r="AW101"/>
  <c r="AW100"/>
  <c r="AW99"/>
  <c r="AW98"/>
  <c r="AW97"/>
  <c r="AW96"/>
  <c r="AW95"/>
  <c r="AW94"/>
  <c r="AW93"/>
  <c r="AW92"/>
  <c r="AW91"/>
  <c r="AW90"/>
  <c r="AW89"/>
  <c r="AW88"/>
  <c r="AW87"/>
  <c r="AW86"/>
  <c r="AW85"/>
  <c r="AW84"/>
  <c r="AW83"/>
  <c r="AW82"/>
  <c r="AW81"/>
  <c r="AW80"/>
  <c r="AW79"/>
  <c r="AW78"/>
  <c r="AW77"/>
  <c r="AW76"/>
  <c r="AW75"/>
  <c r="AW74"/>
  <c r="AW73"/>
  <c r="AW72"/>
  <c r="AW71"/>
  <c r="AW70"/>
  <c r="AW69"/>
  <c r="AW68"/>
  <c r="AW67"/>
  <c r="AW66"/>
  <c r="AW65"/>
  <c r="AW64"/>
  <c r="AW63"/>
  <c r="AW62"/>
  <c r="AW61"/>
  <c r="AW60"/>
  <c r="AW59"/>
  <c r="AW58"/>
  <c r="AW57"/>
  <c r="AW56"/>
  <c r="AW55"/>
  <c r="AW54"/>
  <c r="AW53"/>
  <c r="AW52"/>
  <c r="AW51"/>
  <c r="AW50"/>
  <c r="AW49"/>
  <c r="AW48"/>
  <c r="AW47"/>
  <c r="AW46"/>
  <c r="AW45"/>
  <c r="AW44"/>
  <c r="AW43"/>
  <c r="AW42"/>
  <c r="AW41"/>
  <c r="AW40"/>
  <c r="AW39"/>
  <c r="AW38"/>
  <c r="AW3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W6"/>
  <c r="AW5"/>
  <c r="AN1147"/>
  <c r="AN1146"/>
  <c r="AN1145"/>
  <c r="AN1144"/>
  <c r="AN1143"/>
  <c r="AN1142"/>
  <c r="AN1141"/>
  <c r="AN1140"/>
  <c r="AN1139"/>
  <c r="AN1138"/>
  <c r="AN1137"/>
  <c r="AN1136"/>
  <c r="AN1135"/>
  <c r="AN1134"/>
  <c r="AN1133"/>
  <c r="AN1132"/>
  <c r="AN1131"/>
  <c r="AN1130"/>
  <c r="AN1129"/>
  <c r="AN1128"/>
  <c r="AN1127"/>
  <c r="AN1126"/>
  <c r="AN1125"/>
  <c r="AN1124"/>
  <c r="AN1123"/>
  <c r="AN1122"/>
  <c r="AN1121"/>
  <c r="AN1120"/>
  <c r="AN1119"/>
  <c r="AN1118"/>
  <c r="AN1117"/>
  <c r="AN1116"/>
  <c r="AN1115"/>
  <c r="AN1114"/>
  <c r="AN1113"/>
  <c r="AN1112"/>
  <c r="AN1111"/>
  <c r="AN1110"/>
  <c r="AN1109"/>
  <c r="AN1108"/>
  <c r="AN1107"/>
  <c r="AN1106"/>
  <c r="AN1105"/>
  <c r="AN1104"/>
  <c r="AN1103"/>
  <c r="AN1102"/>
  <c r="AN1101"/>
  <c r="AN1100"/>
  <c r="AN1099"/>
  <c r="AN1098"/>
  <c r="AN1097"/>
  <c r="AN1096"/>
  <c r="AN1095"/>
  <c r="AN1094"/>
  <c r="AN1093"/>
  <c r="AN1092"/>
  <c r="AN1091"/>
  <c r="AN1090"/>
  <c r="AN1089"/>
  <c r="AN1088"/>
  <c r="AN1087"/>
  <c r="AN1086"/>
  <c r="AN1085"/>
  <c r="AN1084"/>
  <c r="AN1083"/>
  <c r="AN1082"/>
  <c r="AN1081"/>
  <c r="AN1080"/>
  <c r="AN1079"/>
  <c r="AN1078"/>
  <c r="AN1077"/>
  <c r="AN1076"/>
  <c r="AN1075"/>
  <c r="AN1074"/>
  <c r="AN1073"/>
  <c r="AN1072"/>
  <c r="AN1071"/>
  <c r="AN1070"/>
  <c r="AN1069"/>
  <c r="AN1068"/>
  <c r="AN1067"/>
  <c r="AN1066"/>
  <c r="AN1065"/>
  <c r="AN1064"/>
  <c r="AN1063"/>
  <c r="AN1062"/>
  <c r="AN1061"/>
  <c r="AN1060"/>
  <c r="AN1059"/>
  <c r="AN1058"/>
  <c r="AN1057"/>
  <c r="AN1056"/>
  <c r="AN1055"/>
  <c r="AN1054"/>
  <c r="AN1053"/>
  <c r="AN1052"/>
  <c r="AN1051"/>
  <c r="AN1050"/>
  <c r="AN1049"/>
  <c r="AN1048"/>
  <c r="AN1047"/>
  <c r="AN1046"/>
  <c r="AN1045"/>
  <c r="AN1044"/>
  <c r="AN1043"/>
  <c r="AN1042"/>
  <c r="AN1041"/>
  <c r="AN1040"/>
  <c r="AN1039"/>
  <c r="AN1038"/>
  <c r="AN1037"/>
  <c r="AN1036"/>
  <c r="AN1035"/>
  <c r="AN1034"/>
  <c r="AN1033"/>
  <c r="AN1032"/>
  <c r="AN1031"/>
  <c r="AN1030"/>
  <c r="AN1029"/>
  <c r="AN1028"/>
  <c r="AN1027"/>
  <c r="AN1026"/>
  <c r="AN1025"/>
  <c r="AN1024"/>
  <c r="AN1023"/>
  <c r="AN1022"/>
  <c r="AN1021"/>
  <c r="AN1020"/>
  <c r="AN1019"/>
  <c r="AN1018"/>
  <c r="AN1017"/>
  <c r="AN1016"/>
  <c r="AN1015"/>
  <c r="AN1014"/>
  <c r="AN1013"/>
  <c r="AN1012"/>
  <c r="AN1011"/>
  <c r="AN1010"/>
  <c r="AN1009"/>
  <c r="AN1008"/>
  <c r="AN1007"/>
  <c r="AN1006"/>
  <c r="AN1005"/>
  <c r="AN1004"/>
  <c r="AN1003"/>
  <c r="AN1002"/>
  <c r="AN1001"/>
  <c r="AN1000"/>
  <c r="AN999"/>
  <c r="AN998"/>
  <c r="AN997"/>
  <c r="AN996"/>
  <c r="AN995"/>
  <c r="AN994"/>
  <c r="AN993"/>
  <c r="AN992"/>
  <c r="AN991"/>
  <c r="AN990"/>
  <c r="AN989"/>
  <c r="AN988"/>
  <c r="AN987"/>
  <c r="AN986"/>
  <c r="AN985"/>
  <c r="AN984"/>
  <c r="AN983"/>
  <c r="AN982"/>
  <c r="AN981"/>
  <c r="AN980"/>
  <c r="AN979"/>
  <c r="AN978"/>
  <c r="AN977"/>
  <c r="AN976"/>
  <c r="AN975"/>
  <c r="AN974"/>
  <c r="AN973"/>
  <c r="AN972"/>
  <c r="AN971"/>
  <c r="AN970"/>
  <c r="AN969"/>
  <c r="AN968"/>
  <c r="AN967"/>
  <c r="AN966"/>
  <c r="AN965"/>
  <c r="AN964"/>
  <c r="AN963"/>
  <c r="AN962"/>
  <c r="AN961"/>
  <c r="AN960"/>
  <c r="AN959"/>
  <c r="AN958"/>
  <c r="AN957"/>
  <c r="AN956"/>
  <c r="AN955"/>
  <c r="AN954"/>
  <c r="AN953"/>
  <c r="AN952"/>
  <c r="AN951"/>
  <c r="AN950"/>
  <c r="AN949"/>
  <c r="AN948"/>
  <c r="AN947"/>
  <c r="AN946"/>
  <c r="AN945"/>
  <c r="AN944"/>
  <c r="AN943"/>
  <c r="AN942"/>
  <c r="AN941"/>
  <c r="AN940"/>
  <c r="AN939"/>
  <c r="AN938"/>
  <c r="AN937"/>
  <c r="AN936"/>
  <c r="AN935"/>
  <c r="AN934"/>
  <c r="AN933"/>
  <c r="AN932"/>
  <c r="AN931"/>
  <c r="AN930"/>
  <c r="AN929"/>
  <c r="AN928"/>
  <c r="AN927"/>
  <c r="AN926"/>
  <c r="AN925"/>
  <c r="AN924"/>
  <c r="AN923"/>
  <c r="AN922"/>
  <c r="AN921"/>
  <c r="AN920"/>
  <c r="AN919"/>
  <c r="AN918"/>
  <c r="AN917"/>
  <c r="AN916"/>
  <c r="AN915"/>
  <c r="AN914"/>
  <c r="AN913"/>
  <c r="AN912"/>
  <c r="AN911"/>
  <c r="AN910"/>
  <c r="AN909"/>
  <c r="AN908"/>
  <c r="AN907"/>
  <c r="AN906"/>
  <c r="AN905"/>
  <c r="AN904"/>
  <c r="AN903"/>
  <c r="AN902"/>
  <c r="AN901"/>
  <c r="AN900"/>
  <c r="AN899"/>
  <c r="AN898"/>
  <c r="AN897"/>
  <c r="AN896"/>
  <c r="AN895"/>
  <c r="AN894"/>
  <c r="AN893"/>
  <c r="AN892"/>
  <c r="AN891"/>
  <c r="AN890"/>
  <c r="AN889"/>
  <c r="AN888"/>
  <c r="AN887"/>
  <c r="AN886"/>
  <c r="AN885"/>
  <c r="AN884"/>
  <c r="AN883"/>
  <c r="AN882"/>
  <c r="AN881"/>
  <c r="AN880"/>
  <c r="AN879"/>
  <c r="AN878"/>
  <c r="AN877"/>
  <c r="AN876"/>
  <c r="AN875"/>
  <c r="AN874"/>
  <c r="AN873"/>
  <c r="AN872"/>
  <c r="AN871"/>
  <c r="AN870"/>
  <c r="AN869"/>
  <c r="AN868"/>
  <c r="AN867"/>
  <c r="AN866"/>
  <c r="AN865"/>
  <c r="AN864"/>
  <c r="AN863"/>
  <c r="AN862"/>
  <c r="AN861"/>
  <c r="AN860"/>
  <c r="AN859"/>
  <c r="AN858"/>
  <c r="AN857"/>
  <c r="AN856"/>
  <c r="AN855"/>
  <c r="AN854"/>
  <c r="AN853"/>
  <c r="AN852"/>
  <c r="AN851"/>
  <c r="AN850"/>
  <c r="AN849"/>
  <c r="AN848"/>
  <c r="AN847"/>
  <c r="AN846"/>
  <c r="AN845"/>
  <c r="AN844"/>
  <c r="AN843"/>
  <c r="AN842"/>
  <c r="AN841"/>
  <c r="AN840"/>
  <c r="AN839"/>
  <c r="AN838"/>
  <c r="AN837"/>
  <c r="AN836"/>
  <c r="AN835"/>
  <c r="AN834"/>
  <c r="AN833"/>
  <c r="AN832"/>
  <c r="AN831"/>
  <c r="AN830"/>
  <c r="AN829"/>
  <c r="AN828"/>
  <c r="AN827"/>
  <c r="AN826"/>
  <c r="AN825"/>
  <c r="AN824"/>
  <c r="AN823"/>
  <c r="AN822"/>
  <c r="AN821"/>
  <c r="AN820"/>
  <c r="AN819"/>
  <c r="AN818"/>
  <c r="AN817"/>
  <c r="AN816"/>
  <c r="AN815"/>
  <c r="AN814"/>
  <c r="AN813"/>
  <c r="AN812"/>
  <c r="AN811"/>
  <c r="AN810"/>
  <c r="AN809"/>
  <c r="AN808"/>
  <c r="AN807"/>
  <c r="AN806"/>
  <c r="AN805"/>
  <c r="AN804"/>
  <c r="AN803"/>
  <c r="AN802"/>
  <c r="AN801"/>
  <c r="AN800"/>
  <c r="AN799"/>
  <c r="AN798"/>
  <c r="AN797"/>
  <c r="AN796"/>
  <c r="AN795"/>
  <c r="AN794"/>
  <c r="AN793"/>
  <c r="AN792"/>
  <c r="AN791"/>
  <c r="AN790"/>
  <c r="AN789"/>
  <c r="AN788"/>
  <c r="AN787"/>
  <c r="AN786"/>
  <c r="AN785"/>
  <c r="AN784"/>
  <c r="AN783"/>
  <c r="AN782"/>
  <c r="AN781"/>
  <c r="AN780"/>
  <c r="AN779"/>
  <c r="AN778"/>
  <c r="AN777"/>
  <c r="AN776"/>
  <c r="AN775"/>
  <c r="AN774"/>
  <c r="AN773"/>
  <c r="AN772"/>
  <c r="AN771"/>
  <c r="AN770"/>
  <c r="AN769"/>
  <c r="AN768"/>
  <c r="AN767"/>
  <c r="AN766"/>
  <c r="AN765"/>
  <c r="AN764"/>
  <c r="AN763"/>
  <c r="AN762"/>
  <c r="AN761"/>
  <c r="AN760"/>
  <c r="AN759"/>
  <c r="AN758"/>
  <c r="AN757"/>
  <c r="AN756"/>
  <c r="AN755"/>
  <c r="AN754"/>
  <c r="AN753"/>
  <c r="AN752"/>
  <c r="AN751"/>
  <c r="AN750"/>
  <c r="AN749"/>
  <c r="AN748"/>
  <c r="AN747"/>
  <c r="AN746"/>
  <c r="AN745"/>
  <c r="AN744"/>
  <c r="AN743"/>
  <c r="AN742"/>
  <c r="AN741"/>
  <c r="AN740"/>
  <c r="AN739"/>
  <c r="AN738"/>
  <c r="AN737"/>
  <c r="AN736"/>
  <c r="AN735"/>
  <c r="AN734"/>
  <c r="AN733"/>
  <c r="AN732"/>
  <c r="AN731"/>
  <c r="AN730"/>
  <c r="AN729"/>
  <c r="AN728"/>
  <c r="AN727"/>
  <c r="AN726"/>
  <c r="AN725"/>
  <c r="AN724"/>
  <c r="AN723"/>
  <c r="AN722"/>
  <c r="AN721"/>
  <c r="AN720"/>
  <c r="AN719"/>
  <c r="AN718"/>
  <c r="AN717"/>
  <c r="AN716"/>
  <c r="AN715"/>
  <c r="AN714"/>
  <c r="AN713"/>
  <c r="AN712"/>
  <c r="AN711"/>
  <c r="AN710"/>
  <c r="AN709"/>
  <c r="AN708"/>
  <c r="AN707"/>
  <c r="AN706"/>
  <c r="AN705"/>
  <c r="AN704"/>
  <c r="AN703"/>
  <c r="AN702"/>
  <c r="AN701"/>
  <c r="AN700"/>
  <c r="AN699"/>
  <c r="AN698"/>
  <c r="AN697"/>
  <c r="AN696"/>
  <c r="AN695"/>
  <c r="AN694"/>
  <c r="AN693"/>
  <c r="AN692"/>
  <c r="AN691"/>
  <c r="AN690"/>
  <c r="AN689"/>
  <c r="AN688"/>
  <c r="AN687"/>
  <c r="AN686"/>
  <c r="AN685"/>
  <c r="AN684"/>
  <c r="AN683"/>
  <c r="AN682"/>
  <c r="AN681"/>
  <c r="AN680"/>
  <c r="AN679"/>
  <c r="AN678"/>
  <c r="AN677"/>
  <c r="AN676"/>
  <c r="AN675"/>
  <c r="AN674"/>
  <c r="AN673"/>
  <c r="AN672"/>
  <c r="AN671"/>
  <c r="AN670"/>
  <c r="AN669"/>
  <c r="AN668"/>
  <c r="AN667"/>
  <c r="AN666"/>
  <c r="AN665"/>
  <c r="AN664"/>
  <c r="AN663"/>
  <c r="AN662"/>
  <c r="AN661"/>
  <c r="AN660"/>
  <c r="AN659"/>
  <c r="AN658"/>
  <c r="AN657"/>
  <c r="AN656"/>
  <c r="AN655"/>
  <c r="AN654"/>
  <c r="AN653"/>
  <c r="AN652"/>
  <c r="AN651"/>
  <c r="AN650"/>
  <c r="AN649"/>
  <c r="AN648"/>
  <c r="AN647"/>
  <c r="AN646"/>
  <c r="AN645"/>
  <c r="AN644"/>
  <c r="AN643"/>
  <c r="AN642"/>
  <c r="AN641"/>
  <c r="AN640"/>
  <c r="AN639"/>
  <c r="AN638"/>
  <c r="AN637"/>
  <c r="AN636"/>
  <c r="AN635"/>
  <c r="AN634"/>
  <c r="AN633"/>
  <c r="AN632"/>
  <c r="AN631"/>
  <c r="AN630"/>
  <c r="AN629"/>
  <c r="AN628"/>
  <c r="AN627"/>
  <c r="AN626"/>
  <c r="AN625"/>
  <c r="AN624"/>
  <c r="AN623"/>
  <c r="AN622"/>
  <c r="AN621"/>
  <c r="AN620"/>
  <c r="AN619"/>
  <c r="AN618"/>
  <c r="AN617"/>
  <c r="AN616"/>
  <c r="AN615"/>
  <c r="AN614"/>
  <c r="AN613"/>
  <c r="AN612"/>
  <c r="AN611"/>
  <c r="AN610"/>
  <c r="AN609"/>
  <c r="AN608"/>
  <c r="AN607"/>
  <c r="AN606"/>
  <c r="AN605"/>
  <c r="AN604"/>
  <c r="AN603"/>
  <c r="AN602"/>
  <c r="AN601"/>
  <c r="AN600"/>
  <c r="AN599"/>
  <c r="AN598"/>
  <c r="AN597"/>
  <c r="AN596"/>
  <c r="AN595"/>
  <c r="AN594"/>
  <c r="AN593"/>
  <c r="AN592"/>
  <c r="AN591"/>
  <c r="AN590"/>
  <c r="AN589"/>
  <c r="AN588"/>
  <c r="AN587"/>
  <c r="AN586"/>
  <c r="AN585"/>
  <c r="AN584"/>
  <c r="AN583"/>
  <c r="AN582"/>
  <c r="AN581"/>
  <c r="AN580"/>
  <c r="AN579"/>
  <c r="AN578"/>
  <c r="AN577"/>
  <c r="AN576"/>
  <c r="AN575"/>
  <c r="AN574"/>
  <c r="AN573"/>
  <c r="AN572"/>
  <c r="AN571"/>
  <c r="AN570"/>
  <c r="AN569"/>
  <c r="AN568"/>
  <c r="AN567"/>
  <c r="AN566"/>
  <c r="AN565"/>
  <c r="AN564"/>
  <c r="AN563"/>
  <c r="AN562"/>
  <c r="AN561"/>
  <c r="AN560"/>
  <c r="AN559"/>
  <c r="AN558"/>
  <c r="AN557"/>
  <c r="AN556"/>
  <c r="AN555"/>
  <c r="AN554"/>
  <c r="AN553"/>
  <c r="AN552"/>
  <c r="AN551"/>
  <c r="AN550"/>
  <c r="AN549"/>
  <c r="AN548"/>
  <c r="AN547"/>
  <c r="AN546"/>
  <c r="AN545"/>
  <c r="AN544"/>
  <c r="AN543"/>
  <c r="AN542"/>
  <c r="AN541"/>
  <c r="AN540"/>
  <c r="AN539"/>
  <c r="AN538"/>
  <c r="AN537"/>
  <c r="AN536"/>
  <c r="AN535"/>
  <c r="AN534"/>
  <c r="AN533"/>
  <c r="AN532"/>
  <c r="AN531"/>
  <c r="AN530"/>
  <c r="AN529"/>
  <c r="AN528"/>
  <c r="AN527"/>
  <c r="AN526"/>
  <c r="AN525"/>
  <c r="AN524"/>
  <c r="AN523"/>
  <c r="AN522"/>
  <c r="AN521"/>
  <c r="AN520"/>
  <c r="AN519"/>
  <c r="AN518"/>
  <c r="AN517"/>
  <c r="AN516"/>
  <c r="AN515"/>
  <c r="AN514"/>
  <c r="AN513"/>
  <c r="AN512"/>
  <c r="AN511"/>
  <c r="AN510"/>
  <c r="AN509"/>
  <c r="AN508"/>
  <c r="AN507"/>
  <c r="AN506"/>
  <c r="AN505"/>
  <c r="AN504"/>
  <c r="AN503"/>
  <c r="AN502"/>
  <c r="AN501"/>
  <c r="AN500"/>
  <c r="AN499"/>
  <c r="AN498"/>
  <c r="AN497"/>
  <c r="AN496"/>
  <c r="AN495"/>
  <c r="AN494"/>
  <c r="AN493"/>
  <c r="AN492"/>
  <c r="AN491"/>
  <c r="AN490"/>
  <c r="AN489"/>
  <c r="AN488"/>
  <c r="AN487"/>
  <c r="AN486"/>
  <c r="AN485"/>
  <c r="AN484"/>
  <c r="AN483"/>
  <c r="AN482"/>
  <c r="AN481"/>
  <c r="AN480"/>
  <c r="AN479"/>
  <c r="AN478"/>
  <c r="AN477"/>
  <c r="AN476"/>
  <c r="AN475"/>
  <c r="AN474"/>
  <c r="AN473"/>
  <c r="AN472"/>
  <c r="AN471"/>
  <c r="AN470"/>
  <c r="AN469"/>
  <c r="AN468"/>
  <c r="AN467"/>
  <c r="AN466"/>
  <c r="AN465"/>
  <c r="AN464"/>
  <c r="AN463"/>
  <c r="AN462"/>
  <c r="AN461"/>
  <c r="AN460"/>
  <c r="AN459"/>
  <c r="AN458"/>
  <c r="AN457"/>
  <c r="AN456"/>
  <c r="AN455"/>
  <c r="AN454"/>
  <c r="AN453"/>
  <c r="AN452"/>
  <c r="AN451"/>
  <c r="AN450"/>
  <c r="AN449"/>
  <c r="AN448"/>
  <c r="AN447"/>
  <c r="AN446"/>
  <c r="AN445"/>
  <c r="AN444"/>
  <c r="AN443"/>
  <c r="AN442"/>
  <c r="AN441"/>
  <c r="AN440"/>
  <c r="AN439"/>
  <c r="AN438"/>
  <c r="AN437"/>
  <c r="AN436"/>
  <c r="AN435"/>
  <c r="AN434"/>
  <c r="AN433"/>
  <c r="AN432"/>
  <c r="AN431"/>
  <c r="AN430"/>
  <c r="AN429"/>
  <c r="AN428"/>
  <c r="AN427"/>
  <c r="AN426"/>
  <c r="AN425"/>
  <c r="AN424"/>
  <c r="AN423"/>
  <c r="AN422"/>
  <c r="AN421"/>
  <c r="AN420"/>
  <c r="AN419"/>
  <c r="AN418"/>
  <c r="AN417"/>
  <c r="AN416"/>
  <c r="AN415"/>
  <c r="AN414"/>
  <c r="AN413"/>
  <c r="AN412"/>
  <c r="AN411"/>
  <c r="AN410"/>
  <c r="AN409"/>
  <c r="AN408"/>
  <c r="AN407"/>
  <c r="AN406"/>
  <c r="AN405"/>
  <c r="AN404"/>
  <c r="AN403"/>
  <c r="AN402"/>
  <c r="AN401"/>
  <c r="AN400"/>
  <c r="AN399"/>
  <c r="AN398"/>
  <c r="AN397"/>
  <c r="AN396"/>
  <c r="AN395"/>
  <c r="AN394"/>
  <c r="AN393"/>
  <c r="AN392"/>
  <c r="AN391"/>
  <c r="AN390"/>
  <c r="AN389"/>
  <c r="AN388"/>
  <c r="AN387"/>
  <c r="AN386"/>
  <c r="AN385"/>
  <c r="AN384"/>
  <c r="AN383"/>
  <c r="AN382"/>
  <c r="AN381"/>
  <c r="AN380"/>
  <c r="AN379"/>
  <c r="AN378"/>
  <c r="AN377"/>
  <c r="AN376"/>
  <c r="AN375"/>
  <c r="AN374"/>
  <c r="AN373"/>
  <c r="AN372"/>
  <c r="AN371"/>
  <c r="AN370"/>
  <c r="AN369"/>
  <c r="AN368"/>
  <c r="AN367"/>
  <c r="AN366"/>
  <c r="AN365"/>
  <c r="AN364"/>
  <c r="AN363"/>
  <c r="AN362"/>
  <c r="AN361"/>
  <c r="AN360"/>
  <c r="AN359"/>
  <c r="AN358"/>
  <c r="AN357"/>
  <c r="AN356"/>
  <c r="AN355"/>
  <c r="AN354"/>
  <c r="AN353"/>
  <c r="AN352"/>
  <c r="AN351"/>
  <c r="AN350"/>
  <c r="AN349"/>
  <c r="AN348"/>
  <c r="AN347"/>
  <c r="AN346"/>
  <c r="AN345"/>
  <c r="AN344"/>
  <c r="AN343"/>
  <c r="AN342"/>
  <c r="AN341"/>
  <c r="AN340"/>
  <c r="AN339"/>
  <c r="AN338"/>
  <c r="AN337"/>
  <c r="AN336"/>
  <c r="AN335"/>
  <c r="AN334"/>
  <c r="AN333"/>
  <c r="AN332"/>
  <c r="AN331"/>
  <c r="AN330"/>
  <c r="AN329"/>
  <c r="AN328"/>
  <c r="AN327"/>
  <c r="AN326"/>
  <c r="AN325"/>
  <c r="AN324"/>
  <c r="AN323"/>
  <c r="AN322"/>
  <c r="AN321"/>
  <c r="AN320"/>
  <c r="AN319"/>
  <c r="AN318"/>
  <c r="AN317"/>
  <c r="AN316"/>
  <c r="AN315"/>
  <c r="AN314"/>
  <c r="AN313"/>
  <c r="AN312"/>
  <c r="AN311"/>
  <c r="AN310"/>
  <c r="AN309"/>
  <c r="AN308"/>
  <c r="AN307"/>
  <c r="AN306"/>
  <c r="AN305"/>
  <c r="AN304"/>
  <c r="AN303"/>
  <c r="AN302"/>
  <c r="AN301"/>
  <c r="AN300"/>
  <c r="AN299"/>
  <c r="AN298"/>
  <c r="AN297"/>
  <c r="AN296"/>
  <c r="AN295"/>
  <c r="AN294"/>
  <c r="AN293"/>
  <c r="AN292"/>
  <c r="AN291"/>
  <c r="AN290"/>
  <c r="AN289"/>
  <c r="AN288"/>
  <c r="AN287"/>
  <c r="AN286"/>
  <c r="AN285"/>
  <c r="AN284"/>
  <c r="AN283"/>
  <c r="AN282"/>
  <c r="AN281"/>
  <c r="AN280"/>
  <c r="AN279"/>
  <c r="AN278"/>
  <c r="AN277"/>
  <c r="AN276"/>
  <c r="AN275"/>
  <c r="AN274"/>
  <c r="AN273"/>
  <c r="AN272"/>
  <c r="AN271"/>
  <c r="AN270"/>
  <c r="AN269"/>
  <c r="AN268"/>
  <c r="AN267"/>
  <c r="AN266"/>
  <c r="AN265"/>
  <c r="AN264"/>
  <c r="AN263"/>
  <c r="AN262"/>
  <c r="AN261"/>
  <c r="AN260"/>
  <c r="AN259"/>
  <c r="AN258"/>
  <c r="AN257"/>
  <c r="AN256"/>
  <c r="AN255"/>
  <c r="AN254"/>
  <c r="AN253"/>
  <c r="AN252"/>
  <c r="AN251"/>
  <c r="AN250"/>
  <c r="AN249"/>
  <c r="AN248"/>
  <c r="AN247"/>
  <c r="AN246"/>
  <c r="AN245"/>
  <c r="AN244"/>
  <c r="AN243"/>
  <c r="AN242"/>
  <c r="AN241"/>
  <c r="AN240"/>
  <c r="AN239"/>
  <c r="AN238"/>
  <c r="AN237"/>
  <c r="AN236"/>
  <c r="AN235"/>
  <c r="AN234"/>
  <c r="AN233"/>
  <c r="AN232"/>
  <c r="AN231"/>
  <c r="AN230"/>
  <c r="AN229"/>
  <c r="AN228"/>
  <c r="AN227"/>
  <c r="AN226"/>
  <c r="AN225"/>
  <c r="AN224"/>
  <c r="AN223"/>
  <c r="AN222"/>
  <c r="AN221"/>
  <c r="AN220"/>
  <c r="AN219"/>
  <c r="AN218"/>
  <c r="AN217"/>
  <c r="AN216"/>
  <c r="AN215"/>
  <c r="AN214"/>
  <c r="AN213"/>
  <c r="AN212"/>
  <c r="AN211"/>
  <c r="AN210"/>
  <c r="AN209"/>
  <c r="AN208"/>
  <c r="AN207"/>
  <c r="AN206"/>
  <c r="AN205"/>
  <c r="AN204"/>
  <c r="AN203"/>
  <c r="AN202"/>
  <c r="AN201"/>
  <c r="AN200"/>
  <c r="AN199"/>
  <c r="AN198"/>
  <c r="AN197"/>
  <c r="AN196"/>
  <c r="AN195"/>
  <c r="AN194"/>
  <c r="AN193"/>
  <c r="AN192"/>
  <c r="AN191"/>
  <c r="AN190"/>
  <c r="AN189"/>
  <c r="AN188"/>
  <c r="AN187"/>
  <c r="AN186"/>
  <c r="AN185"/>
  <c r="AN184"/>
  <c r="AN183"/>
  <c r="AN182"/>
  <c r="AN181"/>
  <c r="AN180"/>
  <c r="AN179"/>
  <c r="AN178"/>
  <c r="AN177"/>
  <c r="AN176"/>
  <c r="AN175"/>
  <c r="AN174"/>
  <c r="AN173"/>
  <c r="AN172"/>
  <c r="AN171"/>
  <c r="AN170"/>
  <c r="AN169"/>
  <c r="AN168"/>
  <c r="AN167"/>
  <c r="AN166"/>
  <c r="AN165"/>
  <c r="AN164"/>
  <c r="AN163"/>
  <c r="AN162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P5"/>
  <c r="J5"/>
  <c r="D5"/>
  <c r="AZ5"/>
  <c r="AQ5"/>
  <c r="AN5"/>
  <c r="AH5"/>
  <c r="B10" i="1"/>
  <c r="B11"/>
  <c r="B13"/>
  <c r="B39"/>
  <c r="C28"/>
  <c r="C26"/>
  <c r="C32"/>
  <c r="B42"/>
  <c r="R54" i="3"/>
  <c r="R56"/>
  <c r="R58"/>
  <c r="R60"/>
  <c r="R62"/>
  <c r="R64"/>
  <c r="R66"/>
  <c r="R68"/>
  <c r="R70"/>
  <c r="R72"/>
  <c r="R74"/>
  <c r="R76"/>
  <c r="R78"/>
  <c r="R80"/>
  <c r="R82"/>
  <c r="R84"/>
  <c r="R86"/>
  <c r="R88"/>
  <c r="R90"/>
  <c r="R92"/>
  <c r="R94"/>
  <c r="R96"/>
  <c r="R98"/>
  <c r="R100"/>
  <c r="R102"/>
  <c r="R104"/>
  <c r="R106"/>
  <c r="R108"/>
  <c r="R110"/>
  <c r="R112"/>
  <c r="R114"/>
  <c r="R116"/>
  <c r="R118"/>
  <c r="R120"/>
  <c r="R122"/>
  <c r="R124"/>
  <c r="R126"/>
  <c r="R128"/>
  <c r="R130"/>
  <c r="R132"/>
  <c r="R134"/>
  <c r="R136"/>
  <c r="R138"/>
  <c r="R140"/>
  <c r="R142"/>
  <c r="R144"/>
  <c r="R146"/>
  <c r="R148"/>
  <c r="R150"/>
  <c r="R152"/>
  <c r="R154"/>
  <c r="R156"/>
  <c r="R158"/>
  <c r="R160"/>
  <c r="R162"/>
  <c r="R164"/>
  <c r="R166"/>
  <c r="R168"/>
  <c r="R170"/>
  <c r="R172"/>
  <c r="R174"/>
  <c r="R176"/>
  <c r="R178"/>
  <c r="R180"/>
  <c r="R182"/>
  <c r="R184"/>
  <c r="R186"/>
  <c r="R188"/>
  <c r="R190"/>
  <c r="R192"/>
  <c r="R194"/>
  <c r="R196"/>
  <c r="R198"/>
  <c r="R200"/>
  <c r="R202"/>
  <c r="R204"/>
  <c r="R206"/>
  <c r="R208"/>
  <c r="R210"/>
  <c r="R212"/>
  <c r="R214"/>
  <c r="R216"/>
  <c r="R218"/>
  <c r="R220"/>
  <c r="R222"/>
  <c r="R224"/>
  <c r="R226"/>
  <c r="R228"/>
  <c r="R230"/>
  <c r="R232"/>
  <c r="R234"/>
  <c r="R236"/>
  <c r="R238"/>
  <c r="R240"/>
  <c r="R242"/>
  <c r="R244"/>
  <c r="R246"/>
  <c r="R248"/>
  <c r="R250"/>
  <c r="R252"/>
  <c r="R254"/>
  <c r="R256"/>
  <c r="R258"/>
  <c r="R260"/>
  <c r="R262"/>
  <c r="R264"/>
  <c r="R266"/>
  <c r="R268"/>
  <c r="R270"/>
  <c r="R272"/>
  <c r="R274"/>
  <c r="R276"/>
  <c r="R278"/>
  <c r="R280"/>
  <c r="R282"/>
  <c r="R284"/>
  <c r="R286"/>
  <c r="R288"/>
  <c r="R290"/>
  <c r="R292"/>
  <c r="R294"/>
  <c r="R296"/>
  <c r="R298"/>
  <c r="R300"/>
  <c r="R302"/>
  <c r="R304"/>
  <c r="R306"/>
  <c r="R308"/>
  <c r="R310"/>
  <c r="R312"/>
  <c r="R314"/>
  <c r="R316"/>
  <c r="R318"/>
  <c r="R320"/>
  <c r="R322"/>
  <c r="R324"/>
  <c r="R326"/>
  <c r="R328"/>
  <c r="R330"/>
  <c r="R332"/>
  <c r="R334"/>
  <c r="R336"/>
  <c r="R338"/>
  <c r="R340"/>
  <c r="R342"/>
  <c r="R344"/>
  <c r="R346"/>
  <c r="R348"/>
  <c r="R350"/>
  <c r="R352"/>
  <c r="R354"/>
  <c r="R356"/>
  <c r="R358"/>
  <c r="R360"/>
  <c r="R362"/>
  <c r="R364"/>
  <c r="R366"/>
  <c r="R368"/>
  <c r="R370"/>
  <c r="R372"/>
  <c r="R374"/>
  <c r="R376"/>
  <c r="R378"/>
  <c r="R380"/>
  <c r="R382"/>
  <c r="R384"/>
  <c r="R386"/>
  <c r="R388"/>
  <c r="R390"/>
  <c r="R392"/>
  <c r="R394"/>
  <c r="R396"/>
  <c r="R398"/>
  <c r="R400"/>
  <c r="R402"/>
  <c r="R404"/>
  <c r="R53"/>
  <c r="R55"/>
  <c r="R57"/>
  <c r="R59"/>
  <c r="R61"/>
  <c r="R63"/>
  <c r="R65"/>
  <c r="R67"/>
  <c r="R69"/>
  <c r="R71"/>
  <c r="R73"/>
  <c r="R75"/>
  <c r="R77"/>
  <c r="R79"/>
  <c r="R81"/>
  <c r="R83"/>
  <c r="R85"/>
  <c r="R87"/>
  <c r="R89"/>
  <c r="R91"/>
  <c r="R93"/>
  <c r="R95"/>
  <c r="R97"/>
  <c r="R99"/>
  <c r="R101"/>
  <c r="R103"/>
  <c r="R105"/>
  <c r="R107"/>
  <c r="R109"/>
  <c r="R111"/>
  <c r="R113"/>
  <c r="R115"/>
  <c r="R117"/>
  <c r="R119"/>
  <c r="R121"/>
  <c r="R123"/>
  <c r="R125"/>
  <c r="R127"/>
  <c r="R129"/>
  <c r="R131"/>
  <c r="R133"/>
  <c r="R135"/>
  <c r="R137"/>
  <c r="R139"/>
  <c r="R141"/>
  <c r="R143"/>
  <c r="R145"/>
  <c r="R147"/>
  <c r="R149"/>
  <c r="R151"/>
  <c r="R153"/>
  <c r="R155"/>
  <c r="R157"/>
  <c r="R159"/>
  <c r="R161"/>
  <c r="R163"/>
  <c r="R165"/>
  <c r="R167"/>
  <c r="R169"/>
  <c r="R171"/>
  <c r="R173"/>
  <c r="R175"/>
  <c r="R177"/>
  <c r="R179"/>
  <c r="R181"/>
  <c r="R183"/>
  <c r="R185"/>
  <c r="R187"/>
  <c r="R189"/>
  <c r="R191"/>
  <c r="R193"/>
  <c r="R195"/>
  <c r="R197"/>
  <c r="R199"/>
  <c r="R201"/>
  <c r="R203"/>
  <c r="R205"/>
  <c r="R207"/>
  <c r="R209"/>
  <c r="R211"/>
  <c r="R213"/>
  <c r="R215"/>
  <c r="R217"/>
  <c r="R219"/>
  <c r="R221"/>
  <c r="R223"/>
  <c r="R225"/>
  <c r="R227"/>
  <c r="R229"/>
  <c r="R231"/>
  <c r="R233"/>
  <c r="R235"/>
  <c r="R237"/>
  <c r="R239"/>
  <c r="R241"/>
  <c r="R243"/>
  <c r="R245"/>
  <c r="R247"/>
  <c r="R249"/>
  <c r="R251"/>
  <c r="R253"/>
  <c r="R255"/>
  <c r="R257"/>
  <c r="R259"/>
  <c r="R261"/>
  <c r="R263"/>
  <c r="R265"/>
  <c r="R267"/>
  <c r="R269"/>
  <c r="R271"/>
  <c r="R273"/>
  <c r="R275"/>
  <c r="R277"/>
  <c r="R279"/>
  <c r="R281"/>
  <c r="R283"/>
  <c r="R285"/>
  <c r="R287"/>
  <c r="R289"/>
  <c r="R291"/>
  <c r="R293"/>
  <c r="R295"/>
  <c r="R297"/>
  <c r="R299"/>
  <c r="R301"/>
  <c r="R303"/>
  <c r="R305"/>
  <c r="R307"/>
  <c r="R309"/>
  <c r="R311"/>
  <c r="R313"/>
  <c r="R315"/>
  <c r="R317"/>
  <c r="R319"/>
  <c r="R321"/>
  <c r="R323"/>
  <c r="R325"/>
  <c r="R327"/>
  <c r="R329"/>
  <c r="R331"/>
  <c r="R333"/>
  <c r="R335"/>
  <c r="R337"/>
  <c r="R339"/>
  <c r="R341"/>
  <c r="R343"/>
  <c r="R345"/>
  <c r="R347"/>
  <c r="R349"/>
  <c r="R351"/>
  <c r="R353"/>
  <c r="R355"/>
  <c r="R357"/>
  <c r="R359"/>
  <c r="R361"/>
  <c r="R363"/>
  <c r="R365"/>
  <c r="R367"/>
  <c r="R369"/>
  <c r="R371"/>
  <c r="R373"/>
  <c r="R375"/>
  <c r="R377"/>
  <c r="R379"/>
  <c r="R381"/>
  <c r="R383"/>
  <c r="R385"/>
  <c r="R387"/>
  <c r="R389"/>
  <c r="R391"/>
  <c r="R393"/>
  <c r="R395"/>
  <c r="R397"/>
  <c r="R399"/>
  <c r="R401"/>
  <c r="R403"/>
  <c r="R405"/>
  <c r="R407"/>
  <c r="R409"/>
  <c r="R411"/>
  <c r="R413"/>
  <c r="R415"/>
  <c r="R417"/>
  <c r="R419"/>
  <c r="R421"/>
  <c r="R423"/>
  <c r="R425"/>
  <c r="R427"/>
  <c r="R429"/>
  <c r="R431"/>
  <c r="R433"/>
  <c r="R435"/>
  <c r="R437"/>
  <c r="R439"/>
  <c r="R441"/>
  <c r="R443"/>
  <c r="R445"/>
  <c r="R447"/>
  <c r="R449"/>
  <c r="R451"/>
  <c r="R453"/>
  <c r="R455"/>
  <c r="R457"/>
  <c r="R459"/>
  <c r="R461"/>
  <c r="R463"/>
  <c r="R465"/>
  <c r="R467"/>
  <c r="R469"/>
  <c r="R471"/>
  <c r="R473"/>
  <c r="R475"/>
  <c r="R477"/>
  <c r="R479"/>
  <c r="R481"/>
  <c r="R483"/>
  <c r="R485"/>
  <c r="R487"/>
  <c r="R489"/>
  <c r="R491"/>
  <c r="R493"/>
  <c r="R495"/>
  <c r="R497"/>
  <c r="R499"/>
  <c r="R501"/>
  <c r="R503"/>
  <c r="R505"/>
  <c r="R507"/>
  <c r="R509"/>
  <c r="R511"/>
  <c r="R513"/>
  <c r="R515"/>
  <c r="R517"/>
  <c r="R519"/>
  <c r="R521"/>
  <c r="R523"/>
  <c r="R525"/>
  <c r="R527"/>
  <c r="R529"/>
  <c r="R531"/>
  <c r="R533"/>
  <c r="R535"/>
  <c r="R537"/>
  <c r="R539"/>
  <c r="R541"/>
  <c r="R543"/>
  <c r="R545"/>
  <c r="R547"/>
  <c r="R549"/>
  <c r="R551"/>
  <c r="R553"/>
  <c r="R555"/>
  <c r="R557"/>
  <c r="R559"/>
  <c r="R561"/>
  <c r="R563"/>
  <c r="R565"/>
  <c r="R567"/>
  <c r="R569"/>
  <c r="R571"/>
  <c r="R573"/>
  <c r="R575"/>
  <c r="R577"/>
  <c r="R579"/>
  <c r="R581"/>
  <c r="R583"/>
  <c r="R585"/>
  <c r="R587"/>
  <c r="R589"/>
  <c r="R591"/>
  <c r="R593"/>
  <c r="R595"/>
  <c r="R597"/>
  <c r="R599"/>
  <c r="R601"/>
  <c r="R603"/>
  <c r="R605"/>
  <c r="R607"/>
  <c r="R609"/>
  <c r="R611"/>
  <c r="R613"/>
  <c r="R615"/>
  <c r="R617"/>
  <c r="R619"/>
  <c r="R621"/>
  <c r="R623"/>
  <c r="R625"/>
  <c r="R627"/>
  <c r="R629"/>
  <c r="R631"/>
  <c r="R633"/>
  <c r="R635"/>
  <c r="R637"/>
  <c r="R639"/>
  <c r="R641"/>
  <c r="R643"/>
  <c r="R645"/>
  <c r="R647"/>
  <c r="R649"/>
  <c r="R651"/>
  <c r="R653"/>
  <c r="R655"/>
  <c r="R657"/>
  <c r="R659"/>
  <c r="R661"/>
  <c r="R663"/>
  <c r="R665"/>
  <c r="R667"/>
  <c r="R669"/>
  <c r="R671"/>
  <c r="R673"/>
  <c r="R675"/>
  <c r="R677"/>
  <c r="R679"/>
  <c r="R681"/>
  <c r="R683"/>
  <c r="R685"/>
  <c r="R687"/>
  <c r="R689"/>
  <c r="R691"/>
  <c r="R693"/>
  <c r="R695"/>
  <c r="R697"/>
  <c r="R699"/>
  <c r="R701"/>
  <c r="R703"/>
  <c r="R705"/>
  <c r="R707"/>
  <c r="R709"/>
  <c r="R711"/>
  <c r="R713"/>
  <c r="R715"/>
  <c r="R717"/>
  <c r="R719"/>
  <c r="R721"/>
  <c r="R723"/>
  <c r="R725"/>
  <c r="R727"/>
  <c r="R729"/>
  <c r="R731"/>
  <c r="R733"/>
  <c r="R735"/>
  <c r="R737"/>
  <c r="R739"/>
  <c r="R741"/>
  <c r="R743"/>
  <c r="R745"/>
  <c r="R747"/>
  <c r="R749"/>
  <c r="R751"/>
  <c r="R753"/>
  <c r="R755"/>
  <c r="R757"/>
  <c r="R759"/>
  <c r="R761"/>
  <c r="R763"/>
  <c r="R765"/>
  <c r="R767"/>
  <c r="R769"/>
  <c r="R771"/>
  <c r="R773"/>
  <c r="R775"/>
  <c r="R777"/>
  <c r="R779"/>
  <c r="R781"/>
  <c r="R783"/>
  <c r="R785"/>
  <c r="R787"/>
  <c r="R789"/>
  <c r="R791"/>
  <c r="R793"/>
  <c r="R795"/>
  <c r="R797"/>
  <c r="R799"/>
  <c r="R801"/>
  <c r="R803"/>
  <c r="R805"/>
  <c r="R807"/>
  <c r="R809"/>
  <c r="R811"/>
  <c r="R813"/>
  <c r="R815"/>
  <c r="R817"/>
  <c r="R819"/>
  <c r="R821"/>
  <c r="R823"/>
  <c r="R825"/>
  <c r="R827"/>
  <c r="R829"/>
  <c r="R831"/>
  <c r="R833"/>
  <c r="R835"/>
  <c r="R837"/>
  <c r="R839"/>
  <c r="R841"/>
  <c r="R843"/>
  <c r="R845"/>
  <c r="R847"/>
  <c r="R849"/>
  <c r="R851"/>
  <c r="R853"/>
  <c r="R855"/>
  <c r="R857"/>
  <c r="R859"/>
  <c r="R861"/>
  <c r="R863"/>
  <c r="R865"/>
  <c r="R867"/>
  <c r="R869"/>
  <c r="R871"/>
  <c r="R873"/>
  <c r="R875"/>
  <c r="R877"/>
  <c r="R879"/>
  <c r="R881"/>
  <c r="R883"/>
  <c r="R885"/>
  <c r="R887"/>
  <c r="R889"/>
  <c r="R891"/>
  <c r="R893"/>
  <c r="R895"/>
  <c r="R897"/>
  <c r="R899"/>
  <c r="R901"/>
  <c r="R903"/>
  <c r="R905"/>
  <c r="R907"/>
  <c r="R909"/>
  <c r="R911"/>
  <c r="R913"/>
  <c r="R915"/>
  <c r="R917"/>
  <c r="R919"/>
  <c r="R921"/>
  <c r="R923"/>
  <c r="R925"/>
  <c r="R927"/>
  <c r="R929"/>
  <c r="R931"/>
  <c r="R933"/>
  <c r="R935"/>
  <c r="R937"/>
  <c r="R939"/>
  <c r="R941"/>
  <c r="R943"/>
  <c r="R945"/>
  <c r="R947"/>
  <c r="R949"/>
  <c r="R951"/>
  <c r="R953"/>
  <c r="R955"/>
  <c r="R957"/>
  <c r="R959"/>
  <c r="R961"/>
  <c r="R963"/>
  <c r="R965"/>
  <c r="R967"/>
  <c r="R969"/>
  <c r="R971"/>
  <c r="R973"/>
  <c r="R975"/>
  <c r="R977"/>
  <c r="R979"/>
  <c r="R981"/>
  <c r="R983"/>
  <c r="R985"/>
  <c r="R987"/>
  <c r="R989"/>
  <c r="R991"/>
  <c r="R993"/>
  <c r="R995"/>
  <c r="R997"/>
  <c r="R999"/>
  <c r="R1001"/>
  <c r="R1003"/>
  <c r="R1005"/>
  <c r="R1007"/>
  <c r="R1009"/>
  <c r="R1011"/>
  <c r="R1013"/>
  <c r="R1015"/>
  <c r="R1017"/>
  <c r="R1019"/>
  <c r="R1021"/>
  <c r="R1023"/>
  <c r="R1025"/>
  <c r="R1027"/>
  <c r="R1029"/>
  <c r="R1031"/>
  <c r="R1033"/>
  <c r="R1035"/>
  <c r="R1037"/>
  <c r="R1039"/>
  <c r="R1041"/>
  <c r="R1043"/>
  <c r="R1045"/>
  <c r="R1047"/>
  <c r="R1049"/>
  <c r="R1051"/>
  <c r="R1053"/>
  <c r="R1055"/>
  <c r="R1057"/>
  <c r="R1059"/>
  <c r="R1061"/>
  <c r="R1063"/>
  <c r="R1065"/>
  <c r="R1067"/>
  <c r="R1069"/>
  <c r="R1071"/>
  <c r="R1073"/>
  <c r="R1075"/>
  <c r="R1077"/>
  <c r="R1079"/>
  <c r="R1081"/>
  <c r="R1083"/>
  <c r="R1085"/>
  <c r="R1087"/>
  <c r="R1089"/>
  <c r="R1091"/>
  <c r="R1093"/>
  <c r="R1095"/>
  <c r="R1097"/>
  <c r="R1099"/>
  <c r="R1101"/>
  <c r="R1103"/>
  <c r="R1105"/>
  <c r="R1107"/>
  <c r="R1109"/>
  <c r="R1111"/>
  <c r="R1113"/>
  <c r="R1115"/>
  <c r="R1117"/>
  <c r="R1119"/>
  <c r="R1121"/>
  <c r="R1123"/>
  <c r="R1125"/>
  <c r="R1127"/>
  <c r="R1129"/>
  <c r="R1131"/>
  <c r="R1133"/>
  <c r="R1135"/>
  <c r="R1137"/>
  <c r="R1139"/>
  <c r="R1141"/>
  <c r="R1143"/>
  <c r="R1145"/>
  <c r="R1147"/>
  <c r="R406"/>
  <c r="R408"/>
  <c r="R410"/>
  <c r="R412"/>
  <c r="R414"/>
  <c r="R416"/>
  <c r="R418"/>
  <c r="R420"/>
  <c r="R422"/>
  <c r="R424"/>
  <c r="R426"/>
  <c r="R428"/>
  <c r="R430"/>
  <c r="R432"/>
  <c r="R434"/>
  <c r="R436"/>
  <c r="R438"/>
  <c r="R440"/>
  <c r="R442"/>
  <c r="R444"/>
  <c r="R446"/>
  <c r="R448"/>
  <c r="R450"/>
  <c r="R452"/>
  <c r="R454"/>
  <c r="R456"/>
  <c r="R458"/>
  <c r="R460"/>
  <c r="R462"/>
  <c r="R464"/>
  <c r="R466"/>
  <c r="R468"/>
  <c r="R470"/>
  <c r="R472"/>
  <c r="R474"/>
  <c r="R476"/>
  <c r="R478"/>
  <c r="R480"/>
  <c r="R482"/>
  <c r="R484"/>
  <c r="R486"/>
  <c r="R488"/>
  <c r="R490"/>
  <c r="R492"/>
  <c r="R494"/>
  <c r="R496"/>
  <c r="R498"/>
  <c r="R500"/>
  <c r="R502"/>
  <c r="R504"/>
  <c r="R506"/>
  <c r="R508"/>
  <c r="R510"/>
  <c r="R512"/>
  <c r="R514"/>
  <c r="R516"/>
  <c r="R518"/>
  <c r="R520"/>
  <c r="R522"/>
  <c r="R524"/>
  <c r="R526"/>
  <c r="R528"/>
  <c r="R530"/>
  <c r="R532"/>
  <c r="R534"/>
  <c r="R536"/>
  <c r="R538"/>
  <c r="R540"/>
  <c r="R542"/>
  <c r="R544"/>
  <c r="R546"/>
  <c r="R548"/>
  <c r="R550"/>
  <c r="R552"/>
  <c r="R554"/>
  <c r="R556"/>
  <c r="R558"/>
  <c r="R560"/>
  <c r="R562"/>
  <c r="R564"/>
  <c r="R566"/>
  <c r="R568"/>
  <c r="R570"/>
  <c r="R572"/>
  <c r="R574"/>
  <c r="R576"/>
  <c r="R578"/>
  <c r="R580"/>
  <c r="R582"/>
  <c r="R584"/>
  <c r="R586"/>
  <c r="R588"/>
  <c r="R590"/>
  <c r="R592"/>
  <c r="R594"/>
  <c r="R596"/>
  <c r="R598"/>
  <c r="R600"/>
  <c r="R602"/>
  <c r="R604"/>
  <c r="R606"/>
  <c r="R608"/>
  <c r="R610"/>
  <c r="R612"/>
  <c r="R614"/>
  <c r="R616"/>
  <c r="R618"/>
  <c r="R620"/>
  <c r="R622"/>
  <c r="R624"/>
  <c r="R626"/>
  <c r="R628"/>
  <c r="R630"/>
  <c r="R632"/>
  <c r="R634"/>
  <c r="R636"/>
  <c r="R638"/>
  <c r="R640"/>
  <c r="R642"/>
  <c r="R644"/>
  <c r="R646"/>
  <c r="R648"/>
  <c r="R650"/>
  <c r="R652"/>
  <c r="R654"/>
  <c r="R656"/>
  <c r="R658"/>
  <c r="R660"/>
  <c r="R662"/>
  <c r="R664"/>
  <c r="R666"/>
  <c r="R668"/>
  <c r="R670"/>
  <c r="R672"/>
  <c r="R674"/>
  <c r="R676"/>
  <c r="R678"/>
  <c r="R680"/>
  <c r="R682"/>
  <c r="R684"/>
  <c r="R686"/>
  <c r="R688"/>
  <c r="R690"/>
  <c r="R692"/>
  <c r="R694"/>
  <c r="R696"/>
  <c r="R698"/>
  <c r="R700"/>
  <c r="R702"/>
  <c r="R704"/>
  <c r="R706"/>
  <c r="R708"/>
  <c r="R710"/>
  <c r="R712"/>
  <c r="R714"/>
  <c r="R716"/>
  <c r="R718"/>
  <c r="R720"/>
  <c r="R722"/>
  <c r="R724"/>
  <c r="R726"/>
  <c r="R728"/>
  <c r="R730"/>
  <c r="R732"/>
  <c r="R734"/>
  <c r="R736"/>
  <c r="R738"/>
  <c r="R740"/>
  <c r="R742"/>
  <c r="R744"/>
  <c r="R746"/>
  <c r="R748"/>
  <c r="R750"/>
  <c r="R752"/>
  <c r="R754"/>
  <c r="R756"/>
  <c r="R758"/>
  <c r="R760"/>
  <c r="R762"/>
  <c r="R764"/>
  <c r="R766"/>
  <c r="R768"/>
  <c r="R770"/>
  <c r="R772"/>
  <c r="R774"/>
  <c r="R776"/>
  <c r="R778"/>
  <c r="R780"/>
  <c r="R782"/>
  <c r="R784"/>
  <c r="R786"/>
  <c r="R788"/>
  <c r="R790"/>
  <c r="R792"/>
  <c r="R794"/>
  <c r="R796"/>
  <c r="R798"/>
  <c r="R800"/>
  <c r="R802"/>
  <c r="R804"/>
  <c r="R806"/>
  <c r="R808"/>
  <c r="R810"/>
  <c r="R812"/>
  <c r="R814"/>
  <c r="R816"/>
  <c r="R818"/>
  <c r="R820"/>
  <c r="R822"/>
  <c r="R824"/>
  <c r="R826"/>
  <c r="R828"/>
  <c r="R830"/>
  <c r="R832"/>
  <c r="R834"/>
  <c r="R836"/>
  <c r="R838"/>
  <c r="R840"/>
  <c r="R842"/>
  <c r="R844"/>
  <c r="R846"/>
  <c r="R848"/>
  <c r="R850"/>
  <c r="R852"/>
  <c r="R854"/>
  <c r="R856"/>
  <c r="R858"/>
  <c r="R860"/>
  <c r="R862"/>
  <c r="R864"/>
  <c r="R866"/>
  <c r="R868"/>
  <c r="R870"/>
  <c r="R872"/>
  <c r="R874"/>
  <c r="R876"/>
  <c r="R878"/>
  <c r="R880"/>
  <c r="R882"/>
  <c r="R884"/>
  <c r="R886"/>
  <c r="R888"/>
  <c r="R890"/>
  <c r="R892"/>
  <c r="R894"/>
  <c r="R896"/>
  <c r="R898"/>
  <c r="R900"/>
  <c r="R902"/>
  <c r="R904"/>
  <c r="R906"/>
  <c r="R908"/>
  <c r="R910"/>
  <c r="R912"/>
  <c r="R914"/>
  <c r="R916"/>
  <c r="R918"/>
  <c r="R920"/>
  <c r="R922"/>
  <c r="R924"/>
  <c r="R926"/>
  <c r="R928"/>
  <c r="R930"/>
  <c r="R932"/>
  <c r="R934"/>
  <c r="R936"/>
  <c r="R938"/>
  <c r="R940"/>
  <c r="R942"/>
  <c r="R944"/>
  <c r="R946"/>
  <c r="R948"/>
  <c r="R950"/>
  <c r="R952"/>
  <c r="R954"/>
  <c r="R956"/>
  <c r="R958"/>
  <c r="R960"/>
  <c r="R962"/>
  <c r="R964"/>
  <c r="R966"/>
  <c r="R968"/>
  <c r="R970"/>
  <c r="R972"/>
  <c r="R974"/>
  <c r="R976"/>
  <c r="R978"/>
  <c r="R980"/>
  <c r="R982"/>
  <c r="R984"/>
  <c r="R986"/>
  <c r="R988"/>
  <c r="R990"/>
  <c r="R992"/>
  <c r="R994"/>
  <c r="R996"/>
  <c r="R998"/>
  <c r="R1000"/>
  <c r="R1002"/>
  <c r="R1004"/>
  <c r="R1006"/>
  <c r="R1008"/>
  <c r="R1010"/>
  <c r="R1012"/>
  <c r="R1014"/>
  <c r="R1016"/>
  <c r="R1018"/>
  <c r="R1020"/>
  <c r="R1022"/>
  <c r="R1024"/>
  <c r="R1026"/>
  <c r="R1028"/>
  <c r="R1030"/>
  <c r="R1032"/>
  <c r="R1034"/>
  <c r="R1036"/>
  <c r="R1038"/>
  <c r="R1040"/>
  <c r="R1042"/>
  <c r="R1044"/>
  <c r="R1046"/>
  <c r="R1048"/>
  <c r="R1050"/>
  <c r="R1052"/>
  <c r="R1054"/>
  <c r="R1056"/>
  <c r="R1058"/>
  <c r="R1060"/>
  <c r="R1062"/>
  <c r="R1064"/>
  <c r="R1066"/>
  <c r="R1068"/>
  <c r="R1070"/>
  <c r="R1072"/>
  <c r="R1074"/>
  <c r="R1076"/>
  <c r="R1078"/>
  <c r="R1080"/>
  <c r="R1082"/>
  <c r="R1084"/>
  <c r="R1086"/>
  <c r="R1088"/>
  <c r="R1090"/>
  <c r="R1092"/>
  <c r="R1094"/>
  <c r="R1096"/>
  <c r="R1098"/>
  <c r="R1100"/>
  <c r="R1102"/>
  <c r="R1104"/>
  <c r="R1106"/>
  <c r="R1108"/>
  <c r="R1110"/>
  <c r="R1112"/>
  <c r="R1114"/>
  <c r="R1116"/>
  <c r="R1118"/>
  <c r="R1120"/>
  <c r="R1122"/>
  <c r="R1124"/>
  <c r="R1126"/>
  <c r="R1128"/>
  <c r="R1130"/>
  <c r="R1132"/>
  <c r="R1134"/>
  <c r="R1136"/>
  <c r="R1138"/>
  <c r="R1140"/>
  <c r="R1142"/>
  <c r="R1144"/>
  <c r="R1146"/>
  <c r="L54"/>
  <c r="L56"/>
  <c r="L58"/>
  <c r="L60"/>
  <c r="L62"/>
  <c r="L64"/>
  <c r="L66"/>
  <c r="L68"/>
  <c r="L70"/>
  <c r="L72"/>
  <c r="L74"/>
  <c r="L76"/>
  <c r="L78"/>
  <c r="L80"/>
  <c r="L82"/>
  <c r="L84"/>
  <c r="L86"/>
  <c r="L88"/>
  <c r="L90"/>
  <c r="L92"/>
  <c r="L94"/>
  <c r="L96"/>
  <c r="L98"/>
  <c r="L100"/>
  <c r="L102"/>
  <c r="L104"/>
  <c r="L106"/>
  <c r="L108"/>
  <c r="L110"/>
  <c r="L112"/>
  <c r="L114"/>
  <c r="L116"/>
  <c r="L118"/>
  <c r="L120"/>
  <c r="L122"/>
  <c r="L124"/>
  <c r="L126"/>
  <c r="L128"/>
  <c r="L130"/>
  <c r="L132"/>
  <c r="L134"/>
  <c r="L136"/>
  <c r="L138"/>
  <c r="L140"/>
  <c r="L142"/>
  <c r="L144"/>
  <c r="L146"/>
  <c r="L148"/>
  <c r="L150"/>
  <c r="L152"/>
  <c r="L154"/>
  <c r="L156"/>
  <c r="L158"/>
  <c r="L160"/>
  <c r="L162"/>
  <c r="L164"/>
  <c r="L166"/>
  <c r="L168"/>
  <c r="L170"/>
  <c r="L172"/>
  <c r="L174"/>
  <c r="L176"/>
  <c r="L178"/>
  <c r="L180"/>
  <c r="L182"/>
  <c r="L184"/>
  <c r="L186"/>
  <c r="L188"/>
  <c r="L190"/>
  <c r="L192"/>
  <c r="L194"/>
  <c r="L196"/>
  <c r="L198"/>
  <c r="L200"/>
  <c r="L202"/>
  <c r="L204"/>
  <c r="L206"/>
  <c r="L208"/>
  <c r="L210"/>
  <c r="L212"/>
  <c r="L214"/>
  <c r="L216"/>
  <c r="L218"/>
  <c r="L220"/>
  <c r="L222"/>
  <c r="L224"/>
  <c r="L226"/>
  <c r="L228"/>
  <c r="L230"/>
  <c r="L232"/>
  <c r="L234"/>
  <c r="L236"/>
  <c r="L238"/>
  <c r="L240"/>
  <c r="L242"/>
  <c r="L244"/>
  <c r="L246"/>
  <c r="L248"/>
  <c r="L250"/>
  <c r="L252"/>
  <c r="L254"/>
  <c r="L256"/>
  <c r="L258"/>
  <c r="L260"/>
  <c r="L262"/>
  <c r="L264"/>
  <c r="L266"/>
  <c r="L268"/>
  <c r="L270"/>
  <c r="L272"/>
  <c r="L274"/>
  <c r="L276"/>
  <c r="L278"/>
  <c r="L280"/>
  <c r="L282"/>
  <c r="L284"/>
  <c r="L286"/>
  <c r="L288"/>
  <c r="L290"/>
  <c r="L292"/>
  <c r="L294"/>
  <c r="L296"/>
  <c r="L298"/>
  <c r="L300"/>
  <c r="L302"/>
  <c r="L304"/>
  <c r="L306"/>
  <c r="L308"/>
  <c r="L310"/>
  <c r="L312"/>
  <c r="L314"/>
  <c r="L316"/>
  <c r="L318"/>
  <c r="L320"/>
  <c r="L322"/>
  <c r="L324"/>
  <c r="L326"/>
  <c r="L328"/>
  <c r="L330"/>
  <c r="L332"/>
  <c r="L334"/>
  <c r="L336"/>
  <c r="L338"/>
  <c r="L340"/>
  <c r="L342"/>
  <c r="L344"/>
  <c r="L346"/>
  <c r="L348"/>
  <c r="L350"/>
  <c r="L352"/>
  <c r="L354"/>
  <c r="L356"/>
  <c r="L358"/>
  <c r="L360"/>
  <c r="L362"/>
  <c r="L364"/>
  <c r="L366"/>
  <c r="L368"/>
  <c r="L370"/>
  <c r="L372"/>
  <c r="L374"/>
  <c r="L376"/>
  <c r="L378"/>
  <c r="L380"/>
  <c r="L382"/>
  <c r="L384"/>
  <c r="L386"/>
  <c r="L388"/>
  <c r="L390"/>
  <c r="L392"/>
  <c r="L394"/>
  <c r="L396"/>
  <c r="L398"/>
  <c r="L400"/>
  <c r="L402"/>
  <c r="L404"/>
  <c r="L406"/>
  <c r="L408"/>
  <c r="L410"/>
  <c r="L412"/>
  <c r="L414"/>
  <c r="L416"/>
  <c r="L418"/>
  <c r="L420"/>
  <c r="L422"/>
  <c r="L424"/>
  <c r="L426"/>
  <c r="L428"/>
  <c r="L430"/>
  <c r="L432"/>
  <c r="L434"/>
  <c r="L436"/>
  <c r="L438"/>
  <c r="L440"/>
  <c r="L442"/>
  <c r="L444"/>
  <c r="L446"/>
  <c r="L448"/>
  <c r="L450"/>
  <c r="L452"/>
  <c r="L454"/>
  <c r="L456"/>
  <c r="L458"/>
  <c r="L460"/>
  <c r="L462"/>
  <c r="L464"/>
  <c r="L466"/>
  <c r="L468"/>
  <c r="L470"/>
  <c r="L472"/>
  <c r="L474"/>
  <c r="L476"/>
  <c r="L478"/>
  <c r="L480"/>
  <c r="L482"/>
  <c r="L484"/>
  <c r="L486"/>
  <c r="L488"/>
  <c r="L490"/>
  <c r="L492"/>
  <c r="L494"/>
  <c r="L496"/>
  <c r="L498"/>
  <c r="L500"/>
  <c r="L502"/>
  <c r="L504"/>
  <c r="L506"/>
  <c r="L508"/>
  <c r="L510"/>
  <c r="L512"/>
  <c r="L514"/>
  <c r="L516"/>
  <c r="L518"/>
  <c r="L520"/>
  <c r="L522"/>
  <c r="L524"/>
  <c r="L526"/>
  <c r="L528"/>
  <c r="L530"/>
  <c r="L532"/>
  <c r="L534"/>
  <c r="L536"/>
  <c r="L538"/>
  <c r="L540"/>
  <c r="L542"/>
  <c r="L544"/>
  <c r="L546"/>
  <c r="L548"/>
  <c r="L550"/>
  <c r="L552"/>
  <c r="L554"/>
  <c r="L556"/>
  <c r="L558"/>
  <c r="L560"/>
  <c r="L562"/>
  <c r="L564"/>
  <c r="L566"/>
  <c r="L568"/>
  <c r="L570"/>
  <c r="L572"/>
  <c r="L574"/>
  <c r="L576"/>
  <c r="L578"/>
  <c r="L580"/>
  <c r="L582"/>
  <c r="L584"/>
  <c r="L586"/>
  <c r="L588"/>
  <c r="L590"/>
  <c r="L592"/>
  <c r="L594"/>
  <c r="L596"/>
  <c r="L598"/>
  <c r="L600"/>
  <c r="L602"/>
  <c r="L604"/>
  <c r="L606"/>
  <c r="L608"/>
  <c r="L610"/>
  <c r="L612"/>
  <c r="L614"/>
  <c r="L616"/>
  <c r="L618"/>
  <c r="L620"/>
  <c r="L622"/>
  <c r="L624"/>
  <c r="L626"/>
  <c r="L628"/>
  <c r="L630"/>
  <c r="L632"/>
  <c r="L634"/>
  <c r="L636"/>
  <c r="L638"/>
  <c r="L640"/>
  <c r="L642"/>
  <c r="L644"/>
  <c r="L646"/>
  <c r="L648"/>
  <c r="L650"/>
  <c r="L652"/>
  <c r="L654"/>
  <c r="L656"/>
  <c r="L658"/>
  <c r="L660"/>
  <c r="L662"/>
  <c r="L664"/>
  <c r="L666"/>
  <c r="L668"/>
  <c r="L670"/>
  <c r="L672"/>
  <c r="L674"/>
  <c r="L676"/>
  <c r="L678"/>
  <c r="L680"/>
  <c r="L682"/>
  <c r="L684"/>
  <c r="L686"/>
  <c r="L688"/>
  <c r="L690"/>
  <c r="L692"/>
  <c r="L694"/>
  <c r="L696"/>
  <c r="L698"/>
  <c r="L700"/>
  <c r="L702"/>
  <c r="L704"/>
  <c r="L706"/>
  <c r="L708"/>
  <c r="L710"/>
  <c r="L712"/>
  <c r="L714"/>
  <c r="L716"/>
  <c r="L718"/>
  <c r="L720"/>
  <c r="L722"/>
  <c r="L724"/>
  <c r="L726"/>
  <c r="L728"/>
  <c r="L730"/>
  <c r="L732"/>
  <c r="L734"/>
  <c r="L736"/>
  <c r="L738"/>
  <c r="L740"/>
  <c r="L742"/>
  <c r="L744"/>
  <c r="L746"/>
  <c r="L748"/>
  <c r="L750"/>
  <c r="L752"/>
  <c r="L754"/>
  <c r="L756"/>
  <c r="L53"/>
  <c r="L57"/>
  <c r="L61"/>
  <c r="L65"/>
  <c r="L69"/>
  <c r="L73"/>
  <c r="L77"/>
  <c r="L81"/>
  <c r="L85"/>
  <c r="L89"/>
  <c r="L93"/>
  <c r="L97"/>
  <c r="L101"/>
  <c r="L105"/>
  <c r="L109"/>
  <c r="L113"/>
  <c r="L117"/>
  <c r="L121"/>
  <c r="L125"/>
  <c r="L129"/>
  <c r="L133"/>
  <c r="L137"/>
  <c r="L141"/>
  <c r="L145"/>
  <c r="L149"/>
  <c r="L153"/>
  <c r="L157"/>
  <c r="L161"/>
  <c r="L165"/>
  <c r="L169"/>
  <c r="L173"/>
  <c r="L177"/>
  <c r="L181"/>
  <c r="L185"/>
  <c r="L189"/>
  <c r="L193"/>
  <c r="L197"/>
  <c r="L201"/>
  <c r="L205"/>
  <c r="L209"/>
  <c r="L213"/>
  <c r="L217"/>
  <c r="L221"/>
  <c r="L225"/>
  <c r="L229"/>
  <c r="L233"/>
  <c r="L237"/>
  <c r="L241"/>
  <c r="L245"/>
  <c r="L249"/>
  <c r="L253"/>
  <c r="L257"/>
  <c r="L261"/>
  <c r="L265"/>
  <c r="L269"/>
  <c r="L273"/>
  <c r="L277"/>
  <c r="L281"/>
  <c r="L285"/>
  <c r="L289"/>
  <c r="L293"/>
  <c r="L297"/>
  <c r="L301"/>
  <c r="L305"/>
  <c r="L309"/>
  <c r="L313"/>
  <c r="L317"/>
  <c r="L321"/>
  <c r="L325"/>
  <c r="L329"/>
  <c r="L333"/>
  <c r="L337"/>
  <c r="L341"/>
  <c r="L345"/>
  <c r="L349"/>
  <c r="L353"/>
  <c r="L357"/>
  <c r="L361"/>
  <c r="L365"/>
  <c r="L369"/>
  <c r="L373"/>
  <c r="L377"/>
  <c r="L381"/>
  <c r="L385"/>
  <c r="L389"/>
  <c r="L393"/>
  <c r="L397"/>
  <c r="L401"/>
  <c r="L405"/>
  <c r="L409"/>
  <c r="L413"/>
  <c r="L417"/>
  <c r="L421"/>
  <c r="L425"/>
  <c r="L429"/>
  <c r="L433"/>
  <c r="L437"/>
  <c r="L441"/>
  <c r="L445"/>
  <c r="L449"/>
  <c r="L453"/>
  <c r="L457"/>
  <c r="L461"/>
  <c r="L465"/>
  <c r="L469"/>
  <c r="L473"/>
  <c r="L477"/>
  <c r="L481"/>
  <c r="L485"/>
  <c r="L489"/>
  <c r="L493"/>
  <c r="L497"/>
  <c r="L501"/>
  <c r="L505"/>
  <c r="L509"/>
  <c r="L513"/>
  <c r="L517"/>
  <c r="L521"/>
  <c r="L525"/>
  <c r="L529"/>
  <c r="L533"/>
  <c r="L537"/>
  <c r="L541"/>
  <c r="L545"/>
  <c r="L549"/>
  <c r="L553"/>
  <c r="L557"/>
  <c r="L561"/>
  <c r="L565"/>
  <c r="L569"/>
  <c r="L573"/>
  <c r="L577"/>
  <c r="L581"/>
  <c r="L585"/>
  <c r="L589"/>
  <c r="L593"/>
  <c r="L597"/>
  <c r="L601"/>
  <c r="L605"/>
  <c r="L609"/>
  <c r="L613"/>
  <c r="L617"/>
  <c r="L621"/>
  <c r="L625"/>
  <c r="L629"/>
  <c r="L633"/>
  <c r="L637"/>
  <c r="L641"/>
  <c r="L645"/>
  <c r="L649"/>
  <c r="L653"/>
  <c r="L657"/>
  <c r="L661"/>
  <c r="L665"/>
  <c r="L669"/>
  <c r="L673"/>
  <c r="L677"/>
  <c r="L681"/>
  <c r="L685"/>
  <c r="L689"/>
  <c r="L693"/>
  <c r="L697"/>
  <c r="L701"/>
  <c r="L705"/>
  <c r="L709"/>
  <c r="L713"/>
  <c r="L717"/>
  <c r="L721"/>
  <c r="L725"/>
  <c r="L729"/>
  <c r="L733"/>
  <c r="L737"/>
  <c r="L741"/>
  <c r="L745"/>
  <c r="L749"/>
  <c r="L753"/>
  <c r="L758"/>
  <c r="L760"/>
  <c r="L762"/>
  <c r="L764"/>
  <c r="L766"/>
  <c r="L768"/>
  <c r="L770"/>
  <c r="L772"/>
  <c r="L774"/>
  <c r="L776"/>
  <c r="L778"/>
  <c r="L780"/>
  <c r="L782"/>
  <c r="L784"/>
  <c r="L786"/>
  <c r="L788"/>
  <c r="L790"/>
  <c r="L792"/>
  <c r="L794"/>
  <c r="L796"/>
  <c r="L798"/>
  <c r="L800"/>
  <c r="L802"/>
  <c r="L804"/>
  <c r="L806"/>
  <c r="L808"/>
  <c r="L810"/>
  <c r="L812"/>
  <c r="L814"/>
  <c r="L816"/>
  <c r="L818"/>
  <c r="L820"/>
  <c r="L822"/>
  <c r="L824"/>
  <c r="L826"/>
  <c r="L828"/>
  <c r="L830"/>
  <c r="L832"/>
  <c r="L834"/>
  <c r="L836"/>
  <c r="L838"/>
  <c r="L840"/>
  <c r="L842"/>
  <c r="L844"/>
  <c r="L846"/>
  <c r="L848"/>
  <c r="L850"/>
  <c r="L852"/>
  <c r="L854"/>
  <c r="L856"/>
  <c r="L858"/>
  <c r="L860"/>
  <c r="L862"/>
  <c r="L864"/>
  <c r="L866"/>
  <c r="L868"/>
  <c r="L870"/>
  <c r="L872"/>
  <c r="L874"/>
  <c r="L876"/>
  <c r="L878"/>
  <c r="L880"/>
  <c r="L882"/>
  <c r="L884"/>
  <c r="L886"/>
  <c r="L888"/>
  <c r="L890"/>
  <c r="L892"/>
  <c r="L894"/>
  <c r="L896"/>
  <c r="L898"/>
  <c r="L900"/>
  <c r="L902"/>
  <c r="L904"/>
  <c r="L906"/>
  <c r="L908"/>
  <c r="L910"/>
  <c r="L912"/>
  <c r="L914"/>
  <c r="L916"/>
  <c r="L918"/>
  <c r="L920"/>
  <c r="L922"/>
  <c r="L924"/>
  <c r="L926"/>
  <c r="L928"/>
  <c r="L930"/>
  <c r="L932"/>
  <c r="L934"/>
  <c r="L936"/>
  <c r="L938"/>
  <c r="L940"/>
  <c r="L942"/>
  <c r="L944"/>
  <c r="L946"/>
  <c r="L948"/>
  <c r="L950"/>
  <c r="L952"/>
  <c r="L954"/>
  <c r="L956"/>
  <c r="L958"/>
  <c r="L960"/>
  <c r="L962"/>
  <c r="L964"/>
  <c r="L966"/>
  <c r="L968"/>
  <c r="L970"/>
  <c r="L972"/>
  <c r="L974"/>
  <c r="L976"/>
  <c r="L978"/>
  <c r="L980"/>
  <c r="L982"/>
  <c r="L984"/>
  <c r="L986"/>
  <c r="L988"/>
  <c r="L990"/>
  <c r="L992"/>
  <c r="L994"/>
  <c r="L996"/>
  <c r="L998"/>
  <c r="L1000"/>
  <c r="L1002"/>
  <c r="L1004"/>
  <c r="L1006"/>
  <c r="L1008"/>
  <c r="L1010"/>
  <c r="L1012"/>
  <c r="L1014"/>
  <c r="L1016"/>
  <c r="L1018"/>
  <c r="L1020"/>
  <c r="L1022"/>
  <c r="L1024"/>
  <c r="L1026"/>
  <c r="L1028"/>
  <c r="L1030"/>
  <c r="L1032"/>
  <c r="L1034"/>
  <c r="L1036"/>
  <c r="L1038"/>
  <c r="L1040"/>
  <c r="L1042"/>
  <c r="L1044"/>
  <c r="L1046"/>
  <c r="L1048"/>
  <c r="L1050"/>
  <c r="L1052"/>
  <c r="L1054"/>
  <c r="L1056"/>
  <c r="L1058"/>
  <c r="L1060"/>
  <c r="L1062"/>
  <c r="L1064"/>
  <c r="L1066"/>
  <c r="L1068"/>
  <c r="L1070"/>
  <c r="L1072"/>
  <c r="L1074"/>
  <c r="L1076"/>
  <c r="L1078"/>
  <c r="L1080"/>
  <c r="L1082"/>
  <c r="L1084"/>
  <c r="L1086"/>
  <c r="L1088"/>
  <c r="L1090"/>
  <c r="L1092"/>
  <c r="L1094"/>
  <c r="L1096"/>
  <c r="L1098"/>
  <c r="L1100"/>
  <c r="L1102"/>
  <c r="L1104"/>
  <c r="L1106"/>
  <c r="L1108"/>
  <c r="L1110"/>
  <c r="L1112"/>
  <c r="L1114"/>
  <c r="L1116"/>
  <c r="L1118"/>
  <c r="L1120"/>
  <c r="L1122"/>
  <c r="L1124"/>
  <c r="L1126"/>
  <c r="L1128"/>
  <c r="L1130"/>
  <c r="L1132"/>
  <c r="L1134"/>
  <c r="L1136"/>
  <c r="L1138"/>
  <c r="L1140"/>
  <c r="L1142"/>
  <c r="L1144"/>
  <c r="L1146"/>
  <c r="L759"/>
  <c r="L763"/>
  <c r="L767"/>
  <c r="L771"/>
  <c r="L775"/>
  <c r="L779"/>
  <c r="L783"/>
  <c r="L787"/>
  <c r="L791"/>
  <c r="L795"/>
  <c r="L799"/>
  <c r="L803"/>
  <c r="L807"/>
  <c r="L811"/>
  <c r="L815"/>
  <c r="L819"/>
  <c r="L823"/>
  <c r="L827"/>
  <c r="L831"/>
  <c r="L835"/>
  <c r="L839"/>
  <c r="L843"/>
  <c r="L847"/>
  <c r="L851"/>
  <c r="L855"/>
  <c r="L859"/>
  <c r="L863"/>
  <c r="L867"/>
  <c r="L871"/>
  <c r="L875"/>
  <c r="L879"/>
  <c r="L883"/>
  <c r="L887"/>
  <c r="L891"/>
  <c r="L895"/>
  <c r="L899"/>
  <c r="L903"/>
  <c r="L907"/>
  <c r="L911"/>
  <c r="L915"/>
  <c r="L919"/>
  <c r="L923"/>
  <c r="L927"/>
  <c r="L931"/>
  <c r="L935"/>
  <c r="L939"/>
  <c r="L943"/>
  <c r="L947"/>
  <c r="L951"/>
  <c r="L955"/>
  <c r="L959"/>
  <c r="L963"/>
  <c r="L967"/>
  <c r="L971"/>
  <c r="L975"/>
  <c r="L979"/>
  <c r="L983"/>
  <c r="L987"/>
  <c r="L991"/>
  <c r="L995"/>
  <c r="L999"/>
  <c r="L1003"/>
  <c r="L1007"/>
  <c r="L1011"/>
  <c r="L1015"/>
  <c r="L1019"/>
  <c r="L1023"/>
  <c r="L1027"/>
  <c r="L1031"/>
  <c r="L1033"/>
  <c r="L1035"/>
  <c r="L1037"/>
  <c r="L1039"/>
  <c r="L1041"/>
  <c r="L1043"/>
  <c r="L1045"/>
  <c r="L1047"/>
  <c r="L1049"/>
  <c r="L1051"/>
  <c r="L1053"/>
  <c r="L1055"/>
  <c r="L1057"/>
  <c r="L1059"/>
  <c r="L1061"/>
  <c r="L1063"/>
  <c r="L1065"/>
  <c r="L1067"/>
  <c r="L1069"/>
  <c r="L1071"/>
  <c r="L1073"/>
  <c r="L1075"/>
  <c r="L1077"/>
  <c r="L1079"/>
  <c r="L1081"/>
  <c r="L1083"/>
  <c r="L1085"/>
  <c r="L1087"/>
  <c r="L1089"/>
  <c r="L1091"/>
  <c r="L1093"/>
  <c r="L1095"/>
  <c r="L1097"/>
  <c r="L1099"/>
  <c r="L1101"/>
  <c r="L1103"/>
  <c r="L1105"/>
  <c r="L1107"/>
  <c r="L1109"/>
  <c r="L1111"/>
  <c r="L1113"/>
  <c r="L1115"/>
  <c r="L1117"/>
  <c r="L1119"/>
  <c r="L1121"/>
  <c r="L1123"/>
  <c r="L1125"/>
  <c r="L1127"/>
  <c r="L1129"/>
  <c r="L1131"/>
  <c r="L1133"/>
  <c r="L1135"/>
  <c r="L1137"/>
  <c r="L1139"/>
  <c r="L1141"/>
  <c r="L1143"/>
  <c r="L1145"/>
  <c r="L1147"/>
  <c r="AB108"/>
  <c r="F108"/>
  <c r="B108" s="1"/>
  <c r="AB110"/>
  <c r="F110"/>
  <c r="B110" s="1"/>
  <c r="AB112"/>
  <c r="F112"/>
  <c r="B112" s="1"/>
  <c r="AB114"/>
  <c r="F114"/>
  <c r="B114" s="1"/>
  <c r="AB116"/>
  <c r="F116"/>
  <c r="B116" s="1"/>
  <c r="AB118"/>
  <c r="F118"/>
  <c r="B118" s="1"/>
  <c r="AB120"/>
  <c r="F120"/>
  <c r="B120" s="1"/>
  <c r="AB122"/>
  <c r="F122"/>
  <c r="B122" s="1"/>
  <c r="AB124"/>
  <c r="F124"/>
  <c r="B124" s="1"/>
  <c r="AB126"/>
  <c r="F126"/>
  <c r="B126" s="1"/>
  <c r="AB128"/>
  <c r="F128"/>
  <c r="B128" s="1"/>
  <c r="AB130"/>
  <c r="F130"/>
  <c r="B130" s="1"/>
  <c r="AB132"/>
  <c r="F132"/>
  <c r="B132" s="1"/>
  <c r="AB134"/>
  <c r="F134"/>
  <c r="B134" s="1"/>
  <c r="AB136"/>
  <c r="F136"/>
  <c r="B136" s="1"/>
  <c r="AB138"/>
  <c r="F138"/>
  <c r="B138" s="1"/>
  <c r="AB140"/>
  <c r="F140"/>
  <c r="B140" s="1"/>
  <c r="AB142"/>
  <c r="F142"/>
  <c r="B142" s="1"/>
  <c r="AB144"/>
  <c r="F144"/>
  <c r="B144" s="1"/>
  <c r="AB146"/>
  <c r="F146"/>
  <c r="B146" s="1"/>
  <c r="AB148"/>
  <c r="F148"/>
  <c r="B148" s="1"/>
  <c r="AB150"/>
  <c r="F150"/>
  <c r="B150" s="1"/>
  <c r="AB152"/>
  <c r="F152"/>
  <c r="B152" s="1"/>
  <c r="AB154"/>
  <c r="F154"/>
  <c r="B154" s="1"/>
  <c r="AB156"/>
  <c r="F156"/>
  <c r="B156" s="1"/>
  <c r="AB158"/>
  <c r="F158"/>
  <c r="B158" s="1"/>
  <c r="AB160"/>
  <c r="F160"/>
  <c r="B160" s="1"/>
  <c r="AB162"/>
  <c r="F162"/>
  <c r="B162" s="1"/>
  <c r="AB164"/>
  <c r="F164"/>
  <c r="B164" s="1"/>
  <c r="AB166"/>
  <c r="F166"/>
  <c r="B166" s="1"/>
  <c r="AB168"/>
  <c r="F168"/>
  <c r="B168" s="1"/>
  <c r="AB170"/>
  <c r="F170"/>
  <c r="B170" s="1"/>
  <c r="AB172"/>
  <c r="F172"/>
  <c r="B172" s="1"/>
  <c r="AB174"/>
  <c r="F174"/>
  <c r="B174" s="1"/>
  <c r="AB176"/>
  <c r="F176"/>
  <c r="B176" s="1"/>
  <c r="AB178"/>
  <c r="F178"/>
  <c r="B178" s="1"/>
  <c r="AB180"/>
  <c r="F180"/>
  <c r="B180" s="1"/>
  <c r="AB182"/>
  <c r="F182"/>
  <c r="B182" s="1"/>
  <c r="AB184"/>
  <c r="F184"/>
  <c r="B184" s="1"/>
  <c r="AB186"/>
  <c r="F186"/>
  <c r="B186" s="1"/>
  <c r="AB188"/>
  <c r="F188"/>
  <c r="B188" s="1"/>
  <c r="AB190"/>
  <c r="F190"/>
  <c r="B190" s="1"/>
  <c r="AB192"/>
  <c r="F192"/>
  <c r="B192" s="1"/>
  <c r="AB194"/>
  <c r="F194"/>
  <c r="B194" s="1"/>
  <c r="AB196"/>
  <c r="F196"/>
  <c r="B196" s="1"/>
  <c r="AB198"/>
  <c r="F198"/>
  <c r="B198" s="1"/>
  <c r="AB200"/>
  <c r="F200"/>
  <c r="B200" s="1"/>
  <c r="AB202"/>
  <c r="F202"/>
  <c r="B202" s="1"/>
  <c r="AB204"/>
  <c r="F204"/>
  <c r="B204" s="1"/>
  <c r="AB206"/>
  <c r="F206"/>
  <c r="B206" s="1"/>
  <c r="AB208"/>
  <c r="F208"/>
  <c r="B208" s="1"/>
  <c r="AB210"/>
  <c r="F210"/>
  <c r="B210" s="1"/>
  <c r="AB212"/>
  <c r="F212"/>
  <c r="B212" s="1"/>
  <c r="AB214"/>
  <c r="F214"/>
  <c r="B214" s="1"/>
  <c r="AB216"/>
  <c r="F216"/>
  <c r="B216" s="1"/>
  <c r="AB218"/>
  <c r="F218"/>
  <c r="B218" s="1"/>
  <c r="AB220"/>
  <c r="F220"/>
  <c r="B220" s="1"/>
  <c r="AB222"/>
  <c r="F222"/>
  <c r="B222" s="1"/>
  <c r="AB224"/>
  <c r="F224"/>
  <c r="B224" s="1"/>
  <c r="AB226"/>
  <c r="F226"/>
  <c r="B226" s="1"/>
  <c r="AB228"/>
  <c r="F228"/>
  <c r="B228" s="1"/>
  <c r="AB230"/>
  <c r="F230"/>
  <c r="B230" s="1"/>
  <c r="AB232"/>
  <c r="F232"/>
  <c r="B232" s="1"/>
  <c r="AB234"/>
  <c r="F234"/>
  <c r="B234" s="1"/>
  <c r="AB236"/>
  <c r="F236"/>
  <c r="B236" s="1"/>
  <c r="AB238"/>
  <c r="F238"/>
  <c r="B238" s="1"/>
  <c r="AB240"/>
  <c r="F240"/>
  <c r="B240" s="1"/>
  <c r="AB242"/>
  <c r="F242"/>
  <c r="B242" s="1"/>
  <c r="AB244"/>
  <c r="F244"/>
  <c r="B244" s="1"/>
  <c r="AB246"/>
  <c r="F246"/>
  <c r="B246" s="1"/>
  <c r="AB248"/>
  <c r="F248"/>
  <c r="B248" s="1"/>
  <c r="AB250"/>
  <c r="F250"/>
  <c r="B250" s="1"/>
  <c r="AB252"/>
  <c r="F252"/>
  <c r="B252" s="1"/>
  <c r="AB254"/>
  <c r="F254"/>
  <c r="B254" s="1"/>
  <c r="AB256"/>
  <c r="F256"/>
  <c r="B256" s="1"/>
  <c r="AB258"/>
  <c r="F258"/>
  <c r="B258" s="1"/>
  <c r="AB260"/>
  <c r="F260"/>
  <c r="B260" s="1"/>
  <c r="AB262"/>
  <c r="F262"/>
  <c r="B262"/>
  <c r="AB264"/>
  <c r="F264"/>
  <c r="B264" s="1"/>
  <c r="AB266"/>
  <c r="F266"/>
  <c r="B266" s="1"/>
  <c r="AB268"/>
  <c r="F268"/>
  <c r="B268" s="1"/>
  <c r="AB270"/>
  <c r="F270"/>
  <c r="B270" s="1"/>
  <c r="AB272"/>
  <c r="F272"/>
  <c r="B272" s="1"/>
  <c r="AB274"/>
  <c r="F274"/>
  <c r="B274" s="1"/>
  <c r="AB276"/>
  <c r="F276"/>
  <c r="B276" s="1"/>
  <c r="AB278"/>
  <c r="F278"/>
  <c r="B278" s="1"/>
  <c r="AB280"/>
  <c r="F280"/>
  <c r="B280" s="1"/>
  <c r="AB282"/>
  <c r="F282"/>
  <c r="B282" s="1"/>
  <c r="AB284"/>
  <c r="F284"/>
  <c r="B284" s="1"/>
  <c r="AB286"/>
  <c r="F286"/>
  <c r="B286" s="1"/>
  <c r="AB288"/>
  <c r="F288"/>
  <c r="B288" s="1"/>
  <c r="AB290"/>
  <c r="F290"/>
  <c r="B290" s="1"/>
  <c r="AB292"/>
  <c r="F292"/>
  <c r="B292" s="1"/>
  <c r="AB294"/>
  <c r="F294"/>
  <c r="B294" s="1"/>
  <c r="AB296"/>
  <c r="F296"/>
  <c r="B296" s="1"/>
  <c r="AB298"/>
  <c r="F298"/>
  <c r="B298" s="1"/>
  <c r="AB300"/>
  <c r="F300"/>
  <c r="B300" s="1"/>
  <c r="AB302"/>
  <c r="F302"/>
  <c r="B302" s="1"/>
  <c r="AB304"/>
  <c r="F304"/>
  <c r="B304" s="1"/>
  <c r="AB306"/>
  <c r="F306"/>
  <c r="B306" s="1"/>
  <c r="AB308"/>
  <c r="F308"/>
  <c r="B308" s="1"/>
  <c r="AB310"/>
  <c r="F310"/>
  <c r="B310" s="1"/>
  <c r="AB312"/>
  <c r="F312"/>
  <c r="B312" s="1"/>
  <c r="AB314"/>
  <c r="F314"/>
  <c r="B314" s="1"/>
  <c r="AB316"/>
  <c r="F316"/>
  <c r="B316" s="1"/>
  <c r="AB318"/>
  <c r="F318"/>
  <c r="B318" s="1"/>
  <c r="AB320"/>
  <c r="F320"/>
  <c r="B320" s="1"/>
  <c r="AB322"/>
  <c r="F322"/>
  <c r="B322" s="1"/>
  <c r="AB324"/>
  <c r="F324"/>
  <c r="B324" s="1"/>
  <c r="AB326"/>
  <c r="F326"/>
  <c r="B326" s="1"/>
  <c r="AB328"/>
  <c r="F328"/>
  <c r="B328" s="1"/>
  <c r="AB330"/>
  <c r="F330"/>
  <c r="B330" s="1"/>
  <c r="AB332"/>
  <c r="F332"/>
  <c r="B332" s="1"/>
  <c r="AB334"/>
  <c r="F334"/>
  <c r="B334" s="1"/>
  <c r="AB336"/>
  <c r="F336"/>
  <c r="B336" s="1"/>
  <c r="AB338"/>
  <c r="F338"/>
  <c r="B338" s="1"/>
  <c r="AB340"/>
  <c r="F340"/>
  <c r="B340" s="1"/>
  <c r="AB342"/>
  <c r="F342"/>
  <c r="B342" s="1"/>
  <c r="AB344"/>
  <c r="F344"/>
  <c r="B344" s="1"/>
  <c r="AB346"/>
  <c r="F346"/>
  <c r="B346" s="1"/>
  <c r="AB348"/>
  <c r="F348"/>
  <c r="B348" s="1"/>
  <c r="AB350"/>
  <c r="F350"/>
  <c r="B350" s="1"/>
  <c r="AB352"/>
  <c r="F352"/>
  <c r="B352" s="1"/>
  <c r="AB354"/>
  <c r="F354"/>
  <c r="B354" s="1"/>
  <c r="AB356"/>
  <c r="F356"/>
  <c r="B356" s="1"/>
  <c r="AB358"/>
  <c r="F358"/>
  <c r="B358" s="1"/>
  <c r="AB360"/>
  <c r="F360"/>
  <c r="B360" s="1"/>
  <c r="AB362"/>
  <c r="F362"/>
  <c r="B362" s="1"/>
  <c r="AB364"/>
  <c r="F364"/>
  <c r="B364" s="1"/>
  <c r="AB366"/>
  <c r="F366"/>
  <c r="B366" s="1"/>
  <c r="AB368"/>
  <c r="F368"/>
  <c r="B368" s="1"/>
  <c r="AB370"/>
  <c r="F370"/>
  <c r="B370" s="1"/>
  <c r="AB372"/>
  <c r="F372"/>
  <c r="B372" s="1"/>
  <c r="AB374"/>
  <c r="F374"/>
  <c r="B374" s="1"/>
  <c r="AB376"/>
  <c r="F376"/>
  <c r="B376" s="1"/>
  <c r="AB378"/>
  <c r="F378"/>
  <c r="B378" s="1"/>
  <c r="AB380"/>
  <c r="F380"/>
  <c r="B380" s="1"/>
  <c r="AB382"/>
  <c r="F382"/>
  <c r="B382" s="1"/>
  <c r="AB384"/>
  <c r="F384"/>
  <c r="B384" s="1"/>
  <c r="AB386"/>
  <c r="F386"/>
  <c r="B386" s="1"/>
  <c r="AB388"/>
  <c r="F388"/>
  <c r="B388" s="1"/>
  <c r="AB390"/>
  <c r="F390"/>
  <c r="B390" s="1"/>
  <c r="AB392"/>
  <c r="F392"/>
  <c r="B392" s="1"/>
  <c r="AB394"/>
  <c r="F394"/>
  <c r="B394" s="1"/>
  <c r="AB396"/>
  <c r="F396"/>
  <c r="B396" s="1"/>
  <c r="AB398"/>
  <c r="F398"/>
  <c r="B398" s="1"/>
  <c r="AB400"/>
  <c r="F400"/>
  <c r="B400" s="1"/>
  <c r="AB402"/>
  <c r="F402"/>
  <c r="B402" s="1"/>
  <c r="AB404"/>
  <c r="F404"/>
  <c r="B404" s="1"/>
  <c r="AB406"/>
  <c r="F406"/>
  <c r="B406" s="1"/>
  <c r="AB408"/>
  <c r="F408"/>
  <c r="B408" s="1"/>
  <c r="AB410"/>
  <c r="F410"/>
  <c r="B410" s="1"/>
  <c r="AB412"/>
  <c r="F412"/>
  <c r="B412" s="1"/>
  <c r="AB414"/>
  <c r="F414"/>
  <c r="B414" s="1"/>
  <c r="AB416"/>
  <c r="F416"/>
  <c r="B416" s="1"/>
  <c r="AB418"/>
  <c r="F418"/>
  <c r="B418" s="1"/>
  <c r="AB420"/>
  <c r="F420"/>
  <c r="B420" s="1"/>
  <c r="AB422"/>
  <c r="F422"/>
  <c r="B422" s="1"/>
  <c r="AB424"/>
  <c r="F424"/>
  <c r="B424" s="1"/>
  <c r="AB426"/>
  <c r="F426"/>
  <c r="B426" s="1"/>
  <c r="AB428"/>
  <c r="F428"/>
  <c r="B428" s="1"/>
  <c r="AB430"/>
  <c r="F430"/>
  <c r="B430" s="1"/>
  <c r="AB432"/>
  <c r="F432"/>
  <c r="B432" s="1"/>
  <c r="AB434"/>
  <c r="F434"/>
  <c r="B434" s="1"/>
  <c r="AB436"/>
  <c r="F436"/>
  <c r="B436" s="1"/>
  <c r="AB438"/>
  <c r="F438"/>
  <c r="B438" s="1"/>
  <c r="AB440"/>
  <c r="F440"/>
  <c r="B440" s="1"/>
  <c r="AB442"/>
  <c r="F442"/>
  <c r="B442" s="1"/>
  <c r="AB444"/>
  <c r="F444"/>
  <c r="B444" s="1"/>
  <c r="AB446"/>
  <c r="F446"/>
  <c r="B446" s="1"/>
  <c r="AB448"/>
  <c r="F448"/>
  <c r="B448" s="1"/>
  <c r="AB450"/>
  <c r="F450"/>
  <c r="B450" s="1"/>
  <c r="AB452"/>
  <c r="F452"/>
  <c r="B452" s="1"/>
  <c r="AB454"/>
  <c r="F454"/>
  <c r="B454" s="1"/>
  <c r="AB456"/>
  <c r="F456"/>
  <c r="B456" s="1"/>
  <c r="AB458"/>
  <c r="F458"/>
  <c r="B458" s="1"/>
  <c r="AB460"/>
  <c r="F460"/>
  <c r="B460" s="1"/>
  <c r="AB462"/>
  <c r="F462"/>
  <c r="B462" s="1"/>
  <c r="AB464"/>
  <c r="F464"/>
  <c r="B464" s="1"/>
  <c r="AB466"/>
  <c r="F466"/>
  <c r="B466" s="1"/>
  <c r="AB468"/>
  <c r="F468"/>
  <c r="B468" s="1"/>
  <c r="AB470"/>
  <c r="F470"/>
  <c r="B470" s="1"/>
  <c r="AB472"/>
  <c r="F472"/>
  <c r="B472" s="1"/>
  <c r="AB474"/>
  <c r="F474"/>
  <c r="B474" s="1"/>
  <c r="AB476"/>
  <c r="F476"/>
  <c r="B476" s="1"/>
  <c r="AB478"/>
  <c r="F478"/>
  <c r="B478" s="1"/>
  <c r="AB480"/>
  <c r="F480"/>
  <c r="B480" s="1"/>
  <c r="AB482"/>
  <c r="F482"/>
  <c r="B482" s="1"/>
  <c r="AB484"/>
  <c r="F484"/>
  <c r="B484" s="1"/>
  <c r="AB486"/>
  <c r="F486"/>
  <c r="B486" s="1"/>
  <c r="AB488"/>
  <c r="F488"/>
  <c r="B488" s="1"/>
  <c r="AB490"/>
  <c r="F490"/>
  <c r="B490" s="1"/>
  <c r="AB492"/>
  <c r="F492"/>
  <c r="B492" s="1"/>
  <c r="AB494"/>
  <c r="F494"/>
  <c r="B494" s="1"/>
  <c r="AB496"/>
  <c r="F496"/>
  <c r="B496" s="1"/>
  <c r="AB498"/>
  <c r="F498"/>
  <c r="B498" s="1"/>
  <c r="AB500"/>
  <c r="F500"/>
  <c r="B500" s="1"/>
  <c r="AB502"/>
  <c r="F502"/>
  <c r="B502" s="1"/>
  <c r="AB504"/>
  <c r="F504"/>
  <c r="B504" s="1"/>
  <c r="AB506"/>
  <c r="F506"/>
  <c r="B506" s="1"/>
  <c r="AB508"/>
  <c r="F508"/>
  <c r="B508" s="1"/>
  <c r="AB510"/>
  <c r="F510"/>
  <c r="B510" s="1"/>
  <c r="AB512"/>
  <c r="F512"/>
  <c r="B512" s="1"/>
  <c r="AB514"/>
  <c r="F514"/>
  <c r="B514"/>
  <c r="AB516"/>
  <c r="F516"/>
  <c r="B516" s="1"/>
  <c r="AB518"/>
  <c r="F518"/>
  <c r="B518" s="1"/>
  <c r="AB520"/>
  <c r="F520"/>
  <c r="B520" s="1"/>
  <c r="AB522"/>
  <c r="F522"/>
  <c r="B522" s="1"/>
  <c r="AB524"/>
  <c r="F524"/>
  <c r="B524" s="1"/>
  <c r="AB526"/>
  <c r="F526"/>
  <c r="B526" s="1"/>
  <c r="AB528"/>
  <c r="F528"/>
  <c r="B528" s="1"/>
  <c r="AB530"/>
  <c r="F530"/>
  <c r="B530" s="1"/>
  <c r="AB532"/>
  <c r="F532"/>
  <c r="B532" s="1"/>
  <c r="AB534"/>
  <c r="F534"/>
  <c r="B534" s="1"/>
  <c r="AB536"/>
  <c r="F536"/>
  <c r="B536" s="1"/>
  <c r="AB538"/>
  <c r="F538"/>
  <c r="B538" s="1"/>
  <c r="AB540"/>
  <c r="F540"/>
  <c r="B540" s="1"/>
  <c r="AB542"/>
  <c r="F542"/>
  <c r="B542" s="1"/>
  <c r="AB544"/>
  <c r="F544"/>
  <c r="B544" s="1"/>
  <c r="AB546"/>
  <c r="F546"/>
  <c r="B546" s="1"/>
  <c r="AB548"/>
  <c r="F548"/>
  <c r="B548" s="1"/>
  <c r="AB550"/>
  <c r="F550"/>
  <c r="B550" s="1"/>
  <c r="AB552"/>
  <c r="F552"/>
  <c r="B552" s="1"/>
  <c r="AB554"/>
  <c r="F554"/>
  <c r="B554" s="1"/>
  <c r="AB556"/>
  <c r="F556"/>
  <c r="B556" s="1"/>
  <c r="AB558"/>
  <c r="F558"/>
  <c r="B558" s="1"/>
  <c r="AB560"/>
  <c r="F560"/>
  <c r="B560" s="1"/>
  <c r="AB562"/>
  <c r="F562"/>
  <c r="B562" s="1"/>
  <c r="AB564"/>
  <c r="F564"/>
  <c r="B564" s="1"/>
  <c r="AB566"/>
  <c r="F566"/>
  <c r="B566" s="1"/>
  <c r="AB568"/>
  <c r="F568"/>
  <c r="B568" s="1"/>
  <c r="AB570"/>
  <c r="F570"/>
  <c r="B570" s="1"/>
  <c r="AB572"/>
  <c r="F572"/>
  <c r="B572" s="1"/>
  <c r="AB574"/>
  <c r="F574"/>
  <c r="B574" s="1"/>
  <c r="AB576"/>
  <c r="F576"/>
  <c r="B576" s="1"/>
  <c r="AB578"/>
  <c r="F578"/>
  <c r="B578" s="1"/>
  <c r="AB580"/>
  <c r="F580"/>
  <c r="B580" s="1"/>
  <c r="AB582"/>
  <c r="F582"/>
  <c r="B582" s="1"/>
  <c r="AB584"/>
  <c r="F584"/>
  <c r="B584" s="1"/>
  <c r="AB586"/>
  <c r="F586"/>
  <c r="B586" s="1"/>
  <c r="AB588"/>
  <c r="F588"/>
  <c r="B588" s="1"/>
  <c r="AB590"/>
  <c r="F590"/>
  <c r="B590" s="1"/>
  <c r="AB592"/>
  <c r="F592"/>
  <c r="B592" s="1"/>
  <c r="AB594"/>
  <c r="F594"/>
  <c r="B594" s="1"/>
  <c r="AB596"/>
  <c r="F596"/>
  <c r="B596" s="1"/>
  <c r="AB598"/>
  <c r="F598"/>
  <c r="B598" s="1"/>
  <c r="AB600"/>
  <c r="F600"/>
  <c r="B600" s="1"/>
  <c r="AB602"/>
  <c r="F602"/>
  <c r="B602" s="1"/>
  <c r="AB604"/>
  <c r="F604"/>
  <c r="B604" s="1"/>
  <c r="AB606"/>
  <c r="F606"/>
  <c r="B606" s="1"/>
  <c r="AB608"/>
  <c r="F608"/>
  <c r="B608" s="1"/>
  <c r="AB610"/>
  <c r="F610"/>
  <c r="B610" s="1"/>
  <c r="AB612"/>
  <c r="F612"/>
  <c r="B612" s="1"/>
  <c r="AB614"/>
  <c r="F614"/>
  <c r="B614" s="1"/>
  <c r="AB616"/>
  <c r="F616"/>
  <c r="B616" s="1"/>
  <c r="AB618"/>
  <c r="F618"/>
  <c r="B618" s="1"/>
  <c r="AB620"/>
  <c r="F620"/>
  <c r="B620" s="1"/>
  <c r="AB622"/>
  <c r="F622"/>
  <c r="B622" s="1"/>
  <c r="AB624"/>
  <c r="F624"/>
  <c r="B624" s="1"/>
  <c r="AB626"/>
  <c r="F626"/>
  <c r="B626" s="1"/>
  <c r="AB628"/>
  <c r="F628"/>
  <c r="B628" s="1"/>
  <c r="AB630"/>
  <c r="F630"/>
  <c r="B630" s="1"/>
  <c r="AB632"/>
  <c r="F632"/>
  <c r="B632" s="1"/>
  <c r="AB634"/>
  <c r="F634"/>
  <c r="B634" s="1"/>
  <c r="AB107"/>
  <c r="F107"/>
  <c r="B107" s="1"/>
  <c r="AB109"/>
  <c r="F109"/>
  <c r="B109" s="1"/>
  <c r="AB111"/>
  <c r="F111"/>
  <c r="B111" s="1"/>
  <c r="AB113"/>
  <c r="F113"/>
  <c r="B113" s="1"/>
  <c r="AB115"/>
  <c r="F115"/>
  <c r="B115" s="1"/>
  <c r="AB117"/>
  <c r="F117"/>
  <c r="B117" s="1"/>
  <c r="AB119"/>
  <c r="F119"/>
  <c r="B119" s="1"/>
  <c r="AB121"/>
  <c r="F121"/>
  <c r="B121" s="1"/>
  <c r="AB123"/>
  <c r="F123"/>
  <c r="B123" s="1"/>
  <c r="AB125"/>
  <c r="F125"/>
  <c r="B125" s="1"/>
  <c r="AB127"/>
  <c r="F127"/>
  <c r="B127" s="1"/>
  <c r="AB129"/>
  <c r="F129"/>
  <c r="B129" s="1"/>
  <c r="AB131"/>
  <c r="F131"/>
  <c r="B131" s="1"/>
  <c r="AB133"/>
  <c r="F133"/>
  <c r="B133" s="1"/>
  <c r="AB135"/>
  <c r="F135"/>
  <c r="B135" s="1"/>
  <c r="AB137"/>
  <c r="F137"/>
  <c r="B137" s="1"/>
  <c r="AB139"/>
  <c r="F139"/>
  <c r="B139" s="1"/>
  <c r="AB141"/>
  <c r="F141"/>
  <c r="B141" s="1"/>
  <c r="AB143"/>
  <c r="F143"/>
  <c r="B143" s="1"/>
  <c r="AB145"/>
  <c r="F145"/>
  <c r="B145" s="1"/>
  <c r="AB147"/>
  <c r="F147"/>
  <c r="B147" s="1"/>
  <c r="AB149"/>
  <c r="F149"/>
  <c r="B149" s="1"/>
  <c r="AB151"/>
  <c r="F151"/>
  <c r="B151" s="1"/>
  <c r="AB153"/>
  <c r="F153"/>
  <c r="B153" s="1"/>
  <c r="AB155"/>
  <c r="F155"/>
  <c r="B155" s="1"/>
  <c r="AB157"/>
  <c r="F157"/>
  <c r="B157" s="1"/>
  <c r="AB159"/>
  <c r="F159"/>
  <c r="B159" s="1"/>
  <c r="AB161"/>
  <c r="F161"/>
  <c r="B161" s="1"/>
  <c r="AB163"/>
  <c r="F163"/>
  <c r="B163" s="1"/>
  <c r="AB165"/>
  <c r="F165"/>
  <c r="B165" s="1"/>
  <c r="AB167"/>
  <c r="F167"/>
  <c r="B167" s="1"/>
  <c r="AB169"/>
  <c r="F169"/>
  <c r="B169" s="1"/>
  <c r="AB171"/>
  <c r="F171"/>
  <c r="B171" s="1"/>
  <c r="AB173"/>
  <c r="F173"/>
  <c r="B173" s="1"/>
  <c r="AB175"/>
  <c r="F175"/>
  <c r="B175" s="1"/>
  <c r="AB177"/>
  <c r="F177"/>
  <c r="B177" s="1"/>
  <c r="AB179"/>
  <c r="F179"/>
  <c r="B179" s="1"/>
  <c r="AB181"/>
  <c r="F181"/>
  <c r="B181" s="1"/>
  <c r="AB183"/>
  <c r="F183"/>
  <c r="B183" s="1"/>
  <c r="AB185"/>
  <c r="F185"/>
  <c r="B185" s="1"/>
  <c r="AB187"/>
  <c r="F187"/>
  <c r="B187" s="1"/>
  <c r="AB189"/>
  <c r="F189"/>
  <c r="B189" s="1"/>
  <c r="AB191"/>
  <c r="F191"/>
  <c r="B191" s="1"/>
  <c r="AB193"/>
  <c r="F193"/>
  <c r="B193" s="1"/>
  <c r="AB195"/>
  <c r="F195"/>
  <c r="B195" s="1"/>
  <c r="AB197"/>
  <c r="F197"/>
  <c r="B197" s="1"/>
  <c r="AB199"/>
  <c r="F199"/>
  <c r="B199" s="1"/>
  <c r="AB201"/>
  <c r="F201"/>
  <c r="B201" s="1"/>
  <c r="AB203"/>
  <c r="F203"/>
  <c r="B203" s="1"/>
  <c r="AB205"/>
  <c r="F205"/>
  <c r="B205" s="1"/>
  <c r="AB207"/>
  <c r="F207"/>
  <c r="B207" s="1"/>
  <c r="AB209"/>
  <c r="F209"/>
  <c r="B209"/>
  <c r="AB211"/>
  <c r="F211"/>
  <c r="B211" s="1"/>
  <c r="AB213"/>
  <c r="F213"/>
  <c r="B213" s="1"/>
  <c r="AB215"/>
  <c r="F215"/>
  <c r="B215" s="1"/>
  <c r="AB217"/>
  <c r="F217"/>
  <c r="B217" s="1"/>
  <c r="AB219"/>
  <c r="F219"/>
  <c r="B219" s="1"/>
  <c r="AB221"/>
  <c r="F221"/>
  <c r="B221" s="1"/>
  <c r="AB223"/>
  <c r="F223"/>
  <c r="B223" s="1"/>
  <c r="AB225"/>
  <c r="F225"/>
  <c r="B225" s="1"/>
  <c r="AB227"/>
  <c r="F227"/>
  <c r="B227" s="1"/>
  <c r="AB229"/>
  <c r="F229"/>
  <c r="B229" s="1"/>
  <c r="AB231"/>
  <c r="F231"/>
  <c r="B231" s="1"/>
  <c r="AB233"/>
  <c r="F233"/>
  <c r="B233" s="1"/>
  <c r="AB235"/>
  <c r="F235"/>
  <c r="B235" s="1"/>
  <c r="AB237"/>
  <c r="F237"/>
  <c r="B237" s="1"/>
  <c r="AB239"/>
  <c r="F239"/>
  <c r="B239" s="1"/>
  <c r="AB241"/>
  <c r="F241"/>
  <c r="B241" s="1"/>
  <c r="AB243"/>
  <c r="F243"/>
  <c r="B243" s="1"/>
  <c r="AB245"/>
  <c r="F245"/>
  <c r="B245" s="1"/>
  <c r="AB247"/>
  <c r="F247"/>
  <c r="B247" s="1"/>
  <c r="AB249"/>
  <c r="F249"/>
  <c r="B249" s="1"/>
  <c r="AB251"/>
  <c r="F251"/>
  <c r="B251" s="1"/>
  <c r="AB253"/>
  <c r="F253"/>
  <c r="B253" s="1"/>
  <c r="AB255"/>
  <c r="F255"/>
  <c r="B255" s="1"/>
  <c r="AB257"/>
  <c r="F257"/>
  <c r="B257" s="1"/>
  <c r="AB259"/>
  <c r="F259"/>
  <c r="B259" s="1"/>
  <c r="AB261"/>
  <c r="F261"/>
  <c r="B261" s="1"/>
  <c r="AB263"/>
  <c r="F263"/>
  <c r="B263" s="1"/>
  <c r="AB265"/>
  <c r="F265"/>
  <c r="B265" s="1"/>
  <c r="AB267"/>
  <c r="F267"/>
  <c r="B267" s="1"/>
  <c r="AB269"/>
  <c r="F269"/>
  <c r="B269" s="1"/>
  <c r="AB271"/>
  <c r="F271"/>
  <c r="B271" s="1"/>
  <c r="AB273"/>
  <c r="F273"/>
  <c r="B273" s="1"/>
  <c r="AB275"/>
  <c r="F275"/>
  <c r="B275" s="1"/>
  <c r="AB277"/>
  <c r="F277"/>
  <c r="B277" s="1"/>
  <c r="AB279"/>
  <c r="F279"/>
  <c r="B279" s="1"/>
  <c r="AB281"/>
  <c r="F281"/>
  <c r="B281" s="1"/>
  <c r="AB283"/>
  <c r="F283"/>
  <c r="B283" s="1"/>
  <c r="AB285"/>
  <c r="F285"/>
  <c r="B285" s="1"/>
  <c r="AB287"/>
  <c r="F287"/>
  <c r="B287" s="1"/>
  <c r="AB289"/>
  <c r="F289"/>
  <c r="B289" s="1"/>
  <c r="AB291"/>
  <c r="F291"/>
  <c r="B291" s="1"/>
  <c r="AB293"/>
  <c r="F293"/>
  <c r="B293" s="1"/>
  <c r="AB295"/>
  <c r="F295"/>
  <c r="B295" s="1"/>
  <c r="AB297"/>
  <c r="F297"/>
  <c r="B297" s="1"/>
  <c r="AB299"/>
  <c r="F299"/>
  <c r="B299" s="1"/>
  <c r="AB301"/>
  <c r="F301"/>
  <c r="B301" s="1"/>
  <c r="AB303"/>
  <c r="F303"/>
  <c r="B303" s="1"/>
  <c r="AB305"/>
  <c r="F305"/>
  <c r="B305" s="1"/>
  <c r="AB307"/>
  <c r="F307"/>
  <c r="B307" s="1"/>
  <c r="AB309"/>
  <c r="F309"/>
  <c r="B309" s="1"/>
  <c r="AA309" s="1"/>
  <c r="AB311"/>
  <c r="F311"/>
  <c r="B311" s="1"/>
  <c r="AB313"/>
  <c r="F313"/>
  <c r="B313" s="1"/>
  <c r="AB315"/>
  <c r="F315"/>
  <c r="B315" s="1"/>
  <c r="AB317"/>
  <c r="F317"/>
  <c r="B317" s="1"/>
  <c r="AA317" s="1"/>
  <c r="AB319"/>
  <c r="F319"/>
  <c r="B319" s="1"/>
  <c r="AB321"/>
  <c r="F321"/>
  <c r="B321" s="1"/>
  <c r="AB323"/>
  <c r="F323"/>
  <c r="B323" s="1"/>
  <c r="AB325"/>
  <c r="F325"/>
  <c r="B325" s="1"/>
  <c r="AA325" s="1"/>
  <c r="AB327"/>
  <c r="F327"/>
  <c r="B327" s="1"/>
  <c r="AB329"/>
  <c r="F329"/>
  <c r="B329" s="1"/>
  <c r="AB331"/>
  <c r="F331"/>
  <c r="B331" s="1"/>
  <c r="AB333"/>
  <c r="F333"/>
  <c r="B333" s="1"/>
  <c r="AA333" s="1"/>
  <c r="AB335"/>
  <c r="F335"/>
  <c r="B335" s="1"/>
  <c r="AB337"/>
  <c r="F337"/>
  <c r="B337" s="1"/>
  <c r="AB339"/>
  <c r="F339"/>
  <c r="B339" s="1"/>
  <c r="AB341"/>
  <c r="F341"/>
  <c r="B341" s="1"/>
  <c r="AA341" s="1"/>
  <c r="AB343"/>
  <c r="F343"/>
  <c r="B343" s="1"/>
  <c r="AB345"/>
  <c r="F345"/>
  <c r="B345" s="1"/>
  <c r="AB347"/>
  <c r="F347"/>
  <c r="B347" s="1"/>
  <c r="AB349"/>
  <c r="F349"/>
  <c r="B349" s="1"/>
  <c r="AA349" s="1"/>
  <c r="AB351"/>
  <c r="F351"/>
  <c r="B351" s="1"/>
  <c r="AB353"/>
  <c r="F353"/>
  <c r="B353" s="1"/>
  <c r="AB355"/>
  <c r="F355"/>
  <c r="B355" s="1"/>
  <c r="AB357"/>
  <c r="F357"/>
  <c r="B357" s="1"/>
  <c r="AA357" s="1"/>
  <c r="AB359"/>
  <c r="F359"/>
  <c r="B359" s="1"/>
  <c r="AB361"/>
  <c r="F361"/>
  <c r="B361" s="1"/>
  <c r="AB363"/>
  <c r="F363"/>
  <c r="B363" s="1"/>
  <c r="AB365"/>
  <c r="F365"/>
  <c r="B365" s="1"/>
  <c r="AA365" s="1"/>
  <c r="AB367"/>
  <c r="F367"/>
  <c r="B367" s="1"/>
  <c r="AB369"/>
  <c r="F369"/>
  <c r="B369" s="1"/>
  <c r="AB371"/>
  <c r="F371"/>
  <c r="B371" s="1"/>
  <c r="AB373"/>
  <c r="F373"/>
  <c r="B373" s="1"/>
  <c r="AA373" s="1"/>
  <c r="AB375"/>
  <c r="F375"/>
  <c r="B375" s="1"/>
  <c r="AB377"/>
  <c r="F377"/>
  <c r="B377" s="1"/>
  <c r="AB379"/>
  <c r="F379"/>
  <c r="B379" s="1"/>
  <c r="AB381"/>
  <c r="F381"/>
  <c r="B381" s="1"/>
  <c r="AA381" s="1"/>
  <c r="AB383"/>
  <c r="F383"/>
  <c r="B383" s="1"/>
  <c r="AB385"/>
  <c r="F385"/>
  <c r="B385" s="1"/>
  <c r="AB387"/>
  <c r="F387"/>
  <c r="B387" s="1"/>
  <c r="AB389"/>
  <c r="F389"/>
  <c r="B389" s="1"/>
  <c r="AA389" s="1"/>
  <c r="AB391"/>
  <c r="F391"/>
  <c r="B391" s="1"/>
  <c r="AB393"/>
  <c r="F393"/>
  <c r="B393" s="1"/>
  <c r="AB395"/>
  <c r="F395"/>
  <c r="B395" s="1"/>
  <c r="AB397"/>
  <c r="F397"/>
  <c r="B397" s="1"/>
  <c r="AA397" s="1"/>
  <c r="AB399"/>
  <c r="F399"/>
  <c r="B399" s="1"/>
  <c r="AB401"/>
  <c r="F401"/>
  <c r="B401" s="1"/>
  <c r="AB403"/>
  <c r="F403"/>
  <c r="B403" s="1"/>
  <c r="AB405"/>
  <c r="F405"/>
  <c r="B405" s="1"/>
  <c r="AB407"/>
  <c r="F407"/>
  <c r="B407" s="1"/>
  <c r="AB409"/>
  <c r="F409"/>
  <c r="B409" s="1"/>
  <c r="AB411"/>
  <c r="F411"/>
  <c r="B411" s="1"/>
  <c r="AB413"/>
  <c r="F413"/>
  <c r="B413" s="1"/>
  <c r="AB415"/>
  <c r="F415"/>
  <c r="B415" s="1"/>
  <c r="AB417"/>
  <c r="F417"/>
  <c r="B417" s="1"/>
  <c r="AB419"/>
  <c r="F419"/>
  <c r="B419" s="1"/>
  <c r="AB421"/>
  <c r="F421"/>
  <c r="B421" s="1"/>
  <c r="AB423"/>
  <c r="F423"/>
  <c r="B423" s="1"/>
  <c r="AB425"/>
  <c r="F425"/>
  <c r="B425" s="1"/>
  <c r="AB427"/>
  <c r="F427"/>
  <c r="B427" s="1"/>
  <c r="AB429"/>
  <c r="F429"/>
  <c r="B429" s="1"/>
  <c r="AB431"/>
  <c r="F431"/>
  <c r="B431" s="1"/>
  <c r="AB433"/>
  <c r="F433"/>
  <c r="B433" s="1"/>
  <c r="AB435"/>
  <c r="F435"/>
  <c r="B435" s="1"/>
  <c r="AB437"/>
  <c r="F437"/>
  <c r="B437" s="1"/>
  <c r="AB439"/>
  <c r="F439"/>
  <c r="B439" s="1"/>
  <c r="AB441"/>
  <c r="F441"/>
  <c r="B441" s="1"/>
  <c r="AB443"/>
  <c r="F443"/>
  <c r="B443" s="1"/>
  <c r="AB445"/>
  <c r="F445"/>
  <c r="B445" s="1"/>
  <c r="AB447"/>
  <c r="F447"/>
  <c r="B447" s="1"/>
  <c r="AB449"/>
  <c r="F449"/>
  <c r="B449" s="1"/>
  <c r="AB451"/>
  <c r="F451"/>
  <c r="B451" s="1"/>
  <c r="AB453"/>
  <c r="F453"/>
  <c r="B453" s="1"/>
  <c r="AB455"/>
  <c r="F455"/>
  <c r="B455" s="1"/>
  <c r="AB457"/>
  <c r="F457"/>
  <c r="B457" s="1"/>
  <c r="AB459"/>
  <c r="F459"/>
  <c r="B459" s="1"/>
  <c r="AB461"/>
  <c r="F461"/>
  <c r="B461" s="1"/>
  <c r="AB463"/>
  <c r="F463"/>
  <c r="B463" s="1"/>
  <c r="AB465"/>
  <c r="F465"/>
  <c r="B465" s="1"/>
  <c r="AB467"/>
  <c r="F467"/>
  <c r="B467" s="1"/>
  <c r="AB469"/>
  <c r="F469"/>
  <c r="B469" s="1"/>
  <c r="AB471"/>
  <c r="F471"/>
  <c r="B471" s="1"/>
  <c r="AB473"/>
  <c r="F473"/>
  <c r="B473" s="1"/>
  <c r="AB475"/>
  <c r="F475"/>
  <c r="B475" s="1"/>
  <c r="AB477"/>
  <c r="F477"/>
  <c r="B477" s="1"/>
  <c r="AB479"/>
  <c r="F479"/>
  <c r="B479" s="1"/>
  <c r="AB481"/>
  <c r="F481"/>
  <c r="B481" s="1"/>
  <c r="AB483"/>
  <c r="F483"/>
  <c r="B483" s="1"/>
  <c r="AB485"/>
  <c r="F485"/>
  <c r="B485" s="1"/>
  <c r="AB487"/>
  <c r="F487"/>
  <c r="B487" s="1"/>
  <c r="AB489"/>
  <c r="F489"/>
  <c r="B489" s="1"/>
  <c r="AB491"/>
  <c r="F491"/>
  <c r="B491" s="1"/>
  <c r="AB493"/>
  <c r="F493"/>
  <c r="B493" s="1"/>
  <c r="AB495"/>
  <c r="F495"/>
  <c r="B495" s="1"/>
  <c r="AB497"/>
  <c r="F497"/>
  <c r="B497" s="1"/>
  <c r="AB499"/>
  <c r="F499"/>
  <c r="B499" s="1"/>
  <c r="AB501"/>
  <c r="F501"/>
  <c r="B501" s="1"/>
  <c r="AB503"/>
  <c r="F503"/>
  <c r="B503" s="1"/>
  <c r="AB505"/>
  <c r="F505"/>
  <c r="B505" s="1"/>
  <c r="AB507"/>
  <c r="F507"/>
  <c r="B507" s="1"/>
  <c r="AB509"/>
  <c r="F509"/>
  <c r="B509" s="1"/>
  <c r="AB511"/>
  <c r="F511"/>
  <c r="B511" s="1"/>
  <c r="AB513"/>
  <c r="F513"/>
  <c r="B513" s="1"/>
  <c r="AB515"/>
  <c r="F515"/>
  <c r="B515" s="1"/>
  <c r="AB517"/>
  <c r="F517"/>
  <c r="B517" s="1"/>
  <c r="AB519"/>
  <c r="F519"/>
  <c r="B519" s="1"/>
  <c r="AB521"/>
  <c r="F521"/>
  <c r="B521" s="1"/>
  <c r="AB523"/>
  <c r="F523"/>
  <c r="B523" s="1"/>
  <c r="AB525"/>
  <c r="F525"/>
  <c r="B525" s="1"/>
  <c r="AB527"/>
  <c r="F527"/>
  <c r="B527" s="1"/>
  <c r="AB529"/>
  <c r="F529"/>
  <c r="B529" s="1"/>
  <c r="AB531"/>
  <c r="F531"/>
  <c r="B531" s="1"/>
  <c r="AB533"/>
  <c r="F533"/>
  <c r="B533" s="1"/>
  <c r="AB535"/>
  <c r="F535"/>
  <c r="B535" s="1"/>
  <c r="AB537"/>
  <c r="F537"/>
  <c r="B537" s="1"/>
  <c r="AB539"/>
  <c r="F539"/>
  <c r="B539" s="1"/>
  <c r="AB541"/>
  <c r="F541"/>
  <c r="B541" s="1"/>
  <c r="AB543"/>
  <c r="F543"/>
  <c r="B543" s="1"/>
  <c r="AB545"/>
  <c r="F545"/>
  <c r="B545" s="1"/>
  <c r="AB547"/>
  <c r="F547"/>
  <c r="B547" s="1"/>
  <c r="AB549"/>
  <c r="F549"/>
  <c r="B549" s="1"/>
  <c r="AB551"/>
  <c r="F551"/>
  <c r="B551" s="1"/>
  <c r="AB553"/>
  <c r="F553"/>
  <c r="B553" s="1"/>
  <c r="AB555"/>
  <c r="F555"/>
  <c r="B555" s="1"/>
  <c r="AB557"/>
  <c r="F557"/>
  <c r="B557" s="1"/>
  <c r="AB559"/>
  <c r="F559"/>
  <c r="B559" s="1"/>
  <c r="AB561"/>
  <c r="F561"/>
  <c r="B561" s="1"/>
  <c r="AB563"/>
  <c r="F563"/>
  <c r="B563" s="1"/>
  <c r="AB565"/>
  <c r="F565"/>
  <c r="B565" s="1"/>
  <c r="AB567"/>
  <c r="F567"/>
  <c r="B567" s="1"/>
  <c r="AB569"/>
  <c r="F569"/>
  <c r="B569" s="1"/>
  <c r="AB571"/>
  <c r="F571"/>
  <c r="B571" s="1"/>
  <c r="AB573"/>
  <c r="F573"/>
  <c r="B573" s="1"/>
  <c r="AB575"/>
  <c r="F575"/>
  <c r="B575" s="1"/>
  <c r="AB577"/>
  <c r="F577"/>
  <c r="B577" s="1"/>
  <c r="AB579"/>
  <c r="F579"/>
  <c r="B579" s="1"/>
  <c r="AB581"/>
  <c r="F581"/>
  <c r="B581" s="1"/>
  <c r="AB583"/>
  <c r="F583"/>
  <c r="B583" s="1"/>
  <c r="AB585"/>
  <c r="F585"/>
  <c r="B585" s="1"/>
  <c r="AB587"/>
  <c r="F587"/>
  <c r="B587"/>
  <c r="AB589"/>
  <c r="F589"/>
  <c r="B589" s="1"/>
  <c r="AB591"/>
  <c r="F591"/>
  <c r="B591" s="1"/>
  <c r="AB593"/>
  <c r="F593"/>
  <c r="B593" s="1"/>
  <c r="AB595"/>
  <c r="F595"/>
  <c r="B595" s="1"/>
  <c r="AB597"/>
  <c r="F597"/>
  <c r="B597" s="1"/>
  <c r="AB599"/>
  <c r="F599"/>
  <c r="B599" s="1"/>
  <c r="AB601"/>
  <c r="F601"/>
  <c r="B601" s="1"/>
  <c r="AB603"/>
  <c r="F603"/>
  <c r="B603" s="1"/>
  <c r="AB605"/>
  <c r="F605"/>
  <c r="B605" s="1"/>
  <c r="AB607"/>
  <c r="F607"/>
  <c r="B607" s="1"/>
  <c r="AB609"/>
  <c r="F609"/>
  <c r="B609" s="1"/>
  <c r="AB611"/>
  <c r="F611"/>
  <c r="B611" s="1"/>
  <c r="AB613"/>
  <c r="F613"/>
  <c r="B613" s="1"/>
  <c r="AB615"/>
  <c r="F615"/>
  <c r="B615" s="1"/>
  <c r="AB617"/>
  <c r="F617"/>
  <c r="B617" s="1"/>
  <c r="AB619"/>
  <c r="F619"/>
  <c r="B619" s="1"/>
  <c r="AB621"/>
  <c r="F621"/>
  <c r="B621" s="1"/>
  <c r="AB623"/>
  <c r="F623"/>
  <c r="B623" s="1"/>
  <c r="AB625"/>
  <c r="F625"/>
  <c r="B625" s="1"/>
  <c r="AB627"/>
  <c r="F627"/>
  <c r="B627" s="1"/>
  <c r="AB629"/>
  <c r="F629"/>
  <c r="B629" s="1"/>
  <c r="AB631"/>
  <c r="F631"/>
  <c r="B631" s="1"/>
  <c r="AB633"/>
  <c r="F633"/>
  <c r="B633" s="1"/>
  <c r="AB635"/>
  <c r="F635"/>
  <c r="B635" s="1"/>
  <c r="AB637"/>
  <c r="F637"/>
  <c r="B637" s="1"/>
  <c r="AB639"/>
  <c r="F639"/>
  <c r="B639" s="1"/>
  <c r="AB641"/>
  <c r="F641"/>
  <c r="B641" s="1"/>
  <c r="AB643"/>
  <c r="F643"/>
  <c r="B643" s="1"/>
  <c r="AB645"/>
  <c r="F645"/>
  <c r="B645" s="1"/>
  <c r="AB647"/>
  <c r="F647"/>
  <c r="B647" s="1"/>
  <c r="AB649"/>
  <c r="F649"/>
  <c r="B649" s="1"/>
  <c r="AB651"/>
  <c r="F651"/>
  <c r="B651" s="1"/>
  <c r="AB653"/>
  <c r="F653"/>
  <c r="B653" s="1"/>
  <c r="AB655"/>
  <c r="F655"/>
  <c r="B655" s="1"/>
  <c r="AB657"/>
  <c r="F657"/>
  <c r="B657" s="1"/>
  <c r="AB659"/>
  <c r="F659"/>
  <c r="B659" s="1"/>
  <c r="AB661"/>
  <c r="F661"/>
  <c r="B661" s="1"/>
  <c r="AB663"/>
  <c r="F663"/>
  <c r="B663" s="1"/>
  <c r="AB665"/>
  <c r="F665"/>
  <c r="B665" s="1"/>
  <c r="AB667"/>
  <c r="F667"/>
  <c r="B667" s="1"/>
  <c r="AB669"/>
  <c r="F669"/>
  <c r="B669" s="1"/>
  <c r="AB671"/>
  <c r="F671"/>
  <c r="B671" s="1"/>
  <c r="AB673"/>
  <c r="F673"/>
  <c r="B673" s="1"/>
  <c r="AB675"/>
  <c r="F675"/>
  <c r="B675" s="1"/>
  <c r="AB677"/>
  <c r="F677"/>
  <c r="B677" s="1"/>
  <c r="AB679"/>
  <c r="F679"/>
  <c r="B679" s="1"/>
  <c r="AB681"/>
  <c r="F681"/>
  <c r="B681" s="1"/>
  <c r="AB683"/>
  <c r="F683"/>
  <c r="B683" s="1"/>
  <c r="AB685"/>
  <c r="F685"/>
  <c r="B685" s="1"/>
  <c r="AB687"/>
  <c r="F687"/>
  <c r="B687" s="1"/>
  <c r="AB689"/>
  <c r="F689"/>
  <c r="B689" s="1"/>
  <c r="AB691"/>
  <c r="F691"/>
  <c r="B691" s="1"/>
  <c r="AB693"/>
  <c r="F693"/>
  <c r="B693" s="1"/>
  <c r="AB695"/>
  <c r="F695"/>
  <c r="B695" s="1"/>
  <c r="AB697"/>
  <c r="F697"/>
  <c r="B697" s="1"/>
  <c r="AB699"/>
  <c r="F699"/>
  <c r="B699" s="1"/>
  <c r="AB701"/>
  <c r="F701"/>
  <c r="B701" s="1"/>
  <c r="AB703"/>
  <c r="F703"/>
  <c r="B703" s="1"/>
  <c r="AB705"/>
  <c r="F705"/>
  <c r="B705" s="1"/>
  <c r="AB707"/>
  <c r="F707"/>
  <c r="B707" s="1"/>
  <c r="AB709"/>
  <c r="F709"/>
  <c r="B709" s="1"/>
  <c r="AB711"/>
  <c r="F711"/>
  <c r="B711" s="1"/>
  <c r="AB713"/>
  <c r="F713"/>
  <c r="B713" s="1"/>
  <c r="AB715"/>
  <c r="F715"/>
  <c r="B715" s="1"/>
  <c r="AB717"/>
  <c r="F717"/>
  <c r="B717" s="1"/>
  <c r="AB719"/>
  <c r="F719"/>
  <c r="B719" s="1"/>
  <c r="AB721"/>
  <c r="F721"/>
  <c r="B721" s="1"/>
  <c r="AB723"/>
  <c r="F723"/>
  <c r="B723" s="1"/>
  <c r="AB725"/>
  <c r="F725"/>
  <c r="B725" s="1"/>
  <c r="AB727"/>
  <c r="F727"/>
  <c r="B727" s="1"/>
  <c r="AB729"/>
  <c r="F729"/>
  <c r="B729" s="1"/>
  <c r="AB731"/>
  <c r="F731"/>
  <c r="B731" s="1"/>
  <c r="AB733"/>
  <c r="F733"/>
  <c r="B733" s="1"/>
  <c r="AB735"/>
  <c r="F735"/>
  <c r="B735" s="1"/>
  <c r="AB737"/>
  <c r="F737"/>
  <c r="B737" s="1"/>
  <c r="AB739"/>
  <c r="F739"/>
  <c r="B739" s="1"/>
  <c r="AB741"/>
  <c r="F741"/>
  <c r="B741" s="1"/>
  <c r="AB743"/>
  <c r="F743"/>
  <c r="B743" s="1"/>
  <c r="AB745"/>
  <c r="F745"/>
  <c r="B745" s="1"/>
  <c r="AB747"/>
  <c r="F747"/>
  <c r="B747" s="1"/>
  <c r="AB749"/>
  <c r="F749"/>
  <c r="B749" s="1"/>
  <c r="AB751"/>
  <c r="F751"/>
  <c r="B751" s="1"/>
  <c r="AB753"/>
  <c r="F753"/>
  <c r="B753" s="1"/>
  <c r="AB755"/>
  <c r="F755"/>
  <c r="B755" s="1"/>
  <c r="AB757"/>
  <c r="F757"/>
  <c r="B757" s="1"/>
  <c r="AB759"/>
  <c r="F759"/>
  <c r="B759" s="1"/>
  <c r="AB761"/>
  <c r="F761"/>
  <c r="B761" s="1"/>
  <c r="AB763"/>
  <c r="F763"/>
  <c r="B763" s="1"/>
  <c r="AB765"/>
  <c r="F765"/>
  <c r="B765" s="1"/>
  <c r="AB767"/>
  <c r="F767"/>
  <c r="B767" s="1"/>
  <c r="AB769"/>
  <c r="F769"/>
  <c r="B769" s="1"/>
  <c r="AB771"/>
  <c r="F771"/>
  <c r="B771" s="1"/>
  <c r="AB773"/>
  <c r="F773"/>
  <c r="B773" s="1"/>
  <c r="AB775"/>
  <c r="F775"/>
  <c r="B775" s="1"/>
  <c r="AB777"/>
  <c r="F777"/>
  <c r="B777" s="1"/>
  <c r="AB779"/>
  <c r="F779"/>
  <c r="B779" s="1"/>
  <c r="AB781"/>
  <c r="F781"/>
  <c r="B781" s="1"/>
  <c r="AB783"/>
  <c r="F783"/>
  <c r="B783" s="1"/>
  <c r="AB785"/>
  <c r="F785"/>
  <c r="B785" s="1"/>
  <c r="AB787"/>
  <c r="F787"/>
  <c r="B787" s="1"/>
  <c r="AB789"/>
  <c r="F789"/>
  <c r="B789" s="1"/>
  <c r="AB791"/>
  <c r="F791"/>
  <c r="B791" s="1"/>
  <c r="AB793"/>
  <c r="F793"/>
  <c r="B793"/>
  <c r="AB795"/>
  <c r="F795"/>
  <c r="B795" s="1"/>
  <c r="AB797"/>
  <c r="F797"/>
  <c r="B797" s="1"/>
  <c r="AB799"/>
  <c r="F799"/>
  <c r="B799" s="1"/>
  <c r="AB801"/>
  <c r="F801"/>
  <c r="B801" s="1"/>
  <c r="AB803"/>
  <c r="F803"/>
  <c r="B803" s="1"/>
  <c r="AB805"/>
  <c r="F805"/>
  <c r="B805" s="1"/>
  <c r="AB807"/>
  <c r="F807"/>
  <c r="B807" s="1"/>
  <c r="AB809"/>
  <c r="F809"/>
  <c r="B809" s="1"/>
  <c r="AB811"/>
  <c r="F811"/>
  <c r="B811" s="1"/>
  <c r="AB813"/>
  <c r="F813"/>
  <c r="B813" s="1"/>
  <c r="AB815"/>
  <c r="F815"/>
  <c r="B815" s="1"/>
  <c r="AB817"/>
  <c r="F817"/>
  <c r="B817" s="1"/>
  <c r="AB819"/>
  <c r="F819"/>
  <c r="B819" s="1"/>
  <c r="AB821"/>
  <c r="F821"/>
  <c r="B821" s="1"/>
  <c r="AB823"/>
  <c r="F823"/>
  <c r="B823" s="1"/>
  <c r="AB825"/>
  <c r="F825"/>
  <c r="B825" s="1"/>
  <c r="AB827"/>
  <c r="F827"/>
  <c r="B827" s="1"/>
  <c r="AB829"/>
  <c r="F829"/>
  <c r="B829" s="1"/>
  <c r="AB831"/>
  <c r="F831"/>
  <c r="B831" s="1"/>
  <c r="AB833"/>
  <c r="F833"/>
  <c r="B833" s="1"/>
  <c r="AB835"/>
  <c r="F835"/>
  <c r="B835" s="1"/>
  <c r="AB837"/>
  <c r="F837"/>
  <c r="B837" s="1"/>
  <c r="AB839"/>
  <c r="F839"/>
  <c r="B839" s="1"/>
  <c r="AB841"/>
  <c r="F841"/>
  <c r="B841" s="1"/>
  <c r="AB843"/>
  <c r="F843"/>
  <c r="B843" s="1"/>
  <c r="AB845"/>
  <c r="F845"/>
  <c r="B845" s="1"/>
  <c r="AB847"/>
  <c r="F847"/>
  <c r="B847" s="1"/>
  <c r="AB849"/>
  <c r="F849"/>
  <c r="B849" s="1"/>
  <c r="AB851"/>
  <c r="F851"/>
  <c r="B851" s="1"/>
  <c r="AB853"/>
  <c r="F853"/>
  <c r="B853" s="1"/>
  <c r="AB855"/>
  <c r="F855"/>
  <c r="B855" s="1"/>
  <c r="AB857"/>
  <c r="F857"/>
  <c r="B857" s="1"/>
  <c r="AB859"/>
  <c r="F859"/>
  <c r="B859" s="1"/>
  <c r="AB861"/>
  <c r="F861"/>
  <c r="B861" s="1"/>
  <c r="AB863"/>
  <c r="F863"/>
  <c r="B863" s="1"/>
  <c r="AB865"/>
  <c r="F865"/>
  <c r="B865" s="1"/>
  <c r="AB867"/>
  <c r="F867"/>
  <c r="B867" s="1"/>
  <c r="AB869"/>
  <c r="F869"/>
  <c r="B869" s="1"/>
  <c r="AB871"/>
  <c r="F871"/>
  <c r="B871" s="1"/>
  <c r="AB873"/>
  <c r="F873"/>
  <c r="B873" s="1"/>
  <c r="AB875"/>
  <c r="F875"/>
  <c r="B875" s="1"/>
  <c r="AB877"/>
  <c r="F877"/>
  <c r="B877" s="1"/>
  <c r="AB879"/>
  <c r="F879"/>
  <c r="B879" s="1"/>
  <c r="AB881"/>
  <c r="F881"/>
  <c r="B881" s="1"/>
  <c r="AB883"/>
  <c r="F883"/>
  <c r="B883" s="1"/>
  <c r="AB885"/>
  <c r="F885"/>
  <c r="B885" s="1"/>
  <c r="AB887"/>
  <c r="F887"/>
  <c r="B887" s="1"/>
  <c r="AB889"/>
  <c r="F889"/>
  <c r="B889" s="1"/>
  <c r="AB891"/>
  <c r="F891"/>
  <c r="B891" s="1"/>
  <c r="AB893"/>
  <c r="F893"/>
  <c r="B893" s="1"/>
  <c r="AB895"/>
  <c r="F895"/>
  <c r="B895" s="1"/>
  <c r="AB897"/>
  <c r="F897"/>
  <c r="B897" s="1"/>
  <c r="AB899"/>
  <c r="F899"/>
  <c r="B899" s="1"/>
  <c r="AB901"/>
  <c r="F901"/>
  <c r="B901" s="1"/>
  <c r="AB903"/>
  <c r="F903"/>
  <c r="B903" s="1"/>
  <c r="AB905"/>
  <c r="F905"/>
  <c r="B905" s="1"/>
  <c r="AB907"/>
  <c r="F907"/>
  <c r="B907" s="1"/>
  <c r="AB909"/>
  <c r="F909"/>
  <c r="B909" s="1"/>
  <c r="AB911"/>
  <c r="F911"/>
  <c r="B911" s="1"/>
  <c r="AB913"/>
  <c r="F913"/>
  <c r="B913" s="1"/>
  <c r="AB915"/>
  <c r="F915"/>
  <c r="B915" s="1"/>
  <c r="AB917"/>
  <c r="F917"/>
  <c r="B917" s="1"/>
  <c r="AB919"/>
  <c r="F919"/>
  <c r="B919" s="1"/>
  <c r="AB921"/>
  <c r="F921"/>
  <c r="B921"/>
  <c r="AB923"/>
  <c r="F923"/>
  <c r="B923" s="1"/>
  <c r="AB925"/>
  <c r="F925"/>
  <c r="B925" s="1"/>
  <c r="AB927"/>
  <c r="F927"/>
  <c r="B927" s="1"/>
  <c r="AB929"/>
  <c r="F929"/>
  <c r="B929" s="1"/>
  <c r="AB931"/>
  <c r="F931"/>
  <c r="B931" s="1"/>
  <c r="AB933"/>
  <c r="F933"/>
  <c r="B933" s="1"/>
  <c r="AB935"/>
  <c r="F935"/>
  <c r="B935" s="1"/>
  <c r="AB937"/>
  <c r="F937"/>
  <c r="B937" s="1"/>
  <c r="AB939"/>
  <c r="F939"/>
  <c r="B939" s="1"/>
  <c r="AB941"/>
  <c r="F941"/>
  <c r="B941" s="1"/>
  <c r="AB943"/>
  <c r="F943"/>
  <c r="B943" s="1"/>
  <c r="AB945"/>
  <c r="F945"/>
  <c r="B945" s="1"/>
  <c r="AB947"/>
  <c r="F947"/>
  <c r="B947" s="1"/>
  <c r="AB949"/>
  <c r="F949"/>
  <c r="B949" s="1"/>
  <c r="AB951"/>
  <c r="F951"/>
  <c r="B951" s="1"/>
  <c r="AB953"/>
  <c r="F953"/>
  <c r="B953" s="1"/>
  <c r="AB955"/>
  <c r="F955"/>
  <c r="B955" s="1"/>
  <c r="AB957"/>
  <c r="F957"/>
  <c r="B957" s="1"/>
  <c r="AB959"/>
  <c r="F959"/>
  <c r="B959" s="1"/>
  <c r="AB961"/>
  <c r="F961"/>
  <c r="B961" s="1"/>
  <c r="AB963"/>
  <c r="F963"/>
  <c r="B963" s="1"/>
  <c r="AB965"/>
  <c r="F965"/>
  <c r="B965" s="1"/>
  <c r="AB967"/>
  <c r="F967"/>
  <c r="B967" s="1"/>
  <c r="AB969"/>
  <c r="F969"/>
  <c r="B969" s="1"/>
  <c r="AB971"/>
  <c r="F971"/>
  <c r="B971" s="1"/>
  <c r="AB973"/>
  <c r="F973"/>
  <c r="B973" s="1"/>
  <c r="AB975"/>
  <c r="F975"/>
  <c r="B975" s="1"/>
  <c r="AB977"/>
  <c r="F977"/>
  <c r="B977" s="1"/>
  <c r="AB979"/>
  <c r="F979"/>
  <c r="B979" s="1"/>
  <c r="AB981"/>
  <c r="F981"/>
  <c r="B981" s="1"/>
  <c r="AB983"/>
  <c r="F983"/>
  <c r="B983"/>
  <c r="AB985"/>
  <c r="F985"/>
  <c r="B985" s="1"/>
  <c r="AB987"/>
  <c r="F987"/>
  <c r="B987" s="1"/>
  <c r="AB989"/>
  <c r="F989"/>
  <c r="B989" s="1"/>
  <c r="AB991"/>
  <c r="F991"/>
  <c r="B991" s="1"/>
  <c r="AB993"/>
  <c r="F993"/>
  <c r="B993" s="1"/>
  <c r="AB995"/>
  <c r="F995"/>
  <c r="B995" s="1"/>
  <c r="AB997"/>
  <c r="F997"/>
  <c r="B997" s="1"/>
  <c r="AB999"/>
  <c r="F999"/>
  <c r="B999" s="1"/>
  <c r="AB1001"/>
  <c r="F1001"/>
  <c r="B1001" s="1"/>
  <c r="AB1003"/>
  <c r="F1003"/>
  <c r="B1003" s="1"/>
  <c r="AB1005"/>
  <c r="F1005"/>
  <c r="B1005" s="1"/>
  <c r="AB1007"/>
  <c r="F1007"/>
  <c r="B1007" s="1"/>
  <c r="AB1009"/>
  <c r="F1009"/>
  <c r="B1009" s="1"/>
  <c r="AB1011"/>
  <c r="F1011"/>
  <c r="B1011" s="1"/>
  <c r="AB1013"/>
  <c r="F1013"/>
  <c r="B1013" s="1"/>
  <c r="AB1015"/>
  <c r="F1015"/>
  <c r="B1015" s="1"/>
  <c r="AB1017"/>
  <c r="F1017"/>
  <c r="B1017" s="1"/>
  <c r="AB1019"/>
  <c r="F1019"/>
  <c r="B1019" s="1"/>
  <c r="AB1021"/>
  <c r="F1021"/>
  <c r="B1021" s="1"/>
  <c r="AB1023"/>
  <c r="F1023"/>
  <c r="B1023" s="1"/>
  <c r="AB1025"/>
  <c r="F1025"/>
  <c r="B1025" s="1"/>
  <c r="AB1027"/>
  <c r="F1027"/>
  <c r="B1027" s="1"/>
  <c r="AB1029"/>
  <c r="F1029"/>
  <c r="B1029" s="1"/>
  <c r="AB1031"/>
  <c r="F1031"/>
  <c r="B1031" s="1"/>
  <c r="AB1033"/>
  <c r="F1033"/>
  <c r="B1033" s="1"/>
  <c r="AB1035"/>
  <c r="F1035"/>
  <c r="B1035" s="1"/>
  <c r="AB1037"/>
  <c r="F1037"/>
  <c r="B1037"/>
  <c r="AB1039"/>
  <c r="F1039"/>
  <c r="B1039" s="1"/>
  <c r="AB1041"/>
  <c r="F1041"/>
  <c r="B1041" s="1"/>
  <c r="AB1043"/>
  <c r="F1043"/>
  <c r="B1043" s="1"/>
  <c r="AB1045"/>
  <c r="F1045"/>
  <c r="B1045" s="1"/>
  <c r="AB1047"/>
  <c r="F1047"/>
  <c r="B1047" s="1"/>
  <c r="AB1049"/>
  <c r="F1049"/>
  <c r="B1049" s="1"/>
  <c r="AB1051"/>
  <c r="F1051"/>
  <c r="B1051" s="1"/>
  <c r="AB1053"/>
  <c r="F1053"/>
  <c r="B1053" s="1"/>
  <c r="AB1055"/>
  <c r="F1055"/>
  <c r="B1055" s="1"/>
  <c r="AB1057"/>
  <c r="F1057"/>
  <c r="B1057" s="1"/>
  <c r="AB1059"/>
  <c r="F1059"/>
  <c r="B1059" s="1"/>
  <c r="AB1061"/>
  <c r="F1061"/>
  <c r="B1061" s="1"/>
  <c r="AB1063"/>
  <c r="F1063"/>
  <c r="B1063" s="1"/>
  <c r="AB1065"/>
  <c r="F1065"/>
  <c r="B1065" s="1"/>
  <c r="AB1067"/>
  <c r="F1067"/>
  <c r="B1067" s="1"/>
  <c r="AB1069"/>
  <c r="F1069"/>
  <c r="B1069" s="1"/>
  <c r="AB1071"/>
  <c r="F1071"/>
  <c r="B1071" s="1"/>
  <c r="AB1073"/>
  <c r="F1073"/>
  <c r="B1073" s="1"/>
  <c r="AB1075"/>
  <c r="F1075"/>
  <c r="B1075" s="1"/>
  <c r="AB1077"/>
  <c r="F1077"/>
  <c r="B1077" s="1"/>
  <c r="AB1079"/>
  <c r="F1079"/>
  <c r="B1079" s="1"/>
  <c r="AB1081"/>
  <c r="F1081"/>
  <c r="B1081" s="1"/>
  <c r="AB1083"/>
  <c r="F1083"/>
  <c r="B1083" s="1"/>
  <c r="AB1085"/>
  <c r="F1085"/>
  <c r="B1085" s="1"/>
  <c r="AB1087"/>
  <c r="F1087"/>
  <c r="B1087" s="1"/>
  <c r="AB1089"/>
  <c r="F1089"/>
  <c r="B1089" s="1"/>
  <c r="AB1091"/>
  <c r="F1091"/>
  <c r="B1091" s="1"/>
  <c r="AB1093"/>
  <c r="F1093"/>
  <c r="B1093" s="1"/>
  <c r="AB1095"/>
  <c r="F1095"/>
  <c r="B1095" s="1"/>
  <c r="AB1097"/>
  <c r="F1097"/>
  <c r="B1097" s="1"/>
  <c r="AB1099"/>
  <c r="F1099"/>
  <c r="B1099" s="1"/>
  <c r="AB1101"/>
  <c r="F1101"/>
  <c r="B1101" s="1"/>
  <c r="AB1103"/>
  <c r="F1103"/>
  <c r="B1103" s="1"/>
  <c r="AB1105"/>
  <c r="F1105"/>
  <c r="B1105"/>
  <c r="AB1107"/>
  <c r="F1107"/>
  <c r="B1107" s="1"/>
  <c r="AB1109"/>
  <c r="F1109"/>
  <c r="B1109" s="1"/>
  <c r="AB1111"/>
  <c r="F1111"/>
  <c r="B1111" s="1"/>
  <c r="AB1113"/>
  <c r="F1113"/>
  <c r="B1113" s="1"/>
  <c r="AB1115"/>
  <c r="F1115"/>
  <c r="B1115" s="1"/>
  <c r="AB1117"/>
  <c r="F1117"/>
  <c r="B1117" s="1"/>
  <c r="AB1119"/>
  <c r="F1119"/>
  <c r="B1119" s="1"/>
  <c r="AB1121"/>
  <c r="F1121"/>
  <c r="B1121" s="1"/>
  <c r="AB1123"/>
  <c r="F1123"/>
  <c r="B1123" s="1"/>
  <c r="AB1125"/>
  <c r="F1125"/>
  <c r="B1125" s="1"/>
  <c r="AB1127"/>
  <c r="F1127"/>
  <c r="B1127" s="1"/>
  <c r="AB1129"/>
  <c r="F1129"/>
  <c r="B1129" s="1"/>
  <c r="AB1131"/>
  <c r="F1131"/>
  <c r="B1131" s="1"/>
  <c r="AB1133"/>
  <c r="F1133"/>
  <c r="B1133" s="1"/>
  <c r="AB1135"/>
  <c r="F1135"/>
  <c r="B1135" s="1"/>
  <c r="AB1137"/>
  <c r="F1137"/>
  <c r="B1137" s="1"/>
  <c r="AB1139"/>
  <c r="F1139"/>
  <c r="B1139" s="1"/>
  <c r="AB1141"/>
  <c r="F1141"/>
  <c r="B1141" s="1"/>
  <c r="AB1143"/>
  <c r="F1143"/>
  <c r="B1143" s="1"/>
  <c r="AB1145"/>
  <c r="F1145"/>
  <c r="B1145" s="1"/>
  <c r="AB1147"/>
  <c r="F1147"/>
  <c r="B1147" s="1"/>
  <c r="AB636"/>
  <c r="F636"/>
  <c r="B636" s="1"/>
  <c r="AB638"/>
  <c r="F638"/>
  <c r="B638" s="1"/>
  <c r="AB640"/>
  <c r="F640"/>
  <c r="B640" s="1"/>
  <c r="AB642"/>
  <c r="F642"/>
  <c r="B642" s="1"/>
  <c r="AB644"/>
  <c r="F644"/>
  <c r="B644" s="1"/>
  <c r="AB646"/>
  <c r="F646"/>
  <c r="B646" s="1"/>
  <c r="AB648"/>
  <c r="F648"/>
  <c r="B648" s="1"/>
  <c r="AB650"/>
  <c r="F650"/>
  <c r="B650" s="1"/>
  <c r="AB652"/>
  <c r="F652"/>
  <c r="B652" s="1"/>
  <c r="AB654"/>
  <c r="F654"/>
  <c r="B654" s="1"/>
  <c r="AB656"/>
  <c r="F656"/>
  <c r="B656" s="1"/>
  <c r="AB658"/>
  <c r="F658"/>
  <c r="B658" s="1"/>
  <c r="AB660"/>
  <c r="F660"/>
  <c r="B660" s="1"/>
  <c r="AB662"/>
  <c r="F662"/>
  <c r="B662" s="1"/>
  <c r="AB664"/>
  <c r="F664"/>
  <c r="B664" s="1"/>
  <c r="AB666"/>
  <c r="F666"/>
  <c r="B666" s="1"/>
  <c r="AB668"/>
  <c r="F668"/>
  <c r="B668" s="1"/>
  <c r="AB670"/>
  <c r="F670"/>
  <c r="B670" s="1"/>
  <c r="AB672"/>
  <c r="F672"/>
  <c r="B672" s="1"/>
  <c r="AB674"/>
  <c r="F674"/>
  <c r="B674" s="1"/>
  <c r="AB676"/>
  <c r="F676"/>
  <c r="B676" s="1"/>
  <c r="AB678"/>
  <c r="F678"/>
  <c r="B678" s="1"/>
  <c r="AB680"/>
  <c r="F680"/>
  <c r="B680" s="1"/>
  <c r="AB682"/>
  <c r="F682"/>
  <c r="B682" s="1"/>
  <c r="AB684"/>
  <c r="F684"/>
  <c r="B684" s="1"/>
  <c r="AB686"/>
  <c r="F686"/>
  <c r="B686" s="1"/>
  <c r="AB688"/>
  <c r="F688"/>
  <c r="B688"/>
  <c r="AB690"/>
  <c r="F690"/>
  <c r="B690" s="1"/>
  <c r="AB692"/>
  <c r="F692"/>
  <c r="B692" s="1"/>
  <c r="AB694"/>
  <c r="F694"/>
  <c r="B694" s="1"/>
  <c r="AB696"/>
  <c r="F696"/>
  <c r="B696" s="1"/>
  <c r="AB698"/>
  <c r="F698"/>
  <c r="B698" s="1"/>
  <c r="AB700"/>
  <c r="F700"/>
  <c r="B700" s="1"/>
  <c r="AB702"/>
  <c r="F702"/>
  <c r="B702" s="1"/>
  <c r="AB704"/>
  <c r="F704"/>
  <c r="B704" s="1"/>
  <c r="AB706"/>
  <c r="F706"/>
  <c r="B706" s="1"/>
  <c r="AB708"/>
  <c r="F708"/>
  <c r="B708" s="1"/>
  <c r="AB710"/>
  <c r="F710"/>
  <c r="B710" s="1"/>
  <c r="AB712"/>
  <c r="F712"/>
  <c r="B712" s="1"/>
  <c r="AB714"/>
  <c r="F714"/>
  <c r="B714" s="1"/>
  <c r="AB716"/>
  <c r="F716"/>
  <c r="B716" s="1"/>
  <c r="AB718"/>
  <c r="F718"/>
  <c r="B718" s="1"/>
  <c r="AB720"/>
  <c r="F720"/>
  <c r="B720" s="1"/>
  <c r="AB722"/>
  <c r="F722"/>
  <c r="B722" s="1"/>
  <c r="AB724"/>
  <c r="F724"/>
  <c r="B724" s="1"/>
  <c r="AB726"/>
  <c r="F726"/>
  <c r="B726" s="1"/>
  <c r="AB728"/>
  <c r="F728"/>
  <c r="B728" s="1"/>
  <c r="AB730"/>
  <c r="F730"/>
  <c r="B730" s="1"/>
  <c r="AB732"/>
  <c r="F732"/>
  <c r="B732" s="1"/>
  <c r="AB734"/>
  <c r="F734"/>
  <c r="B734" s="1"/>
  <c r="AB736"/>
  <c r="F736"/>
  <c r="B736"/>
  <c r="AB738"/>
  <c r="F738"/>
  <c r="B738" s="1"/>
  <c r="AB740"/>
  <c r="F740"/>
  <c r="B740" s="1"/>
  <c r="AB742"/>
  <c r="F742"/>
  <c r="B742" s="1"/>
  <c r="AB744"/>
  <c r="F744"/>
  <c r="B744" s="1"/>
  <c r="AB746"/>
  <c r="F746"/>
  <c r="B746" s="1"/>
  <c r="AB748"/>
  <c r="F748"/>
  <c r="B748" s="1"/>
  <c r="AB750"/>
  <c r="F750"/>
  <c r="B750" s="1"/>
  <c r="AB752"/>
  <c r="F752"/>
  <c r="B752" s="1"/>
  <c r="AB754"/>
  <c r="F754"/>
  <c r="B754" s="1"/>
  <c r="AB756"/>
  <c r="F756"/>
  <c r="B756" s="1"/>
  <c r="AB758"/>
  <c r="F758"/>
  <c r="B758" s="1"/>
  <c r="AB760"/>
  <c r="F760"/>
  <c r="B760" s="1"/>
  <c r="AB762"/>
  <c r="F762"/>
  <c r="B762" s="1"/>
  <c r="AB764"/>
  <c r="F764"/>
  <c r="B764" s="1"/>
  <c r="AB766"/>
  <c r="F766"/>
  <c r="B766" s="1"/>
  <c r="AB768"/>
  <c r="F768"/>
  <c r="B768"/>
  <c r="AB770"/>
  <c r="F770"/>
  <c r="B770" s="1"/>
  <c r="AB772"/>
  <c r="F772"/>
  <c r="B772" s="1"/>
  <c r="AB774"/>
  <c r="F774"/>
  <c r="B774" s="1"/>
  <c r="AB776"/>
  <c r="F776"/>
  <c r="B776" s="1"/>
  <c r="AB778"/>
  <c r="F778"/>
  <c r="B778" s="1"/>
  <c r="AB780"/>
  <c r="F780"/>
  <c r="B780" s="1"/>
  <c r="AB782"/>
  <c r="F782"/>
  <c r="B782" s="1"/>
  <c r="AB784"/>
  <c r="F784"/>
  <c r="B784" s="1"/>
  <c r="AB786"/>
  <c r="F786"/>
  <c r="B786" s="1"/>
  <c r="AB788"/>
  <c r="F788"/>
  <c r="B788" s="1"/>
  <c r="AB790"/>
  <c r="F790"/>
  <c r="B790" s="1"/>
  <c r="AB792"/>
  <c r="F792"/>
  <c r="B792" s="1"/>
  <c r="AB794"/>
  <c r="F794"/>
  <c r="B794" s="1"/>
  <c r="AB796"/>
  <c r="F796"/>
  <c r="B796" s="1"/>
  <c r="AB798"/>
  <c r="F798"/>
  <c r="B798" s="1"/>
  <c r="AB800"/>
  <c r="F800"/>
  <c r="B800"/>
  <c r="AB802"/>
  <c r="F802"/>
  <c r="B802" s="1"/>
  <c r="AB804"/>
  <c r="F804"/>
  <c r="B804" s="1"/>
  <c r="AB806"/>
  <c r="F806"/>
  <c r="B806" s="1"/>
  <c r="AB808"/>
  <c r="F808"/>
  <c r="B808" s="1"/>
  <c r="AB810"/>
  <c r="F810"/>
  <c r="B810" s="1"/>
  <c r="AB812"/>
  <c r="F812"/>
  <c r="B812" s="1"/>
  <c r="AB814"/>
  <c r="F814"/>
  <c r="B814" s="1"/>
  <c r="AB816"/>
  <c r="F816"/>
  <c r="B816" s="1"/>
  <c r="AB818"/>
  <c r="F818"/>
  <c r="B818" s="1"/>
  <c r="AB820"/>
  <c r="F820"/>
  <c r="B820" s="1"/>
  <c r="AB822"/>
  <c r="F822"/>
  <c r="B822" s="1"/>
  <c r="AB824"/>
  <c r="F824"/>
  <c r="B824" s="1"/>
  <c r="AB826"/>
  <c r="F826"/>
  <c r="B826" s="1"/>
  <c r="AB828"/>
  <c r="F828"/>
  <c r="B828" s="1"/>
  <c r="AB830"/>
  <c r="F830"/>
  <c r="B830" s="1"/>
  <c r="AB832"/>
  <c r="F832"/>
  <c r="B832"/>
  <c r="AB834"/>
  <c r="F834"/>
  <c r="B834" s="1"/>
  <c r="AB836"/>
  <c r="F836"/>
  <c r="B836" s="1"/>
  <c r="AB838"/>
  <c r="F838"/>
  <c r="B838" s="1"/>
  <c r="AB840"/>
  <c r="F840"/>
  <c r="B840" s="1"/>
  <c r="AB842"/>
  <c r="F842"/>
  <c r="B842" s="1"/>
  <c r="AB844"/>
  <c r="F844"/>
  <c r="B844" s="1"/>
  <c r="AB846"/>
  <c r="F846"/>
  <c r="B846" s="1"/>
  <c r="AB848"/>
  <c r="F848"/>
  <c r="B848" s="1"/>
  <c r="AB850"/>
  <c r="F850"/>
  <c r="B850" s="1"/>
  <c r="AB852"/>
  <c r="F852"/>
  <c r="B852" s="1"/>
  <c r="AB854"/>
  <c r="F854"/>
  <c r="B854" s="1"/>
  <c r="AB856"/>
  <c r="F856"/>
  <c r="B856" s="1"/>
  <c r="AB858"/>
  <c r="F858"/>
  <c r="B858" s="1"/>
  <c r="AB860"/>
  <c r="F860"/>
  <c r="B860" s="1"/>
  <c r="AB862"/>
  <c r="F862"/>
  <c r="B862" s="1"/>
  <c r="AB864"/>
  <c r="F864"/>
  <c r="B864"/>
  <c r="AB866"/>
  <c r="F866"/>
  <c r="B866" s="1"/>
  <c r="AB868"/>
  <c r="F868"/>
  <c r="B868" s="1"/>
  <c r="AB870"/>
  <c r="F870"/>
  <c r="B870" s="1"/>
  <c r="AB872"/>
  <c r="F872"/>
  <c r="B872" s="1"/>
  <c r="AB874"/>
  <c r="F874"/>
  <c r="B874" s="1"/>
  <c r="AB876"/>
  <c r="F876"/>
  <c r="B876" s="1"/>
  <c r="AB878"/>
  <c r="F878"/>
  <c r="B878" s="1"/>
  <c r="AB880"/>
  <c r="F880"/>
  <c r="B880" s="1"/>
  <c r="AB882"/>
  <c r="F882"/>
  <c r="B882" s="1"/>
  <c r="AB884"/>
  <c r="F884"/>
  <c r="B884" s="1"/>
  <c r="AB886"/>
  <c r="F886"/>
  <c r="B886" s="1"/>
  <c r="AB888"/>
  <c r="F888"/>
  <c r="B888" s="1"/>
  <c r="AB890"/>
  <c r="F890"/>
  <c r="B890" s="1"/>
  <c r="AB892"/>
  <c r="F892"/>
  <c r="B892" s="1"/>
  <c r="AB894"/>
  <c r="F894"/>
  <c r="B894" s="1"/>
  <c r="AB896"/>
  <c r="F896"/>
  <c r="B896"/>
  <c r="AB898"/>
  <c r="F898"/>
  <c r="B898" s="1"/>
  <c r="AB900"/>
  <c r="F900"/>
  <c r="B900" s="1"/>
  <c r="AB902"/>
  <c r="F902"/>
  <c r="B902" s="1"/>
  <c r="AB904"/>
  <c r="F904"/>
  <c r="B904" s="1"/>
  <c r="AB906"/>
  <c r="F906"/>
  <c r="B906" s="1"/>
  <c r="AB908"/>
  <c r="F908"/>
  <c r="B908" s="1"/>
  <c r="AB910"/>
  <c r="F910"/>
  <c r="B910" s="1"/>
  <c r="AB912"/>
  <c r="F912"/>
  <c r="B912" s="1"/>
  <c r="AB914"/>
  <c r="F914"/>
  <c r="B914" s="1"/>
  <c r="AB916"/>
  <c r="F916"/>
  <c r="B916" s="1"/>
  <c r="AB918"/>
  <c r="F918"/>
  <c r="B918" s="1"/>
  <c r="AB920"/>
  <c r="F920"/>
  <c r="B920" s="1"/>
  <c r="AB922"/>
  <c r="F922"/>
  <c r="B922" s="1"/>
  <c r="AB924"/>
  <c r="F924"/>
  <c r="B924" s="1"/>
  <c r="AB926"/>
  <c r="F926"/>
  <c r="B926" s="1"/>
  <c r="AB928"/>
  <c r="F928"/>
  <c r="B928"/>
  <c r="AB930"/>
  <c r="F930"/>
  <c r="B930" s="1"/>
  <c r="AB932"/>
  <c r="F932"/>
  <c r="B932" s="1"/>
  <c r="AB934"/>
  <c r="F934"/>
  <c r="B934" s="1"/>
  <c r="AB936"/>
  <c r="F936"/>
  <c r="B936" s="1"/>
  <c r="AB938"/>
  <c r="F938"/>
  <c r="B938" s="1"/>
  <c r="AB940"/>
  <c r="F940"/>
  <c r="B940" s="1"/>
  <c r="AB942"/>
  <c r="F942"/>
  <c r="B942" s="1"/>
  <c r="AB944"/>
  <c r="F944"/>
  <c r="B944" s="1"/>
  <c r="AB946"/>
  <c r="F946"/>
  <c r="B946" s="1"/>
  <c r="AB948"/>
  <c r="F948"/>
  <c r="B948" s="1"/>
  <c r="AB950"/>
  <c r="F950"/>
  <c r="B950" s="1"/>
  <c r="AB952"/>
  <c r="F952"/>
  <c r="B952" s="1"/>
  <c r="AB954"/>
  <c r="F954"/>
  <c r="B954" s="1"/>
  <c r="AB956"/>
  <c r="F956"/>
  <c r="B956" s="1"/>
  <c r="AB958"/>
  <c r="F958"/>
  <c r="B958" s="1"/>
  <c r="AB960"/>
  <c r="F960"/>
  <c r="B960"/>
  <c r="AB962"/>
  <c r="F962"/>
  <c r="B962" s="1"/>
  <c r="AB964"/>
  <c r="F964"/>
  <c r="B964" s="1"/>
  <c r="AB966"/>
  <c r="F966"/>
  <c r="B966" s="1"/>
  <c r="AB968"/>
  <c r="F968"/>
  <c r="B968" s="1"/>
  <c r="AB970"/>
  <c r="F970"/>
  <c r="B970" s="1"/>
  <c r="AB972"/>
  <c r="F972"/>
  <c r="B972" s="1"/>
  <c r="AB974"/>
  <c r="F974"/>
  <c r="B974" s="1"/>
  <c r="AB976"/>
  <c r="F976"/>
  <c r="B976" s="1"/>
  <c r="AB978"/>
  <c r="F978"/>
  <c r="B978" s="1"/>
  <c r="AB980"/>
  <c r="F980"/>
  <c r="B980" s="1"/>
  <c r="AB982"/>
  <c r="F982"/>
  <c r="B982" s="1"/>
  <c r="AB984"/>
  <c r="F984"/>
  <c r="B984" s="1"/>
  <c r="AB986"/>
  <c r="F986"/>
  <c r="B986" s="1"/>
  <c r="AB988"/>
  <c r="F988"/>
  <c r="B988" s="1"/>
  <c r="AB990"/>
  <c r="F990"/>
  <c r="B990" s="1"/>
  <c r="AB992"/>
  <c r="F992"/>
  <c r="B992"/>
  <c r="AB994"/>
  <c r="F994"/>
  <c r="B994" s="1"/>
  <c r="AB996"/>
  <c r="F996"/>
  <c r="B996" s="1"/>
  <c r="AB998"/>
  <c r="F998"/>
  <c r="B998" s="1"/>
  <c r="AB1000"/>
  <c r="F1000"/>
  <c r="B1000" s="1"/>
  <c r="AB1002"/>
  <c r="F1002"/>
  <c r="B1002" s="1"/>
  <c r="AB1004"/>
  <c r="F1004"/>
  <c r="B1004" s="1"/>
  <c r="AB1006"/>
  <c r="F1006"/>
  <c r="B1006" s="1"/>
  <c r="AB1008"/>
  <c r="F1008"/>
  <c r="B1008" s="1"/>
  <c r="AB1010"/>
  <c r="F1010"/>
  <c r="B1010" s="1"/>
  <c r="AB1012"/>
  <c r="F1012"/>
  <c r="B1012" s="1"/>
  <c r="AB1014"/>
  <c r="F1014"/>
  <c r="B1014" s="1"/>
  <c r="AB1016"/>
  <c r="F1016"/>
  <c r="B1016" s="1"/>
  <c r="AB1018"/>
  <c r="F1018"/>
  <c r="B1018" s="1"/>
  <c r="AB1020"/>
  <c r="F1020"/>
  <c r="B1020" s="1"/>
  <c r="AB1022"/>
  <c r="F1022"/>
  <c r="B1022" s="1"/>
  <c r="AB1024"/>
  <c r="F1024"/>
  <c r="B1024"/>
  <c r="AB1026"/>
  <c r="F1026"/>
  <c r="B1026" s="1"/>
  <c r="AB1028"/>
  <c r="F1028"/>
  <c r="B1028" s="1"/>
  <c r="AB1030"/>
  <c r="F1030"/>
  <c r="B1030" s="1"/>
  <c r="AB1032"/>
  <c r="F1032"/>
  <c r="B1032" s="1"/>
  <c r="AB1034"/>
  <c r="F1034"/>
  <c r="B1034" s="1"/>
  <c r="AB1036"/>
  <c r="F1036"/>
  <c r="B1036" s="1"/>
  <c r="AB1038"/>
  <c r="F1038"/>
  <c r="B1038" s="1"/>
  <c r="AB1040"/>
  <c r="F1040"/>
  <c r="B1040" s="1"/>
  <c r="AB1042"/>
  <c r="F1042"/>
  <c r="B1042" s="1"/>
  <c r="AB1044"/>
  <c r="F1044"/>
  <c r="B1044" s="1"/>
  <c r="AB1046"/>
  <c r="F1046"/>
  <c r="B1046" s="1"/>
  <c r="AB1048"/>
  <c r="F1048"/>
  <c r="B1048" s="1"/>
  <c r="AB1050"/>
  <c r="F1050"/>
  <c r="B1050" s="1"/>
  <c r="AB1052"/>
  <c r="F1052"/>
  <c r="B1052" s="1"/>
  <c r="AB1054"/>
  <c r="F1054"/>
  <c r="B1054" s="1"/>
  <c r="AB1056"/>
  <c r="F1056"/>
  <c r="B1056"/>
  <c r="AB1058"/>
  <c r="F1058"/>
  <c r="B1058" s="1"/>
  <c r="AB1060"/>
  <c r="F1060"/>
  <c r="B1060" s="1"/>
  <c r="AB1062"/>
  <c r="F1062"/>
  <c r="B1062" s="1"/>
  <c r="AB1064"/>
  <c r="F1064"/>
  <c r="B1064" s="1"/>
  <c r="AB1066"/>
  <c r="F1066"/>
  <c r="B1066" s="1"/>
  <c r="AB1068"/>
  <c r="F1068"/>
  <c r="B1068" s="1"/>
  <c r="AB1070"/>
  <c r="F1070"/>
  <c r="B1070" s="1"/>
  <c r="AB1072"/>
  <c r="F1072"/>
  <c r="B1072" s="1"/>
  <c r="AB1074"/>
  <c r="F1074"/>
  <c r="B1074" s="1"/>
  <c r="AB1076"/>
  <c r="F1076"/>
  <c r="B1076" s="1"/>
  <c r="AB1078"/>
  <c r="F1078"/>
  <c r="B1078" s="1"/>
  <c r="AB1080"/>
  <c r="F1080"/>
  <c r="B1080" s="1"/>
  <c r="AB1082"/>
  <c r="F1082"/>
  <c r="B1082"/>
  <c r="AB1084"/>
  <c r="F1084"/>
  <c r="B1084" s="1"/>
  <c r="AB1086"/>
  <c r="F1086"/>
  <c r="B1086" s="1"/>
  <c r="AB1088"/>
  <c r="F1088"/>
  <c r="B1088" s="1"/>
  <c r="AB1090"/>
  <c r="F1090"/>
  <c r="B1090" s="1"/>
  <c r="AB1092"/>
  <c r="F1092"/>
  <c r="B1092" s="1"/>
  <c r="AB1094"/>
  <c r="F1094"/>
  <c r="B1094" s="1"/>
  <c r="AB1096"/>
  <c r="F1096"/>
  <c r="B1096" s="1"/>
  <c r="AB1098"/>
  <c r="F1098"/>
  <c r="B1098" s="1"/>
  <c r="AB1100"/>
  <c r="F1100"/>
  <c r="B1100" s="1"/>
  <c r="AB1102"/>
  <c r="F1102"/>
  <c r="B1102" s="1"/>
  <c r="AB1104"/>
  <c r="F1104"/>
  <c r="B1104" s="1"/>
  <c r="AB1106"/>
  <c r="F1106"/>
  <c r="B1106" s="1"/>
  <c r="AB1108"/>
  <c r="F1108"/>
  <c r="B1108" s="1"/>
  <c r="AB1110"/>
  <c r="F1110"/>
  <c r="B1110"/>
  <c r="AB1112"/>
  <c r="F1112"/>
  <c r="B1112" s="1"/>
  <c r="AB1114"/>
  <c r="F1114"/>
  <c r="B1114" s="1"/>
  <c r="AB1116"/>
  <c r="F1116"/>
  <c r="B1116" s="1"/>
  <c r="AB1118"/>
  <c r="F1118"/>
  <c r="B1118" s="1"/>
  <c r="AB1120"/>
  <c r="F1120"/>
  <c r="B1120" s="1"/>
  <c r="AB1122"/>
  <c r="F1122"/>
  <c r="B1122" s="1"/>
  <c r="AB1124"/>
  <c r="F1124"/>
  <c r="B1124" s="1"/>
  <c r="AB1126"/>
  <c r="F1126"/>
  <c r="B1126"/>
  <c r="AB1128"/>
  <c r="F1128"/>
  <c r="B1128" s="1"/>
  <c r="AB1130"/>
  <c r="F1130"/>
  <c r="B1130" s="1"/>
  <c r="AB1132"/>
  <c r="F1132"/>
  <c r="B1132" s="1"/>
  <c r="AB1134"/>
  <c r="F1134"/>
  <c r="B1134" s="1"/>
  <c r="AB1136"/>
  <c r="F1136"/>
  <c r="B1136" s="1"/>
  <c r="AB1138"/>
  <c r="F1138"/>
  <c r="B1138" s="1"/>
  <c r="AB1140"/>
  <c r="F1140"/>
  <c r="B1140" s="1"/>
  <c r="AB1142"/>
  <c r="F1142"/>
  <c r="B1142" s="1"/>
  <c r="AB1144"/>
  <c r="F1144"/>
  <c r="B1144" s="1"/>
  <c r="AB1146"/>
  <c r="F1146"/>
  <c r="B1146" s="1"/>
  <c r="AB81"/>
  <c r="AB83"/>
  <c r="AB85"/>
  <c r="AB87"/>
  <c r="AB89"/>
  <c r="AB91"/>
  <c r="AB93"/>
  <c r="AB95"/>
  <c r="AB82"/>
  <c r="AB84"/>
  <c r="AB86"/>
  <c r="AB88"/>
  <c r="AB90"/>
  <c r="AB92"/>
  <c r="AB94"/>
  <c r="AB53"/>
  <c r="AB55"/>
  <c r="AB57"/>
  <c r="AB59"/>
  <c r="AB61"/>
  <c r="AB63"/>
  <c r="AB65"/>
  <c r="AB67"/>
  <c r="AB69"/>
  <c r="AB71"/>
  <c r="AB73"/>
  <c r="AB75"/>
  <c r="AB77"/>
  <c r="AB79"/>
  <c r="AB54"/>
  <c r="AB56"/>
  <c r="AB58"/>
  <c r="AB60"/>
  <c r="AB62"/>
  <c r="AB64"/>
  <c r="AB66"/>
  <c r="AB68"/>
  <c r="AB70"/>
  <c r="AB72"/>
  <c r="AB74"/>
  <c r="AB76"/>
  <c r="AB78"/>
  <c r="AB80"/>
  <c r="X5"/>
  <c r="B17" i="1"/>
  <c r="BO6" i="3"/>
  <c r="N5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T5"/>
  <c r="G5"/>
  <c r="F5" s="1"/>
  <c r="B5" s="1"/>
  <c r="AI6"/>
  <c r="BA6"/>
  <c r="BA7" s="1"/>
  <c r="AR6"/>
  <c r="C25" i="1"/>
  <c r="C27"/>
  <c r="B34"/>
  <c r="B43"/>
  <c r="L5" i="3"/>
  <c r="AQ6"/>
  <c r="AI7"/>
  <c r="AH7" s="1"/>
  <c r="H6"/>
  <c r="BN6"/>
  <c r="AH6"/>
  <c r="BJ6"/>
  <c r="BH6" s="1"/>
  <c r="AG6"/>
  <c r="BT6"/>
  <c r="BS6" s="1"/>
  <c r="BY6"/>
  <c r="BO7"/>
  <c r="BN7" s="1"/>
  <c r="BM6"/>
  <c r="BJ7"/>
  <c r="BI7" s="1"/>
  <c r="AP6"/>
  <c r="B47" i="1"/>
  <c r="B48"/>
  <c r="B46"/>
  <c r="B53"/>
  <c r="BI6" i="3"/>
  <c r="BW6"/>
  <c r="C46" i="1"/>
  <c r="AJ5" i="3"/>
  <c r="AK5" s="1"/>
  <c r="C47" i="1"/>
  <c r="AS5" i="3"/>
  <c r="AT5" s="1"/>
  <c r="C48" i="1"/>
  <c r="BB5" i="3"/>
  <c r="BJ8"/>
  <c r="BI8" s="1"/>
  <c r="C49" i="1"/>
  <c r="BC5" i="3"/>
  <c r="M21"/>
  <c r="H21"/>
  <c r="S21"/>
  <c r="M22"/>
  <c r="L22" s="1"/>
  <c r="H22"/>
  <c r="F22" s="1"/>
  <c r="B22" s="1"/>
  <c r="S22"/>
  <c r="M23"/>
  <c r="L23" s="1"/>
  <c r="H23"/>
  <c r="F23" s="1"/>
  <c r="B23" s="1"/>
  <c r="S23"/>
  <c r="M24"/>
  <c r="L24" s="1"/>
  <c r="H24"/>
  <c r="F24" s="1"/>
  <c r="B24" s="1"/>
  <c r="S24"/>
  <c r="M25"/>
  <c r="L25" s="1"/>
  <c r="H25"/>
  <c r="F25" s="1"/>
  <c r="B25" s="1"/>
  <c r="S25"/>
  <c r="M26"/>
  <c r="L26" s="1"/>
  <c r="H26"/>
  <c r="F26" s="1"/>
  <c r="B26" s="1"/>
  <c r="S26"/>
  <c r="M27"/>
  <c r="L27" s="1"/>
  <c r="H27"/>
  <c r="F27" s="1"/>
  <c r="B27" s="1"/>
  <c r="S27"/>
  <c r="R27" s="1"/>
  <c r="M28"/>
  <c r="L28" s="1"/>
  <c r="H28"/>
  <c r="F28" s="1"/>
  <c r="B28" s="1"/>
  <c r="S28"/>
  <c r="R28" s="1"/>
  <c r="M29"/>
  <c r="L29" s="1"/>
  <c r="H29"/>
  <c r="F29" s="1"/>
  <c r="B29" s="1"/>
  <c r="S29"/>
  <c r="R29" s="1"/>
  <c r="M30"/>
  <c r="L30" s="1"/>
  <c r="H30"/>
  <c r="F30" s="1"/>
  <c r="B30" s="1"/>
  <c r="S30"/>
  <c r="R30" s="1"/>
  <c r="M31"/>
  <c r="L31" s="1"/>
  <c r="H31"/>
  <c r="F31" s="1"/>
  <c r="B31" s="1"/>
  <c r="S31"/>
  <c r="R31" s="1"/>
  <c r="M32"/>
  <c r="L32" s="1"/>
  <c r="H32"/>
  <c r="F32" s="1"/>
  <c r="B32" s="1"/>
  <c r="S32"/>
  <c r="R32" s="1"/>
  <c r="M33"/>
  <c r="L33" s="1"/>
  <c r="H33"/>
  <c r="F33" s="1"/>
  <c r="B33" s="1"/>
  <c r="S33"/>
  <c r="R33" s="1"/>
  <c r="M34"/>
  <c r="L34" s="1"/>
  <c r="H34"/>
  <c r="F34" s="1"/>
  <c r="B34" s="1"/>
  <c r="S34"/>
  <c r="R34" s="1"/>
  <c r="M35"/>
  <c r="L35" s="1"/>
  <c r="H35"/>
  <c r="F35" s="1"/>
  <c r="B35" s="1"/>
  <c r="S35"/>
  <c r="R35" s="1"/>
  <c r="M36"/>
  <c r="L36" s="1"/>
  <c r="H36"/>
  <c r="F36" s="1"/>
  <c r="B36" s="1"/>
  <c r="S36"/>
  <c r="R36" s="1"/>
  <c r="M37"/>
  <c r="L37" s="1"/>
  <c r="H37"/>
  <c r="F37" s="1"/>
  <c r="B37" s="1"/>
  <c r="S37"/>
  <c r="R37" s="1"/>
  <c r="M38"/>
  <c r="L38" s="1"/>
  <c r="H38"/>
  <c r="F38" s="1"/>
  <c r="B38" s="1"/>
  <c r="S38"/>
  <c r="R38" s="1"/>
  <c r="M39"/>
  <c r="L39" s="1"/>
  <c r="H39"/>
  <c r="F39" s="1"/>
  <c r="B39" s="1"/>
  <c r="S39"/>
  <c r="R39" s="1"/>
  <c r="M40"/>
  <c r="L40" s="1"/>
  <c r="H40"/>
  <c r="F40" s="1"/>
  <c r="B40" s="1"/>
  <c r="S40"/>
  <c r="R40" s="1"/>
  <c r="M41"/>
  <c r="L41" s="1"/>
  <c r="H41"/>
  <c r="F41" s="1"/>
  <c r="B41" s="1"/>
  <c r="AB40"/>
  <c r="S41"/>
  <c r="R41" s="1"/>
  <c r="M42"/>
  <c r="L42" s="1"/>
  <c r="H42"/>
  <c r="F42"/>
  <c r="B42" s="1"/>
  <c r="S42"/>
  <c r="R42" s="1"/>
  <c r="M43"/>
  <c r="L43" s="1"/>
  <c r="H43"/>
  <c r="F43" s="1"/>
  <c r="B43" s="1"/>
  <c r="S43"/>
  <c r="R43" s="1"/>
  <c r="M44"/>
  <c r="L44" s="1"/>
  <c r="H44"/>
  <c r="F44" s="1"/>
  <c r="B44" s="1"/>
  <c r="S44"/>
  <c r="R44" s="1"/>
  <c r="M45"/>
  <c r="L45" s="1"/>
  <c r="H45"/>
  <c r="F45" s="1"/>
  <c r="B45" s="1"/>
  <c r="S45"/>
  <c r="R45" s="1"/>
  <c r="M46"/>
  <c r="L46" s="1"/>
  <c r="H46"/>
  <c r="F46" s="1"/>
  <c r="B46" s="1"/>
  <c r="S46"/>
  <c r="R46" s="1"/>
  <c r="M47"/>
  <c r="L47" s="1"/>
  <c r="H47"/>
  <c r="F47" s="1"/>
  <c r="B47" s="1"/>
  <c r="S47"/>
  <c r="R47" s="1"/>
  <c r="M48"/>
  <c r="L48" s="1"/>
  <c r="H48"/>
  <c r="F48" s="1"/>
  <c r="B48" s="1"/>
  <c r="S48"/>
  <c r="R48" s="1"/>
  <c r="M49"/>
  <c r="L49" s="1"/>
  <c r="H49"/>
  <c r="F49" s="1"/>
  <c r="B49" s="1"/>
  <c r="S49"/>
  <c r="R49" s="1"/>
  <c r="M50"/>
  <c r="L50" s="1"/>
  <c r="H50"/>
  <c r="F50" s="1"/>
  <c r="B50" s="1"/>
  <c r="S50"/>
  <c r="R50" s="1"/>
  <c r="M51"/>
  <c r="L51" s="1"/>
  <c r="H51"/>
  <c r="F51" s="1"/>
  <c r="B51" s="1"/>
  <c r="S51"/>
  <c r="R51" s="1"/>
  <c r="M52"/>
  <c r="L52" s="1"/>
  <c r="H52"/>
  <c r="F52" s="1"/>
  <c r="B52" s="1"/>
  <c r="AC52" s="1"/>
  <c r="S52"/>
  <c r="R52" s="1"/>
  <c r="AA53"/>
  <c r="AC53"/>
  <c r="Y53"/>
  <c r="AA55"/>
  <c r="AC55"/>
  <c r="Y55"/>
  <c r="AA57"/>
  <c r="AC57"/>
  <c r="Y57"/>
  <c r="AA59"/>
  <c r="AC59"/>
  <c r="Y59"/>
  <c r="AA61"/>
  <c r="AC61"/>
  <c r="Y61"/>
  <c r="AA63"/>
  <c r="AC63"/>
  <c r="Y63"/>
  <c r="AA65"/>
  <c r="AC65"/>
  <c r="Y65"/>
  <c r="AA67"/>
  <c r="AC67"/>
  <c r="Y67"/>
  <c r="AA69"/>
  <c r="AC69"/>
  <c r="Y69"/>
  <c r="AA71"/>
  <c r="AC71"/>
  <c r="Y71"/>
  <c r="AA73"/>
  <c r="AC73"/>
  <c r="Y73"/>
  <c r="AA75"/>
  <c r="AC75"/>
  <c r="Y75"/>
  <c r="AA77"/>
  <c r="AC77"/>
  <c r="Y77"/>
  <c r="AA79"/>
  <c r="AC79"/>
  <c r="Y79"/>
  <c r="AA81"/>
  <c r="AC81"/>
  <c r="Y81"/>
  <c r="AA82"/>
  <c r="AC82"/>
  <c r="Y82"/>
  <c r="AA83"/>
  <c r="AC83"/>
  <c r="Y83"/>
  <c r="AA85"/>
  <c r="AC85"/>
  <c r="Y85"/>
  <c r="AA87"/>
  <c r="AC87"/>
  <c r="Y87"/>
  <c r="AA89"/>
  <c r="AC89"/>
  <c r="Y89"/>
  <c r="AA91"/>
  <c r="AC91"/>
  <c r="Y91"/>
  <c r="AA93"/>
  <c r="AC93"/>
  <c r="Y93"/>
  <c r="AA95"/>
  <c r="AC95"/>
  <c r="Y95"/>
  <c r="AA97"/>
  <c r="AC97"/>
  <c r="Y97"/>
  <c r="AA99"/>
  <c r="AC99"/>
  <c r="Y99"/>
  <c r="AA101"/>
  <c r="AC101"/>
  <c r="Y101"/>
  <c r="AA103"/>
  <c r="AC103"/>
  <c r="Y103"/>
  <c r="AA105"/>
  <c r="AC105"/>
  <c r="Y105"/>
  <c r="AA106"/>
  <c r="AC106"/>
  <c r="Y106"/>
  <c r="AA107"/>
  <c r="AC107"/>
  <c r="Y107"/>
  <c r="AA108"/>
  <c r="AC108"/>
  <c r="Y108"/>
  <c r="AA111"/>
  <c r="AC111"/>
  <c r="Y111"/>
  <c r="AA112"/>
  <c r="AC112"/>
  <c r="Y112"/>
  <c r="AA115"/>
  <c r="AC115"/>
  <c r="Y115"/>
  <c r="AA116"/>
  <c r="AC116"/>
  <c r="Y116"/>
  <c r="AA117"/>
  <c r="AC117"/>
  <c r="Y117"/>
  <c r="AA118"/>
  <c r="AC118"/>
  <c r="Y118"/>
  <c r="AA119"/>
  <c r="AC119"/>
  <c r="Y119"/>
  <c r="AA120"/>
  <c r="AC120"/>
  <c r="Y120"/>
  <c r="AA123"/>
  <c r="AC123"/>
  <c r="Y123"/>
  <c r="AA124"/>
  <c r="AC124"/>
  <c r="Y124"/>
  <c r="AA125"/>
  <c r="AC125"/>
  <c r="Y125"/>
  <c r="AA127"/>
  <c r="AC127"/>
  <c r="Y127"/>
  <c r="AA128"/>
  <c r="AC128"/>
  <c r="Y128"/>
  <c r="AA130"/>
  <c r="AC130"/>
  <c r="Y130"/>
  <c r="AA131"/>
  <c r="AC131"/>
  <c r="Y131"/>
  <c r="AA132"/>
  <c r="AC132"/>
  <c r="Y132"/>
  <c r="AA135"/>
  <c r="AC135"/>
  <c r="Y135"/>
  <c r="AA136"/>
  <c r="AC136"/>
  <c r="Y136"/>
  <c r="AA137"/>
  <c r="AC137"/>
  <c r="Y137"/>
  <c r="AA138"/>
  <c r="AC138"/>
  <c r="Y138"/>
  <c r="AA139"/>
  <c r="AC139"/>
  <c r="Y139"/>
  <c r="AA140"/>
  <c r="AC140"/>
  <c r="Y140"/>
  <c r="AA143"/>
  <c r="AC143"/>
  <c r="Y143"/>
  <c r="AA144"/>
  <c r="AC144"/>
  <c r="Y144"/>
  <c r="AA146"/>
  <c r="AC146"/>
  <c r="Y146"/>
  <c r="AA147"/>
  <c r="AC147"/>
  <c r="Y147"/>
  <c r="AA148"/>
  <c r="AC148"/>
  <c r="Y148"/>
  <c r="AA151"/>
  <c r="AC151"/>
  <c r="Y151"/>
  <c r="AA152"/>
  <c r="AC152"/>
  <c r="Y152"/>
  <c r="AA154"/>
  <c r="AC154"/>
  <c r="Y154"/>
  <c r="AA155"/>
  <c r="AC155"/>
  <c r="Y155"/>
  <c r="AA156"/>
  <c r="AC156"/>
  <c r="Y156"/>
  <c r="AA159"/>
  <c r="AC159"/>
  <c r="Y159"/>
  <c r="AA160"/>
  <c r="AC160"/>
  <c r="Y160"/>
  <c r="AA161"/>
  <c r="AC161"/>
  <c r="Y161"/>
  <c r="AA162"/>
  <c r="AC162"/>
  <c r="Y162"/>
  <c r="AA163"/>
  <c r="AC163"/>
  <c r="Y163"/>
  <c r="AA164"/>
  <c r="AC164"/>
  <c r="Y164"/>
  <c r="AA167"/>
  <c r="AC167"/>
  <c r="Y167"/>
  <c r="AA168"/>
  <c r="AC168"/>
  <c r="Y168"/>
  <c r="AA171"/>
  <c r="AC171"/>
  <c r="Y171"/>
  <c r="AA172"/>
  <c r="AC172"/>
  <c r="Y172"/>
  <c r="AA175"/>
  <c r="AC175"/>
  <c r="Y175"/>
  <c r="AA176"/>
  <c r="AC176"/>
  <c r="Y176"/>
  <c r="AA178"/>
  <c r="AC178"/>
  <c r="Y178"/>
  <c r="AA179"/>
  <c r="AC179"/>
  <c r="Y179"/>
  <c r="AA180"/>
  <c r="AC180"/>
  <c r="Y180"/>
  <c r="AA181"/>
  <c r="AC181"/>
  <c r="Y181"/>
  <c r="AA183"/>
  <c r="AC183"/>
  <c r="Y183"/>
  <c r="AA184"/>
  <c r="AC184"/>
  <c r="Y184"/>
  <c r="AA186"/>
  <c r="AC186"/>
  <c r="Y186"/>
  <c r="AA187"/>
  <c r="AC187"/>
  <c r="Y187"/>
  <c r="AA188"/>
  <c r="AC188"/>
  <c r="Y188"/>
  <c r="AA191"/>
  <c r="AC191"/>
  <c r="Y191"/>
  <c r="AA192"/>
  <c r="AC192"/>
  <c r="Y192"/>
  <c r="AA194"/>
  <c r="AC194"/>
  <c r="Y194"/>
  <c r="AA195"/>
  <c r="AC195"/>
  <c r="Y195"/>
  <c r="AA196"/>
  <c r="AC196"/>
  <c r="Y196"/>
  <c r="AA199"/>
  <c r="AC199"/>
  <c r="Y199"/>
  <c r="AA200"/>
  <c r="AC200"/>
  <c r="Y200"/>
  <c r="AA201"/>
  <c r="AC201"/>
  <c r="Y201"/>
  <c r="AA203"/>
  <c r="AC203"/>
  <c r="Y203"/>
  <c r="AA204"/>
  <c r="AC204"/>
  <c r="Y204"/>
  <c r="AA207"/>
  <c r="AC207"/>
  <c r="Y207"/>
  <c r="AA208"/>
  <c r="AC208"/>
  <c r="Y208"/>
  <c r="AA209"/>
  <c r="AC209"/>
  <c r="Y209"/>
  <c r="AA210"/>
  <c r="AC210"/>
  <c r="Y210"/>
  <c r="AA211"/>
  <c r="AC211"/>
  <c r="Y211"/>
  <c r="AA212"/>
  <c r="AC212"/>
  <c r="Y212"/>
  <c r="AA215"/>
  <c r="AC215"/>
  <c r="Y215"/>
  <c r="AA216"/>
  <c r="AC216"/>
  <c r="Y216"/>
  <c r="AA217"/>
  <c r="AC217"/>
  <c r="Y217"/>
  <c r="AA218"/>
  <c r="AC218"/>
  <c r="Y218"/>
  <c r="AA219"/>
  <c r="AC219"/>
  <c r="Y219"/>
  <c r="AA220"/>
  <c r="AC220"/>
  <c r="Y220"/>
  <c r="AA223"/>
  <c r="AC223"/>
  <c r="Y223"/>
  <c r="AA224"/>
  <c r="AC224"/>
  <c r="Y224"/>
  <c r="AA226"/>
  <c r="AC226"/>
  <c r="Y226"/>
  <c r="AA227"/>
  <c r="AC227"/>
  <c r="Y227"/>
  <c r="AA228"/>
  <c r="AC228"/>
  <c r="Y228"/>
  <c r="AA231"/>
  <c r="AC231"/>
  <c r="Y231"/>
  <c r="AA232"/>
  <c r="AC232"/>
  <c r="Y232"/>
  <c r="AA233"/>
  <c r="AC233"/>
  <c r="Y233"/>
  <c r="AA235"/>
  <c r="AC235"/>
  <c r="Y235"/>
  <c r="AA236"/>
  <c r="AC236"/>
  <c r="Y236"/>
  <c r="AA239"/>
  <c r="AC239"/>
  <c r="Y239"/>
  <c r="AA240"/>
  <c r="AC240"/>
  <c r="Y240"/>
  <c r="AA242"/>
  <c r="AC242"/>
  <c r="Y242"/>
  <c r="AA243"/>
  <c r="AC243"/>
  <c r="Y243"/>
  <c r="AA244"/>
  <c r="AC244"/>
  <c r="Y244"/>
  <c r="AA247"/>
  <c r="AC247"/>
  <c r="Y247"/>
  <c r="AA248"/>
  <c r="AC248"/>
  <c r="Y248"/>
  <c r="AA251"/>
  <c r="AC251"/>
  <c r="Y251"/>
  <c r="AA252"/>
  <c r="AC252"/>
  <c r="Y252"/>
  <c r="AA254"/>
  <c r="AC254"/>
  <c r="Y254"/>
  <c r="AA255"/>
  <c r="AC255"/>
  <c r="Y255"/>
  <c r="AA256"/>
  <c r="AC256"/>
  <c r="Y256"/>
  <c r="AA259"/>
  <c r="AC259"/>
  <c r="Y259"/>
  <c r="AA260"/>
  <c r="AC260"/>
  <c r="Y260"/>
  <c r="AA262"/>
  <c r="AC262"/>
  <c r="Y262"/>
  <c r="AA263"/>
  <c r="AC263"/>
  <c r="Y263"/>
  <c r="AA264"/>
  <c r="AC264"/>
  <c r="Y264"/>
  <c r="AA265"/>
  <c r="AC265"/>
  <c r="Y265"/>
  <c r="AA267"/>
  <c r="AC267"/>
  <c r="Y267"/>
  <c r="AA268"/>
  <c r="AC268"/>
  <c r="Y268"/>
  <c r="AA270"/>
  <c r="AC270"/>
  <c r="Y270"/>
  <c r="AA271"/>
  <c r="AC271"/>
  <c r="Y271"/>
  <c r="AA272"/>
  <c r="AC272"/>
  <c r="Y272"/>
  <c r="AA275"/>
  <c r="AC275"/>
  <c r="Y275"/>
  <c r="AA276"/>
  <c r="AC276"/>
  <c r="Y276"/>
  <c r="AA278"/>
  <c r="AC278"/>
  <c r="Y278"/>
  <c r="AA279"/>
  <c r="AC279"/>
  <c r="Y279"/>
  <c r="AA280"/>
  <c r="AC280"/>
  <c r="Y280"/>
  <c r="AA283"/>
  <c r="AC283"/>
  <c r="Y283"/>
  <c r="AA284"/>
  <c r="AC284"/>
  <c r="Y284"/>
  <c r="AA286"/>
  <c r="AC286"/>
  <c r="Y286"/>
  <c r="AA287"/>
  <c r="AC287"/>
  <c r="Y287"/>
  <c r="AA288"/>
  <c r="AC288"/>
  <c r="Y288"/>
  <c r="AA291"/>
  <c r="AC291"/>
  <c r="Y291"/>
  <c r="AA292"/>
  <c r="AC292"/>
  <c r="Y292"/>
  <c r="AA295"/>
  <c r="AC295"/>
  <c r="Y295"/>
  <c r="AA296"/>
  <c r="AC296"/>
  <c r="Y296"/>
  <c r="AA297"/>
  <c r="AC297"/>
  <c r="Y297"/>
  <c r="AA299"/>
  <c r="AC299"/>
  <c r="Y299"/>
  <c r="AA300"/>
  <c r="AC300"/>
  <c r="Y300"/>
  <c r="Y301"/>
  <c r="AA302"/>
  <c r="AC302"/>
  <c r="Y302"/>
  <c r="AA303"/>
  <c r="AC303"/>
  <c r="Y303"/>
  <c r="AA304"/>
  <c r="AC304"/>
  <c r="Y304"/>
  <c r="AA306"/>
  <c r="AC307"/>
  <c r="AA307"/>
  <c r="Y307"/>
  <c r="AC308"/>
  <c r="AA308"/>
  <c r="Y308"/>
  <c r="AC309"/>
  <c r="Y309"/>
  <c r="AC311"/>
  <c r="AA311"/>
  <c r="Y311"/>
  <c r="AC312"/>
  <c r="AA312"/>
  <c r="Y312"/>
  <c r="AC314"/>
  <c r="AA314"/>
  <c r="Y314"/>
  <c r="AC315"/>
  <c r="AA315"/>
  <c r="Y315"/>
  <c r="AC316"/>
  <c r="AA316"/>
  <c r="Y316"/>
  <c r="AC317"/>
  <c r="Y317"/>
  <c r="AC319"/>
  <c r="AA319"/>
  <c r="Y319"/>
  <c r="AC320"/>
  <c r="AA320"/>
  <c r="Y320"/>
  <c r="AC322"/>
  <c r="AA322"/>
  <c r="Y322"/>
  <c r="AC323"/>
  <c r="AA323"/>
  <c r="Y323"/>
  <c r="AC324"/>
  <c r="AA324"/>
  <c r="Y324"/>
  <c r="AC325"/>
  <c r="Y325"/>
  <c r="AC327"/>
  <c r="AA327"/>
  <c r="Y327"/>
  <c r="AC328"/>
  <c r="AA328"/>
  <c r="Y328"/>
  <c r="AC330"/>
  <c r="AA330"/>
  <c r="Y330"/>
  <c r="AC331"/>
  <c r="AA331"/>
  <c r="Y331"/>
  <c r="AC332"/>
  <c r="AA332"/>
  <c r="Y332"/>
  <c r="AC333"/>
  <c r="Y333"/>
  <c r="AC335"/>
  <c r="AA335"/>
  <c r="Y335"/>
  <c r="AC336"/>
  <c r="AA336"/>
  <c r="Y336"/>
  <c r="AC338"/>
  <c r="AA338"/>
  <c r="Y338"/>
  <c r="AC339"/>
  <c r="AA339"/>
  <c r="Y339"/>
  <c r="AC340"/>
  <c r="AA340"/>
  <c r="Y340"/>
  <c r="AC341"/>
  <c r="Y341"/>
  <c r="AC343"/>
  <c r="AA343"/>
  <c r="Y343"/>
  <c r="AC344"/>
  <c r="AA344"/>
  <c r="Y344"/>
  <c r="AC345"/>
  <c r="AA345"/>
  <c r="Y345"/>
  <c r="AC347"/>
  <c r="AA347"/>
  <c r="Y347"/>
  <c r="AC348"/>
  <c r="AA348"/>
  <c r="Y348"/>
  <c r="AC349"/>
  <c r="Y349"/>
  <c r="AC351"/>
  <c r="AA351"/>
  <c r="Y351"/>
  <c r="AC352"/>
  <c r="AA352"/>
  <c r="Y352"/>
  <c r="AC354"/>
  <c r="AA354"/>
  <c r="Y354"/>
  <c r="AC355"/>
  <c r="AA355"/>
  <c r="Y355"/>
  <c r="AC356"/>
  <c r="AA356"/>
  <c r="Y356"/>
  <c r="AC357"/>
  <c r="Y357"/>
  <c r="AC359"/>
  <c r="AA359"/>
  <c r="Y359"/>
  <c r="AC360"/>
  <c r="AA360"/>
  <c r="Y360"/>
  <c r="AA362"/>
  <c r="AC363"/>
  <c r="AA363"/>
  <c r="Y363"/>
  <c r="AC364"/>
  <c r="AA364"/>
  <c r="Y364"/>
  <c r="AC365"/>
  <c r="Y365"/>
  <c r="AC367"/>
  <c r="AA367"/>
  <c r="Y367"/>
  <c r="AC368"/>
  <c r="AA368"/>
  <c r="Y368"/>
  <c r="AC371"/>
  <c r="AA371"/>
  <c r="Y371"/>
  <c r="AC372"/>
  <c r="AA372"/>
  <c r="Y372"/>
  <c r="AC373"/>
  <c r="Y373"/>
  <c r="AC374"/>
  <c r="AA374"/>
  <c r="Y374"/>
  <c r="AC375"/>
  <c r="AA375"/>
  <c r="Y375"/>
  <c r="AC376"/>
  <c r="AA376"/>
  <c r="Y376"/>
  <c r="AC377"/>
  <c r="AA377"/>
  <c r="Y377"/>
  <c r="AC379"/>
  <c r="AA379"/>
  <c r="Y379"/>
  <c r="AC380"/>
  <c r="AA380"/>
  <c r="Y380"/>
  <c r="AC381"/>
  <c r="Y381"/>
  <c r="AC382"/>
  <c r="AA382"/>
  <c r="Y382"/>
  <c r="AC383"/>
  <c r="AA383"/>
  <c r="Y383"/>
  <c r="AC384"/>
  <c r="AA384"/>
  <c r="Y384"/>
  <c r="AA386"/>
  <c r="AC387"/>
  <c r="AA387"/>
  <c r="Y387"/>
  <c r="AC388"/>
  <c r="AA388"/>
  <c r="Y388"/>
  <c r="AC389"/>
  <c r="Y389"/>
  <c r="AC391"/>
  <c r="AA391"/>
  <c r="Y391"/>
  <c r="AC392"/>
  <c r="AA392"/>
  <c r="Y392"/>
  <c r="AA394"/>
  <c r="AC395"/>
  <c r="AA395"/>
  <c r="Y395"/>
  <c r="AC396"/>
  <c r="AA396"/>
  <c r="Y396"/>
  <c r="AC397"/>
  <c r="Y397"/>
  <c r="AC399"/>
  <c r="AA399"/>
  <c r="Y399"/>
  <c r="AC400"/>
  <c r="AA400"/>
  <c r="Y400"/>
  <c r="AC402"/>
  <c r="AA402"/>
  <c r="Y402"/>
  <c r="AC403"/>
  <c r="AA403"/>
  <c r="Y403"/>
  <c r="AC404"/>
  <c r="AA404"/>
  <c r="Y404"/>
  <c r="AC405"/>
  <c r="AA405"/>
  <c r="Y405"/>
  <c r="AC406"/>
  <c r="AA406"/>
  <c r="Y406"/>
  <c r="AC407"/>
  <c r="AA407"/>
  <c r="Y407"/>
  <c r="AC408"/>
  <c r="AA408"/>
  <c r="Y408"/>
  <c r="AC409"/>
  <c r="AA409"/>
  <c r="Y409"/>
  <c r="AC411"/>
  <c r="AA411"/>
  <c r="Y411"/>
  <c r="AC412"/>
  <c r="AA412"/>
  <c r="Y412"/>
  <c r="AC413"/>
  <c r="AA413"/>
  <c r="Y413"/>
  <c r="AC415"/>
  <c r="AA415"/>
  <c r="Y415"/>
  <c r="AC416"/>
  <c r="AA416"/>
  <c r="Y416"/>
  <c r="AC418"/>
  <c r="AA418"/>
  <c r="Y418"/>
  <c r="AC419"/>
  <c r="AA419"/>
  <c r="Y419"/>
  <c r="AC420"/>
  <c r="AA420"/>
  <c r="Y420"/>
  <c r="AC421"/>
  <c r="AA421"/>
  <c r="Y421"/>
  <c r="AC423"/>
  <c r="AA423"/>
  <c r="Y423"/>
  <c r="AC424"/>
  <c r="AA424"/>
  <c r="Y424"/>
  <c r="AC426"/>
  <c r="AA426"/>
  <c r="Y426"/>
  <c r="AC427"/>
  <c r="AA427"/>
  <c r="Y427"/>
  <c r="AC428"/>
  <c r="AA428"/>
  <c r="Y428"/>
  <c r="AC429"/>
  <c r="AA429"/>
  <c r="Y429"/>
  <c r="AC431"/>
  <c r="AA431"/>
  <c r="Y431"/>
  <c r="AC432"/>
  <c r="AA432"/>
  <c r="Y432"/>
  <c r="AC434"/>
  <c r="AA434"/>
  <c r="Y434"/>
  <c r="AC435"/>
  <c r="AA435"/>
  <c r="Y435"/>
  <c r="AC436"/>
  <c r="AA436"/>
  <c r="Y436"/>
  <c r="AC437"/>
  <c r="AA437"/>
  <c r="Y437"/>
  <c r="AC439"/>
  <c r="AA439"/>
  <c r="Y439"/>
  <c r="AC440"/>
  <c r="AA440"/>
  <c r="Y440"/>
  <c r="AC441"/>
  <c r="AA441"/>
  <c r="Y441"/>
  <c r="AC442"/>
  <c r="AA442"/>
  <c r="Y442"/>
  <c r="AC443"/>
  <c r="AA443"/>
  <c r="Y443"/>
  <c r="AC444"/>
  <c r="AA444"/>
  <c r="Y444"/>
  <c r="AC445"/>
  <c r="AA445"/>
  <c r="Y445"/>
  <c r="AC446"/>
  <c r="AA446"/>
  <c r="Y446"/>
  <c r="AC447"/>
  <c r="AA447"/>
  <c r="Y447"/>
  <c r="AC448"/>
  <c r="AA448"/>
  <c r="Y448"/>
  <c r="AC451"/>
  <c r="AA451"/>
  <c r="Y451"/>
  <c r="AC452"/>
  <c r="AA452"/>
  <c r="Y452"/>
  <c r="AC453"/>
  <c r="AA453"/>
  <c r="Y453"/>
  <c r="AC454"/>
  <c r="AA454"/>
  <c r="Y454"/>
  <c r="AC455"/>
  <c r="AA455"/>
  <c r="Y455"/>
  <c r="AC456"/>
  <c r="AA456"/>
  <c r="Y456"/>
  <c r="AC458"/>
  <c r="AA458"/>
  <c r="Y458"/>
  <c r="AC459"/>
  <c r="AA459"/>
  <c r="Y459"/>
  <c r="AC460"/>
  <c r="AA460"/>
  <c r="Y460"/>
  <c r="AC461"/>
  <c r="AA461"/>
  <c r="Y461"/>
  <c r="AC462"/>
  <c r="AA462"/>
  <c r="Y462"/>
  <c r="AC463"/>
  <c r="AA463"/>
  <c r="Y463"/>
  <c r="AC464"/>
  <c r="AA464"/>
  <c r="Y464"/>
  <c r="AC467"/>
  <c r="AA467"/>
  <c r="Y467"/>
  <c r="AC468"/>
  <c r="AA468"/>
  <c r="Y468"/>
  <c r="AC469"/>
  <c r="AA469"/>
  <c r="Y469"/>
  <c r="AC470"/>
  <c r="AA470"/>
  <c r="Y470"/>
  <c r="AC471"/>
  <c r="AA471"/>
  <c r="Y471"/>
  <c r="AC472"/>
  <c r="AA472"/>
  <c r="Y472"/>
  <c r="AC473"/>
  <c r="AA473"/>
  <c r="Y473"/>
  <c r="AC474"/>
  <c r="AA474"/>
  <c r="Y474"/>
  <c r="AC475"/>
  <c r="AA475"/>
  <c r="Y475"/>
  <c r="AC476"/>
  <c r="AA476"/>
  <c r="Y476"/>
  <c r="AC477"/>
  <c r="AA477"/>
  <c r="Y477"/>
  <c r="AC478"/>
  <c r="AA478"/>
  <c r="Y478"/>
  <c r="AC479"/>
  <c r="AA479"/>
  <c r="Y479"/>
  <c r="AC480"/>
  <c r="AA480"/>
  <c r="Y480"/>
  <c r="AC483"/>
  <c r="AA483"/>
  <c r="Y483"/>
  <c r="AC484"/>
  <c r="AA484"/>
  <c r="Y484"/>
  <c r="AC485"/>
  <c r="AA485"/>
  <c r="Y485"/>
  <c r="AC486"/>
  <c r="AA486"/>
  <c r="Y486"/>
  <c r="AC487"/>
  <c r="AA487"/>
  <c r="Y487"/>
  <c r="AC488"/>
  <c r="AA488"/>
  <c r="Y488"/>
  <c r="AC489"/>
  <c r="AA489"/>
  <c r="Y489"/>
  <c r="AC490"/>
  <c r="AA490"/>
  <c r="Y490"/>
  <c r="AC492"/>
  <c r="AA492"/>
  <c r="Y492"/>
  <c r="AC493"/>
  <c r="AA493"/>
  <c r="Y493"/>
  <c r="AC494"/>
  <c r="AA494"/>
  <c r="Y494"/>
  <c r="AC495"/>
  <c r="AA495"/>
  <c r="Y495"/>
  <c r="AC496"/>
  <c r="AA496"/>
  <c r="Y496"/>
  <c r="AC497"/>
  <c r="AA497"/>
  <c r="Y497"/>
  <c r="AC500"/>
  <c r="AA500"/>
  <c r="Y500"/>
  <c r="AC501"/>
  <c r="AA501"/>
  <c r="Y501"/>
  <c r="AC502"/>
  <c r="AA502"/>
  <c r="Y502"/>
  <c r="AC503"/>
  <c r="AA503"/>
  <c r="Y503"/>
  <c r="AC504"/>
  <c r="AA504"/>
  <c r="Y504"/>
  <c r="AC505"/>
  <c r="AA505"/>
  <c r="Y505"/>
  <c r="AC506"/>
  <c r="AA506"/>
  <c r="Y506"/>
  <c r="AC507"/>
  <c r="AA507"/>
  <c r="Y507"/>
  <c r="AC508"/>
  <c r="AA508"/>
  <c r="Y508"/>
  <c r="AC509"/>
  <c r="AA509"/>
  <c r="Y509"/>
  <c r="AC510"/>
  <c r="AA510"/>
  <c r="Y510"/>
  <c r="AC511"/>
  <c r="AA511"/>
  <c r="Y511"/>
  <c r="AC512"/>
  <c r="AA512"/>
  <c r="Y512"/>
  <c r="AC513"/>
  <c r="AA513"/>
  <c r="Y513"/>
  <c r="AC514"/>
  <c r="AA514"/>
  <c r="Y514"/>
  <c r="AC516"/>
  <c r="AA516"/>
  <c r="Y516"/>
  <c r="AC517"/>
  <c r="AA517"/>
  <c r="Y517"/>
  <c r="AC519"/>
  <c r="AA519"/>
  <c r="Y519"/>
  <c r="AC520"/>
  <c r="AA520"/>
  <c r="Y520"/>
  <c r="AC521"/>
  <c r="AA521"/>
  <c r="Y521"/>
  <c r="AC522"/>
  <c r="AA522"/>
  <c r="Y522"/>
  <c r="AC524"/>
  <c r="AA524"/>
  <c r="Y524"/>
  <c r="AC525"/>
  <c r="AA525"/>
  <c r="Y525"/>
  <c r="AC527"/>
  <c r="AA527"/>
  <c r="Y527"/>
  <c r="AC528"/>
  <c r="AA528"/>
  <c r="Y528"/>
  <c r="AC529"/>
  <c r="AA529"/>
  <c r="Y529"/>
  <c r="AC532"/>
  <c r="AA532"/>
  <c r="Y532"/>
  <c r="AC533"/>
  <c r="AA533"/>
  <c r="Y533"/>
  <c r="AC534"/>
  <c r="AA534"/>
  <c r="Y534"/>
  <c r="AC535"/>
  <c r="AA535"/>
  <c r="Y535"/>
  <c r="AC536"/>
  <c r="AA536"/>
  <c r="Y536"/>
  <c r="AC537"/>
  <c r="AA537"/>
  <c r="Y537"/>
  <c r="AC538"/>
  <c r="AA538"/>
  <c r="Y538"/>
  <c r="AC539"/>
  <c r="AA539"/>
  <c r="Y539"/>
  <c r="AC540"/>
  <c r="AA540"/>
  <c r="Y540"/>
  <c r="AC541"/>
  <c r="AA541"/>
  <c r="Y541"/>
  <c r="AC543"/>
  <c r="AA543"/>
  <c r="Y543"/>
  <c r="AC544"/>
  <c r="AA544"/>
  <c r="Y544"/>
  <c r="AC545"/>
  <c r="AA545"/>
  <c r="Y545"/>
  <c r="AC546"/>
  <c r="AA546"/>
  <c r="Y546"/>
  <c r="AC548"/>
  <c r="AA548"/>
  <c r="Y548"/>
  <c r="AA549"/>
  <c r="AC549"/>
  <c r="Y549"/>
  <c r="AA551"/>
  <c r="AC551"/>
  <c r="Y551"/>
  <c r="AC552"/>
  <c r="AA552"/>
  <c r="Y552"/>
  <c r="AA553"/>
  <c r="AC553"/>
  <c r="Y553"/>
  <c r="AC554"/>
  <c r="AA554"/>
  <c r="Y554"/>
  <c r="AC556"/>
  <c r="AA556"/>
  <c r="Y556"/>
  <c r="AA557"/>
  <c r="AC557"/>
  <c r="Y557"/>
  <c r="AA559"/>
  <c r="AC559"/>
  <c r="Y559"/>
  <c r="AC560"/>
  <c r="AA560"/>
  <c r="Y560"/>
  <c r="AA561"/>
  <c r="AC561"/>
  <c r="Y561"/>
  <c r="AC562"/>
  <c r="AA562"/>
  <c r="Y562"/>
  <c r="AC564"/>
  <c r="AA564"/>
  <c r="Y564"/>
  <c r="AA565"/>
  <c r="AC565"/>
  <c r="Y565"/>
  <c r="AA567"/>
  <c r="AC567"/>
  <c r="Y567"/>
  <c r="AC568"/>
  <c r="AA568"/>
  <c r="Y568"/>
  <c r="AA569"/>
  <c r="AC569"/>
  <c r="Y569"/>
  <c r="AC570"/>
  <c r="AA570"/>
  <c r="Y570"/>
  <c r="AA571"/>
  <c r="AC571"/>
  <c r="Y571"/>
  <c r="AC572"/>
  <c r="AA572"/>
  <c r="Y572"/>
  <c r="AA573"/>
  <c r="AC573"/>
  <c r="Y573"/>
  <c r="AA575"/>
  <c r="AC575"/>
  <c r="Y575"/>
  <c r="AC576"/>
  <c r="AA576"/>
  <c r="Y576"/>
  <c r="AA577"/>
  <c r="AC577"/>
  <c r="Y577"/>
  <c r="AC578"/>
  <c r="AA578"/>
  <c r="Y578"/>
  <c r="AC580"/>
  <c r="AA580"/>
  <c r="Y580"/>
  <c r="AA581"/>
  <c r="AC581"/>
  <c r="Y581"/>
  <c r="AA583"/>
  <c r="AC583"/>
  <c r="Y583"/>
  <c r="AC584"/>
  <c r="AA584"/>
  <c r="Y584"/>
  <c r="AA585"/>
  <c r="AC585"/>
  <c r="Y585"/>
  <c r="AA587"/>
  <c r="AC587"/>
  <c r="Y587"/>
  <c r="AC588"/>
  <c r="AA588"/>
  <c r="Y588"/>
  <c r="AA589"/>
  <c r="AC589"/>
  <c r="Y589"/>
  <c r="AC590"/>
  <c r="AA590"/>
  <c r="Y590"/>
  <c r="AA591"/>
  <c r="AC591"/>
  <c r="Y591"/>
  <c r="AC592"/>
  <c r="AA592"/>
  <c r="Y592"/>
  <c r="AA593"/>
  <c r="AC593"/>
  <c r="Y593"/>
  <c r="AC596"/>
  <c r="AA596"/>
  <c r="Y596"/>
  <c r="AA597"/>
  <c r="AC597"/>
  <c r="Y597"/>
  <c r="AA599"/>
  <c r="AC599"/>
  <c r="Y599"/>
  <c r="AC600"/>
  <c r="AA600"/>
  <c r="Y600"/>
  <c r="AA601"/>
  <c r="AC601"/>
  <c r="Y601"/>
  <c r="AA603"/>
  <c r="AC603"/>
  <c r="Y603"/>
  <c r="AC604"/>
  <c r="AA604"/>
  <c r="Y604"/>
  <c r="AA605"/>
  <c r="AC605"/>
  <c r="Y605"/>
  <c r="AC606"/>
  <c r="AA606"/>
  <c r="Y606"/>
  <c r="AA607"/>
  <c r="AC607"/>
  <c r="Y607"/>
  <c r="AC608"/>
  <c r="AA608"/>
  <c r="Y608"/>
  <c r="AA609"/>
  <c r="AC609"/>
  <c r="Y609"/>
  <c r="AC610"/>
  <c r="AA610"/>
  <c r="Y610"/>
  <c r="AC612"/>
  <c r="AA612"/>
  <c r="Y612"/>
  <c r="AA613"/>
  <c r="AC613"/>
  <c r="Y613"/>
  <c r="AC614"/>
  <c r="AA614"/>
  <c r="Y614"/>
  <c r="AA615"/>
  <c r="AC615"/>
  <c r="Y615"/>
  <c r="AC616"/>
  <c r="AA616"/>
  <c r="Y616"/>
  <c r="AA617"/>
  <c r="AC617"/>
  <c r="Y617"/>
  <c r="AC620"/>
  <c r="AA620"/>
  <c r="Y620"/>
  <c r="AA621"/>
  <c r="AC621"/>
  <c r="Y621"/>
  <c r="AC622"/>
  <c r="AA622"/>
  <c r="Y622"/>
  <c r="AA623"/>
  <c r="AC623"/>
  <c r="Y623"/>
  <c r="AC624"/>
  <c r="AA624"/>
  <c r="Y624"/>
  <c r="AA625"/>
  <c r="AC625"/>
  <c r="Y625"/>
  <c r="AC626"/>
  <c r="AA626"/>
  <c r="Y626"/>
  <c r="AC628"/>
  <c r="AA628"/>
  <c r="Y628"/>
  <c r="AA629"/>
  <c r="AC629"/>
  <c r="Y629"/>
  <c r="AA631"/>
  <c r="AC631"/>
  <c r="Y631"/>
  <c r="AC632"/>
  <c r="AA632"/>
  <c r="Y632"/>
  <c r="AA633"/>
  <c r="AC633"/>
  <c r="Y633"/>
  <c r="AA635"/>
  <c r="AC635"/>
  <c r="Y635"/>
  <c r="AC636"/>
  <c r="AA636"/>
  <c r="Y636"/>
  <c r="AA637"/>
  <c r="AC637"/>
  <c r="Y637"/>
  <c r="AC638"/>
  <c r="AA638"/>
  <c r="Y638"/>
  <c r="AA639"/>
  <c r="AC639"/>
  <c r="Y639"/>
  <c r="AA641"/>
  <c r="AC641"/>
  <c r="Y641"/>
  <c r="AC642"/>
  <c r="AA642"/>
  <c r="Y642"/>
  <c r="AC644"/>
  <c r="AA644"/>
  <c r="Y644"/>
  <c r="AA645"/>
  <c r="AC645"/>
  <c r="Y645"/>
  <c r="AC646"/>
  <c r="AA646"/>
  <c r="Y646"/>
  <c r="AA647"/>
  <c r="AC647"/>
  <c r="Y647"/>
  <c r="AC648"/>
  <c r="AA648"/>
  <c r="Y648"/>
  <c r="AA649"/>
  <c r="AC649"/>
  <c r="Y649"/>
  <c r="AC650"/>
  <c r="AA650"/>
  <c r="Y650"/>
  <c r="AC652"/>
  <c r="AA652"/>
  <c r="Y652"/>
  <c r="AA653"/>
  <c r="AC653"/>
  <c r="Y653"/>
  <c r="AC654"/>
  <c r="AA654"/>
  <c r="Y654"/>
  <c r="AA655"/>
  <c r="AC655"/>
  <c r="Y655"/>
  <c r="AA657"/>
  <c r="AC657"/>
  <c r="Y657"/>
  <c r="AC658"/>
  <c r="AA658"/>
  <c r="Y658"/>
  <c r="AC660"/>
  <c r="AA660"/>
  <c r="Y660"/>
  <c r="AA661"/>
  <c r="AC661"/>
  <c r="Y661"/>
  <c r="AC662"/>
  <c r="AA662"/>
  <c r="Y662"/>
  <c r="AA663"/>
  <c r="AC663"/>
  <c r="Y663"/>
  <c r="AC664"/>
  <c r="AA664"/>
  <c r="Y664"/>
  <c r="AA665"/>
  <c r="AC665"/>
  <c r="Y665"/>
  <c r="AC666"/>
  <c r="AA666"/>
  <c r="Y666"/>
  <c r="AA667"/>
  <c r="AC667"/>
  <c r="Y667"/>
  <c r="AC668"/>
  <c r="AA668"/>
  <c r="Y668"/>
  <c r="AA669"/>
  <c r="AC669"/>
  <c r="Y669"/>
  <c r="AC670"/>
  <c r="AA670"/>
  <c r="Y670"/>
  <c r="AA673"/>
  <c r="AC673"/>
  <c r="Y673"/>
  <c r="AC674"/>
  <c r="AA674"/>
  <c r="Y674"/>
  <c r="AA675"/>
  <c r="AC675"/>
  <c r="Y675"/>
  <c r="AC676"/>
  <c r="AA676"/>
  <c r="Y676"/>
  <c r="AC678"/>
  <c r="AA678"/>
  <c r="Y678"/>
  <c r="AA679"/>
  <c r="AC679"/>
  <c r="Y679"/>
  <c r="AC680"/>
  <c r="AA680"/>
  <c r="Y680"/>
  <c r="AA681"/>
  <c r="AC681"/>
  <c r="Y681"/>
  <c r="AC682"/>
  <c r="AA682"/>
  <c r="Y682"/>
  <c r="AA683"/>
  <c r="AC683"/>
  <c r="Y683"/>
  <c r="AC684"/>
  <c r="AA684"/>
  <c r="Y684"/>
  <c r="AC686"/>
  <c r="AA686"/>
  <c r="Y686"/>
  <c r="AA687"/>
  <c r="AC687"/>
  <c r="Y687"/>
  <c r="AC688"/>
  <c r="AA688"/>
  <c r="Y688"/>
  <c r="AA689"/>
  <c r="AC689"/>
  <c r="Y689"/>
  <c r="AC690"/>
  <c r="AA690"/>
  <c r="Y690"/>
  <c r="AA691"/>
  <c r="AC691"/>
  <c r="Y691"/>
  <c r="AC692"/>
  <c r="AA692"/>
  <c r="Y692"/>
  <c r="AA693"/>
  <c r="AC693"/>
  <c r="Y693"/>
  <c r="AC694"/>
  <c r="AA694"/>
  <c r="Y694"/>
  <c r="AA695"/>
  <c r="AC695"/>
  <c r="Y695"/>
  <c r="AC696"/>
  <c r="AA696"/>
  <c r="Y696"/>
  <c r="AC698"/>
  <c r="AA698"/>
  <c r="Y698"/>
  <c r="AA699"/>
  <c r="AC699"/>
  <c r="Y699"/>
  <c r="AC700"/>
  <c r="AA700"/>
  <c r="Y700"/>
  <c r="AA701"/>
  <c r="AC701"/>
  <c r="Y701"/>
  <c r="AC702"/>
  <c r="AA702"/>
  <c r="Y702"/>
  <c r="AA705"/>
  <c r="AC705"/>
  <c r="Y705"/>
  <c r="AC706"/>
  <c r="AA706"/>
  <c r="Y706"/>
  <c r="AA707"/>
  <c r="AC707"/>
  <c r="Y707"/>
  <c r="AC708"/>
  <c r="AA708"/>
  <c r="Y708"/>
  <c r="AA709"/>
  <c r="AC709"/>
  <c r="Y709"/>
  <c r="AC710"/>
  <c r="AA710"/>
  <c r="Y710"/>
  <c r="AC712"/>
  <c r="AA712"/>
  <c r="Y712"/>
  <c r="AA713"/>
  <c r="AC713"/>
  <c r="Y713"/>
  <c r="AC714"/>
  <c r="AA714"/>
  <c r="Y714"/>
  <c r="AA715"/>
  <c r="AC715"/>
  <c r="Y715"/>
  <c r="AC716"/>
  <c r="AA716"/>
  <c r="Y716"/>
  <c r="AA717"/>
  <c r="AC717"/>
  <c r="Y717"/>
  <c r="AC718"/>
  <c r="AA718"/>
  <c r="Y718"/>
  <c r="AA719"/>
  <c r="AC719"/>
  <c r="Y719"/>
  <c r="AA721"/>
  <c r="AC721"/>
  <c r="Y721"/>
  <c r="AC722"/>
  <c r="AA722"/>
  <c r="Y722"/>
  <c r="AA723"/>
  <c r="AC723"/>
  <c r="Y723"/>
  <c r="AC724"/>
  <c r="AA724"/>
  <c r="Y724"/>
  <c r="AA725"/>
  <c r="AC725"/>
  <c r="Y725"/>
  <c r="AC726"/>
  <c r="AA726"/>
  <c r="Y726"/>
  <c r="AC728"/>
  <c r="AA728"/>
  <c r="Y728"/>
  <c r="AA729"/>
  <c r="AC729"/>
  <c r="Y729"/>
  <c r="AC730"/>
  <c r="AA730"/>
  <c r="Y730"/>
  <c r="AC731"/>
  <c r="AA731"/>
  <c r="Y731"/>
  <c r="AC732"/>
  <c r="AA732"/>
  <c r="Y732"/>
  <c r="AC733"/>
  <c r="AA733"/>
  <c r="Y733"/>
  <c r="AC734"/>
  <c r="AA734"/>
  <c r="Y734"/>
  <c r="AC736"/>
  <c r="AA736"/>
  <c r="Y736"/>
  <c r="AC737"/>
  <c r="AA737"/>
  <c r="Y737"/>
  <c r="AC738"/>
  <c r="AA738"/>
  <c r="Y738"/>
  <c r="AC739"/>
  <c r="AA739"/>
  <c r="Y739"/>
  <c r="AC740"/>
  <c r="AA740"/>
  <c r="Y740"/>
  <c r="AC741"/>
  <c r="AA741"/>
  <c r="Y741"/>
  <c r="AC742"/>
  <c r="AA742"/>
  <c r="Y742"/>
  <c r="AC744"/>
  <c r="AA744"/>
  <c r="Y744"/>
  <c r="AC745"/>
  <c r="AA745"/>
  <c r="Y745"/>
  <c r="AC746"/>
  <c r="AA746"/>
  <c r="Y746"/>
  <c r="AC747"/>
  <c r="AA747"/>
  <c r="Y747"/>
  <c r="AC748"/>
  <c r="AA748"/>
  <c r="Y748"/>
  <c r="AC749"/>
  <c r="AA749"/>
  <c r="Y749"/>
  <c r="AC750"/>
  <c r="AA750"/>
  <c r="Y750"/>
  <c r="AC751"/>
  <c r="AA751"/>
  <c r="Y751"/>
  <c r="AC753"/>
  <c r="AA753"/>
  <c r="Y753"/>
  <c r="AC754"/>
  <c r="AA754"/>
  <c r="Y754"/>
  <c r="AC755"/>
  <c r="AA755"/>
  <c r="Y755"/>
  <c r="AC756"/>
  <c r="AA756"/>
  <c r="Y756"/>
  <c r="AC757"/>
  <c r="AA757"/>
  <c r="Y757"/>
  <c r="AC758"/>
  <c r="AA758"/>
  <c r="Y758"/>
  <c r="AC760"/>
  <c r="AA760"/>
  <c r="Y760"/>
  <c r="AC761"/>
  <c r="AA761"/>
  <c r="Y761"/>
  <c r="AC762"/>
  <c r="AA762"/>
  <c r="Y762"/>
  <c r="AC764"/>
  <c r="AA764"/>
  <c r="Y764"/>
  <c r="AC765"/>
  <c r="AA765"/>
  <c r="Y765"/>
  <c r="AC766"/>
  <c r="AA766"/>
  <c r="Y766"/>
  <c r="AC767"/>
  <c r="AA767"/>
  <c r="Y767"/>
  <c r="AC768"/>
  <c r="AA768"/>
  <c r="Y768"/>
  <c r="AC769"/>
  <c r="AA769"/>
  <c r="Y769"/>
  <c r="AC770"/>
  <c r="AA770"/>
  <c r="Y770"/>
  <c r="AC771"/>
  <c r="AA771"/>
  <c r="Y771"/>
  <c r="AC772"/>
  <c r="AA772"/>
  <c r="Y772"/>
  <c r="AC773"/>
  <c r="AA773"/>
  <c r="Y773"/>
  <c r="AC774"/>
  <c r="AA774"/>
  <c r="Y774"/>
  <c r="AC775"/>
  <c r="AA775"/>
  <c r="Y775"/>
  <c r="AC776"/>
  <c r="AA776"/>
  <c r="Y776"/>
  <c r="AC778"/>
  <c r="AA778"/>
  <c r="Y778"/>
  <c r="AC779"/>
  <c r="AA779"/>
  <c r="Y779"/>
  <c r="AC780"/>
  <c r="AA780"/>
  <c r="Y780"/>
  <c r="AC781"/>
  <c r="AA781"/>
  <c r="Y781"/>
  <c r="AC782"/>
  <c r="AA782"/>
  <c r="Y782"/>
  <c r="AC783"/>
  <c r="AA783"/>
  <c r="Y783"/>
  <c r="AC785"/>
  <c r="AA785"/>
  <c r="Y785"/>
  <c r="AC786"/>
  <c r="AA786"/>
  <c r="Y786"/>
  <c r="AC787"/>
  <c r="AA787"/>
  <c r="Y787"/>
  <c r="AC788"/>
  <c r="AA788"/>
  <c r="Y788"/>
  <c r="AC789"/>
  <c r="AA789"/>
  <c r="Y789"/>
  <c r="AC790"/>
  <c r="AA790"/>
  <c r="Y790"/>
  <c r="AC791"/>
  <c r="AA791"/>
  <c r="Y791"/>
  <c r="AC792"/>
  <c r="AA792"/>
  <c r="Y792"/>
  <c r="AC793"/>
  <c r="AA793"/>
  <c r="Y793"/>
  <c r="AC794"/>
  <c r="AA794"/>
  <c r="Y794"/>
  <c r="AC795"/>
  <c r="AA795"/>
  <c r="Y795"/>
  <c r="AC796"/>
  <c r="AA796"/>
  <c r="Y796"/>
  <c r="AC797"/>
  <c r="AA797"/>
  <c r="Y797"/>
  <c r="AC798"/>
  <c r="AA798"/>
  <c r="Y798"/>
  <c r="AC799"/>
  <c r="AA799"/>
  <c r="Y799"/>
  <c r="AC800"/>
  <c r="AA800"/>
  <c r="Y800"/>
  <c r="AC801"/>
  <c r="AA801"/>
  <c r="Y801"/>
  <c r="AC802"/>
  <c r="AA802"/>
  <c r="Y802"/>
  <c r="AC803"/>
  <c r="AA803"/>
  <c r="Y803"/>
  <c r="AC804"/>
  <c r="AA804"/>
  <c r="Y804"/>
  <c r="AC805"/>
  <c r="AA805"/>
  <c r="Y805"/>
  <c r="AC806"/>
  <c r="AA806"/>
  <c r="Y806"/>
  <c r="AC807"/>
  <c r="AA807"/>
  <c r="Y807"/>
  <c r="AC808"/>
  <c r="AA808"/>
  <c r="Y808"/>
  <c r="AC810"/>
  <c r="AA810"/>
  <c r="Y810"/>
  <c r="AC811"/>
  <c r="AA811"/>
  <c r="Y811"/>
  <c r="AC812"/>
  <c r="AA812"/>
  <c r="Y812"/>
  <c r="AC813"/>
  <c r="AA813"/>
  <c r="Y813"/>
  <c r="AC814"/>
  <c r="AA814"/>
  <c r="Y814"/>
  <c r="AC815"/>
  <c r="AA815"/>
  <c r="Y815"/>
  <c r="AC817"/>
  <c r="AA817"/>
  <c r="Y817"/>
  <c r="AC818"/>
  <c r="AA818"/>
  <c r="Y818"/>
  <c r="AC819"/>
  <c r="AA819"/>
  <c r="Y819"/>
  <c r="AC820"/>
  <c r="AA820"/>
  <c r="Y820"/>
  <c r="AC821"/>
  <c r="AA821"/>
  <c r="Y821"/>
  <c r="AC822"/>
  <c r="AA822"/>
  <c r="Y822"/>
  <c r="AC823"/>
  <c r="AA823"/>
  <c r="Y823"/>
  <c r="AC824"/>
  <c r="AA824"/>
  <c r="Y824"/>
  <c r="AC826"/>
  <c r="AA826"/>
  <c r="Y826"/>
  <c r="AC827"/>
  <c r="AA827"/>
  <c r="Y827"/>
  <c r="AC828"/>
  <c r="AA828"/>
  <c r="Y828"/>
  <c r="AC829"/>
  <c r="AA829"/>
  <c r="Y829"/>
  <c r="AC830"/>
  <c r="AA830"/>
  <c r="Y830"/>
  <c r="AC831"/>
  <c r="AA831"/>
  <c r="Y831"/>
  <c r="AC832"/>
  <c r="AA832"/>
  <c r="Y832"/>
  <c r="AC833"/>
  <c r="AA833"/>
  <c r="Y833"/>
  <c r="AC834"/>
  <c r="AA834"/>
  <c r="Y834"/>
  <c r="AC835"/>
  <c r="AA835"/>
  <c r="Y835"/>
  <c r="AC836"/>
  <c r="AA836"/>
  <c r="Y836"/>
  <c r="AC837"/>
  <c r="AA837"/>
  <c r="Y837"/>
  <c r="AC838"/>
  <c r="AA838"/>
  <c r="Y838"/>
  <c r="AC839"/>
  <c r="AA839"/>
  <c r="Y839"/>
  <c r="AC840"/>
  <c r="AA840"/>
  <c r="Y840"/>
  <c r="AC842"/>
  <c r="AA842"/>
  <c r="Y842"/>
  <c r="AC843"/>
  <c r="AA843"/>
  <c r="Y843"/>
  <c r="AC844"/>
  <c r="AA844"/>
  <c r="Y844"/>
  <c r="AC846"/>
  <c r="AA846"/>
  <c r="Y846"/>
  <c r="AC847"/>
  <c r="AA847"/>
  <c r="Y847"/>
  <c r="AC849"/>
  <c r="AA849"/>
  <c r="Y849"/>
  <c r="AC850"/>
  <c r="AA850"/>
  <c r="Y850"/>
  <c r="AC851"/>
  <c r="AA851"/>
  <c r="Y851"/>
  <c r="AC852"/>
  <c r="AA852"/>
  <c r="Y852"/>
  <c r="AC853"/>
  <c r="AA853"/>
  <c r="Y853"/>
  <c r="AC854"/>
  <c r="AA854"/>
  <c r="Y854"/>
  <c r="AC855"/>
  <c r="AA855"/>
  <c r="Y855"/>
  <c r="AC856"/>
  <c r="AA856"/>
  <c r="Y856"/>
  <c r="AC858"/>
  <c r="AA858"/>
  <c r="Y858"/>
  <c r="AC859"/>
  <c r="AA859"/>
  <c r="Y859"/>
  <c r="AC860"/>
  <c r="AA860"/>
  <c r="Y860"/>
  <c r="AC861"/>
  <c r="AA861"/>
  <c r="Y861"/>
  <c r="AC862"/>
  <c r="AA862"/>
  <c r="Y862"/>
  <c r="AC863"/>
  <c r="AA863"/>
  <c r="Y863"/>
  <c r="AC864"/>
  <c r="AA864"/>
  <c r="Y864"/>
  <c r="AC865"/>
  <c r="AA865"/>
  <c r="Y865"/>
  <c r="AC866"/>
  <c r="AA866"/>
  <c r="Y866"/>
  <c r="AC867"/>
  <c r="AA867"/>
  <c r="Y867"/>
  <c r="AC868"/>
  <c r="AA868"/>
  <c r="Y868"/>
  <c r="AC869"/>
  <c r="AA869"/>
  <c r="Y869"/>
  <c r="AC870"/>
  <c r="AA870"/>
  <c r="Y870"/>
  <c r="AC871"/>
  <c r="AA871"/>
  <c r="Y871"/>
  <c r="AC872"/>
  <c r="AA872"/>
  <c r="Y872"/>
  <c r="AC874"/>
  <c r="AA874"/>
  <c r="Y874"/>
  <c r="AC875"/>
  <c r="AA875"/>
  <c r="Y875"/>
  <c r="AC876"/>
  <c r="AA876"/>
  <c r="Y876"/>
  <c r="AC877"/>
  <c r="AA877"/>
  <c r="Y877"/>
  <c r="AC878"/>
  <c r="AA878"/>
  <c r="Y878"/>
  <c r="AC879"/>
  <c r="AA879"/>
  <c r="Y879"/>
  <c r="AC881"/>
  <c r="AA881"/>
  <c r="Y881"/>
  <c r="AC882"/>
  <c r="AA882"/>
  <c r="Y882"/>
  <c r="AC883"/>
  <c r="AA883"/>
  <c r="Y883"/>
  <c r="AC884"/>
  <c r="AA884"/>
  <c r="Y884"/>
  <c r="AC885"/>
  <c r="AA885"/>
  <c r="Y885"/>
  <c r="AC886"/>
  <c r="AA886"/>
  <c r="Y886"/>
  <c r="AC887"/>
  <c r="AA887"/>
  <c r="Y887"/>
  <c r="AC888"/>
  <c r="AA888"/>
  <c r="Y888"/>
  <c r="AC890"/>
  <c r="AA890"/>
  <c r="Y890"/>
  <c r="AC891"/>
  <c r="AA891"/>
  <c r="Y891"/>
  <c r="AC892"/>
  <c r="AA892"/>
  <c r="Y892"/>
  <c r="AC893"/>
  <c r="AA893"/>
  <c r="Y893"/>
  <c r="AC894"/>
  <c r="AA894"/>
  <c r="Y894"/>
  <c r="AC895"/>
  <c r="AA895"/>
  <c r="Y895"/>
  <c r="AC896"/>
  <c r="AA896"/>
  <c r="Y896"/>
  <c r="AC897"/>
  <c r="AA897"/>
  <c r="Y897"/>
  <c r="AC898"/>
  <c r="AA898"/>
  <c r="Y898"/>
  <c r="AC899"/>
  <c r="AA899"/>
  <c r="Y899"/>
  <c r="AC900"/>
  <c r="AA900"/>
  <c r="Y900"/>
  <c r="AC901"/>
  <c r="AA901"/>
  <c r="Y901"/>
  <c r="AC902"/>
  <c r="AA902"/>
  <c r="Y902"/>
  <c r="AC903"/>
  <c r="AA903"/>
  <c r="Y903"/>
  <c r="AC904"/>
  <c r="AA904"/>
  <c r="Y904"/>
  <c r="AC906"/>
  <c r="AA906"/>
  <c r="Y906"/>
  <c r="AC907"/>
  <c r="AA907"/>
  <c r="Y907"/>
  <c r="AC908"/>
  <c r="AA908"/>
  <c r="Y908"/>
  <c r="AC909"/>
  <c r="AA909"/>
  <c r="Y909"/>
  <c r="AC910"/>
  <c r="AA910"/>
  <c r="Y910"/>
  <c r="AC911"/>
  <c r="AA911"/>
  <c r="Y911"/>
  <c r="AC913"/>
  <c r="AA913"/>
  <c r="Y913"/>
  <c r="AC914"/>
  <c r="AA914"/>
  <c r="Y914"/>
  <c r="AC915"/>
  <c r="AA915"/>
  <c r="Y915"/>
  <c r="AC916"/>
  <c r="AA916"/>
  <c r="Y916"/>
  <c r="AC917"/>
  <c r="AA917"/>
  <c r="Y917"/>
  <c r="AC918"/>
  <c r="AA918"/>
  <c r="Y918"/>
  <c r="AC919"/>
  <c r="AA919"/>
  <c r="Y919"/>
  <c r="AC920"/>
  <c r="AA920"/>
  <c r="Y920"/>
  <c r="AC921"/>
  <c r="AA921"/>
  <c r="Y921"/>
  <c r="AC922"/>
  <c r="AA922"/>
  <c r="Y922"/>
  <c r="AC923"/>
  <c r="AA923"/>
  <c r="Y923"/>
  <c r="AC924"/>
  <c r="AA924"/>
  <c r="Y924"/>
  <c r="AC925"/>
  <c r="AA925"/>
  <c r="Y925"/>
  <c r="AC926"/>
  <c r="AA926"/>
  <c r="Y926"/>
  <c r="AC927"/>
  <c r="AA927"/>
  <c r="Y927"/>
  <c r="AC928"/>
  <c r="AA928"/>
  <c r="Y928"/>
  <c r="AC929"/>
  <c r="AA929"/>
  <c r="Y929"/>
  <c r="AC930"/>
  <c r="AA930"/>
  <c r="Y930"/>
  <c r="AC931"/>
  <c r="AA931"/>
  <c r="Y931"/>
  <c r="AC932"/>
  <c r="AA932"/>
  <c r="Y932"/>
  <c r="AC933"/>
  <c r="AA933"/>
  <c r="Y933"/>
  <c r="AC934"/>
  <c r="AA934"/>
  <c r="Y934"/>
  <c r="AC935"/>
  <c r="AA935"/>
  <c r="Y935"/>
  <c r="AC936"/>
  <c r="AA936"/>
  <c r="Y936"/>
  <c r="AC938"/>
  <c r="AA938"/>
  <c r="Y938"/>
  <c r="AC939"/>
  <c r="AA939"/>
  <c r="Y939"/>
  <c r="AC940"/>
  <c r="AA940"/>
  <c r="Y940"/>
  <c r="AC941"/>
  <c r="AA941"/>
  <c r="Y941"/>
  <c r="AC942"/>
  <c r="AA942"/>
  <c r="Y942"/>
  <c r="AC943"/>
  <c r="AA943"/>
  <c r="Y943"/>
  <c r="AC945"/>
  <c r="AA945"/>
  <c r="Y945"/>
  <c r="AC946"/>
  <c r="AA946"/>
  <c r="Y946"/>
  <c r="AC947"/>
  <c r="AA947"/>
  <c r="Y947"/>
  <c r="AC948"/>
  <c r="AA948"/>
  <c r="Y948"/>
  <c r="AC949"/>
  <c r="AA949"/>
  <c r="Y949"/>
  <c r="AC950"/>
  <c r="AA950"/>
  <c r="Y950"/>
  <c r="AC951"/>
  <c r="AA951"/>
  <c r="Y951"/>
  <c r="AC952"/>
  <c r="AA952"/>
  <c r="Y952"/>
  <c r="AC954"/>
  <c r="AA954"/>
  <c r="Y954"/>
  <c r="AC955"/>
  <c r="AA955"/>
  <c r="Y955"/>
  <c r="AC956"/>
  <c r="AA956"/>
  <c r="Y956"/>
  <c r="AC957"/>
  <c r="AA957"/>
  <c r="Y957"/>
  <c r="AC958"/>
  <c r="AA958"/>
  <c r="Y958"/>
  <c r="AC959"/>
  <c r="AA959"/>
  <c r="Y959"/>
  <c r="AC960"/>
  <c r="AA960"/>
  <c r="Y960"/>
  <c r="AC961"/>
  <c r="AA961"/>
  <c r="Y961"/>
  <c r="AC962"/>
  <c r="AA962"/>
  <c r="Y962"/>
  <c r="AC963"/>
  <c r="AA963"/>
  <c r="Y963"/>
  <c r="AC964"/>
  <c r="AA964"/>
  <c r="Y964"/>
  <c r="AC965"/>
  <c r="AA965"/>
  <c r="Y965"/>
  <c r="AC966"/>
  <c r="AA966"/>
  <c r="Y966"/>
  <c r="AC967"/>
  <c r="AA967"/>
  <c r="Y967"/>
  <c r="AC968"/>
  <c r="AA968"/>
  <c r="Y968"/>
  <c r="AC970"/>
  <c r="AA970"/>
  <c r="Y970"/>
  <c r="AC971"/>
  <c r="AA971"/>
  <c r="Y971"/>
  <c r="AC972"/>
  <c r="AA972"/>
  <c r="Y972"/>
  <c r="AC973"/>
  <c r="AA973"/>
  <c r="Y973"/>
  <c r="AC974"/>
  <c r="AA974"/>
  <c r="Y974"/>
  <c r="AC975"/>
  <c r="AA975"/>
  <c r="Y975"/>
  <c r="AC977"/>
  <c r="AA977"/>
  <c r="Y977"/>
  <c r="AC978"/>
  <c r="AA978"/>
  <c r="Y978"/>
  <c r="AC980"/>
  <c r="AA980"/>
  <c r="Y980"/>
  <c r="AC981"/>
  <c r="AA981"/>
  <c r="Y981"/>
  <c r="AC982"/>
  <c r="AA982"/>
  <c r="Y982"/>
  <c r="AC983"/>
  <c r="AA983"/>
  <c r="Y983"/>
  <c r="AC984"/>
  <c r="AA984"/>
  <c r="Y984"/>
  <c r="AC985"/>
  <c r="AA985"/>
  <c r="Y985"/>
  <c r="AC986"/>
  <c r="AA986"/>
  <c r="Y986"/>
  <c r="AC987"/>
  <c r="AA987"/>
  <c r="Y987"/>
  <c r="AC988"/>
  <c r="AA988"/>
  <c r="Y988"/>
  <c r="AC990"/>
  <c r="AA990"/>
  <c r="Y990"/>
  <c r="AC991"/>
  <c r="AA991"/>
  <c r="Y991"/>
  <c r="AC992"/>
  <c r="AA992"/>
  <c r="Y992"/>
  <c r="AC993"/>
  <c r="AA993"/>
  <c r="Y993"/>
  <c r="AC994"/>
  <c r="AA994"/>
  <c r="Y994"/>
  <c r="AC995"/>
  <c r="AA995"/>
  <c r="Y995"/>
  <c r="AC996"/>
  <c r="AA996"/>
  <c r="Y996"/>
  <c r="AC997"/>
  <c r="AA997"/>
  <c r="Y997"/>
  <c r="AC998"/>
  <c r="AA998"/>
  <c r="Y998"/>
  <c r="AC999"/>
  <c r="AA999"/>
  <c r="Y999"/>
  <c r="AC1000"/>
  <c r="AA1000"/>
  <c r="Y1000"/>
  <c r="AC1001"/>
  <c r="AA1001"/>
  <c r="Y1001"/>
  <c r="AC1002"/>
  <c r="AA1002"/>
  <c r="Y1002"/>
  <c r="AC1003"/>
  <c r="AA1003"/>
  <c r="Y1003"/>
  <c r="AC1004"/>
  <c r="AA1004"/>
  <c r="Y1004"/>
  <c r="AC1006"/>
  <c r="AA1006"/>
  <c r="Y1006"/>
  <c r="AC1007"/>
  <c r="AA1007"/>
  <c r="Y1007"/>
  <c r="AC1009"/>
  <c r="AA1009"/>
  <c r="Y1009"/>
  <c r="AC1010"/>
  <c r="AA1010"/>
  <c r="Y1010"/>
  <c r="AC1011"/>
  <c r="AA1011"/>
  <c r="Y1011"/>
  <c r="AC1012"/>
  <c r="AA1012"/>
  <c r="Y1012"/>
  <c r="AC1013"/>
  <c r="AA1013"/>
  <c r="Y1013"/>
  <c r="AC1014"/>
  <c r="AA1014"/>
  <c r="Y1014"/>
  <c r="AC1015"/>
  <c r="AA1015"/>
  <c r="Y1015"/>
  <c r="AC1016"/>
  <c r="AA1016"/>
  <c r="Y1016"/>
  <c r="AC1017"/>
  <c r="AA1017"/>
  <c r="Y1017"/>
  <c r="AC1018"/>
  <c r="AA1018"/>
  <c r="Y1018"/>
  <c r="AC1020"/>
  <c r="AA1020"/>
  <c r="Y1020"/>
  <c r="AC1021"/>
  <c r="AA1021"/>
  <c r="Y1021"/>
  <c r="AC1022"/>
  <c r="AA1022"/>
  <c r="Y1022"/>
  <c r="AC1023"/>
  <c r="AA1023"/>
  <c r="Y1023"/>
  <c r="AC1024"/>
  <c r="AA1024"/>
  <c r="Y1024"/>
  <c r="AC1025"/>
  <c r="AA1025"/>
  <c r="Y1025"/>
  <c r="AC1026"/>
  <c r="AA1026"/>
  <c r="Y1026"/>
  <c r="AC1028"/>
  <c r="AA1028"/>
  <c r="Y1028"/>
  <c r="AC1029"/>
  <c r="AA1029"/>
  <c r="Y1029"/>
  <c r="AC1030"/>
  <c r="AA1030"/>
  <c r="Y1030"/>
  <c r="AC1031"/>
  <c r="AA1031"/>
  <c r="Y1031"/>
  <c r="AC1032"/>
  <c r="AA1032"/>
  <c r="Y1032"/>
  <c r="AC1033"/>
  <c r="AA1033"/>
  <c r="Y1033"/>
  <c r="AC1034"/>
  <c r="AA1034"/>
  <c r="Y1034"/>
  <c r="AC1035"/>
  <c r="AA1035"/>
  <c r="Y1035"/>
  <c r="AC1036"/>
  <c r="AA1036"/>
  <c r="Y1036"/>
  <c r="AC1037"/>
  <c r="AA1037"/>
  <c r="Y1037"/>
  <c r="AC1038"/>
  <c r="AA1038"/>
  <c r="Y1038"/>
  <c r="AC1039"/>
  <c r="AA1039"/>
  <c r="Y1039"/>
  <c r="AC1041"/>
  <c r="AA1041"/>
  <c r="Y1041"/>
  <c r="AC1042"/>
  <c r="AA1042"/>
  <c r="Y1042"/>
  <c r="AC1043"/>
  <c r="AA1043"/>
  <c r="Y1043"/>
  <c r="AC1044"/>
  <c r="AA1044"/>
  <c r="Y1044"/>
  <c r="AC1045"/>
  <c r="AA1045"/>
  <c r="Y1045"/>
  <c r="AC1046"/>
  <c r="AA1046"/>
  <c r="Y1046"/>
  <c r="AC1047"/>
  <c r="AA1047"/>
  <c r="Y1047"/>
  <c r="AC1048"/>
  <c r="AA1048"/>
  <c r="Y1048"/>
  <c r="AC1049"/>
  <c r="AA1049"/>
  <c r="Y1049"/>
  <c r="AC1050"/>
  <c r="AA1050"/>
  <c r="Y1050"/>
  <c r="AC1051"/>
  <c r="AA1051"/>
  <c r="Y1051"/>
  <c r="AC1052"/>
  <c r="AA1052"/>
  <c r="Y1052"/>
  <c r="AC1054"/>
  <c r="AA1054"/>
  <c r="Y1054"/>
  <c r="AC1055"/>
  <c r="AA1055"/>
  <c r="Y1055"/>
  <c r="AC1056"/>
  <c r="AA1056"/>
  <c r="Y1056"/>
  <c r="AC1057"/>
  <c r="AA1057"/>
  <c r="Y1057"/>
  <c r="AC1058"/>
  <c r="AA1058"/>
  <c r="Y1058"/>
  <c r="AC1059"/>
  <c r="AA1059"/>
  <c r="Y1059"/>
  <c r="AC1060"/>
  <c r="AA1060"/>
  <c r="Y1060"/>
  <c r="AC1061"/>
  <c r="AA1061"/>
  <c r="Y1061"/>
  <c r="AC1062"/>
  <c r="AA1062"/>
  <c r="Y1062"/>
  <c r="AC1063"/>
  <c r="AA1063"/>
  <c r="Y1063"/>
  <c r="AC1064"/>
  <c r="AA1064"/>
  <c r="Y1064"/>
  <c r="AC1066"/>
  <c r="AA1066"/>
  <c r="Y1066"/>
  <c r="AC1067"/>
  <c r="AA1067"/>
  <c r="Y1067"/>
  <c r="AC1068"/>
  <c r="AA1068"/>
  <c r="Y1068"/>
  <c r="AC1069"/>
  <c r="AA1069"/>
  <c r="Y1069"/>
  <c r="AC1070"/>
  <c r="AA1070"/>
  <c r="Y1070"/>
  <c r="AC1071"/>
  <c r="AA1071"/>
  <c r="Y1071"/>
  <c r="AC1074"/>
  <c r="AA1074"/>
  <c r="Y1074"/>
  <c r="AC1075"/>
  <c r="AA1075"/>
  <c r="Y1075"/>
  <c r="AC1076"/>
  <c r="AA1076"/>
  <c r="Y1076"/>
  <c r="AC1077"/>
  <c r="AA1077"/>
  <c r="Y1077"/>
  <c r="AC1078"/>
  <c r="AA1078"/>
  <c r="Y1078"/>
  <c r="AC1079"/>
  <c r="AA1079"/>
  <c r="Y1079"/>
  <c r="AC1080"/>
  <c r="AA1080"/>
  <c r="Y1080"/>
  <c r="AC1081"/>
  <c r="AA1081"/>
  <c r="Y1081"/>
  <c r="AC1082"/>
  <c r="AA1082"/>
  <c r="Y1082"/>
  <c r="AC1083"/>
  <c r="AA1083"/>
  <c r="Y1083"/>
  <c r="AC1084"/>
  <c r="AA1084"/>
  <c r="Y1084"/>
  <c r="AC1085"/>
  <c r="AA1085"/>
  <c r="Y1085"/>
  <c r="AC1086"/>
  <c r="AA1086"/>
  <c r="Y1086"/>
  <c r="AC1087"/>
  <c r="AA1087"/>
  <c r="Y1087"/>
  <c r="AC1088"/>
  <c r="AA1088"/>
  <c r="Y1088"/>
  <c r="AC1091"/>
  <c r="AA1091"/>
  <c r="Y1091"/>
  <c r="AC1092"/>
  <c r="AA1092"/>
  <c r="Y1092"/>
  <c r="AC1093"/>
  <c r="AA1093"/>
  <c r="Y1093"/>
  <c r="AC1095"/>
  <c r="AA1095"/>
  <c r="Y1095"/>
  <c r="AC1096"/>
  <c r="AA1096"/>
  <c r="Y1096"/>
  <c r="AC1097"/>
  <c r="AA1097"/>
  <c r="Y1097"/>
  <c r="AC1098"/>
  <c r="AA1098"/>
  <c r="Y1098"/>
  <c r="AC1099"/>
  <c r="AA1099"/>
  <c r="Y1099"/>
  <c r="AC1100"/>
  <c r="AA1100"/>
  <c r="Y1100"/>
  <c r="AC1101"/>
  <c r="AA1101"/>
  <c r="Y1101"/>
  <c r="AC1102"/>
  <c r="AA1102"/>
  <c r="Y1102"/>
  <c r="AC1103"/>
  <c r="AA1103"/>
  <c r="Y1103"/>
  <c r="AC1104"/>
  <c r="AA1104"/>
  <c r="Y1104"/>
  <c r="AC1105"/>
  <c r="AA1105"/>
  <c r="Y1105"/>
  <c r="AC1106"/>
  <c r="AA1106"/>
  <c r="Y1106"/>
  <c r="AC1107"/>
  <c r="AA1107"/>
  <c r="Y1107"/>
  <c r="AC1108"/>
  <c r="AA1108"/>
  <c r="Y1108"/>
  <c r="AC1109"/>
  <c r="AA1109"/>
  <c r="Y1109"/>
  <c r="AC1110"/>
  <c r="AA1110"/>
  <c r="Y1110"/>
  <c r="AC1111"/>
  <c r="AA1111"/>
  <c r="Y1111"/>
  <c r="AC1112"/>
  <c r="AA1112"/>
  <c r="Y1112"/>
  <c r="AC1113"/>
  <c r="AA1113"/>
  <c r="Y1113"/>
  <c r="AC1114"/>
  <c r="AA1114"/>
  <c r="Y1114"/>
  <c r="AC1115"/>
  <c r="AA1115"/>
  <c r="Y1115"/>
  <c r="AC1116"/>
  <c r="AA1116"/>
  <c r="Y1116"/>
  <c r="AC1117"/>
  <c r="AA1117"/>
  <c r="Y1117"/>
  <c r="AC1119"/>
  <c r="AA1119"/>
  <c r="Y1119"/>
  <c r="AC1120"/>
  <c r="AA1120"/>
  <c r="Y1120"/>
  <c r="AC1122"/>
  <c r="AA1122"/>
  <c r="Y1122"/>
  <c r="AC1123"/>
  <c r="AA1123"/>
  <c r="Y1123"/>
  <c r="AC1124"/>
  <c r="AA1124"/>
  <c r="Y1124"/>
  <c r="AC1125"/>
  <c r="AA1125"/>
  <c r="Y1125"/>
  <c r="AC1126"/>
  <c r="AA1126"/>
  <c r="Y1126"/>
  <c r="AC1127"/>
  <c r="AA1127"/>
  <c r="Y1127"/>
  <c r="AC1128"/>
  <c r="AA1128"/>
  <c r="Y1128"/>
  <c r="AC1129"/>
  <c r="AA1129"/>
  <c r="Y1129"/>
  <c r="AC1131"/>
  <c r="AA1131"/>
  <c r="Y1131"/>
  <c r="AC1132"/>
  <c r="AA1132"/>
  <c r="Y1132"/>
  <c r="AC1133"/>
  <c r="AA1133"/>
  <c r="Y1133"/>
  <c r="AC1134"/>
  <c r="AA1134"/>
  <c r="Y1134"/>
  <c r="AC1135"/>
  <c r="AA1135"/>
  <c r="Y1135"/>
  <c r="AC1136"/>
  <c r="AA1136"/>
  <c r="Y1136"/>
  <c r="AC1139"/>
  <c r="AA1139"/>
  <c r="Y1139"/>
  <c r="AC1140"/>
  <c r="AA1140"/>
  <c r="Y1140"/>
  <c r="AC1141"/>
  <c r="AA1141"/>
  <c r="Y1141"/>
  <c r="AC1142"/>
  <c r="AA1142"/>
  <c r="Y1142"/>
  <c r="AC1143"/>
  <c r="AA1143"/>
  <c r="Y1143"/>
  <c r="AC1144"/>
  <c r="AA1144"/>
  <c r="Y1144"/>
  <c r="AC1145"/>
  <c r="AA1145"/>
  <c r="Y1145"/>
  <c r="AC1146"/>
  <c r="AA1146"/>
  <c r="Y1146"/>
  <c r="AC1147"/>
  <c r="AA1147"/>
  <c r="Y1147"/>
  <c r="Y5"/>
  <c r="AA5"/>
  <c r="AA857" l="1"/>
  <c r="AC857"/>
  <c r="Y857"/>
  <c r="AA457"/>
  <c r="AC457"/>
  <c r="Y457"/>
  <c r="AC414"/>
  <c r="Y414"/>
  <c r="AA414"/>
  <c r="AA703"/>
  <c r="Y703"/>
  <c r="AC703"/>
  <c r="AC598"/>
  <c r="Y598"/>
  <c r="AA598"/>
  <c r="AA170"/>
  <c r="Y170"/>
  <c r="AC170"/>
  <c r="AB46"/>
  <c r="AB45"/>
  <c r="BJ9"/>
  <c r="BI9" s="1"/>
  <c r="AL5"/>
  <c r="BO8"/>
  <c r="BR6"/>
  <c r="AA1118"/>
  <c r="AC1118"/>
  <c r="Y1118"/>
  <c r="AC1072"/>
  <c r="Y1072"/>
  <c r="AA1072"/>
  <c r="AC1008"/>
  <c r="Y1008"/>
  <c r="AA1008"/>
  <c r="AA944"/>
  <c r="AC944"/>
  <c r="Y944"/>
  <c r="AC880"/>
  <c r="Y880"/>
  <c r="AA880"/>
  <c r="AC816"/>
  <c r="Y816"/>
  <c r="AA816"/>
  <c r="AC752"/>
  <c r="Y752"/>
  <c r="AA752"/>
  <c r="AA656"/>
  <c r="AC656"/>
  <c r="Y656"/>
  <c r="AA129"/>
  <c r="Y129"/>
  <c r="AC129"/>
  <c r="AC450"/>
  <c r="Y450"/>
  <c r="AA450"/>
  <c r="AC214"/>
  <c r="AA214"/>
  <c r="Y214"/>
  <c r="AC1138"/>
  <c r="Y1138"/>
  <c r="AA1138"/>
  <c r="AA1094"/>
  <c r="AC1094"/>
  <c r="Y1094"/>
  <c r="AC1040"/>
  <c r="Y1040"/>
  <c r="AA1040"/>
  <c r="AA976"/>
  <c r="AC976"/>
  <c r="Y976"/>
  <c r="AC912"/>
  <c r="Y912"/>
  <c r="AA912"/>
  <c r="AA848"/>
  <c r="AC848"/>
  <c r="Y848"/>
  <c r="AA784"/>
  <c r="AC784"/>
  <c r="Y784"/>
  <c r="AA720"/>
  <c r="AC720"/>
  <c r="Y720"/>
  <c r="AC329"/>
  <c r="Y329"/>
  <c r="AA329"/>
  <c r="AA558"/>
  <c r="AC558"/>
  <c r="Y558"/>
  <c r="AC346"/>
  <c r="Y346"/>
  <c r="AA346"/>
  <c r="AA310"/>
  <c r="AC310"/>
  <c r="Y310"/>
  <c r="AA134"/>
  <c r="Y134"/>
  <c r="AC134"/>
  <c r="AB49"/>
  <c r="AB48"/>
  <c r="AB43"/>
  <c r="AB38"/>
  <c r="AB37"/>
  <c r="AB36"/>
  <c r="AB35"/>
  <c r="AB34"/>
  <c r="AB27"/>
  <c r="AU5"/>
  <c r="H7"/>
  <c r="AI8"/>
  <c r="AI9" s="1"/>
  <c r="AY6"/>
  <c r="BB6" s="1"/>
  <c r="BC6" s="1"/>
  <c r="AC1137"/>
  <c r="Y1137"/>
  <c r="AA1137"/>
  <c r="AA1019"/>
  <c r="AC1019"/>
  <c r="Y1019"/>
  <c r="AA889"/>
  <c r="AC889"/>
  <c r="Y889"/>
  <c r="AA759"/>
  <c r="AC759"/>
  <c r="Y759"/>
  <c r="AA523"/>
  <c r="AC523"/>
  <c r="Y523"/>
  <c r="AC249"/>
  <c r="AA249"/>
  <c r="Y249"/>
  <c r="AA634"/>
  <c r="AC634"/>
  <c r="Y634"/>
  <c r="AA542"/>
  <c r="AC542"/>
  <c r="Y542"/>
  <c r="AA430"/>
  <c r="AC430"/>
  <c r="Y430"/>
  <c r="AC326"/>
  <c r="Y326"/>
  <c r="AA326"/>
  <c r="AC234"/>
  <c r="AA234"/>
  <c r="Y234"/>
  <c r="AA150"/>
  <c r="Y150"/>
  <c r="AC150"/>
  <c r="AH9"/>
  <c r="H9"/>
  <c r="AI10"/>
  <c r="AH10" s="1"/>
  <c r="AA1065"/>
  <c r="AC1065"/>
  <c r="Y1065"/>
  <c r="AA953"/>
  <c r="AC953"/>
  <c r="Y953"/>
  <c r="AC825"/>
  <c r="Y825"/>
  <c r="AA825"/>
  <c r="AA651"/>
  <c r="Y651"/>
  <c r="AC651"/>
  <c r="AA393"/>
  <c r="AC393"/>
  <c r="Y393"/>
  <c r="AA169"/>
  <c r="Y169"/>
  <c r="AC169"/>
  <c r="AC574"/>
  <c r="Y574"/>
  <c r="AA574"/>
  <c r="AA482"/>
  <c r="AC482"/>
  <c r="Y482"/>
  <c r="AC378"/>
  <c r="Y378"/>
  <c r="AA378"/>
  <c r="AC282"/>
  <c r="AA282"/>
  <c r="Y282"/>
  <c r="AC190"/>
  <c r="AA190"/>
  <c r="Y190"/>
  <c r="AA110"/>
  <c r="Y110"/>
  <c r="AC110"/>
  <c r="BT7"/>
  <c r="BS7" s="1"/>
  <c r="AA704"/>
  <c r="AC704"/>
  <c r="Y704"/>
  <c r="AC640"/>
  <c r="Y640"/>
  <c r="AA640"/>
  <c r="AC1089"/>
  <c r="Y1089"/>
  <c r="AA1089"/>
  <c r="AA1027"/>
  <c r="AC1027"/>
  <c r="Y1027"/>
  <c r="AA969"/>
  <c r="AC969"/>
  <c r="Y969"/>
  <c r="AA905"/>
  <c r="AC905"/>
  <c r="Y905"/>
  <c r="AC841"/>
  <c r="Y841"/>
  <c r="AA841"/>
  <c r="AC777"/>
  <c r="Y777"/>
  <c r="AA777"/>
  <c r="AA677"/>
  <c r="Y677"/>
  <c r="AC677"/>
  <c r="AA555"/>
  <c r="Y555"/>
  <c r="AC555"/>
  <c r="AC425"/>
  <c r="Y425"/>
  <c r="AA425"/>
  <c r="AA281"/>
  <c r="Y281"/>
  <c r="AC281"/>
  <c r="AC193"/>
  <c r="AA193"/>
  <c r="Y193"/>
  <c r="AA121"/>
  <c r="Y121"/>
  <c r="AC121"/>
  <c r="AA582"/>
  <c r="AC582"/>
  <c r="Y582"/>
  <c r="AA550"/>
  <c r="AC550"/>
  <c r="Y550"/>
  <c r="AA498"/>
  <c r="AC498"/>
  <c r="Y498"/>
  <c r="AC438"/>
  <c r="Y438"/>
  <c r="AA438"/>
  <c r="AC390"/>
  <c r="Y390"/>
  <c r="AA390"/>
  <c r="AA334"/>
  <c r="AC334"/>
  <c r="Y334"/>
  <c r="AC290"/>
  <c r="AA290"/>
  <c r="Y290"/>
  <c r="AC250"/>
  <c r="AA250"/>
  <c r="Y250"/>
  <c r="AA206"/>
  <c r="Y206"/>
  <c r="AC206"/>
  <c r="AC158"/>
  <c r="AA158"/>
  <c r="Y158"/>
  <c r="AA126"/>
  <c r="Y126"/>
  <c r="AC126"/>
  <c r="AA672"/>
  <c r="AC672"/>
  <c r="Y672"/>
  <c r="AA1121"/>
  <c r="AC1121"/>
  <c r="Y1121"/>
  <c r="AA1053"/>
  <c r="AC1053"/>
  <c r="Y1053"/>
  <c r="AA1005"/>
  <c r="AC1005"/>
  <c r="Y1005"/>
  <c r="AA937"/>
  <c r="AC937"/>
  <c r="Y937"/>
  <c r="AA873"/>
  <c r="AC873"/>
  <c r="Y873"/>
  <c r="AC809"/>
  <c r="Y809"/>
  <c r="AA809"/>
  <c r="AC735"/>
  <c r="Y735"/>
  <c r="AA735"/>
  <c r="AC619"/>
  <c r="AA619"/>
  <c r="Y619"/>
  <c r="AC491"/>
  <c r="Y491"/>
  <c r="AA491"/>
  <c r="AC361"/>
  <c r="Y361"/>
  <c r="AA361"/>
  <c r="AC225"/>
  <c r="AA225"/>
  <c r="Y225"/>
  <c r="AC153"/>
  <c r="AA153"/>
  <c r="Y153"/>
  <c r="AC618"/>
  <c r="Y618"/>
  <c r="AA618"/>
  <c r="AC566"/>
  <c r="Y566"/>
  <c r="AA566"/>
  <c r="AA530"/>
  <c r="AC530"/>
  <c r="Y530"/>
  <c r="AC466"/>
  <c r="Y466"/>
  <c r="AA466"/>
  <c r="AA422"/>
  <c r="AC422"/>
  <c r="Y422"/>
  <c r="AC366"/>
  <c r="Y366"/>
  <c r="AA366"/>
  <c r="AC318"/>
  <c r="Y318"/>
  <c r="AA318"/>
  <c r="AA274"/>
  <c r="Y274"/>
  <c r="AC274"/>
  <c r="AA222"/>
  <c r="Y222"/>
  <c r="AC222"/>
  <c r="AA182"/>
  <c r="Y182"/>
  <c r="AC182"/>
  <c r="AA142"/>
  <c r="Y142"/>
  <c r="AC142"/>
  <c r="AB32"/>
  <c r="AB31"/>
  <c r="AB30"/>
  <c r="AB29"/>
  <c r="BM7"/>
  <c r="BM8" s="1"/>
  <c r="AD6"/>
  <c r="AB47"/>
  <c r="AB42"/>
  <c r="H8"/>
  <c r="AH8"/>
  <c r="S7"/>
  <c r="BA8"/>
  <c r="AZ7"/>
  <c r="BY7"/>
  <c r="BX6"/>
  <c r="AG7"/>
  <c r="AJ6"/>
  <c r="M6"/>
  <c r="L6" s="1"/>
  <c r="AR7"/>
  <c r="T6"/>
  <c r="T7" s="1"/>
  <c r="T8" s="1"/>
  <c r="T9" s="1"/>
  <c r="T10" s="1"/>
  <c r="T11" s="1"/>
  <c r="T12" s="1"/>
  <c r="T13" s="1"/>
  <c r="T14" s="1"/>
  <c r="T15" s="1"/>
  <c r="T16" s="1"/>
  <c r="R5"/>
  <c r="AB33"/>
  <c r="AI11"/>
  <c r="BJ10"/>
  <c r="H10"/>
  <c r="AP7"/>
  <c r="BT8"/>
  <c r="BR7"/>
  <c r="S6"/>
  <c r="R6" s="1"/>
  <c r="AZ6"/>
  <c r="G6"/>
  <c r="AB5"/>
  <c r="AC5" s="1"/>
  <c r="BD5"/>
  <c r="AS6"/>
  <c r="BH7"/>
  <c r="BH8" s="1"/>
  <c r="BH9" s="1"/>
  <c r="BH10" s="1"/>
  <c r="AB98"/>
  <c r="AB102"/>
  <c r="AB28"/>
  <c r="AC1090"/>
  <c r="Y1090"/>
  <c r="AA1090"/>
  <c r="AA313"/>
  <c r="AC313"/>
  <c r="Y313"/>
  <c r="AC410"/>
  <c r="Y410"/>
  <c r="AA410"/>
  <c r="AC198"/>
  <c r="AA198"/>
  <c r="Y198"/>
  <c r="AC66"/>
  <c r="AA66"/>
  <c r="Y66"/>
  <c r="AA1073"/>
  <c r="AC1073"/>
  <c r="Y1073"/>
  <c r="AA989"/>
  <c r="AC989"/>
  <c r="Y989"/>
  <c r="AC602"/>
  <c r="Y602"/>
  <c r="AA602"/>
  <c r="AA266"/>
  <c r="Y266"/>
  <c r="AC266"/>
  <c r="AC90"/>
  <c r="AA90"/>
  <c r="Y90"/>
  <c r="AB97"/>
  <c r="AB101"/>
  <c r="AB105"/>
  <c r="T17"/>
  <c r="T18" s="1"/>
  <c r="T19" s="1"/>
  <c r="N20"/>
  <c r="N21" s="1"/>
  <c r="L21" s="1"/>
  <c r="AB99"/>
  <c r="L99"/>
  <c r="AB103"/>
  <c r="L103"/>
  <c r="AC526"/>
  <c r="Y526"/>
  <c r="AA526"/>
  <c r="AC370"/>
  <c r="Y370"/>
  <c r="AA370"/>
  <c r="AC350"/>
  <c r="Y350"/>
  <c r="AA350"/>
  <c r="AC294"/>
  <c r="AA294"/>
  <c r="Y294"/>
  <c r="AA258"/>
  <c r="Y258"/>
  <c r="AC258"/>
  <c r="AA74"/>
  <c r="Y74"/>
  <c r="AC74"/>
  <c r="AA98"/>
  <c r="Y98"/>
  <c r="AC98"/>
  <c r="AA763"/>
  <c r="AC763"/>
  <c r="Y763"/>
  <c r="AC141"/>
  <c r="AA141"/>
  <c r="Y141"/>
  <c r="AC518"/>
  <c r="Y518"/>
  <c r="AA518"/>
  <c r="AC358"/>
  <c r="Y358"/>
  <c r="AA358"/>
  <c r="AA58"/>
  <c r="Y58"/>
  <c r="AC58"/>
  <c r="AA86"/>
  <c r="Y86"/>
  <c r="AC86"/>
  <c r="AA1130"/>
  <c r="AC1130"/>
  <c r="Y1130"/>
  <c r="AC979"/>
  <c r="Y979"/>
  <c r="AA979"/>
  <c r="AC743"/>
  <c r="Y743"/>
  <c r="AA743"/>
  <c r="AA711"/>
  <c r="Y711"/>
  <c r="AC711"/>
  <c r="AA685"/>
  <c r="Y685"/>
  <c r="AC685"/>
  <c r="AA659"/>
  <c r="Y659"/>
  <c r="AC659"/>
  <c r="AA627"/>
  <c r="Y627"/>
  <c r="AC627"/>
  <c r="AA595"/>
  <c r="Y595"/>
  <c r="AC595"/>
  <c r="AA563"/>
  <c r="Y563"/>
  <c r="AC563"/>
  <c r="AC531"/>
  <c r="Y531"/>
  <c r="AA531"/>
  <c r="AC499"/>
  <c r="Y499"/>
  <c r="AA499"/>
  <c r="AC465"/>
  <c r="Y465"/>
  <c r="AA465"/>
  <c r="AC433"/>
  <c r="Y433"/>
  <c r="AA433"/>
  <c r="AC401"/>
  <c r="Y401"/>
  <c r="AA401"/>
  <c r="AC369"/>
  <c r="Y369"/>
  <c r="AA369"/>
  <c r="AC337"/>
  <c r="Y337"/>
  <c r="AA337"/>
  <c r="AC305"/>
  <c r="Y305"/>
  <c r="AA305"/>
  <c r="AA273"/>
  <c r="Y273"/>
  <c r="AC273"/>
  <c r="AC241"/>
  <c r="AA241"/>
  <c r="Y241"/>
  <c r="AA221"/>
  <c r="Y221"/>
  <c r="AC221"/>
  <c r="AA205"/>
  <c r="Y205"/>
  <c r="AC205"/>
  <c r="AC189"/>
  <c r="AA189"/>
  <c r="Y189"/>
  <c r="AA165"/>
  <c r="Y165"/>
  <c r="AC165"/>
  <c r="AA149"/>
  <c r="Y149"/>
  <c r="AC149"/>
  <c r="AA145"/>
  <c r="Y145"/>
  <c r="AC145"/>
  <c r="AC113"/>
  <c r="AA113"/>
  <c r="Y113"/>
  <c r="AA594"/>
  <c r="AC594"/>
  <c r="Y594"/>
  <c r="AA398"/>
  <c r="AC398"/>
  <c r="Y398"/>
  <c r="AC342"/>
  <c r="Y342"/>
  <c r="AA342"/>
  <c r="AC166"/>
  <c r="AA166"/>
  <c r="Y166"/>
  <c r="AA62"/>
  <c r="Y62"/>
  <c r="AC62"/>
  <c r="AA78"/>
  <c r="Y78"/>
  <c r="AC78"/>
  <c r="AA102"/>
  <c r="Y102"/>
  <c r="AC102"/>
  <c r="AC845"/>
  <c r="Y845"/>
  <c r="AA845"/>
  <c r="AA727"/>
  <c r="Y727"/>
  <c r="AC727"/>
  <c r="AA697"/>
  <c r="Y697"/>
  <c r="AC697"/>
  <c r="AA671"/>
  <c r="Y671"/>
  <c r="AC671"/>
  <c r="AA643"/>
  <c r="Y643"/>
  <c r="AC643"/>
  <c r="AA611"/>
  <c r="Y611"/>
  <c r="AC611"/>
  <c r="AA579"/>
  <c r="Y579"/>
  <c r="AC579"/>
  <c r="AC547"/>
  <c r="Y547"/>
  <c r="AA547"/>
  <c r="AC515"/>
  <c r="Y515"/>
  <c r="AA515"/>
  <c r="AC481"/>
  <c r="Y481"/>
  <c r="AA481"/>
  <c r="AC449"/>
  <c r="Y449"/>
  <c r="AA449"/>
  <c r="AC417"/>
  <c r="Y417"/>
  <c r="AA417"/>
  <c r="AC385"/>
  <c r="Y385"/>
  <c r="AA385"/>
  <c r="AC353"/>
  <c r="Y353"/>
  <c r="AA353"/>
  <c r="AC321"/>
  <c r="Y321"/>
  <c r="AA321"/>
  <c r="AA289"/>
  <c r="Y289"/>
  <c r="AC289"/>
  <c r="AA257"/>
  <c r="Y257"/>
  <c r="AC257"/>
  <c r="AA229"/>
  <c r="Y229"/>
  <c r="AC229"/>
  <c r="AA213"/>
  <c r="Y213"/>
  <c r="AC213"/>
  <c r="AC197"/>
  <c r="AA197"/>
  <c r="Y197"/>
  <c r="AA173"/>
  <c r="Y173"/>
  <c r="AC173"/>
  <c r="AA157"/>
  <c r="Y157"/>
  <c r="AC157"/>
  <c r="AA630"/>
  <c r="AC630"/>
  <c r="Y630"/>
  <c r="AA586"/>
  <c r="AC586"/>
  <c r="Y586"/>
  <c r="AA54"/>
  <c r="Y54"/>
  <c r="AC54"/>
  <c r="AA70"/>
  <c r="Y70"/>
  <c r="AC70"/>
  <c r="AA94"/>
  <c r="Y94"/>
  <c r="AC94"/>
  <c r="AC301"/>
  <c r="AA301"/>
  <c r="AC285"/>
  <c r="AA285"/>
  <c r="Y285"/>
  <c r="AC269"/>
  <c r="AA269"/>
  <c r="Y269"/>
  <c r="AC253"/>
  <c r="AA253"/>
  <c r="Y253"/>
  <c r="AC237"/>
  <c r="AA237"/>
  <c r="Y237"/>
  <c r="AC185"/>
  <c r="AA185"/>
  <c r="Y185"/>
  <c r="AC109"/>
  <c r="AA109"/>
  <c r="Y109"/>
  <c r="AC394"/>
  <c r="Y394"/>
  <c r="AC362"/>
  <c r="Y362"/>
  <c r="AA298"/>
  <c r="Y298"/>
  <c r="AC298"/>
  <c r="AA246"/>
  <c r="Y246"/>
  <c r="AC246"/>
  <c r="AA230"/>
  <c r="Y230"/>
  <c r="AC230"/>
  <c r="AA202"/>
  <c r="Y202"/>
  <c r="AC202"/>
  <c r="AA174"/>
  <c r="Y174"/>
  <c r="AC174"/>
  <c r="AA122"/>
  <c r="Y122"/>
  <c r="AC122"/>
  <c r="AA56"/>
  <c r="Y56"/>
  <c r="AC56"/>
  <c r="AA64"/>
  <c r="Y64"/>
  <c r="AC64"/>
  <c r="AA72"/>
  <c r="Y72"/>
  <c r="AC72"/>
  <c r="AA80"/>
  <c r="Y80"/>
  <c r="AC80"/>
  <c r="AA88"/>
  <c r="Y88"/>
  <c r="AC88"/>
  <c r="AA96"/>
  <c r="Y96"/>
  <c r="AC96"/>
  <c r="AA104"/>
  <c r="Y104"/>
  <c r="AC104"/>
  <c r="AC293"/>
  <c r="AA293"/>
  <c r="Y293"/>
  <c r="AC277"/>
  <c r="AA277"/>
  <c r="Y277"/>
  <c r="AC261"/>
  <c r="AA261"/>
  <c r="Y261"/>
  <c r="AC245"/>
  <c r="AA245"/>
  <c r="Y245"/>
  <c r="AC177"/>
  <c r="AA177"/>
  <c r="Y177"/>
  <c r="AC133"/>
  <c r="AA133"/>
  <c r="Y133"/>
  <c r="AC386"/>
  <c r="Y386"/>
  <c r="AC306"/>
  <c r="Y306"/>
  <c r="AA238"/>
  <c r="Y238"/>
  <c r="AC238"/>
  <c r="AA114"/>
  <c r="Y114"/>
  <c r="AC114"/>
  <c r="AA60"/>
  <c r="Y60"/>
  <c r="AC60"/>
  <c r="AA68"/>
  <c r="Y68"/>
  <c r="AC68"/>
  <c r="AA76"/>
  <c r="Y76"/>
  <c r="AC76"/>
  <c r="AA84"/>
  <c r="Y84"/>
  <c r="AC84"/>
  <c r="AA92"/>
  <c r="Y92"/>
  <c r="AC92"/>
  <c r="AA100"/>
  <c r="Y100"/>
  <c r="AC100"/>
  <c r="Y50"/>
  <c r="AC50"/>
  <c r="AA50"/>
  <c r="Y49"/>
  <c r="AA49"/>
  <c r="AC49"/>
  <c r="Y46"/>
  <c r="AA46"/>
  <c r="AC46"/>
  <c r="Y44"/>
  <c r="AC44"/>
  <c r="AA44"/>
  <c r="Y41"/>
  <c r="AC41"/>
  <c r="AA41"/>
  <c r="AA40"/>
  <c r="Y40"/>
  <c r="AC40"/>
  <c r="Y39"/>
  <c r="AC39"/>
  <c r="AA39"/>
  <c r="AA34"/>
  <c r="AC34"/>
  <c r="Y34"/>
  <c r="AA30"/>
  <c r="AC30"/>
  <c r="Y30"/>
  <c r="AA29"/>
  <c r="AC29"/>
  <c r="Y29"/>
  <c r="Y22"/>
  <c r="AA22"/>
  <c r="AC22"/>
  <c r="AA52"/>
  <c r="Y52"/>
  <c r="AA51"/>
  <c r="Y51"/>
  <c r="AC51"/>
  <c r="Y48"/>
  <c r="AA48"/>
  <c r="AC48"/>
  <c r="Y47"/>
  <c r="AA47"/>
  <c r="AC47"/>
  <c r="AA45"/>
  <c r="Y45"/>
  <c r="AC45"/>
  <c r="AA43"/>
  <c r="Y43"/>
  <c r="AC43"/>
  <c r="AA42"/>
  <c r="AC42"/>
  <c r="Y42"/>
  <c r="Y38"/>
  <c r="AA38"/>
  <c r="AC38"/>
  <c r="Y37"/>
  <c r="AA37"/>
  <c r="AC37"/>
  <c r="Y36"/>
  <c r="AA36"/>
  <c r="AC36"/>
  <c r="AA35"/>
  <c r="Y35"/>
  <c r="AC35"/>
  <c r="Y33"/>
  <c r="AC33"/>
  <c r="AA33"/>
  <c r="Y32"/>
  <c r="AA32"/>
  <c r="AC32"/>
  <c r="AA31"/>
  <c r="Y31"/>
  <c r="AC31"/>
  <c r="Y28"/>
  <c r="AC28"/>
  <c r="AA28"/>
  <c r="Y27"/>
  <c r="AA27"/>
  <c r="AC27"/>
  <c r="AA26"/>
  <c r="Y26"/>
  <c r="AC26"/>
  <c r="Y25"/>
  <c r="AC25"/>
  <c r="AA25"/>
  <c r="AA24"/>
  <c r="Y24"/>
  <c r="AC24"/>
  <c r="Y23"/>
  <c r="AC23"/>
  <c r="AA23"/>
  <c r="AS7"/>
  <c r="AT7" s="1"/>
  <c r="AG8"/>
  <c r="AB6"/>
  <c r="AB52"/>
  <c r="AB51"/>
  <c r="AB50"/>
  <c r="AB44"/>
  <c r="AB41"/>
  <c r="AB39"/>
  <c r="AT6"/>
  <c r="C63" i="1"/>
  <c r="C62"/>
  <c r="BN8" i="3" l="1"/>
  <c r="BO9"/>
  <c r="BM9" s="1"/>
  <c r="AY7"/>
  <c r="BB7" s="1"/>
  <c r="BC7" s="1"/>
  <c r="AJ7"/>
  <c r="AD7"/>
  <c r="AD8" s="1"/>
  <c r="G7"/>
  <c r="F6"/>
  <c r="B6" s="1"/>
  <c r="BS8"/>
  <c r="BT9"/>
  <c r="BR8"/>
  <c r="AH11"/>
  <c r="H11"/>
  <c r="AI12"/>
  <c r="BY8"/>
  <c r="BX7"/>
  <c r="BW7"/>
  <c r="AZ8"/>
  <c r="BA9"/>
  <c r="S8"/>
  <c r="R8" s="1"/>
  <c r="AY8"/>
  <c r="BB8" s="1"/>
  <c r="BC8" s="1"/>
  <c r="BJ11"/>
  <c r="BI10"/>
  <c r="AQ7"/>
  <c r="AR8"/>
  <c r="M7"/>
  <c r="AK6"/>
  <c r="AL6"/>
  <c r="AC6"/>
  <c r="BH11"/>
  <c r="R7"/>
  <c r="T20"/>
  <c r="AL7"/>
  <c r="AK7"/>
  <c r="AJ8"/>
  <c r="AK8" s="1"/>
  <c r="AG9"/>
  <c r="BO10" l="1"/>
  <c r="BN9"/>
  <c r="AD9"/>
  <c r="L7"/>
  <c r="AB7"/>
  <c r="BI11"/>
  <c r="BJ12"/>
  <c r="AZ9"/>
  <c r="BA10"/>
  <c r="S9"/>
  <c r="R9" s="1"/>
  <c r="AY9"/>
  <c r="BB9" s="1"/>
  <c r="BC9" s="1"/>
  <c r="BX8"/>
  <c r="BW8"/>
  <c r="BY9"/>
  <c r="F7"/>
  <c r="B7" s="1"/>
  <c r="G8"/>
  <c r="BH12"/>
  <c r="M8"/>
  <c r="AR9"/>
  <c r="AQ8"/>
  <c r="AP8"/>
  <c r="AS8" s="1"/>
  <c r="AT8" s="1"/>
  <c r="H12"/>
  <c r="AH12"/>
  <c r="AI13"/>
  <c r="BS9"/>
  <c r="BT10"/>
  <c r="BR9"/>
  <c r="AA6"/>
  <c r="Y6"/>
  <c r="AU6"/>
  <c r="BD6" s="1"/>
  <c r="T21"/>
  <c r="AG10"/>
  <c r="AJ9"/>
  <c r="AK9" s="1"/>
  <c r="AU7"/>
  <c r="BD7" s="1"/>
  <c r="AL8"/>
  <c r="BO11" l="1"/>
  <c r="BM10"/>
  <c r="BM11" s="1"/>
  <c r="BN10"/>
  <c r="AD10"/>
  <c r="L8"/>
  <c r="AB8"/>
  <c r="AA7"/>
  <c r="Y7"/>
  <c r="AC7"/>
  <c r="BT11"/>
  <c r="BR10"/>
  <c r="BS10"/>
  <c r="AI14"/>
  <c r="H13"/>
  <c r="AH13"/>
  <c r="AQ9"/>
  <c r="M9"/>
  <c r="AR10"/>
  <c r="AP9"/>
  <c r="AS9" s="1"/>
  <c r="AT9" s="1"/>
  <c r="G9"/>
  <c r="F8"/>
  <c r="B8" s="1"/>
  <c r="BY10"/>
  <c r="BW9"/>
  <c r="BX9"/>
  <c r="AY10"/>
  <c r="AZ10"/>
  <c r="S10"/>
  <c r="R10" s="1"/>
  <c r="BA11"/>
  <c r="BB10"/>
  <c r="BC10" s="1"/>
  <c r="BJ13"/>
  <c r="BI12"/>
  <c r="T22"/>
  <c r="R21"/>
  <c r="AJ10"/>
  <c r="AG11"/>
  <c r="AL9"/>
  <c r="AL10"/>
  <c r="AU8"/>
  <c r="AU9"/>
  <c r="BD9" s="1"/>
  <c r="BO12" l="1"/>
  <c r="BN11"/>
  <c r="AD11"/>
  <c r="BH13"/>
  <c r="BJ14"/>
  <c r="BI13"/>
  <c r="S11"/>
  <c r="R11" s="1"/>
  <c r="AZ11"/>
  <c r="BA12"/>
  <c r="AY11"/>
  <c r="BB11"/>
  <c r="BC11" s="1"/>
  <c r="BY11"/>
  <c r="BX10"/>
  <c r="BW10"/>
  <c r="G10"/>
  <c r="F9"/>
  <c r="B9" s="1"/>
  <c r="M10"/>
  <c r="AQ10"/>
  <c r="AR11"/>
  <c r="AP10"/>
  <c r="AS10" s="1"/>
  <c r="AT10" s="1"/>
  <c r="BT12"/>
  <c r="BR11"/>
  <c r="BS11"/>
  <c r="Y8"/>
  <c r="AA8"/>
  <c r="AC8"/>
  <c r="L9"/>
  <c r="AB9"/>
  <c r="H14"/>
  <c r="AI15"/>
  <c r="AH14"/>
  <c r="T23"/>
  <c r="R22"/>
  <c r="AB22"/>
  <c r="AK10"/>
  <c r="AU10" s="1"/>
  <c r="BD8"/>
  <c r="AG12"/>
  <c r="AJ11"/>
  <c r="BO13" l="1"/>
  <c r="BN12"/>
  <c r="BM12"/>
  <c r="BM13" s="1"/>
  <c r="AD12"/>
  <c r="H15"/>
  <c r="AI16"/>
  <c r="AH15"/>
  <c r="AA9"/>
  <c r="AC9"/>
  <c r="Y9"/>
  <c r="BY12"/>
  <c r="BX11"/>
  <c r="BW11"/>
  <c r="BT13"/>
  <c r="BR12"/>
  <c r="BS12"/>
  <c r="M11"/>
  <c r="AR12"/>
  <c r="AQ11"/>
  <c r="AP11"/>
  <c r="AS11" s="1"/>
  <c r="AT11" s="1"/>
  <c r="L10"/>
  <c r="AB10"/>
  <c r="G11"/>
  <c r="F10"/>
  <c r="B10" s="1"/>
  <c r="AY12"/>
  <c r="S12"/>
  <c r="R12" s="1"/>
  <c r="BA13"/>
  <c r="AZ12"/>
  <c r="BB12"/>
  <c r="BC12" s="1"/>
  <c r="BH14"/>
  <c r="BJ15"/>
  <c r="BI14"/>
  <c r="T24"/>
  <c r="R23"/>
  <c r="AB23"/>
  <c r="AG13"/>
  <c r="AJ12"/>
  <c r="AK12" s="1"/>
  <c r="BD10"/>
  <c r="AK11"/>
  <c r="AL11"/>
  <c r="BO14" l="1"/>
  <c r="BN13"/>
  <c r="AU11"/>
  <c r="BD11" s="1"/>
  <c r="AL12"/>
  <c r="AD13"/>
  <c r="Y10"/>
  <c r="AA10"/>
  <c r="AC10"/>
  <c r="AQ12"/>
  <c r="M12"/>
  <c r="AR13"/>
  <c r="AP12"/>
  <c r="AS12" s="1"/>
  <c r="AT12" s="1"/>
  <c r="BS13"/>
  <c r="BR13"/>
  <c r="BT14"/>
  <c r="BH15"/>
  <c r="BJ16"/>
  <c r="BI15"/>
  <c r="S13"/>
  <c r="R13" s="1"/>
  <c r="AY13"/>
  <c r="BA14"/>
  <c r="AZ13"/>
  <c r="BB13"/>
  <c r="BC13" s="1"/>
  <c r="G12"/>
  <c r="F11"/>
  <c r="B11" s="1"/>
  <c r="L11"/>
  <c r="AB11"/>
  <c r="AC11" s="1"/>
  <c r="BY13"/>
  <c r="BW12"/>
  <c r="BX12"/>
  <c r="H16"/>
  <c r="AI17"/>
  <c r="AH16"/>
  <c r="R24"/>
  <c r="T25"/>
  <c r="AB24"/>
  <c r="AU12"/>
  <c r="AG14"/>
  <c r="AJ13"/>
  <c r="BO15" l="1"/>
  <c r="BN14"/>
  <c r="BM14"/>
  <c r="AD14"/>
  <c r="AA11"/>
  <c r="Y11"/>
  <c r="S14"/>
  <c r="R14" s="1"/>
  <c r="AY14"/>
  <c r="BB14" s="1"/>
  <c r="BC14" s="1"/>
  <c r="BA15"/>
  <c r="AZ14"/>
  <c r="BH16"/>
  <c r="BJ17"/>
  <c r="BI16"/>
  <c r="L12"/>
  <c r="AB12"/>
  <c r="H17"/>
  <c r="AH17"/>
  <c r="AI18"/>
  <c r="BW13"/>
  <c r="BX13"/>
  <c r="BY14"/>
  <c r="F12"/>
  <c r="B12" s="1"/>
  <c r="G13"/>
  <c r="BT15"/>
  <c r="BR14"/>
  <c r="BS14"/>
  <c r="M13"/>
  <c r="AR14"/>
  <c r="AQ13"/>
  <c r="AP13"/>
  <c r="AS13" s="1"/>
  <c r="T26"/>
  <c r="AB25"/>
  <c r="R25"/>
  <c r="AK13"/>
  <c r="AL13"/>
  <c r="BD12"/>
  <c r="AT13"/>
  <c r="AG15"/>
  <c r="AJ14"/>
  <c r="AK14" s="1"/>
  <c r="BO16" l="1"/>
  <c r="BM15"/>
  <c r="BN15"/>
  <c r="AU13"/>
  <c r="BD13" s="1"/>
  <c r="AD15"/>
  <c r="L13"/>
  <c r="AB13"/>
  <c r="G14"/>
  <c r="F13"/>
  <c r="B13" s="1"/>
  <c r="BY15"/>
  <c r="BW14"/>
  <c r="BX14"/>
  <c r="AR15"/>
  <c r="M14"/>
  <c r="AQ14"/>
  <c r="AP14"/>
  <c r="AS14" s="1"/>
  <c r="AT14" s="1"/>
  <c r="BR15"/>
  <c r="BT16"/>
  <c r="BS15"/>
  <c r="AA12"/>
  <c r="Y12"/>
  <c r="AC12"/>
  <c r="AH18"/>
  <c r="H18"/>
  <c r="AI19"/>
  <c r="BI17"/>
  <c r="BH17"/>
  <c r="BJ18"/>
  <c r="S15"/>
  <c r="R15" s="1"/>
  <c r="AY15"/>
  <c r="BB15" s="1"/>
  <c r="BC15" s="1"/>
  <c r="BA16"/>
  <c r="AZ15"/>
  <c r="AB26"/>
  <c r="R26"/>
  <c r="AL14"/>
  <c r="AG16"/>
  <c r="AJ15"/>
  <c r="AU14"/>
  <c r="BD14" s="1"/>
  <c r="BM16" l="1"/>
  <c r="BO17"/>
  <c r="BN16"/>
  <c r="AD16"/>
  <c r="S16"/>
  <c r="R16" s="1"/>
  <c r="AY16"/>
  <c r="BB16" s="1"/>
  <c r="BC16" s="1"/>
  <c r="BA17"/>
  <c r="AZ16"/>
  <c r="AH19"/>
  <c r="H19"/>
  <c r="AI20"/>
  <c r="AR16"/>
  <c r="M15"/>
  <c r="AQ15"/>
  <c r="AP15"/>
  <c r="AS15" s="1"/>
  <c r="AT15" s="1"/>
  <c r="BY16"/>
  <c r="BW15"/>
  <c r="BX15"/>
  <c r="G15"/>
  <c r="F14"/>
  <c r="B14" s="1"/>
  <c r="BI18"/>
  <c r="BH18"/>
  <c r="BJ19"/>
  <c r="BS16"/>
  <c r="BT17"/>
  <c r="BR16"/>
  <c r="L14"/>
  <c r="AB14"/>
  <c r="Y13"/>
  <c r="AC13"/>
  <c r="AA13"/>
  <c r="G21"/>
  <c r="AK15"/>
  <c r="AL15"/>
  <c r="AG17"/>
  <c r="AJ16"/>
  <c r="BM17" l="1"/>
  <c r="BO18"/>
  <c r="BN17"/>
  <c r="AD17"/>
  <c r="AU15"/>
  <c r="AA14"/>
  <c r="Y14"/>
  <c r="AC14"/>
  <c r="BW16"/>
  <c r="BX16"/>
  <c r="BY17"/>
  <c r="AR17"/>
  <c r="M16"/>
  <c r="AQ16"/>
  <c r="AP16"/>
  <c r="AS16" s="1"/>
  <c r="AT16" s="1"/>
  <c r="BA18"/>
  <c r="AZ17"/>
  <c r="S17"/>
  <c r="R17" s="1"/>
  <c r="AY17"/>
  <c r="BB17" s="1"/>
  <c r="BC17" s="1"/>
  <c r="BS17"/>
  <c r="BT18"/>
  <c r="BR17"/>
  <c r="BI19"/>
  <c r="BH19"/>
  <c r="BJ20"/>
  <c r="F15"/>
  <c r="B15" s="1"/>
  <c r="G16"/>
  <c r="L15"/>
  <c r="AB15"/>
  <c r="AH20"/>
  <c r="H20"/>
  <c r="AI21"/>
  <c r="F21"/>
  <c r="B21" s="1"/>
  <c r="AB21"/>
  <c r="AK16"/>
  <c r="AL16"/>
  <c r="BD15"/>
  <c r="AJ17"/>
  <c r="AG18"/>
  <c r="BM18" l="1"/>
  <c r="BO19"/>
  <c r="BN18"/>
  <c r="AD18"/>
  <c r="F16"/>
  <c r="B16" s="1"/>
  <c r="G17"/>
  <c r="BI20"/>
  <c r="BH20"/>
  <c r="BJ21"/>
  <c r="BR18"/>
  <c r="BS18"/>
  <c r="BT19"/>
  <c r="BA19"/>
  <c r="AZ18"/>
  <c r="S18"/>
  <c r="R18" s="1"/>
  <c r="AY18"/>
  <c r="BB18" s="1"/>
  <c r="BC18" s="1"/>
  <c r="AQ17"/>
  <c r="M17"/>
  <c r="AR18"/>
  <c r="AP17"/>
  <c r="AS17" s="1"/>
  <c r="AT17" s="1"/>
  <c r="AI22"/>
  <c r="AH21"/>
  <c r="Y15"/>
  <c r="AC15"/>
  <c r="AA15"/>
  <c r="L16"/>
  <c r="AB16"/>
  <c r="BX17"/>
  <c r="BY18"/>
  <c r="BW17"/>
  <c r="Y21"/>
  <c r="AC21"/>
  <c r="AA21"/>
  <c r="AK17"/>
  <c r="AL17"/>
  <c r="AU17" s="1"/>
  <c r="AU16"/>
  <c r="BD16" s="1"/>
  <c r="AG19"/>
  <c r="AJ18"/>
  <c r="BN19" l="1"/>
  <c r="BO20"/>
  <c r="BM19"/>
  <c r="AD19"/>
  <c r="M18"/>
  <c r="AQ18"/>
  <c r="AR19"/>
  <c r="AP18"/>
  <c r="AS18" s="1"/>
  <c r="BI21"/>
  <c r="BH21"/>
  <c r="BJ22"/>
  <c r="AC16"/>
  <c r="Y16"/>
  <c r="AA16"/>
  <c r="BW18"/>
  <c r="BX18"/>
  <c r="BY19"/>
  <c r="AH22"/>
  <c r="AI23"/>
  <c r="L17"/>
  <c r="AB17"/>
  <c r="BA20"/>
  <c r="AY19"/>
  <c r="S19"/>
  <c r="R19" s="1"/>
  <c r="AZ19"/>
  <c r="BB19"/>
  <c r="BC19" s="1"/>
  <c r="BS19"/>
  <c r="BT20"/>
  <c r="BR19"/>
  <c r="F17"/>
  <c r="B17" s="1"/>
  <c r="G18"/>
  <c r="AK18"/>
  <c r="AL18"/>
  <c r="BD17"/>
  <c r="AT18"/>
  <c r="AU18"/>
  <c r="AG20"/>
  <c r="AJ19"/>
  <c r="BN20" l="1"/>
  <c r="BM20"/>
  <c r="BO21"/>
  <c r="AD20"/>
  <c r="AC17"/>
  <c r="AA17"/>
  <c r="Y17"/>
  <c r="BS20"/>
  <c r="BT21"/>
  <c r="BR20"/>
  <c r="BA21"/>
  <c r="AZ20"/>
  <c r="S20"/>
  <c r="R20" s="1"/>
  <c r="AY20"/>
  <c r="BB20" s="1"/>
  <c r="BC20" s="1"/>
  <c r="M19"/>
  <c r="AQ19"/>
  <c r="AR20"/>
  <c r="AP19"/>
  <c r="AS19" s="1"/>
  <c r="L18"/>
  <c r="AB18"/>
  <c r="G19"/>
  <c r="F18"/>
  <c r="B18" s="1"/>
  <c r="AI24"/>
  <c r="AH23"/>
  <c r="BY20"/>
  <c r="BW19"/>
  <c r="BX19"/>
  <c r="BI22"/>
  <c r="BH22"/>
  <c r="BJ23"/>
  <c r="BD18"/>
  <c r="AT19"/>
  <c r="AK19"/>
  <c r="AL19"/>
  <c r="AG21"/>
  <c r="AJ20"/>
  <c r="BN21" l="1"/>
  <c r="BM21"/>
  <c r="BO22"/>
  <c r="AD21"/>
  <c r="BW20"/>
  <c r="BX20"/>
  <c r="BY21"/>
  <c r="AH24"/>
  <c r="AI25"/>
  <c r="G20"/>
  <c r="F20" s="1"/>
  <c r="B20" s="1"/>
  <c r="F19"/>
  <c r="B19" s="1"/>
  <c r="M20"/>
  <c r="AQ20"/>
  <c r="AR21"/>
  <c r="AP20"/>
  <c r="AS20" s="1"/>
  <c r="L19"/>
  <c r="AB19"/>
  <c r="AZ21"/>
  <c r="BA22"/>
  <c r="AY21"/>
  <c r="BB21" s="1"/>
  <c r="BC21" s="1"/>
  <c r="BT22"/>
  <c r="BR21"/>
  <c r="BS21"/>
  <c r="BI23"/>
  <c r="BH23"/>
  <c r="BJ24"/>
  <c r="AA18"/>
  <c r="AC18"/>
  <c r="Y18"/>
  <c r="AT20"/>
  <c r="AJ21"/>
  <c r="AG22"/>
  <c r="AK20"/>
  <c r="AL20"/>
  <c r="AU19"/>
  <c r="BD19" s="1"/>
  <c r="BN22" l="1"/>
  <c r="BM22"/>
  <c r="BO23"/>
  <c r="AD22"/>
  <c r="BI24"/>
  <c r="BH24"/>
  <c r="BJ25"/>
  <c r="AZ22"/>
  <c r="BA23"/>
  <c r="AY22"/>
  <c r="BB22" s="1"/>
  <c r="BC22" s="1"/>
  <c r="AA19"/>
  <c r="Y19"/>
  <c r="AC19"/>
  <c r="AI26"/>
  <c r="AH25"/>
  <c r="BY22"/>
  <c r="BW21"/>
  <c r="BX21"/>
  <c r="AU20"/>
  <c r="BD20" s="1"/>
  <c r="BR22"/>
  <c r="BS22"/>
  <c r="BT23"/>
  <c r="AQ21"/>
  <c r="AR22"/>
  <c r="AP21"/>
  <c r="AS21" s="1"/>
  <c r="AT21" s="1"/>
  <c r="L20"/>
  <c r="AB20"/>
  <c r="AC20" s="1"/>
  <c r="AA20"/>
  <c r="Y20"/>
  <c r="AG23"/>
  <c r="AJ22"/>
  <c r="AK21"/>
  <c r="AL21"/>
  <c r="BM23" l="1"/>
  <c r="BO24"/>
  <c r="BN23"/>
  <c r="AD23"/>
  <c r="AQ22"/>
  <c r="AR23"/>
  <c r="AP22"/>
  <c r="AS22" s="1"/>
  <c r="AT22" s="1"/>
  <c r="BT24"/>
  <c r="BR23"/>
  <c r="BS23"/>
  <c r="BW22"/>
  <c r="BX22"/>
  <c r="BY23"/>
  <c r="AH26"/>
  <c r="AI27"/>
  <c r="AZ23"/>
  <c r="BA24"/>
  <c r="AY23"/>
  <c r="BB23" s="1"/>
  <c r="BC23" s="1"/>
  <c r="BI25"/>
  <c r="BH25"/>
  <c r="BJ26"/>
  <c r="AU21"/>
  <c r="BD21" s="1"/>
  <c r="AG24"/>
  <c r="AD24" s="1"/>
  <c r="AJ23"/>
  <c r="AK22"/>
  <c r="AL22"/>
  <c r="BN24" l="1"/>
  <c r="BM24"/>
  <c r="BO25"/>
  <c r="AU22"/>
  <c r="BA25"/>
  <c r="AZ24"/>
  <c r="AY24"/>
  <c r="BB24" s="1"/>
  <c r="BC24" s="1"/>
  <c r="AI28"/>
  <c r="AH27"/>
  <c r="BY24"/>
  <c r="BW23"/>
  <c r="BX23"/>
  <c r="BH26"/>
  <c r="BJ27"/>
  <c r="BI26"/>
  <c r="BR24"/>
  <c r="BS24"/>
  <c r="BT25"/>
  <c r="AQ23"/>
  <c r="AR24"/>
  <c r="AP23"/>
  <c r="AS23" s="1"/>
  <c r="AT23" s="1"/>
  <c r="AK23"/>
  <c r="AU23" s="1"/>
  <c r="AL23"/>
  <c r="BD22"/>
  <c r="AJ24"/>
  <c r="AG25"/>
  <c r="AD25" s="1"/>
  <c r="BN25" l="1"/>
  <c r="BM25"/>
  <c r="BO26"/>
  <c r="BD23"/>
  <c r="AQ24"/>
  <c r="AR25"/>
  <c r="AP24"/>
  <c r="AS24" s="1"/>
  <c r="BR25"/>
  <c r="BS25"/>
  <c r="BT26"/>
  <c r="BI27"/>
  <c r="BH27"/>
  <c r="BJ28"/>
  <c r="BW24"/>
  <c r="BX24"/>
  <c r="BY25"/>
  <c r="AI29"/>
  <c r="AH28"/>
  <c r="AZ25"/>
  <c r="BA26"/>
  <c r="AY25"/>
  <c r="BB25" s="1"/>
  <c r="BC25" s="1"/>
  <c r="AG26"/>
  <c r="AD26" s="1"/>
  <c r="AJ25"/>
  <c r="AK24"/>
  <c r="AL24"/>
  <c r="AT24"/>
  <c r="BM26" l="1"/>
  <c r="BO27"/>
  <c r="BN26"/>
  <c r="AU24"/>
  <c r="BD24" s="1"/>
  <c r="BA27"/>
  <c r="AY26"/>
  <c r="AZ26"/>
  <c r="BB26"/>
  <c r="BC26" s="1"/>
  <c r="BW25"/>
  <c r="BX25"/>
  <c r="BY26"/>
  <c r="BS26"/>
  <c r="BT27"/>
  <c r="BR26"/>
  <c r="AQ25"/>
  <c r="AR26"/>
  <c r="AP25"/>
  <c r="AS25" s="1"/>
  <c r="AH29"/>
  <c r="AI30"/>
  <c r="BI28"/>
  <c r="BH28"/>
  <c r="BJ29"/>
  <c r="AT25"/>
  <c r="AG27"/>
  <c r="AD27" s="1"/>
  <c r="AJ26"/>
  <c r="AK25"/>
  <c r="AL25"/>
  <c r="BM27" l="1"/>
  <c r="BO28"/>
  <c r="BN27"/>
  <c r="BI29"/>
  <c r="BH29"/>
  <c r="BJ30"/>
  <c r="BS27"/>
  <c r="BT28"/>
  <c r="BR27"/>
  <c r="BW26"/>
  <c r="BX26"/>
  <c r="BY27"/>
  <c r="BA28"/>
  <c r="AZ27"/>
  <c r="AY27"/>
  <c r="BB27" s="1"/>
  <c r="BC27" s="1"/>
  <c r="AI31"/>
  <c r="AH30"/>
  <c r="AQ26"/>
  <c r="AR27"/>
  <c r="AP26"/>
  <c r="AS26" s="1"/>
  <c r="AT26" s="1"/>
  <c r="AG28"/>
  <c r="AD28" s="1"/>
  <c r="AJ27"/>
  <c r="AK26"/>
  <c r="AL26"/>
  <c r="AU25"/>
  <c r="BD25" s="1"/>
  <c r="BN28" l="1"/>
  <c r="BM28"/>
  <c r="BO29"/>
  <c r="AU26"/>
  <c r="BY28"/>
  <c r="BW27"/>
  <c r="BX27"/>
  <c r="BR28"/>
  <c r="BS28"/>
  <c r="BT29"/>
  <c r="BH30"/>
  <c r="BJ31"/>
  <c r="BI30"/>
  <c r="AR28"/>
  <c r="AQ27"/>
  <c r="AP27"/>
  <c r="AS27" s="1"/>
  <c r="AH31"/>
  <c r="AI32"/>
  <c r="AZ28"/>
  <c r="BA29"/>
  <c r="AY28"/>
  <c r="BB28" s="1"/>
  <c r="BC28" s="1"/>
  <c r="BD26"/>
  <c r="AK27"/>
  <c r="AU27" s="1"/>
  <c r="BD27" s="1"/>
  <c r="AL27"/>
  <c r="AT27"/>
  <c r="AG29"/>
  <c r="AD29" s="1"/>
  <c r="AJ28"/>
  <c r="BN29" l="1"/>
  <c r="BM29"/>
  <c r="BO30"/>
  <c r="AZ29"/>
  <c r="BA30"/>
  <c r="AY29"/>
  <c r="BB29" s="1"/>
  <c r="BC29" s="1"/>
  <c r="AH32"/>
  <c r="AI33"/>
  <c r="BW28"/>
  <c r="BX28"/>
  <c r="BY29"/>
  <c r="AQ28"/>
  <c r="AR29"/>
  <c r="AP28"/>
  <c r="AS28" s="1"/>
  <c r="BH31"/>
  <c r="BJ32"/>
  <c r="BI31"/>
  <c r="BR29"/>
  <c r="BS29"/>
  <c r="BT30"/>
  <c r="AK28"/>
  <c r="AU28" s="1"/>
  <c r="BD28" s="1"/>
  <c r="AL28"/>
  <c r="AJ29"/>
  <c r="AG30"/>
  <c r="AD30" s="1"/>
  <c r="AT28"/>
  <c r="BO31" l="1"/>
  <c r="BN30"/>
  <c r="BM30"/>
  <c r="BS30"/>
  <c r="BT31"/>
  <c r="BR30"/>
  <c r="BH32"/>
  <c r="BJ33"/>
  <c r="BI32"/>
  <c r="AR30"/>
  <c r="AQ29"/>
  <c r="AP29"/>
  <c r="AS29" s="1"/>
  <c r="AT29" s="1"/>
  <c r="BW29"/>
  <c r="BX29"/>
  <c r="BY30"/>
  <c r="AH33"/>
  <c r="AI34"/>
  <c r="AZ30"/>
  <c r="BA31"/>
  <c r="AY30"/>
  <c r="BB30" s="1"/>
  <c r="BC30" s="1"/>
  <c r="AJ30"/>
  <c r="AG31"/>
  <c r="AD31" s="1"/>
  <c r="AK29"/>
  <c r="AL29"/>
  <c r="BM31" l="1"/>
  <c r="BO32"/>
  <c r="BN31"/>
  <c r="AZ31"/>
  <c r="BA32"/>
  <c r="AY31"/>
  <c r="BB31" s="1"/>
  <c r="BC31" s="1"/>
  <c r="AI35"/>
  <c r="AH34"/>
  <c r="BY31"/>
  <c r="BW30"/>
  <c r="BX30"/>
  <c r="BI33"/>
  <c r="BH33"/>
  <c r="BJ34"/>
  <c r="AR31"/>
  <c r="AQ30"/>
  <c r="AP30"/>
  <c r="AS30" s="1"/>
  <c r="BS31"/>
  <c r="BT32"/>
  <c r="BR31"/>
  <c r="AT30"/>
  <c r="AJ31"/>
  <c r="AG32"/>
  <c r="AD32" s="1"/>
  <c r="AU29"/>
  <c r="AK30"/>
  <c r="AL30"/>
  <c r="BO33" l="1"/>
  <c r="BM32"/>
  <c r="BN32"/>
  <c r="BH34"/>
  <c r="BJ35"/>
  <c r="BI34"/>
  <c r="BW31"/>
  <c r="BX31"/>
  <c r="BY32"/>
  <c r="AH35"/>
  <c r="AI36"/>
  <c r="AU30"/>
  <c r="BS32"/>
  <c r="BT33"/>
  <c r="BR32"/>
  <c r="AQ31"/>
  <c r="AR32"/>
  <c r="AP31"/>
  <c r="AS31" s="1"/>
  <c r="AY32"/>
  <c r="BB32" s="1"/>
  <c r="BC32" s="1"/>
  <c r="BA33"/>
  <c r="AZ32"/>
  <c r="BD30"/>
  <c r="AG33"/>
  <c r="AD33" s="1"/>
  <c r="AJ32"/>
  <c r="AT31"/>
  <c r="AK31"/>
  <c r="AL31"/>
  <c r="BD29"/>
  <c r="BM33" l="1"/>
  <c r="BO34"/>
  <c r="BN33"/>
  <c r="BR33"/>
  <c r="BS33"/>
  <c r="BT34"/>
  <c r="BA34"/>
  <c r="AZ33"/>
  <c r="AY33"/>
  <c r="BB33" s="1"/>
  <c r="BC33" s="1"/>
  <c r="AQ32"/>
  <c r="AR33"/>
  <c r="AP32"/>
  <c r="AS32" s="1"/>
  <c r="AI37"/>
  <c r="AH36"/>
  <c r="BW32"/>
  <c r="BX32"/>
  <c r="BY33"/>
  <c r="BH35"/>
  <c r="BJ36"/>
  <c r="BI35"/>
  <c r="AK32"/>
  <c r="AU32" s="1"/>
  <c r="AL32"/>
  <c r="AT32"/>
  <c r="AG34"/>
  <c r="AD34" s="1"/>
  <c r="AJ33"/>
  <c r="AU31"/>
  <c r="BM34" l="1"/>
  <c r="BO35"/>
  <c r="BN34"/>
  <c r="BI36"/>
  <c r="BH36"/>
  <c r="BJ37"/>
  <c r="BW33"/>
  <c r="BX33"/>
  <c r="BY34"/>
  <c r="AI38"/>
  <c r="AH37"/>
  <c r="AR34"/>
  <c r="AQ33"/>
  <c r="AP33"/>
  <c r="AS33" s="1"/>
  <c r="BS34"/>
  <c r="BT35"/>
  <c r="BR34"/>
  <c r="BD32"/>
  <c r="AZ34"/>
  <c r="BA35"/>
  <c r="AY34"/>
  <c r="BB34" s="1"/>
  <c r="BC34" s="1"/>
  <c r="AT33"/>
  <c r="AK33"/>
  <c r="AL33"/>
  <c r="AJ34"/>
  <c r="AG35"/>
  <c r="AD35" s="1"/>
  <c r="BD31"/>
  <c r="BO36" l="1"/>
  <c r="BN35"/>
  <c r="BM35"/>
  <c r="AZ35"/>
  <c r="BA36"/>
  <c r="AY35"/>
  <c r="BB35" s="1"/>
  <c r="BC35" s="1"/>
  <c r="BR35"/>
  <c r="BS35"/>
  <c r="BT36"/>
  <c r="AQ34"/>
  <c r="AR35"/>
  <c r="AP34"/>
  <c r="AS34" s="1"/>
  <c r="AT34" s="1"/>
  <c r="AH38"/>
  <c r="AI39"/>
  <c r="BI37"/>
  <c r="BH37"/>
  <c r="BJ38"/>
  <c r="BY35"/>
  <c r="BW34"/>
  <c r="BX34"/>
  <c r="AK34"/>
  <c r="AU34" s="1"/>
  <c r="AL34"/>
  <c r="AU33"/>
  <c r="AJ35"/>
  <c r="AG36"/>
  <c r="AD36" s="1"/>
  <c r="BM36" l="1"/>
  <c r="BO37"/>
  <c r="BN36"/>
  <c r="BD34"/>
  <c r="BY36"/>
  <c r="BX35"/>
  <c r="BW35"/>
  <c r="BH38"/>
  <c r="BI38"/>
  <c r="BJ39"/>
  <c r="AQ35"/>
  <c r="AR36"/>
  <c r="AP35"/>
  <c r="AS35" s="1"/>
  <c r="BS36"/>
  <c r="BT37"/>
  <c r="BR36"/>
  <c r="AI40"/>
  <c r="AH39"/>
  <c r="BA37"/>
  <c r="AY36"/>
  <c r="AZ36"/>
  <c r="BB36"/>
  <c r="BC36" s="1"/>
  <c r="AK35"/>
  <c r="AU35" s="1"/>
  <c r="BD35" s="1"/>
  <c r="AL35"/>
  <c r="AT35"/>
  <c r="AJ36"/>
  <c r="AG37"/>
  <c r="AD37" s="1"/>
  <c r="BD33"/>
  <c r="BM37" l="1"/>
  <c r="BO38"/>
  <c r="BN37"/>
  <c r="BR37"/>
  <c r="BS37"/>
  <c r="BT38"/>
  <c r="BY37"/>
  <c r="BW36"/>
  <c r="BW37" s="1"/>
  <c r="BX36"/>
  <c r="AZ37"/>
  <c r="BA38"/>
  <c r="AY37"/>
  <c r="BB37" s="1"/>
  <c r="BC37" s="1"/>
  <c r="AH40"/>
  <c r="AI41"/>
  <c r="AQ36"/>
  <c r="AR37"/>
  <c r="AP36"/>
  <c r="AS36" s="1"/>
  <c r="AT36" s="1"/>
  <c r="BH39"/>
  <c r="BI39"/>
  <c r="BJ40"/>
  <c r="AG38"/>
  <c r="AD38" s="1"/>
  <c r="AJ37"/>
  <c r="AK36"/>
  <c r="AL36"/>
  <c r="BN38" l="1"/>
  <c r="BM38"/>
  <c r="BO39"/>
  <c r="BH40"/>
  <c r="BI40"/>
  <c r="BJ41"/>
  <c r="AR38"/>
  <c r="AQ37"/>
  <c r="AP37"/>
  <c r="AS37" s="1"/>
  <c r="BR38"/>
  <c r="BS38"/>
  <c r="BT39"/>
  <c r="AI42"/>
  <c r="AH41"/>
  <c r="BA39"/>
  <c r="AZ38"/>
  <c r="AY38"/>
  <c r="BB38" s="1"/>
  <c r="BC38" s="1"/>
  <c r="BX37"/>
  <c r="BY38"/>
  <c r="AK37"/>
  <c r="AL37"/>
  <c r="AT37"/>
  <c r="AU37"/>
  <c r="BD37" s="1"/>
  <c r="AU36"/>
  <c r="AG39"/>
  <c r="AD39" s="1"/>
  <c r="AJ38"/>
  <c r="BO40" l="1"/>
  <c r="BN39"/>
  <c r="BM39"/>
  <c r="BA40"/>
  <c r="AY39"/>
  <c r="AZ39"/>
  <c r="BB39"/>
  <c r="BC39" s="1"/>
  <c r="AI43"/>
  <c r="AH42"/>
  <c r="BJ42"/>
  <c r="BH41"/>
  <c r="BI41"/>
  <c r="BW38"/>
  <c r="BY39"/>
  <c r="BX38"/>
  <c r="BS39"/>
  <c r="BT40"/>
  <c r="AQ38"/>
  <c r="AR39"/>
  <c r="AP38"/>
  <c r="AS38" s="1"/>
  <c r="BR39"/>
  <c r="AK38"/>
  <c r="AU38" s="1"/>
  <c r="AL38"/>
  <c r="AT38"/>
  <c r="AJ39"/>
  <c r="AG40"/>
  <c r="AD40" s="1"/>
  <c r="BD36"/>
  <c r="BM40" l="1"/>
  <c r="BO41"/>
  <c r="BN40"/>
  <c r="AQ39"/>
  <c r="AR40"/>
  <c r="AP39"/>
  <c r="AS39" s="1"/>
  <c r="BW39"/>
  <c r="BY40"/>
  <c r="BX39"/>
  <c r="BH42"/>
  <c r="BI42"/>
  <c r="BJ43"/>
  <c r="AI44"/>
  <c r="AH43"/>
  <c r="AZ40"/>
  <c r="AY40"/>
  <c r="BA41"/>
  <c r="BB40"/>
  <c r="BC40" s="1"/>
  <c r="BD38"/>
  <c r="BR40"/>
  <c r="BS40"/>
  <c r="BT41"/>
  <c r="AG41"/>
  <c r="AD41" s="1"/>
  <c r="AJ40"/>
  <c r="AK39"/>
  <c r="AU39" s="1"/>
  <c r="BD39" s="1"/>
  <c r="AL39"/>
  <c r="AT39"/>
  <c r="BN41" l="1"/>
  <c r="BO42"/>
  <c r="BM41"/>
  <c r="AZ41"/>
  <c r="AY41"/>
  <c r="BA42"/>
  <c r="BB41"/>
  <c r="BC41" s="1"/>
  <c r="AI45"/>
  <c r="AH44"/>
  <c r="BT42"/>
  <c r="BS41"/>
  <c r="BR41"/>
  <c r="BR42" s="1"/>
  <c r="BH43"/>
  <c r="BI43"/>
  <c r="BJ44"/>
  <c r="BW40"/>
  <c r="BY41"/>
  <c r="BX40"/>
  <c r="AR41"/>
  <c r="AQ40"/>
  <c r="AP40"/>
  <c r="AS40" s="1"/>
  <c r="AT40" s="1"/>
  <c r="AK40"/>
  <c r="AL40"/>
  <c r="AU40"/>
  <c r="AJ41"/>
  <c r="AG42"/>
  <c r="AD42" s="1"/>
  <c r="BO43" l="1"/>
  <c r="BM42"/>
  <c r="BN42"/>
  <c r="BD40"/>
  <c r="AQ41"/>
  <c r="AR42"/>
  <c r="AP41"/>
  <c r="AS41" s="1"/>
  <c r="BT43"/>
  <c r="BS42"/>
  <c r="AH45"/>
  <c r="AI46"/>
  <c r="AZ42"/>
  <c r="BA43"/>
  <c r="AY42"/>
  <c r="BB42"/>
  <c r="BC42" s="1"/>
  <c r="BW41"/>
  <c r="BY42"/>
  <c r="BX41"/>
  <c r="BJ45"/>
  <c r="BI44"/>
  <c r="BH44"/>
  <c r="AK41"/>
  <c r="AL41"/>
  <c r="AT41"/>
  <c r="AU41"/>
  <c r="AJ42"/>
  <c r="AG43"/>
  <c r="AD43" s="1"/>
  <c r="BN43" l="1"/>
  <c r="BO44"/>
  <c r="BM43"/>
  <c r="BS43"/>
  <c r="BR43"/>
  <c r="BT44"/>
  <c r="BJ46"/>
  <c r="BH45"/>
  <c r="BI45"/>
  <c r="BX42"/>
  <c r="BW42"/>
  <c r="BY43"/>
  <c r="BA44"/>
  <c r="AZ43"/>
  <c r="AY43"/>
  <c r="BB43" s="1"/>
  <c r="BC43" s="1"/>
  <c r="AH46"/>
  <c r="AI47"/>
  <c r="AQ42"/>
  <c r="AR43"/>
  <c r="AP42"/>
  <c r="AS42" s="1"/>
  <c r="AJ43"/>
  <c r="AG44"/>
  <c r="AD44" s="1"/>
  <c r="AK42"/>
  <c r="AL42"/>
  <c r="AT42"/>
  <c r="AU42"/>
  <c r="BD42" s="1"/>
  <c r="BD41"/>
  <c r="BM44" l="1"/>
  <c r="BN44"/>
  <c r="BO45"/>
  <c r="AZ44"/>
  <c r="BA45"/>
  <c r="AY44"/>
  <c r="BB44" s="1"/>
  <c r="BC44" s="1"/>
  <c r="BH46"/>
  <c r="BI46"/>
  <c r="BJ47"/>
  <c r="BR44"/>
  <c r="BT45"/>
  <c r="BS44"/>
  <c r="AR44"/>
  <c r="AQ43"/>
  <c r="AP43"/>
  <c r="AS43" s="1"/>
  <c r="AT43" s="1"/>
  <c r="AH47"/>
  <c r="AI48"/>
  <c r="BW43"/>
  <c r="BY44"/>
  <c r="BX43"/>
  <c r="AJ44"/>
  <c r="AG45"/>
  <c r="AD45" s="1"/>
  <c r="AK43"/>
  <c r="AL43"/>
  <c r="BO46" l="1"/>
  <c r="BM45"/>
  <c r="BN45"/>
  <c r="BW44"/>
  <c r="BY45"/>
  <c r="BX44"/>
  <c r="AI49"/>
  <c r="AH48"/>
  <c r="AR45"/>
  <c r="AQ44"/>
  <c r="AP44"/>
  <c r="AS44" s="1"/>
  <c r="BT46"/>
  <c r="BS45"/>
  <c r="BR45"/>
  <c r="BJ48"/>
  <c r="BH47"/>
  <c r="BI47"/>
  <c r="AZ45"/>
  <c r="BA46"/>
  <c r="AY45"/>
  <c r="BB45" s="1"/>
  <c r="BC45" s="1"/>
  <c r="AK44"/>
  <c r="AL44"/>
  <c r="AT44"/>
  <c r="AU44"/>
  <c r="AJ45"/>
  <c r="AG46"/>
  <c r="AD46" s="1"/>
  <c r="AU43"/>
  <c r="BD44" s="1"/>
  <c r="BN46" l="1"/>
  <c r="BO47"/>
  <c r="BM46"/>
  <c r="BA47"/>
  <c r="AZ46"/>
  <c r="AY46"/>
  <c r="BB46" s="1"/>
  <c r="BC46" s="1"/>
  <c r="BS46"/>
  <c r="BR46"/>
  <c r="BT47"/>
  <c r="BJ49"/>
  <c r="BI48"/>
  <c r="BH48"/>
  <c r="AQ45"/>
  <c r="AR46"/>
  <c r="AP45"/>
  <c r="AS45" s="1"/>
  <c r="AT45" s="1"/>
  <c r="AH49"/>
  <c r="AI50"/>
  <c r="BY46"/>
  <c r="BX45"/>
  <c r="BW45"/>
  <c r="AJ46"/>
  <c r="AG47"/>
  <c r="AD47" s="1"/>
  <c r="BD43"/>
  <c r="AK45"/>
  <c r="AU45" s="1"/>
  <c r="AL45"/>
  <c r="BO48" l="1"/>
  <c r="BM47"/>
  <c r="BN47"/>
  <c r="BD45"/>
  <c r="BX46"/>
  <c r="BW46"/>
  <c r="BY47"/>
  <c r="AR47"/>
  <c r="AQ46"/>
  <c r="AP46"/>
  <c r="AS46" s="1"/>
  <c r="AT46" s="1"/>
  <c r="BH49"/>
  <c r="BI49"/>
  <c r="BJ50"/>
  <c r="AY47"/>
  <c r="BB47" s="1"/>
  <c r="BC47" s="1"/>
  <c r="BA48"/>
  <c r="AZ47"/>
  <c r="AI51"/>
  <c r="AH50"/>
  <c r="BS47"/>
  <c r="BT48"/>
  <c r="BR47"/>
  <c r="AK46"/>
  <c r="AL46"/>
  <c r="AU46"/>
  <c r="AJ47"/>
  <c r="AG48"/>
  <c r="AD48" s="1"/>
  <c r="BN48" l="1"/>
  <c r="BO49"/>
  <c r="BM48"/>
  <c r="BR48"/>
  <c r="BT49"/>
  <c r="BS48"/>
  <c r="AY48"/>
  <c r="BB48" s="1"/>
  <c r="BC48" s="1"/>
  <c r="AZ48"/>
  <c r="BA49"/>
  <c r="BJ51"/>
  <c r="BH50"/>
  <c r="BI50"/>
  <c r="BY48"/>
  <c r="BX47"/>
  <c r="BW47"/>
  <c r="AI52"/>
  <c r="AH51"/>
  <c r="AR48"/>
  <c r="AQ47"/>
  <c r="AP47"/>
  <c r="AS47" s="1"/>
  <c r="AT47" s="1"/>
  <c r="AK47"/>
  <c r="AL47"/>
  <c r="AU47" s="1"/>
  <c r="AJ48"/>
  <c r="AG49"/>
  <c r="AD49" s="1"/>
  <c r="BD46"/>
  <c r="BN49" l="1"/>
  <c r="BO50"/>
  <c r="BM49"/>
  <c r="AR49"/>
  <c r="AQ48"/>
  <c r="AP48"/>
  <c r="AS48" s="1"/>
  <c r="AH52"/>
  <c r="AI53"/>
  <c r="BY49"/>
  <c r="BX48"/>
  <c r="BW48"/>
  <c r="BH51"/>
  <c r="BI51"/>
  <c r="BJ52"/>
  <c r="BA50"/>
  <c r="AY49"/>
  <c r="AZ49"/>
  <c r="BB49"/>
  <c r="BC49" s="1"/>
  <c r="BT50"/>
  <c r="BS49"/>
  <c r="BR49"/>
  <c r="BD47"/>
  <c r="AK48"/>
  <c r="AL48"/>
  <c r="AT48"/>
  <c r="AJ49"/>
  <c r="AG50"/>
  <c r="AD50" s="1"/>
  <c r="BO51" l="1"/>
  <c r="BM50"/>
  <c r="BN50"/>
  <c r="BR50"/>
  <c r="BT51"/>
  <c r="BS50"/>
  <c r="AZ50"/>
  <c r="BA51"/>
  <c r="AY50"/>
  <c r="BB50" s="1"/>
  <c r="BC50" s="1"/>
  <c r="BY50"/>
  <c r="BX49"/>
  <c r="BW49"/>
  <c r="AH53"/>
  <c r="AI54"/>
  <c r="AQ49"/>
  <c r="AR50"/>
  <c r="AP49"/>
  <c r="AS49" s="1"/>
  <c r="AT49" s="1"/>
  <c r="BJ53"/>
  <c r="BI52"/>
  <c r="BH52"/>
  <c r="AJ50"/>
  <c r="AG51"/>
  <c r="AD51" s="1"/>
  <c r="AK49"/>
  <c r="AL49"/>
  <c r="AU49" s="1"/>
  <c r="AU48"/>
  <c r="BD48" s="1"/>
  <c r="BO52" l="1"/>
  <c r="BM51"/>
  <c r="BN51"/>
  <c r="AZ51"/>
  <c r="AY51"/>
  <c r="BA52"/>
  <c r="BB51"/>
  <c r="BC51" s="1"/>
  <c r="BJ54"/>
  <c r="BI53"/>
  <c r="BH53"/>
  <c r="AQ50"/>
  <c r="AR51"/>
  <c r="AP50"/>
  <c r="AS50" s="1"/>
  <c r="AT50" s="1"/>
  <c r="AH54"/>
  <c r="AI55"/>
  <c r="BW50"/>
  <c r="BX50"/>
  <c r="BY51"/>
  <c r="BT52"/>
  <c r="BS51"/>
  <c r="BR51"/>
  <c r="AK50"/>
  <c r="AL50"/>
  <c r="AU50"/>
  <c r="AJ51"/>
  <c r="AG52"/>
  <c r="AD52" s="1"/>
  <c r="BD49"/>
  <c r="BO53" l="1"/>
  <c r="BM52"/>
  <c r="BN52"/>
  <c r="BD50"/>
  <c r="BT53"/>
  <c r="BS52"/>
  <c r="BR52"/>
  <c r="AH55"/>
  <c r="AI56"/>
  <c r="BY52"/>
  <c r="BX51"/>
  <c r="BW51"/>
  <c r="AQ51"/>
  <c r="AR52"/>
  <c r="AP51"/>
  <c r="AS51" s="1"/>
  <c r="AT51" s="1"/>
  <c r="BH54"/>
  <c r="BI54"/>
  <c r="BJ55"/>
  <c r="AY52"/>
  <c r="BB52" s="1"/>
  <c r="BC52" s="1"/>
  <c r="AZ52"/>
  <c r="BA53"/>
  <c r="AJ52"/>
  <c r="AG53"/>
  <c r="AD53" s="1"/>
  <c r="AK51"/>
  <c r="AL51"/>
  <c r="AU51" s="1"/>
  <c r="BO54" l="1"/>
  <c r="BM53"/>
  <c r="BN53"/>
  <c r="BD51"/>
  <c r="BJ56"/>
  <c r="BH55"/>
  <c r="BI55"/>
  <c r="AR53"/>
  <c r="AQ52"/>
  <c r="AP52"/>
  <c r="AS52" s="1"/>
  <c r="BY53"/>
  <c r="BX52"/>
  <c r="BW52"/>
  <c r="AI57"/>
  <c r="AH56"/>
  <c r="BT54"/>
  <c r="BR53"/>
  <c r="BS53"/>
  <c r="BA54"/>
  <c r="AZ53"/>
  <c r="AY53"/>
  <c r="BB53"/>
  <c r="BC53" s="1"/>
  <c r="AJ53"/>
  <c r="AG54"/>
  <c r="AD54" s="1"/>
  <c r="AT52"/>
  <c r="AK52"/>
  <c r="AL52"/>
  <c r="BM54" l="1"/>
  <c r="BN54"/>
  <c r="BO55"/>
  <c r="AU52"/>
  <c r="BD52" s="1"/>
  <c r="AZ54"/>
  <c r="BA55"/>
  <c r="AY54"/>
  <c r="BB54"/>
  <c r="BC54" s="1"/>
  <c r="BY54"/>
  <c r="BW53"/>
  <c r="BX53"/>
  <c r="BJ57"/>
  <c r="BH56"/>
  <c r="BI56"/>
  <c r="BT55"/>
  <c r="BS54"/>
  <c r="BR54"/>
  <c r="AI58"/>
  <c r="AH57"/>
  <c r="AQ53"/>
  <c r="AR54"/>
  <c r="AP53"/>
  <c r="AS53" s="1"/>
  <c r="AJ54"/>
  <c r="AG55"/>
  <c r="AD55" s="1"/>
  <c r="AK53"/>
  <c r="AU53" s="1"/>
  <c r="AL53"/>
  <c r="AT53"/>
  <c r="BN55" l="1"/>
  <c r="BO56"/>
  <c r="BM55"/>
  <c r="AI59"/>
  <c r="AH58"/>
  <c r="BX54"/>
  <c r="BW54"/>
  <c r="BY55"/>
  <c r="AQ54"/>
  <c r="AR55"/>
  <c r="AP54"/>
  <c r="AS54" s="1"/>
  <c r="AT54" s="1"/>
  <c r="BS55"/>
  <c r="BR55"/>
  <c r="BT56"/>
  <c r="BH57"/>
  <c r="BI57"/>
  <c r="BJ58"/>
  <c r="AY55"/>
  <c r="BB55" s="1"/>
  <c r="BC55" s="1"/>
  <c r="AZ55"/>
  <c r="BA56"/>
  <c r="AJ55"/>
  <c r="AG56"/>
  <c r="AD56" s="1"/>
  <c r="BD53"/>
  <c r="AK54"/>
  <c r="AL54"/>
  <c r="BN56" l="1"/>
  <c r="BO57"/>
  <c r="BM56"/>
  <c r="AZ56"/>
  <c r="AY56"/>
  <c r="BA57"/>
  <c r="BB56"/>
  <c r="BC56" s="1"/>
  <c r="BJ59"/>
  <c r="BH58"/>
  <c r="BI58"/>
  <c r="BT57"/>
  <c r="BS56"/>
  <c r="BR56"/>
  <c r="AQ55"/>
  <c r="AR56"/>
  <c r="AP55"/>
  <c r="AS55" s="1"/>
  <c r="BY56"/>
  <c r="BX55"/>
  <c r="BW55"/>
  <c r="AH59"/>
  <c r="AI60"/>
  <c r="AK55"/>
  <c r="AU55" s="1"/>
  <c r="AL55"/>
  <c r="AT55"/>
  <c r="AU54"/>
  <c r="BD54" s="1"/>
  <c r="AJ56"/>
  <c r="AG57"/>
  <c r="AD57" s="1"/>
  <c r="BN57" l="1"/>
  <c r="BO58"/>
  <c r="BM57"/>
  <c r="AI61"/>
  <c r="AH60"/>
  <c r="BX56"/>
  <c r="BW56"/>
  <c r="BY57"/>
  <c r="AR57"/>
  <c r="AQ56"/>
  <c r="AP56"/>
  <c r="AS56" s="1"/>
  <c r="AT56" s="1"/>
  <c r="BS57"/>
  <c r="BR57"/>
  <c r="BT58"/>
  <c r="BH59"/>
  <c r="BI59"/>
  <c r="BJ60"/>
  <c r="BA58"/>
  <c r="AY57"/>
  <c r="BB57" s="1"/>
  <c r="BC57" s="1"/>
  <c r="AZ57"/>
  <c r="BD55"/>
  <c r="AK56"/>
  <c r="AL56"/>
  <c r="AU56" s="1"/>
  <c r="BD56" s="1"/>
  <c r="AJ57"/>
  <c r="AG58"/>
  <c r="AD58" s="1"/>
  <c r="BN58" l="1"/>
  <c r="BO59"/>
  <c r="BM58"/>
  <c r="BA59"/>
  <c r="AZ58"/>
  <c r="AY58"/>
  <c r="BB58" s="1"/>
  <c r="BC58" s="1"/>
  <c r="BS58"/>
  <c r="BT59"/>
  <c r="BR58"/>
  <c r="BW57"/>
  <c r="BY58"/>
  <c r="BX57"/>
  <c r="AI62"/>
  <c r="AH61"/>
  <c r="BH60"/>
  <c r="BI60"/>
  <c r="BJ61"/>
  <c r="AQ57"/>
  <c r="AR58"/>
  <c r="AP57"/>
  <c r="AS57" s="1"/>
  <c r="AT57" s="1"/>
  <c r="AJ58"/>
  <c r="AG59"/>
  <c r="AD59" s="1"/>
  <c r="AK57"/>
  <c r="AL57"/>
  <c r="AU57"/>
  <c r="BO60" l="1"/>
  <c r="BM59"/>
  <c r="BN59"/>
  <c r="BD57"/>
  <c r="AI63"/>
  <c r="AH62"/>
  <c r="BY59"/>
  <c r="BX58"/>
  <c r="BW58"/>
  <c r="AZ59"/>
  <c r="BA60"/>
  <c r="AY59"/>
  <c r="BB59" s="1"/>
  <c r="BC59" s="1"/>
  <c r="AR59"/>
  <c r="AQ58"/>
  <c r="AP58"/>
  <c r="AS58" s="1"/>
  <c r="AT58" s="1"/>
  <c r="BJ62"/>
  <c r="BH61"/>
  <c r="BI61"/>
  <c r="BS59"/>
  <c r="BR59"/>
  <c r="BT60"/>
  <c r="AJ59"/>
  <c r="AG60"/>
  <c r="AD60" s="1"/>
  <c r="AK58"/>
  <c r="AL58"/>
  <c r="BM60" l="1"/>
  <c r="BN60"/>
  <c r="BO61"/>
  <c r="AQ59"/>
  <c r="AR60"/>
  <c r="AP59"/>
  <c r="AS59" s="1"/>
  <c r="BS60"/>
  <c r="BR60"/>
  <c r="BT61"/>
  <c r="BH62"/>
  <c r="BI62"/>
  <c r="BJ63"/>
  <c r="BA61"/>
  <c r="AZ60"/>
  <c r="AY60"/>
  <c r="BB60"/>
  <c r="BC60" s="1"/>
  <c r="BW59"/>
  <c r="BY60"/>
  <c r="BX59"/>
  <c r="AH63"/>
  <c r="AI64"/>
  <c r="AK59"/>
  <c r="AL59"/>
  <c r="AT59"/>
  <c r="AU59"/>
  <c r="AJ60"/>
  <c r="AG61"/>
  <c r="AD61" s="1"/>
  <c r="AU58"/>
  <c r="BD58" s="1"/>
  <c r="BO62" l="1"/>
  <c r="BM61"/>
  <c r="BN61"/>
  <c r="AH64"/>
  <c r="AI65"/>
  <c r="BA62"/>
  <c r="AZ61"/>
  <c r="AY61"/>
  <c r="BB61" s="1"/>
  <c r="BC61" s="1"/>
  <c r="BR61"/>
  <c r="BT62"/>
  <c r="BS61"/>
  <c r="AQ60"/>
  <c r="AR61"/>
  <c r="AP60"/>
  <c r="AS60" s="1"/>
  <c r="BD59"/>
  <c r="BY61"/>
  <c r="BX60"/>
  <c r="BW60"/>
  <c r="BH63"/>
  <c r="BI63"/>
  <c r="BJ64"/>
  <c r="AJ61"/>
  <c r="AG62"/>
  <c r="AD62" s="1"/>
  <c r="AT60"/>
  <c r="AK60"/>
  <c r="AL60"/>
  <c r="BM62" l="1"/>
  <c r="BN62"/>
  <c r="BO63"/>
  <c r="BJ65"/>
  <c r="BH64"/>
  <c r="BI64"/>
  <c r="AQ61"/>
  <c r="AR62"/>
  <c r="AP61"/>
  <c r="AS61" s="1"/>
  <c r="BA63"/>
  <c r="AY62"/>
  <c r="AZ62"/>
  <c r="BB62"/>
  <c r="BC62" s="1"/>
  <c r="BW61"/>
  <c r="BY62"/>
  <c r="BX61"/>
  <c r="BS62"/>
  <c r="BR62"/>
  <c r="BT63"/>
  <c r="AH65"/>
  <c r="AI66"/>
  <c r="AK61"/>
  <c r="AU61" s="1"/>
  <c r="AL61"/>
  <c r="AT61"/>
  <c r="AU60"/>
  <c r="AJ62"/>
  <c r="AG63"/>
  <c r="AD63" s="1"/>
  <c r="BO64" l="1"/>
  <c r="BM63"/>
  <c r="BN63"/>
  <c r="AI67"/>
  <c r="AH66"/>
  <c r="BR63"/>
  <c r="BT64"/>
  <c r="BS63"/>
  <c r="BY63"/>
  <c r="BX62"/>
  <c r="BW62"/>
  <c r="AZ63"/>
  <c r="BA64"/>
  <c r="AY63"/>
  <c r="BB63" s="1"/>
  <c r="BC63" s="1"/>
  <c r="AQ62"/>
  <c r="AR63"/>
  <c r="AP62"/>
  <c r="AS62" s="1"/>
  <c r="BI65"/>
  <c r="BJ66"/>
  <c r="BH65"/>
  <c r="AJ63"/>
  <c r="AG64"/>
  <c r="AD64" s="1"/>
  <c r="BD60"/>
  <c r="AT62"/>
  <c r="AK62"/>
  <c r="AL62"/>
  <c r="BD61"/>
  <c r="BO65" l="1"/>
  <c r="BM64"/>
  <c r="BN64"/>
  <c r="BH66"/>
  <c r="BI66"/>
  <c r="BJ67"/>
  <c r="AI68"/>
  <c r="AH67"/>
  <c r="AR64"/>
  <c r="AQ63"/>
  <c r="AP63"/>
  <c r="AS63" s="1"/>
  <c r="AY64"/>
  <c r="BB64" s="1"/>
  <c r="BC64" s="1"/>
  <c r="BA65"/>
  <c r="AZ64"/>
  <c r="BY64"/>
  <c r="BX63"/>
  <c r="BW63"/>
  <c r="BS64"/>
  <c r="BR64"/>
  <c r="BT65"/>
  <c r="AK63"/>
  <c r="AL63"/>
  <c r="AT63"/>
  <c r="AU63"/>
  <c r="AJ64"/>
  <c r="AG65"/>
  <c r="AD65" s="1"/>
  <c r="AU62"/>
  <c r="BD62" s="1"/>
  <c r="BM65" l="1"/>
  <c r="BN65"/>
  <c r="BO66"/>
  <c r="BS65"/>
  <c r="BR65"/>
  <c r="BT66"/>
  <c r="BA66"/>
  <c r="AY65"/>
  <c r="AZ65"/>
  <c r="BB65"/>
  <c r="BC65" s="1"/>
  <c r="AQ64"/>
  <c r="AR65"/>
  <c r="AP64"/>
  <c r="AS64" s="1"/>
  <c r="AI69"/>
  <c r="AH68"/>
  <c r="BX64"/>
  <c r="BW64"/>
  <c r="BY65"/>
  <c r="BJ68"/>
  <c r="BH67"/>
  <c r="BI67"/>
  <c r="AT64"/>
  <c r="AK64"/>
  <c r="AL64"/>
  <c r="AJ65"/>
  <c r="AG66"/>
  <c r="AD66" s="1"/>
  <c r="BD63"/>
  <c r="BM66" l="1"/>
  <c r="BN66"/>
  <c r="BO67"/>
  <c r="BX65"/>
  <c r="BW65"/>
  <c r="BY66"/>
  <c r="AI70"/>
  <c r="AH69"/>
  <c r="AR66"/>
  <c r="AQ65"/>
  <c r="AP65"/>
  <c r="AS65" s="1"/>
  <c r="BS66"/>
  <c r="BR66"/>
  <c r="BT67"/>
  <c r="BJ69"/>
  <c r="BI68"/>
  <c r="BH68"/>
  <c r="AZ66"/>
  <c r="BA67"/>
  <c r="AY66"/>
  <c r="BB66" s="1"/>
  <c r="BC66" s="1"/>
  <c r="AK65"/>
  <c r="AL65"/>
  <c r="AT65"/>
  <c r="AJ66"/>
  <c r="AG67"/>
  <c r="AD67" s="1"/>
  <c r="AU64"/>
  <c r="BD64" s="1"/>
  <c r="BO68" l="1"/>
  <c r="BM67"/>
  <c r="BN67"/>
  <c r="AU65"/>
  <c r="BA68"/>
  <c r="AZ67"/>
  <c r="AY67"/>
  <c r="BB67" s="1"/>
  <c r="BC67" s="1"/>
  <c r="BJ70"/>
  <c r="BH69"/>
  <c r="BI69"/>
  <c r="BR67"/>
  <c r="BT68"/>
  <c r="BS67"/>
  <c r="BW66"/>
  <c r="BY67"/>
  <c r="BX66"/>
  <c r="AQ66"/>
  <c r="AR67"/>
  <c r="AP66"/>
  <c r="AS66" s="1"/>
  <c r="AH70"/>
  <c r="AI71"/>
  <c r="BD65"/>
  <c r="AJ67"/>
  <c r="AG68"/>
  <c r="AD68" s="1"/>
  <c r="AT66"/>
  <c r="AK66"/>
  <c r="AL66"/>
  <c r="BM68" l="1"/>
  <c r="BN68"/>
  <c r="BO69"/>
  <c r="AI72"/>
  <c r="AH71"/>
  <c r="BS68"/>
  <c r="BR68"/>
  <c r="BT69"/>
  <c r="BH70"/>
  <c r="BI70"/>
  <c r="BJ71"/>
  <c r="BA69"/>
  <c r="AZ68"/>
  <c r="AY68"/>
  <c r="BB68" s="1"/>
  <c r="BC68" s="1"/>
  <c r="AR68"/>
  <c r="AQ67"/>
  <c r="AP67"/>
  <c r="AS67" s="1"/>
  <c r="BY68"/>
  <c r="BX67"/>
  <c r="BW67"/>
  <c r="AU66"/>
  <c r="BD66"/>
  <c r="AK67"/>
  <c r="AL67"/>
  <c r="AT67"/>
  <c r="AJ68"/>
  <c r="AG69"/>
  <c r="AD69" s="1"/>
  <c r="BO70" l="1"/>
  <c r="BM69"/>
  <c r="BN69"/>
  <c r="BW68"/>
  <c r="BY69"/>
  <c r="BX68"/>
  <c r="AQ68"/>
  <c r="AR69"/>
  <c r="AP68"/>
  <c r="AS68" s="1"/>
  <c r="AY69"/>
  <c r="BB69" s="1"/>
  <c r="BC69" s="1"/>
  <c r="AZ69"/>
  <c r="BA70"/>
  <c r="BS69"/>
  <c r="BT70"/>
  <c r="BR69"/>
  <c r="AH72"/>
  <c r="AI73"/>
  <c r="BI71"/>
  <c r="BJ72"/>
  <c r="BH71"/>
  <c r="AU67"/>
  <c r="AT68"/>
  <c r="AK68"/>
  <c r="AL68"/>
  <c r="AJ69"/>
  <c r="AG70"/>
  <c r="AD70" s="1"/>
  <c r="BM70" l="1"/>
  <c r="BN70"/>
  <c r="BO71"/>
  <c r="AU68"/>
  <c r="AI74"/>
  <c r="AH73"/>
  <c r="AZ70"/>
  <c r="BA71"/>
  <c r="AY70"/>
  <c r="BB70" s="1"/>
  <c r="BC70" s="1"/>
  <c r="AQ69"/>
  <c r="AR70"/>
  <c r="AP69"/>
  <c r="AS69" s="1"/>
  <c r="BJ73"/>
  <c r="BH72"/>
  <c r="BI72"/>
  <c r="BS70"/>
  <c r="BR70"/>
  <c r="BT71"/>
  <c r="BY70"/>
  <c r="BX69"/>
  <c r="BW69"/>
  <c r="BD68"/>
  <c r="BD67"/>
  <c r="AJ70"/>
  <c r="AG71"/>
  <c r="AD71" s="1"/>
  <c r="AK69"/>
  <c r="AL69"/>
  <c r="AT69"/>
  <c r="AU69"/>
  <c r="BD69" s="1"/>
  <c r="BM71" l="1"/>
  <c r="BN71"/>
  <c r="BO72"/>
  <c r="BY71"/>
  <c r="BX70"/>
  <c r="BW70"/>
  <c r="BH73"/>
  <c r="BI73"/>
  <c r="BJ74"/>
  <c r="AQ70"/>
  <c r="AR71"/>
  <c r="AP70"/>
  <c r="AS70" s="1"/>
  <c r="AZ71"/>
  <c r="AY71"/>
  <c r="BA72"/>
  <c r="BB71"/>
  <c r="BC71" s="1"/>
  <c r="BS71"/>
  <c r="BR71"/>
  <c r="BT72"/>
  <c r="AI75"/>
  <c r="AH74"/>
  <c r="AK70"/>
  <c r="AL70"/>
  <c r="AJ71"/>
  <c r="AG72"/>
  <c r="AD72" s="1"/>
  <c r="AT70"/>
  <c r="AU70"/>
  <c r="BN72" l="1"/>
  <c r="BO73"/>
  <c r="BM72"/>
  <c r="BD70"/>
  <c r="AH75"/>
  <c r="AI76"/>
  <c r="BX71"/>
  <c r="BW71"/>
  <c r="BY72"/>
  <c r="BT73"/>
  <c r="BS72"/>
  <c r="BR72"/>
  <c r="AY72"/>
  <c r="BB72" s="1"/>
  <c r="BC72" s="1"/>
  <c r="BA73"/>
  <c r="AZ72"/>
  <c r="AQ71"/>
  <c r="AR72"/>
  <c r="AP71"/>
  <c r="AS71" s="1"/>
  <c r="BI74"/>
  <c r="BJ75"/>
  <c r="BH74"/>
  <c r="AK71"/>
  <c r="AL71"/>
  <c r="AT71"/>
  <c r="AJ72"/>
  <c r="AG73"/>
  <c r="AD73" s="1"/>
  <c r="BN73" l="1"/>
  <c r="BO74"/>
  <c r="BM73"/>
  <c r="AU71"/>
  <c r="BD71" s="1"/>
  <c r="AR73"/>
  <c r="AQ72"/>
  <c r="AP72"/>
  <c r="AS72" s="1"/>
  <c r="AY73"/>
  <c r="BB73" s="1"/>
  <c r="BC73" s="1"/>
  <c r="AZ73"/>
  <c r="BA74"/>
  <c r="BT74"/>
  <c r="BS73"/>
  <c r="BR73"/>
  <c r="AI77"/>
  <c r="AH76"/>
  <c r="BI75"/>
  <c r="BJ76"/>
  <c r="BH75"/>
  <c r="BW72"/>
  <c r="BY73"/>
  <c r="BX72"/>
  <c r="AJ73"/>
  <c r="AG74"/>
  <c r="AD74" s="1"/>
  <c r="AK72"/>
  <c r="AL72"/>
  <c r="AT72"/>
  <c r="AU72"/>
  <c r="BM74" l="1"/>
  <c r="BN74"/>
  <c r="BO75"/>
  <c r="BH76"/>
  <c r="BI76"/>
  <c r="BJ77"/>
  <c r="AH77"/>
  <c r="AI78"/>
  <c r="AR74"/>
  <c r="AQ73"/>
  <c r="AP73"/>
  <c r="AS73" s="1"/>
  <c r="BW73"/>
  <c r="BY74"/>
  <c r="BX73"/>
  <c r="BT75"/>
  <c r="BS74"/>
  <c r="BR74"/>
  <c r="AZ74"/>
  <c r="BA75"/>
  <c r="AY74"/>
  <c r="BB74" s="1"/>
  <c r="BC74" s="1"/>
  <c r="BD72"/>
  <c r="AT73"/>
  <c r="AK73"/>
  <c r="AL73"/>
  <c r="AJ74"/>
  <c r="AG75"/>
  <c r="AD75" s="1"/>
  <c r="BM75" l="1"/>
  <c r="BN75"/>
  <c r="BO76"/>
  <c r="AU73"/>
  <c r="BA76"/>
  <c r="AZ75"/>
  <c r="AY75"/>
  <c r="BB75" s="1"/>
  <c r="BC75" s="1"/>
  <c r="BT76"/>
  <c r="BS75"/>
  <c r="BR75"/>
  <c r="BW74"/>
  <c r="BY75"/>
  <c r="BX74"/>
  <c r="AR75"/>
  <c r="AQ74"/>
  <c r="AP74"/>
  <c r="AS74" s="1"/>
  <c r="BH77"/>
  <c r="BI77"/>
  <c r="BJ78"/>
  <c r="AI79"/>
  <c r="AH78"/>
  <c r="BD73"/>
  <c r="AK74"/>
  <c r="AL74"/>
  <c r="AT74"/>
  <c r="AJ75"/>
  <c r="AG76"/>
  <c r="AD76" s="1"/>
  <c r="BO77" l="1"/>
  <c r="BM76"/>
  <c r="BN76"/>
  <c r="AU74"/>
  <c r="AH79"/>
  <c r="AI80"/>
  <c r="AQ75"/>
  <c r="AR76"/>
  <c r="AP75"/>
  <c r="AS75" s="1"/>
  <c r="BW75"/>
  <c r="BY76"/>
  <c r="BX75"/>
  <c r="BR76"/>
  <c r="BT77"/>
  <c r="BS76"/>
  <c r="BA77"/>
  <c r="AZ76"/>
  <c r="AY76"/>
  <c r="BB76" s="1"/>
  <c r="BC76" s="1"/>
  <c r="BI78"/>
  <c r="BJ79"/>
  <c r="BH78"/>
  <c r="BD74"/>
  <c r="AJ76"/>
  <c r="AG77"/>
  <c r="AD77" s="1"/>
  <c r="AT75"/>
  <c r="AK75"/>
  <c r="AL75"/>
  <c r="BN77" l="1"/>
  <c r="BO78"/>
  <c r="BM77"/>
  <c r="AZ77"/>
  <c r="BA78"/>
  <c r="AY77"/>
  <c r="BB77" s="1"/>
  <c r="BC77" s="1"/>
  <c r="BT78"/>
  <c r="BS77"/>
  <c r="BR77"/>
  <c r="AQ76"/>
  <c r="AR77"/>
  <c r="AP76"/>
  <c r="AS76" s="1"/>
  <c r="AI81"/>
  <c r="AH80"/>
  <c r="BJ80"/>
  <c r="BH79"/>
  <c r="BI79"/>
  <c r="BW76"/>
  <c r="BY77"/>
  <c r="BX76"/>
  <c r="AK76"/>
  <c r="AU76" s="1"/>
  <c r="AL76"/>
  <c r="AT76"/>
  <c r="AJ77"/>
  <c r="AG78"/>
  <c r="AD78" s="1"/>
  <c r="AU75"/>
  <c r="BN78" l="1"/>
  <c r="BO79"/>
  <c r="BM78"/>
  <c r="BD76"/>
  <c r="BY78"/>
  <c r="BX77"/>
  <c r="BW77"/>
  <c r="BH80"/>
  <c r="BI80"/>
  <c r="BJ81"/>
  <c r="AH81"/>
  <c r="AI82"/>
  <c r="AQ77"/>
  <c r="AR78"/>
  <c r="AP77"/>
  <c r="AS77" s="1"/>
  <c r="AT77" s="1"/>
  <c r="BT79"/>
  <c r="BS78"/>
  <c r="BR78"/>
  <c r="BA79"/>
  <c r="AZ78"/>
  <c r="AY78"/>
  <c r="BB78" s="1"/>
  <c r="BC78" s="1"/>
  <c r="AK77"/>
  <c r="AL77"/>
  <c r="BD75"/>
  <c r="AJ78"/>
  <c r="AG79"/>
  <c r="AD79" s="1"/>
  <c r="BM79" l="1"/>
  <c r="BN79"/>
  <c r="BO80"/>
  <c r="AU77"/>
  <c r="BT80"/>
  <c r="BS79"/>
  <c r="BR79"/>
  <c r="AR79"/>
  <c r="AQ78"/>
  <c r="AP78"/>
  <c r="AS78" s="1"/>
  <c r="AT78" s="1"/>
  <c r="AH82"/>
  <c r="AI83"/>
  <c r="BI81"/>
  <c r="BJ82"/>
  <c r="BH81"/>
  <c r="BA80"/>
  <c r="AZ79"/>
  <c r="AY79"/>
  <c r="BB79"/>
  <c r="BC79" s="1"/>
  <c r="BY79"/>
  <c r="BX78"/>
  <c r="BW78"/>
  <c r="BD77"/>
  <c r="AJ79"/>
  <c r="AG80"/>
  <c r="AD80" s="1"/>
  <c r="AK78"/>
  <c r="AL78"/>
  <c r="BN80" l="1"/>
  <c r="BO81"/>
  <c r="BM80"/>
  <c r="AU78"/>
  <c r="BY80"/>
  <c r="BX79"/>
  <c r="BW79"/>
  <c r="AY80"/>
  <c r="BB80" s="1"/>
  <c r="BC80" s="1"/>
  <c r="AZ80"/>
  <c r="BA81"/>
  <c r="BT81"/>
  <c r="BS80"/>
  <c r="BR80"/>
  <c r="BI82"/>
  <c r="BJ83"/>
  <c r="BH82"/>
  <c r="AH83"/>
  <c r="AI84"/>
  <c r="AQ79"/>
  <c r="AR80"/>
  <c r="AP79"/>
  <c r="AS79" s="1"/>
  <c r="BD78"/>
  <c r="AJ80"/>
  <c r="AG81"/>
  <c r="AD81" s="1"/>
  <c r="AT79"/>
  <c r="AK79"/>
  <c r="AU79" s="1"/>
  <c r="AL79"/>
  <c r="BN81" l="1"/>
  <c r="BO82"/>
  <c r="BM81"/>
  <c r="BH83"/>
  <c r="BI83"/>
  <c r="BJ84"/>
  <c r="BT82"/>
  <c r="BS81"/>
  <c r="BR81"/>
  <c r="BY81"/>
  <c r="BX80"/>
  <c r="BW80"/>
  <c r="BD79"/>
  <c r="AQ80"/>
  <c r="AR81"/>
  <c r="AP80"/>
  <c r="AS80" s="1"/>
  <c r="AI85"/>
  <c r="AH84"/>
  <c r="AZ81"/>
  <c r="AY81"/>
  <c r="BA82"/>
  <c r="BB81"/>
  <c r="BC81" s="1"/>
  <c r="AJ81"/>
  <c r="AG82"/>
  <c r="AD82" s="1"/>
  <c r="AK80"/>
  <c r="AL80"/>
  <c r="AT80"/>
  <c r="AU80"/>
  <c r="BO83" l="1"/>
  <c r="BM82"/>
  <c r="BN82"/>
  <c r="AI86"/>
  <c r="AH85"/>
  <c r="AR82"/>
  <c r="AQ81"/>
  <c r="AP81"/>
  <c r="AS81" s="1"/>
  <c r="BA83"/>
  <c r="AZ82"/>
  <c r="AY82"/>
  <c r="BB82" s="1"/>
  <c r="BC82" s="1"/>
  <c r="BW81"/>
  <c r="BY82"/>
  <c r="BX81"/>
  <c r="BJ85"/>
  <c r="BH84"/>
  <c r="BI84"/>
  <c r="BT83"/>
  <c r="BS82"/>
  <c r="BR82"/>
  <c r="AJ82"/>
  <c r="AG83"/>
  <c r="AD83" s="1"/>
  <c r="AT81"/>
  <c r="AK81"/>
  <c r="AL81"/>
  <c r="BD80"/>
  <c r="BO84" l="1"/>
  <c r="BM83"/>
  <c r="BN83"/>
  <c r="BT84"/>
  <c r="BS83"/>
  <c r="BR83"/>
  <c r="AQ82"/>
  <c r="AR83"/>
  <c r="AP82"/>
  <c r="AS82" s="1"/>
  <c r="AI87"/>
  <c r="AH86"/>
  <c r="BH85"/>
  <c r="BI85"/>
  <c r="BJ86"/>
  <c r="BY83"/>
  <c r="BX82"/>
  <c r="BW82"/>
  <c r="BA84"/>
  <c r="AZ83"/>
  <c r="AY83"/>
  <c r="BB83" s="1"/>
  <c r="BC83" s="1"/>
  <c r="AK82"/>
  <c r="AU82" s="1"/>
  <c r="AL82"/>
  <c r="AT82"/>
  <c r="AU81"/>
  <c r="BD81" s="1"/>
  <c r="AJ83"/>
  <c r="AG84"/>
  <c r="AD84" s="1"/>
  <c r="BN84" l="1"/>
  <c r="BO85"/>
  <c r="BM84"/>
  <c r="BW83"/>
  <c r="BY84"/>
  <c r="BX83"/>
  <c r="BS84"/>
  <c r="BR84"/>
  <c r="BT85"/>
  <c r="AY84"/>
  <c r="BB84" s="1"/>
  <c r="BC84" s="1"/>
  <c r="BA85"/>
  <c r="AZ84"/>
  <c r="BH86"/>
  <c r="BI86"/>
  <c r="BJ87"/>
  <c r="AI88"/>
  <c r="AH87"/>
  <c r="AR84"/>
  <c r="AQ83"/>
  <c r="AP83"/>
  <c r="AS83" s="1"/>
  <c r="AT83" s="1"/>
  <c r="BD82"/>
  <c r="AJ84"/>
  <c r="AG85"/>
  <c r="AD85" s="1"/>
  <c r="AK83"/>
  <c r="AL83"/>
  <c r="BO86" l="1"/>
  <c r="BM85"/>
  <c r="BN85"/>
  <c r="AU83"/>
  <c r="BH87"/>
  <c r="BI87"/>
  <c r="BJ88"/>
  <c r="AQ84"/>
  <c r="AR85"/>
  <c r="AP84"/>
  <c r="AS84" s="1"/>
  <c r="AH88"/>
  <c r="AI89"/>
  <c r="AY85"/>
  <c r="BB85" s="1"/>
  <c r="BC85" s="1"/>
  <c r="AZ85"/>
  <c r="BA86"/>
  <c r="BR85"/>
  <c r="BT86"/>
  <c r="BS85"/>
  <c r="BW84"/>
  <c r="BY85"/>
  <c r="BX84"/>
  <c r="BD83"/>
  <c r="AJ85"/>
  <c r="AG86"/>
  <c r="AD86" s="1"/>
  <c r="AK84"/>
  <c r="AL84"/>
  <c r="AT84"/>
  <c r="AU84"/>
  <c r="BD84" s="1"/>
  <c r="BN86" l="1"/>
  <c r="BO87"/>
  <c r="BM86"/>
  <c r="BT87"/>
  <c r="BS86"/>
  <c r="BR86"/>
  <c r="AH89"/>
  <c r="AI90"/>
  <c r="BW85"/>
  <c r="BY86"/>
  <c r="BX85"/>
  <c r="AY86"/>
  <c r="BB86" s="1"/>
  <c r="BC86" s="1"/>
  <c r="AZ86"/>
  <c r="BA87"/>
  <c r="AQ85"/>
  <c r="AR86"/>
  <c r="AP85"/>
  <c r="AS85" s="1"/>
  <c r="BH88"/>
  <c r="BI88"/>
  <c r="BJ89"/>
  <c r="AT85"/>
  <c r="AK85"/>
  <c r="AL85"/>
  <c r="AJ86"/>
  <c r="AG87"/>
  <c r="AD87" s="1"/>
  <c r="BO88" l="1"/>
  <c r="BM87"/>
  <c r="BN87"/>
  <c r="BH89"/>
  <c r="BI89"/>
  <c r="BJ90"/>
  <c r="AR87"/>
  <c r="AQ86"/>
  <c r="AP86"/>
  <c r="AS86" s="1"/>
  <c r="AT86" s="1"/>
  <c r="AH90"/>
  <c r="AI91"/>
  <c r="BT88"/>
  <c r="BS87"/>
  <c r="BR87"/>
  <c r="AY87"/>
  <c r="AZ87"/>
  <c r="BA88"/>
  <c r="BB87"/>
  <c r="BC87" s="1"/>
  <c r="BY87"/>
  <c r="BX86"/>
  <c r="BW86"/>
  <c r="AU85"/>
  <c r="BD85" s="1"/>
  <c r="AK86"/>
  <c r="AL86"/>
  <c r="AU86" s="1"/>
  <c r="AJ87"/>
  <c r="AG88"/>
  <c r="AD88" s="1"/>
  <c r="BM88" l="1"/>
  <c r="BN88"/>
  <c r="BO89"/>
  <c r="BW87"/>
  <c r="BY88"/>
  <c r="BX87"/>
  <c r="AZ88"/>
  <c r="AY88"/>
  <c r="BA89"/>
  <c r="BB88"/>
  <c r="BC88" s="1"/>
  <c r="AH91"/>
  <c r="AI92"/>
  <c r="BJ91"/>
  <c r="BH90"/>
  <c r="BI90"/>
  <c r="BS88"/>
  <c r="BR88"/>
  <c r="BT89"/>
  <c r="AR88"/>
  <c r="AQ87"/>
  <c r="AP87"/>
  <c r="AS87" s="1"/>
  <c r="AT87" s="1"/>
  <c r="BD86"/>
  <c r="AK87"/>
  <c r="AL87"/>
  <c r="AJ88"/>
  <c r="AG89"/>
  <c r="AD89" s="1"/>
  <c r="BM89" l="1"/>
  <c r="BN89"/>
  <c r="BO90"/>
  <c r="AU87"/>
  <c r="AR89"/>
  <c r="AQ88"/>
  <c r="AP88"/>
  <c r="AS88" s="1"/>
  <c r="BS89"/>
  <c r="BR89"/>
  <c r="BT90"/>
  <c r="AI93"/>
  <c r="AH92"/>
  <c r="BH91"/>
  <c r="BI91"/>
  <c r="BJ92"/>
  <c r="BA90"/>
  <c r="AY89"/>
  <c r="BB89" s="1"/>
  <c r="BC89" s="1"/>
  <c r="AZ89"/>
  <c r="BW88"/>
  <c r="BY89"/>
  <c r="BX88"/>
  <c r="BD87"/>
  <c r="AK88"/>
  <c r="AL88"/>
  <c r="AT88"/>
  <c r="AJ89"/>
  <c r="AG90"/>
  <c r="AD90" s="1"/>
  <c r="BO91" l="1"/>
  <c r="BM90"/>
  <c r="BN90"/>
  <c r="AU88"/>
  <c r="BD88" s="1"/>
  <c r="AZ90"/>
  <c r="AY90"/>
  <c r="BA91"/>
  <c r="BB90"/>
  <c r="BC90" s="1"/>
  <c r="AI94"/>
  <c r="AH93"/>
  <c r="AR90"/>
  <c r="AQ89"/>
  <c r="AP89"/>
  <c r="AS89" s="1"/>
  <c r="AT89" s="1"/>
  <c r="BY90"/>
  <c r="BX89"/>
  <c r="BW89"/>
  <c r="BH92"/>
  <c r="BJ93"/>
  <c r="BI92"/>
  <c r="BS90"/>
  <c r="BR90"/>
  <c r="BT91"/>
  <c r="AJ90"/>
  <c r="AG91"/>
  <c r="AD91" s="1"/>
  <c r="AK89"/>
  <c r="AL89"/>
  <c r="BN91" l="1"/>
  <c r="BO92"/>
  <c r="BM91"/>
  <c r="AU89"/>
  <c r="BD89" s="1"/>
  <c r="BT92"/>
  <c r="BS91"/>
  <c r="BR91"/>
  <c r="BH93"/>
  <c r="BI93"/>
  <c r="BJ94"/>
  <c r="BX90"/>
  <c r="BW90"/>
  <c r="BY91"/>
  <c r="BA92"/>
  <c r="AY91"/>
  <c r="AZ91"/>
  <c r="BB91"/>
  <c r="BC91" s="1"/>
  <c r="AQ90"/>
  <c r="AR91"/>
  <c r="AP90"/>
  <c r="AS90" s="1"/>
  <c r="AI95"/>
  <c r="AH94"/>
  <c r="AJ91"/>
  <c r="AG92"/>
  <c r="AD92" s="1"/>
  <c r="AK90"/>
  <c r="AL90"/>
  <c r="BO93" l="1"/>
  <c r="BM92"/>
  <c r="BN92"/>
  <c r="AT90"/>
  <c r="AU90"/>
  <c r="AY92"/>
  <c r="BB92" s="1"/>
  <c r="BC92" s="1"/>
  <c r="BA93"/>
  <c r="AZ92"/>
  <c r="BH94"/>
  <c r="BI94"/>
  <c r="BJ95"/>
  <c r="AI96"/>
  <c r="AH95"/>
  <c r="AR92"/>
  <c r="AQ91"/>
  <c r="AP91"/>
  <c r="AS91" s="1"/>
  <c r="AT91" s="1"/>
  <c r="BY92"/>
  <c r="BX91"/>
  <c r="BW91"/>
  <c r="BS92"/>
  <c r="BR92"/>
  <c r="BT93"/>
  <c r="AK91"/>
  <c r="AL91"/>
  <c r="AU91" s="1"/>
  <c r="AJ92"/>
  <c r="AG93"/>
  <c r="AD93" s="1"/>
  <c r="BD90"/>
  <c r="BM93" l="1"/>
  <c r="BN93"/>
  <c r="BO94"/>
  <c r="BS93"/>
  <c r="BR93"/>
  <c r="BT94"/>
  <c r="AR93"/>
  <c r="AQ92"/>
  <c r="AP92"/>
  <c r="AS92" s="1"/>
  <c r="AH96"/>
  <c r="AI97"/>
  <c r="AZ93"/>
  <c r="AY93"/>
  <c r="BA94"/>
  <c r="BB93"/>
  <c r="BC93" s="1"/>
  <c r="BW92"/>
  <c r="BY93"/>
  <c r="BX92"/>
  <c r="BH95"/>
  <c r="BI95"/>
  <c r="BJ96"/>
  <c r="BD91"/>
  <c r="AJ93"/>
  <c r="AG94"/>
  <c r="AD94" s="1"/>
  <c r="AK92"/>
  <c r="AL92"/>
  <c r="AT92"/>
  <c r="BM94" l="1"/>
  <c r="BN94"/>
  <c r="BO95"/>
  <c r="BA95"/>
  <c r="AZ94"/>
  <c r="AY94"/>
  <c r="BB94" s="1"/>
  <c r="BC94" s="1"/>
  <c r="BT95"/>
  <c r="BS94"/>
  <c r="BR94"/>
  <c r="BI96"/>
  <c r="BJ97"/>
  <c r="BH96"/>
  <c r="BY94"/>
  <c r="BX93"/>
  <c r="BW93"/>
  <c r="AI98"/>
  <c r="AH97"/>
  <c r="AQ93"/>
  <c r="AR94"/>
  <c r="AP93"/>
  <c r="AS93" s="1"/>
  <c r="AT93" s="1"/>
  <c r="AK93"/>
  <c r="AU93" s="1"/>
  <c r="AL93"/>
  <c r="AJ94"/>
  <c r="AG95"/>
  <c r="AD95" s="1"/>
  <c r="AU92"/>
  <c r="BM95" l="1"/>
  <c r="BN95"/>
  <c r="BO96"/>
  <c r="AH98"/>
  <c r="AI99"/>
  <c r="AR95"/>
  <c r="AQ94"/>
  <c r="AP94"/>
  <c r="AS94" s="1"/>
  <c r="AT94" s="1"/>
  <c r="BX94"/>
  <c r="BW94"/>
  <c r="BY95"/>
  <c r="BI97"/>
  <c r="BJ98"/>
  <c r="BH97"/>
  <c r="BS95"/>
  <c r="BR95"/>
  <c r="BT96"/>
  <c r="BA96"/>
  <c r="AY95"/>
  <c r="AZ95"/>
  <c r="BB95"/>
  <c r="BC95" s="1"/>
  <c r="BD93"/>
  <c r="BD92"/>
  <c r="AJ95"/>
  <c r="AG96"/>
  <c r="AD96" s="1"/>
  <c r="AK94"/>
  <c r="AL94"/>
  <c r="BM96" l="1"/>
  <c r="BN96"/>
  <c r="BO97"/>
  <c r="BA97"/>
  <c r="AZ96"/>
  <c r="AY96"/>
  <c r="BB96" s="1"/>
  <c r="BC96" s="1"/>
  <c r="AQ95"/>
  <c r="AR96"/>
  <c r="AP95"/>
  <c r="AS95" s="1"/>
  <c r="BT97"/>
  <c r="BS96"/>
  <c r="BR96"/>
  <c r="BI98"/>
  <c r="BJ99"/>
  <c r="BH98"/>
  <c r="BY96"/>
  <c r="BX95"/>
  <c r="BW95"/>
  <c r="AH99"/>
  <c r="AI100"/>
  <c r="AT95"/>
  <c r="AK95"/>
  <c r="AL95"/>
  <c r="AU95" s="1"/>
  <c r="AU94"/>
  <c r="BD94" s="1"/>
  <c r="AJ96"/>
  <c r="AG97"/>
  <c r="AD97" s="1"/>
  <c r="BM97" l="1"/>
  <c r="BN97"/>
  <c r="BO98"/>
  <c r="AI101"/>
  <c r="AH100"/>
  <c r="BY97"/>
  <c r="BX96"/>
  <c r="BW96"/>
  <c r="BH99"/>
  <c r="BI99"/>
  <c r="BJ100"/>
  <c r="BR97"/>
  <c r="BT98"/>
  <c r="BS97"/>
  <c r="AR97"/>
  <c r="AQ96"/>
  <c r="AP96"/>
  <c r="AS96" s="1"/>
  <c r="AY97"/>
  <c r="BB97" s="1"/>
  <c r="BC97" s="1"/>
  <c r="BA98"/>
  <c r="AZ97"/>
  <c r="AK96"/>
  <c r="AL96"/>
  <c r="AT96"/>
  <c r="AU96"/>
  <c r="BD96" s="1"/>
  <c r="AJ97"/>
  <c r="AG98"/>
  <c r="AD98" s="1"/>
  <c r="BD95"/>
  <c r="BM98" l="1"/>
  <c r="BN98"/>
  <c r="BO99"/>
  <c r="BW97"/>
  <c r="BY98"/>
  <c r="BX97"/>
  <c r="AH101"/>
  <c r="AI102"/>
  <c r="AY98"/>
  <c r="BB98" s="1"/>
  <c r="BC98" s="1"/>
  <c r="AZ98"/>
  <c r="BA99"/>
  <c r="AR98"/>
  <c r="AQ97"/>
  <c r="AP97"/>
  <c r="AS97" s="1"/>
  <c r="AT97" s="1"/>
  <c r="BR98"/>
  <c r="BT99"/>
  <c r="BS98"/>
  <c r="BI100"/>
  <c r="BJ101"/>
  <c r="BH100"/>
  <c r="AK97"/>
  <c r="AL97"/>
  <c r="AJ98"/>
  <c r="AG99"/>
  <c r="AD99" s="1"/>
  <c r="BO100" l="1"/>
  <c r="BM99"/>
  <c r="BN99"/>
  <c r="AU97"/>
  <c r="BD97" s="1"/>
  <c r="BR99"/>
  <c r="BT100"/>
  <c r="BS99"/>
  <c r="AQ98"/>
  <c r="AR99"/>
  <c r="AP98"/>
  <c r="AS98" s="1"/>
  <c r="BA100"/>
  <c r="AZ99"/>
  <c r="AY99"/>
  <c r="BB99"/>
  <c r="BC99" s="1"/>
  <c r="BX98"/>
  <c r="BW98"/>
  <c r="BY99"/>
  <c r="BI101"/>
  <c r="BJ102"/>
  <c r="BH101"/>
  <c r="AI103"/>
  <c r="AH102"/>
  <c r="AJ99"/>
  <c r="AG100"/>
  <c r="AD100" s="1"/>
  <c r="AK98"/>
  <c r="AU98" s="1"/>
  <c r="AL98"/>
  <c r="AT98"/>
  <c r="BM100" l="1"/>
  <c r="BN100"/>
  <c r="BO101"/>
  <c r="BW99"/>
  <c r="BY100"/>
  <c r="BX99"/>
  <c r="AY100"/>
  <c r="BB100" s="1"/>
  <c r="BC100" s="1"/>
  <c r="BA101"/>
  <c r="AZ100"/>
  <c r="AQ99"/>
  <c r="AR100"/>
  <c r="AP99"/>
  <c r="AS99" s="1"/>
  <c r="AH103"/>
  <c r="AI104"/>
  <c r="BI102"/>
  <c r="BJ103"/>
  <c r="BH102"/>
  <c r="BT101"/>
  <c r="BS100"/>
  <c r="BR100"/>
  <c r="AT99"/>
  <c r="AJ100"/>
  <c r="AG101"/>
  <c r="AD101" s="1"/>
  <c r="BD98"/>
  <c r="AK99"/>
  <c r="AL99"/>
  <c r="BN101" l="1"/>
  <c r="BO102"/>
  <c r="BM101"/>
  <c r="BS101"/>
  <c r="BR101"/>
  <c r="BT102"/>
  <c r="BH103"/>
  <c r="BI103"/>
  <c r="BJ104"/>
  <c r="AI105"/>
  <c r="AH104"/>
  <c r="BW100"/>
  <c r="BY101"/>
  <c r="BX100"/>
  <c r="AQ100"/>
  <c r="AR101"/>
  <c r="AP100"/>
  <c r="AS100" s="1"/>
  <c r="AY101"/>
  <c r="BB101" s="1"/>
  <c r="BC101" s="1"/>
  <c r="BA102"/>
  <c r="AZ101"/>
  <c r="AT100"/>
  <c r="AK100"/>
  <c r="AU100" s="1"/>
  <c r="AL100"/>
  <c r="AJ101"/>
  <c r="AG102"/>
  <c r="AD102" s="1"/>
  <c r="AU99"/>
  <c r="BM102" l="1"/>
  <c r="BN102"/>
  <c r="BO103"/>
  <c r="AQ101"/>
  <c r="AR102"/>
  <c r="AP101"/>
  <c r="AS101" s="1"/>
  <c r="AT101" s="1"/>
  <c r="AH105"/>
  <c r="AI106"/>
  <c r="BT103"/>
  <c r="BS102"/>
  <c r="BR102"/>
  <c r="BA103"/>
  <c r="AY102"/>
  <c r="AZ102"/>
  <c r="BB102"/>
  <c r="BC102" s="1"/>
  <c r="BW101"/>
  <c r="BY102"/>
  <c r="BX101"/>
  <c r="BI104"/>
  <c r="BJ105"/>
  <c r="BH104"/>
  <c r="BD100"/>
  <c r="AJ102"/>
  <c r="AG103"/>
  <c r="AD103" s="1"/>
  <c r="BD99"/>
  <c r="AK101"/>
  <c r="AL101"/>
  <c r="BN103" l="1"/>
  <c r="BO104"/>
  <c r="BM103"/>
  <c r="BW102"/>
  <c r="BY103"/>
  <c r="BX102"/>
  <c r="AI107"/>
  <c r="AH106"/>
  <c r="BJ106"/>
  <c r="BH105"/>
  <c r="BI105"/>
  <c r="BA104"/>
  <c r="AZ103"/>
  <c r="AY103"/>
  <c r="BB103" s="1"/>
  <c r="BC103" s="1"/>
  <c r="BS103"/>
  <c r="BR103"/>
  <c r="BT104"/>
  <c r="AQ102"/>
  <c r="AR103"/>
  <c r="AP102"/>
  <c r="AS102" s="1"/>
  <c r="AT102" s="1"/>
  <c r="AK102"/>
  <c r="AL102"/>
  <c r="AJ103"/>
  <c r="AG104"/>
  <c r="AD104" s="1"/>
  <c r="AU101"/>
  <c r="BD101" s="1"/>
  <c r="BN104" l="1"/>
  <c r="BO105"/>
  <c r="BM104"/>
  <c r="AZ104"/>
  <c r="AY104"/>
  <c r="BA105"/>
  <c r="BB104"/>
  <c r="BC104" s="1"/>
  <c r="AR104"/>
  <c r="AQ103"/>
  <c r="AP103"/>
  <c r="AS103" s="1"/>
  <c r="BS104"/>
  <c r="BR104"/>
  <c r="BT105"/>
  <c r="BI106"/>
  <c r="BJ107"/>
  <c r="BH106"/>
  <c r="AH107"/>
  <c r="AI108"/>
  <c r="BW103"/>
  <c r="BY104"/>
  <c r="BX103"/>
  <c r="AU102"/>
  <c r="AJ104"/>
  <c r="AG105"/>
  <c r="AD105" s="1"/>
  <c r="AK103"/>
  <c r="AL103"/>
  <c r="AT103"/>
  <c r="BD102"/>
  <c r="BO106" l="1"/>
  <c r="BM105"/>
  <c r="BN105"/>
  <c r="AU103"/>
  <c r="BH107"/>
  <c r="BI107"/>
  <c r="BJ108"/>
  <c r="AQ104"/>
  <c r="AR105"/>
  <c r="AP104"/>
  <c r="AS104" s="1"/>
  <c r="AT104" s="1"/>
  <c r="AY105"/>
  <c r="BB105" s="1"/>
  <c r="BC105" s="1"/>
  <c r="BA106"/>
  <c r="AZ105"/>
  <c r="BX104"/>
  <c r="BW104"/>
  <c r="BY105"/>
  <c r="AH108"/>
  <c r="AI109"/>
  <c r="BS105"/>
  <c r="BR105"/>
  <c r="BT106"/>
  <c r="AJ105"/>
  <c r="AG106"/>
  <c r="AD106" s="1"/>
  <c r="BD103"/>
  <c r="AK104"/>
  <c r="AL104"/>
  <c r="BM106" l="1"/>
  <c r="BN106"/>
  <c r="BO107"/>
  <c r="BS106"/>
  <c r="BR106"/>
  <c r="BT107"/>
  <c r="AZ106"/>
  <c r="AY106"/>
  <c r="BA107"/>
  <c r="BB106"/>
  <c r="BC106" s="1"/>
  <c r="BI108"/>
  <c r="BJ109"/>
  <c r="BH108"/>
  <c r="AH109"/>
  <c r="AI110"/>
  <c r="BW105"/>
  <c r="BY106"/>
  <c r="BX105"/>
  <c r="AQ105"/>
  <c r="AR106"/>
  <c r="AP105"/>
  <c r="AS105" s="1"/>
  <c r="AT105" s="1"/>
  <c r="AU104"/>
  <c r="BD104" s="1"/>
  <c r="AJ106"/>
  <c r="AG107"/>
  <c r="AD107" s="1"/>
  <c r="AK105"/>
  <c r="AL105"/>
  <c r="BO108" l="1"/>
  <c r="BM107"/>
  <c r="BN107"/>
  <c r="BW106"/>
  <c r="BY107"/>
  <c r="BX106"/>
  <c r="AI111"/>
  <c r="AH110"/>
  <c r="BR107"/>
  <c r="BT108"/>
  <c r="BS107"/>
  <c r="AQ106"/>
  <c r="AR107"/>
  <c r="AP106"/>
  <c r="AS106" s="1"/>
  <c r="AT106" s="1"/>
  <c r="BH109"/>
  <c r="BI109"/>
  <c r="BJ110"/>
  <c r="AZ107"/>
  <c r="AY107"/>
  <c r="BA108"/>
  <c r="BB107"/>
  <c r="BC107" s="1"/>
  <c r="AK106"/>
  <c r="AL106"/>
  <c r="AU105"/>
  <c r="BD105" s="1"/>
  <c r="AJ107"/>
  <c r="AG108"/>
  <c r="AD108" s="1"/>
  <c r="BM108" l="1"/>
  <c r="BN108"/>
  <c r="BO109"/>
  <c r="BT109"/>
  <c r="BS108"/>
  <c r="BR108"/>
  <c r="AY108"/>
  <c r="BB108" s="1"/>
  <c r="BC108" s="1"/>
  <c r="AZ108"/>
  <c r="BA109"/>
  <c r="BJ111"/>
  <c r="BH110"/>
  <c r="BI110"/>
  <c r="AR108"/>
  <c r="AQ107"/>
  <c r="AP107"/>
  <c r="AS107" s="1"/>
  <c r="AT107" s="1"/>
  <c r="AH111"/>
  <c r="AI112"/>
  <c r="BY108"/>
  <c r="BX107"/>
  <c r="BW107"/>
  <c r="AU106"/>
  <c r="BD106" s="1"/>
  <c r="AJ108"/>
  <c r="AG109"/>
  <c r="AD109" s="1"/>
  <c r="AK107"/>
  <c r="AL107"/>
  <c r="BO110" l="1"/>
  <c r="BM109"/>
  <c r="BN109"/>
  <c r="AH112"/>
  <c r="AI113"/>
  <c r="AQ108"/>
  <c r="AR109"/>
  <c r="AP108"/>
  <c r="AS108" s="1"/>
  <c r="AT108" s="1"/>
  <c r="AY109"/>
  <c r="BB109" s="1"/>
  <c r="BC109" s="1"/>
  <c r="AZ109"/>
  <c r="BA110"/>
  <c r="BW108"/>
  <c r="BY109"/>
  <c r="BX108"/>
  <c r="BI111"/>
  <c r="BJ112"/>
  <c r="BH111"/>
  <c r="BS109"/>
  <c r="BR109"/>
  <c r="BT110"/>
  <c r="AJ109"/>
  <c r="AG110"/>
  <c r="AD110" s="1"/>
  <c r="AK108"/>
  <c r="AL108"/>
  <c r="AU107"/>
  <c r="BO111" l="1"/>
  <c r="BM110"/>
  <c r="BN110"/>
  <c r="BT111"/>
  <c r="BS110"/>
  <c r="BR110"/>
  <c r="BH112"/>
  <c r="BI112"/>
  <c r="BJ113"/>
  <c r="AZ110"/>
  <c r="BA111"/>
  <c r="AY110"/>
  <c r="BB110"/>
  <c r="BC110" s="1"/>
  <c r="BW109"/>
  <c r="BY110"/>
  <c r="BX109"/>
  <c r="AR110"/>
  <c r="AQ109"/>
  <c r="AP109"/>
  <c r="AS109" s="1"/>
  <c r="AI114"/>
  <c r="AH113"/>
  <c r="AU108"/>
  <c r="BD108" s="1"/>
  <c r="AJ110"/>
  <c r="AG111"/>
  <c r="AD111" s="1"/>
  <c r="AK109"/>
  <c r="AL109"/>
  <c r="AT109"/>
  <c r="BD107"/>
  <c r="BM111" l="1"/>
  <c r="BN111"/>
  <c r="BO112"/>
  <c r="AI115"/>
  <c r="AH114"/>
  <c r="BY111"/>
  <c r="BX110"/>
  <c r="BW110"/>
  <c r="AZ111"/>
  <c r="AY111"/>
  <c r="BA112"/>
  <c r="BB111"/>
  <c r="BC111" s="1"/>
  <c r="BH113"/>
  <c r="BI113"/>
  <c r="BJ114"/>
  <c r="AQ110"/>
  <c r="AR111"/>
  <c r="AP110"/>
  <c r="AS110" s="1"/>
  <c r="AT110" s="1"/>
  <c r="BR111"/>
  <c r="BT112"/>
  <c r="BS111"/>
  <c r="AK110"/>
  <c r="AL110"/>
  <c r="AU109"/>
  <c r="AJ111"/>
  <c r="AG112"/>
  <c r="AD112" s="1"/>
  <c r="BN112" l="1"/>
  <c r="BO113"/>
  <c r="BM112"/>
  <c r="AU110"/>
  <c r="BD110" s="1"/>
  <c r="BR112"/>
  <c r="BT113"/>
  <c r="BS112"/>
  <c r="AR112"/>
  <c r="AQ111"/>
  <c r="AP111"/>
  <c r="AS111" s="1"/>
  <c r="BI114"/>
  <c r="BJ115"/>
  <c r="BH114"/>
  <c r="AY112"/>
  <c r="BB112" s="1"/>
  <c r="BC112" s="1"/>
  <c r="BA113"/>
  <c r="AZ112"/>
  <c r="BY112"/>
  <c r="BX111"/>
  <c r="BW111"/>
  <c r="AH115"/>
  <c r="AI116"/>
  <c r="AK111"/>
  <c r="AL111"/>
  <c r="AT111"/>
  <c r="BD109"/>
  <c r="AJ112"/>
  <c r="AG113"/>
  <c r="AD113" s="1"/>
  <c r="BM113" l="1"/>
  <c r="BN113"/>
  <c r="BO114"/>
  <c r="AY113"/>
  <c r="BB113" s="1"/>
  <c r="BC113" s="1"/>
  <c r="BA114"/>
  <c r="AZ113"/>
  <c r="BS113"/>
  <c r="BR113"/>
  <c r="BT114"/>
  <c r="AI117"/>
  <c r="AH116"/>
  <c r="BY113"/>
  <c r="BX112"/>
  <c r="BW112"/>
  <c r="BH115"/>
  <c r="BI115"/>
  <c r="BJ116"/>
  <c r="AQ112"/>
  <c r="AR113"/>
  <c r="AP112"/>
  <c r="AS112" s="1"/>
  <c r="AT112" s="1"/>
  <c r="AU111"/>
  <c r="BD111" s="1"/>
  <c r="AJ113"/>
  <c r="AG114"/>
  <c r="AD114" s="1"/>
  <c r="AK112"/>
  <c r="AL112"/>
  <c r="BN114" l="1"/>
  <c r="BO115"/>
  <c r="BM114"/>
  <c r="AR114"/>
  <c r="AQ113"/>
  <c r="AP113"/>
  <c r="AS113" s="1"/>
  <c r="BJ117"/>
  <c r="BH116"/>
  <c r="BI116"/>
  <c r="BR114"/>
  <c r="BT115"/>
  <c r="BS114"/>
  <c r="AU112"/>
  <c r="BD112" s="1"/>
  <c r="BX113"/>
  <c r="BW113"/>
  <c r="BY114"/>
  <c r="AH117"/>
  <c r="AI118"/>
  <c r="AY114"/>
  <c r="BB114" s="1"/>
  <c r="BC114" s="1"/>
  <c r="BA115"/>
  <c r="AZ114"/>
  <c r="AK113"/>
  <c r="AL113"/>
  <c r="AT113"/>
  <c r="AJ114"/>
  <c r="AG115"/>
  <c r="AD115" s="1"/>
  <c r="BM115" l="1"/>
  <c r="BN115"/>
  <c r="BO116"/>
  <c r="BR115"/>
  <c r="BT116"/>
  <c r="BS115"/>
  <c r="BJ118"/>
  <c r="BH117"/>
  <c r="BI117"/>
  <c r="BA116"/>
  <c r="AZ115"/>
  <c r="AY115"/>
  <c r="BB115" s="1"/>
  <c r="BC115" s="1"/>
  <c r="AI119"/>
  <c r="AH118"/>
  <c r="BW114"/>
  <c r="BY115"/>
  <c r="BX114"/>
  <c r="AQ114"/>
  <c r="AR115"/>
  <c r="AP114"/>
  <c r="AS114" s="1"/>
  <c r="AT114" s="1"/>
  <c r="AK114"/>
  <c r="AL114"/>
  <c r="AJ115"/>
  <c r="AG116"/>
  <c r="AD116" s="1"/>
  <c r="AU113"/>
  <c r="BD113" s="1"/>
  <c r="BO117" l="1"/>
  <c r="BM116"/>
  <c r="BN116"/>
  <c r="AU114"/>
  <c r="BW115"/>
  <c r="BY116"/>
  <c r="BX115"/>
  <c r="AQ115"/>
  <c r="AR116"/>
  <c r="AP115"/>
  <c r="AS115" s="1"/>
  <c r="AI120"/>
  <c r="AH119"/>
  <c r="BA117"/>
  <c r="AY116"/>
  <c r="AZ116"/>
  <c r="BB116"/>
  <c r="BC116" s="1"/>
  <c r="BH118"/>
  <c r="BI118"/>
  <c r="BJ119"/>
  <c r="BS116"/>
  <c r="BT117"/>
  <c r="BR116"/>
  <c r="BD114"/>
  <c r="AJ116"/>
  <c r="AG117"/>
  <c r="AD117" s="1"/>
  <c r="AK115"/>
  <c r="AL115"/>
  <c r="AT115"/>
  <c r="BM117" l="1"/>
  <c r="BN117"/>
  <c r="BO118"/>
  <c r="BD115"/>
  <c r="AU115"/>
  <c r="BR117"/>
  <c r="BT118"/>
  <c r="BS117"/>
  <c r="BJ120"/>
  <c r="BH119"/>
  <c r="BI119"/>
  <c r="BA118"/>
  <c r="AZ117"/>
  <c r="AY117"/>
  <c r="BB117" s="1"/>
  <c r="BC117" s="1"/>
  <c r="AH120"/>
  <c r="AI121"/>
  <c r="AR117"/>
  <c r="AQ116"/>
  <c r="AP116"/>
  <c r="AS116" s="1"/>
  <c r="BW116"/>
  <c r="BY117"/>
  <c r="BX116"/>
  <c r="AT116"/>
  <c r="AK116"/>
  <c r="AL116"/>
  <c r="AU116" s="1"/>
  <c r="AJ117"/>
  <c r="AG118"/>
  <c r="AD118" s="1"/>
  <c r="BM118" l="1"/>
  <c r="BN118"/>
  <c r="BO119"/>
  <c r="AR118"/>
  <c r="AQ117"/>
  <c r="AP117"/>
  <c r="BA119"/>
  <c r="AZ118"/>
  <c r="AY118"/>
  <c r="BB118" s="1"/>
  <c r="BC118" s="1"/>
  <c r="BW117"/>
  <c r="BY118"/>
  <c r="BX117"/>
  <c r="AH121"/>
  <c r="AI122"/>
  <c r="BH120"/>
  <c r="BI120"/>
  <c r="BJ121"/>
  <c r="BT119"/>
  <c r="BR118"/>
  <c r="BS118"/>
  <c r="AS117"/>
  <c r="BD116"/>
  <c r="AK117"/>
  <c r="AL117"/>
  <c r="AT117"/>
  <c r="AJ118"/>
  <c r="AG119"/>
  <c r="AD119" s="1"/>
  <c r="BN119" l="1"/>
  <c r="BO120"/>
  <c r="BM119"/>
  <c r="BS119"/>
  <c r="BR119"/>
  <c r="BT120"/>
  <c r="AH122"/>
  <c r="AI123"/>
  <c r="BW118"/>
  <c r="BY119"/>
  <c r="BX118"/>
  <c r="AQ118"/>
  <c r="AR119"/>
  <c r="AP118"/>
  <c r="AS118" s="1"/>
  <c r="BH121"/>
  <c r="BI121"/>
  <c r="BJ122"/>
  <c r="AZ119"/>
  <c r="BA120"/>
  <c r="AY119"/>
  <c r="BB119" s="1"/>
  <c r="BC119" s="1"/>
  <c r="AU117"/>
  <c r="AJ119"/>
  <c r="AG120"/>
  <c r="AD120" s="1"/>
  <c r="AT118"/>
  <c r="AK118"/>
  <c r="AL118"/>
  <c r="BN120" l="1"/>
  <c r="BO121"/>
  <c r="BM120"/>
  <c r="BA121"/>
  <c r="AZ120"/>
  <c r="AY120"/>
  <c r="BB120" s="1"/>
  <c r="BC120" s="1"/>
  <c r="BJ123"/>
  <c r="BH122"/>
  <c r="BI122"/>
  <c r="AQ119"/>
  <c r="AR120"/>
  <c r="AP119"/>
  <c r="AS119" s="1"/>
  <c r="AT119" s="1"/>
  <c r="AI124"/>
  <c r="AH123"/>
  <c r="BT121"/>
  <c r="BS120"/>
  <c r="BR120"/>
  <c r="BW119"/>
  <c r="BY120"/>
  <c r="BX119"/>
  <c r="AU118"/>
  <c r="BD118" s="1"/>
  <c r="AK119"/>
  <c r="AL119"/>
  <c r="AU119" s="1"/>
  <c r="AJ120"/>
  <c r="AG121"/>
  <c r="AD121" s="1"/>
  <c r="BD117"/>
  <c r="BN121" l="1"/>
  <c r="BO122"/>
  <c r="BM121"/>
  <c r="BD119"/>
  <c r="BX120"/>
  <c r="BW120"/>
  <c r="BY121"/>
  <c r="BS121"/>
  <c r="BR121"/>
  <c r="BT122"/>
  <c r="AH124"/>
  <c r="AI125"/>
  <c r="AR121"/>
  <c r="AQ120"/>
  <c r="AP120"/>
  <c r="AS120" s="1"/>
  <c r="BJ124"/>
  <c r="BH123"/>
  <c r="BI123"/>
  <c r="BA122"/>
  <c r="AZ121"/>
  <c r="AY121"/>
  <c r="BB121" s="1"/>
  <c r="BC121" s="1"/>
  <c r="AT120"/>
  <c r="AK120"/>
  <c r="AL120"/>
  <c r="AJ121"/>
  <c r="AG122"/>
  <c r="AD122" s="1"/>
  <c r="BO123" l="1"/>
  <c r="BM122"/>
  <c r="BN122"/>
  <c r="AU120"/>
  <c r="BD120" s="1"/>
  <c r="AZ122"/>
  <c r="BA123"/>
  <c r="AY122"/>
  <c r="BB122" s="1"/>
  <c r="BC122" s="1"/>
  <c r="AQ121"/>
  <c r="AR122"/>
  <c r="AP121"/>
  <c r="AS121" s="1"/>
  <c r="BY122"/>
  <c r="BX121"/>
  <c r="BW121"/>
  <c r="BH124"/>
  <c r="BI124"/>
  <c r="BJ125"/>
  <c r="AH125"/>
  <c r="AI126"/>
  <c r="BT123"/>
  <c r="BS122"/>
  <c r="BR122"/>
  <c r="AJ122"/>
  <c r="AG123"/>
  <c r="AD123" s="1"/>
  <c r="AK121"/>
  <c r="AL121"/>
  <c r="AT121"/>
  <c r="BN123" l="1"/>
  <c r="BO124"/>
  <c r="BM123"/>
  <c r="AU121"/>
  <c r="BD121" s="1"/>
  <c r="BT124"/>
  <c r="BS123"/>
  <c r="BR123"/>
  <c r="BY123"/>
  <c r="BX122"/>
  <c r="BW122"/>
  <c r="AQ122"/>
  <c r="AR123"/>
  <c r="AP122"/>
  <c r="AS122" s="1"/>
  <c r="AY123"/>
  <c r="BB123" s="1"/>
  <c r="BC123" s="1"/>
  <c r="AZ123"/>
  <c r="BA124"/>
  <c r="AI127"/>
  <c r="AH126"/>
  <c r="BI125"/>
  <c r="BJ126"/>
  <c r="BH125"/>
  <c r="AT122"/>
  <c r="AK122"/>
  <c r="AL122"/>
  <c r="AJ123"/>
  <c r="AG124"/>
  <c r="AD124" s="1"/>
  <c r="BO125" l="1"/>
  <c r="BM124"/>
  <c r="BN124"/>
  <c r="AH127"/>
  <c r="AI128"/>
  <c r="BT125"/>
  <c r="BS124"/>
  <c r="BR124"/>
  <c r="BI126"/>
  <c r="BJ127"/>
  <c r="BH126"/>
  <c r="BA125"/>
  <c r="AZ124"/>
  <c r="AY124"/>
  <c r="BB124" s="1"/>
  <c r="BC124" s="1"/>
  <c r="AQ123"/>
  <c r="AR124"/>
  <c r="AP123"/>
  <c r="AS123" s="1"/>
  <c r="BW123"/>
  <c r="BY124"/>
  <c r="BX123"/>
  <c r="AJ124"/>
  <c r="AG125"/>
  <c r="AD125" s="1"/>
  <c r="AK123"/>
  <c r="AU123" s="1"/>
  <c r="AL123"/>
  <c r="AT123"/>
  <c r="AU122"/>
  <c r="BD122" s="1"/>
  <c r="BN125" l="1"/>
  <c r="BO126"/>
  <c r="BM125"/>
  <c r="BD123"/>
  <c r="AQ124"/>
  <c r="AR125"/>
  <c r="AP124"/>
  <c r="AS124" s="1"/>
  <c r="AT124" s="1"/>
  <c r="BX124"/>
  <c r="BW124"/>
  <c r="BY125"/>
  <c r="AZ125"/>
  <c r="AY125"/>
  <c r="BA126"/>
  <c r="BB125"/>
  <c r="BC125" s="1"/>
  <c r="BI127"/>
  <c r="BJ128"/>
  <c r="BH127"/>
  <c r="BT126"/>
  <c r="BS125"/>
  <c r="BR125"/>
  <c r="AH128"/>
  <c r="AI129"/>
  <c r="AK124"/>
  <c r="AL124"/>
  <c r="AJ125"/>
  <c r="AG126"/>
  <c r="AD126" s="1"/>
  <c r="BM126" l="1"/>
  <c r="BN126"/>
  <c r="BO127"/>
  <c r="AU124"/>
  <c r="AI130"/>
  <c r="AH129"/>
  <c r="BR126"/>
  <c r="BT127"/>
  <c r="BS126"/>
  <c r="BI128"/>
  <c r="BJ129"/>
  <c r="BH128"/>
  <c r="BY126"/>
  <c r="BX125"/>
  <c r="BW125"/>
  <c r="AZ126"/>
  <c r="AY126"/>
  <c r="BA127"/>
  <c r="BB126"/>
  <c r="BC126" s="1"/>
  <c r="AQ125"/>
  <c r="AR126"/>
  <c r="AP125"/>
  <c r="AS125" s="1"/>
  <c r="BD124"/>
  <c r="AJ126"/>
  <c r="AG127"/>
  <c r="AD127" s="1"/>
  <c r="AK125"/>
  <c r="AL125"/>
  <c r="AT125"/>
  <c r="BM127" l="1"/>
  <c r="BN127"/>
  <c r="BO128"/>
  <c r="AU125"/>
  <c r="BA128"/>
  <c r="AY127"/>
  <c r="AZ127"/>
  <c r="BB127"/>
  <c r="BC127" s="1"/>
  <c r="BW126"/>
  <c r="BY127"/>
  <c r="BX126"/>
  <c r="BI129"/>
  <c r="BJ130"/>
  <c r="BH129"/>
  <c r="AH130"/>
  <c r="AI131"/>
  <c r="AR127"/>
  <c r="AQ126"/>
  <c r="AP126"/>
  <c r="AS126" s="1"/>
  <c r="BR127"/>
  <c r="BT128"/>
  <c r="BS127"/>
  <c r="BD125"/>
  <c r="AT126"/>
  <c r="AK126"/>
  <c r="AL126"/>
  <c r="AJ127"/>
  <c r="AG128"/>
  <c r="AD128" s="1"/>
  <c r="BN128" l="1"/>
  <c r="BO129"/>
  <c r="BM128"/>
  <c r="AU126"/>
  <c r="BD126" s="1"/>
  <c r="BS128"/>
  <c r="BR128"/>
  <c r="BT129"/>
  <c r="AH131"/>
  <c r="AI132"/>
  <c r="BW127"/>
  <c r="BY128"/>
  <c r="BX127"/>
  <c r="AQ127"/>
  <c r="AR128"/>
  <c r="AP127"/>
  <c r="AS127" s="1"/>
  <c r="AT127" s="1"/>
  <c r="BH130"/>
  <c r="BI130"/>
  <c r="BJ131"/>
  <c r="AY128"/>
  <c r="BB128" s="1"/>
  <c r="BC128" s="1"/>
  <c r="BA129"/>
  <c r="AZ128"/>
  <c r="AK127"/>
  <c r="AL127"/>
  <c r="AJ128"/>
  <c r="AG129"/>
  <c r="AD129" s="1"/>
  <c r="BM129" l="1"/>
  <c r="BN129"/>
  <c r="BO130"/>
  <c r="AU127"/>
  <c r="BD127" s="1"/>
  <c r="BW128"/>
  <c r="BY129"/>
  <c r="BX128"/>
  <c r="AH132"/>
  <c r="AI133"/>
  <c r="BA130"/>
  <c r="AY129"/>
  <c r="AZ129"/>
  <c r="BB129"/>
  <c r="BC129" s="1"/>
  <c r="BH131"/>
  <c r="BI131"/>
  <c r="BJ132"/>
  <c r="AQ128"/>
  <c r="AR129"/>
  <c r="AP128"/>
  <c r="AS128" s="1"/>
  <c r="BT130"/>
  <c r="BS129"/>
  <c r="BR129"/>
  <c r="AJ129"/>
  <c r="AG130"/>
  <c r="AD130" s="1"/>
  <c r="AT128"/>
  <c r="AK128"/>
  <c r="AL128"/>
  <c r="BO131" l="1"/>
  <c r="BM130"/>
  <c r="BN130"/>
  <c r="AR130"/>
  <c r="AQ129"/>
  <c r="AP129"/>
  <c r="AZ130"/>
  <c r="BA131"/>
  <c r="AY130"/>
  <c r="BB130" s="1"/>
  <c r="BC130" s="1"/>
  <c r="BR130"/>
  <c r="BT131"/>
  <c r="BS130"/>
  <c r="BH132"/>
  <c r="BI132"/>
  <c r="BJ133"/>
  <c r="AI134"/>
  <c r="AH133"/>
  <c r="BW129"/>
  <c r="BY130"/>
  <c r="BX129"/>
  <c r="AS129"/>
  <c r="AT129" s="1"/>
  <c r="AK129"/>
  <c r="AL129"/>
  <c r="AU129" s="1"/>
  <c r="AJ130"/>
  <c r="AG131"/>
  <c r="AD131" s="1"/>
  <c r="AU128"/>
  <c r="BO132" l="1"/>
  <c r="BM131"/>
  <c r="BN131"/>
  <c r="BW130"/>
  <c r="BY131"/>
  <c r="BX130"/>
  <c r="AH134"/>
  <c r="AI135"/>
  <c r="BJ134"/>
  <c r="BH133"/>
  <c r="BI133"/>
  <c r="BT132"/>
  <c r="BS131"/>
  <c r="BR131"/>
  <c r="AY131"/>
  <c r="BB131" s="1"/>
  <c r="BC131" s="1"/>
  <c r="AZ131"/>
  <c r="BA132"/>
  <c r="AQ130"/>
  <c r="AR131"/>
  <c r="AP130"/>
  <c r="AS130" s="1"/>
  <c r="BD129"/>
  <c r="AJ131"/>
  <c r="AG132"/>
  <c r="AD132" s="1"/>
  <c r="AT130"/>
  <c r="AK130"/>
  <c r="AL130"/>
  <c r="BD128"/>
  <c r="BN132" l="1"/>
  <c r="BO133"/>
  <c r="BM132"/>
  <c r="AZ132"/>
  <c r="BA133"/>
  <c r="AY132"/>
  <c r="BB132" s="1"/>
  <c r="BC132" s="1"/>
  <c r="BH134"/>
  <c r="BI134"/>
  <c r="BJ135"/>
  <c r="AH135"/>
  <c r="AI136"/>
  <c r="AR132"/>
  <c r="AQ131"/>
  <c r="AP131"/>
  <c r="AS131" s="1"/>
  <c r="BT133"/>
  <c r="BS132"/>
  <c r="BR132"/>
  <c r="BW131"/>
  <c r="BY132"/>
  <c r="BX131"/>
  <c r="AK131"/>
  <c r="AU131" s="1"/>
  <c r="AL131"/>
  <c r="AT131"/>
  <c r="AU130"/>
  <c r="BD130" s="1"/>
  <c r="AJ132"/>
  <c r="AG133"/>
  <c r="AD133" s="1"/>
  <c r="BN133" l="1"/>
  <c r="BO134"/>
  <c r="BM133"/>
  <c r="BD131"/>
  <c r="BS133"/>
  <c r="BR133"/>
  <c r="BT134"/>
  <c r="AH136"/>
  <c r="AI137"/>
  <c r="BI135"/>
  <c r="BJ136"/>
  <c r="BH135"/>
  <c r="BY133"/>
  <c r="BX132"/>
  <c r="BW132"/>
  <c r="AR133"/>
  <c r="AQ132"/>
  <c r="AP132"/>
  <c r="AS132" s="1"/>
  <c r="AT132" s="1"/>
  <c r="AZ133"/>
  <c r="AY133"/>
  <c r="BA134"/>
  <c r="BB133"/>
  <c r="BC133" s="1"/>
  <c r="AK132"/>
  <c r="AL132"/>
  <c r="AJ133"/>
  <c r="AG134"/>
  <c r="AD134" s="1"/>
  <c r="AU132" l="1"/>
  <c r="BM134"/>
  <c r="BN134"/>
  <c r="BO135"/>
  <c r="AR134"/>
  <c r="AQ133"/>
  <c r="AP133"/>
  <c r="AS133" s="1"/>
  <c r="AT133" s="1"/>
  <c r="BX133"/>
  <c r="BW133"/>
  <c r="BY134"/>
  <c r="BH136"/>
  <c r="BI136"/>
  <c r="BJ137"/>
  <c r="AH137"/>
  <c r="AI138"/>
  <c r="BS134"/>
  <c r="BR134"/>
  <c r="BT135"/>
  <c r="BA135"/>
  <c r="AY134"/>
  <c r="AZ134"/>
  <c r="BB134"/>
  <c r="BC134" s="1"/>
  <c r="BD132"/>
  <c r="AK133"/>
  <c r="AL133"/>
  <c r="AJ134"/>
  <c r="AG135"/>
  <c r="AD135" s="1"/>
  <c r="BO136" l="1"/>
  <c r="BM135"/>
  <c r="BN135"/>
  <c r="AY135"/>
  <c r="BB135" s="1"/>
  <c r="BC135" s="1"/>
  <c r="BA136"/>
  <c r="AZ135"/>
  <c r="AI139"/>
  <c r="AH138"/>
  <c r="BJ138"/>
  <c r="BH137"/>
  <c r="BI137"/>
  <c r="AR135"/>
  <c r="AQ134"/>
  <c r="AP134"/>
  <c r="AS134" s="1"/>
  <c r="AT134" s="1"/>
  <c r="BS135"/>
  <c r="BR135"/>
  <c r="BT136"/>
  <c r="BW134"/>
  <c r="BY135"/>
  <c r="BX134"/>
  <c r="AK134"/>
  <c r="AL134"/>
  <c r="AJ135"/>
  <c r="AG136"/>
  <c r="AD136" s="1"/>
  <c r="AU133"/>
  <c r="BM136" l="1"/>
  <c r="BN136"/>
  <c r="BO137"/>
  <c r="AU134"/>
  <c r="BD134" s="1"/>
  <c r="AQ135"/>
  <c r="AR136"/>
  <c r="AP135"/>
  <c r="AS135" s="1"/>
  <c r="AY136"/>
  <c r="BB136" s="1"/>
  <c r="BC136" s="1"/>
  <c r="AZ136"/>
  <c r="BA137"/>
  <c r="BY136"/>
  <c r="BX135"/>
  <c r="BW135"/>
  <c r="BR136"/>
  <c r="BT137"/>
  <c r="BS136"/>
  <c r="BJ139"/>
  <c r="BH138"/>
  <c r="BI138"/>
  <c r="AI140"/>
  <c r="AH139"/>
  <c r="AK135"/>
  <c r="AL135"/>
  <c r="AT135"/>
  <c r="BD133"/>
  <c r="AJ136"/>
  <c r="AG137"/>
  <c r="AD137" s="1"/>
  <c r="BN137" l="1"/>
  <c r="BO138"/>
  <c r="BM137"/>
  <c r="AU135"/>
  <c r="AI141"/>
  <c r="AH140"/>
  <c r="BI139"/>
  <c r="BJ140"/>
  <c r="BH139"/>
  <c r="BR137"/>
  <c r="BT138"/>
  <c r="BS137"/>
  <c r="BW136"/>
  <c r="BY137"/>
  <c r="BX136"/>
  <c r="BA138"/>
  <c r="AY137"/>
  <c r="AZ137"/>
  <c r="BB137"/>
  <c r="BC137" s="1"/>
  <c r="AQ136"/>
  <c r="AR137"/>
  <c r="AP136"/>
  <c r="AS136" s="1"/>
  <c r="BD135"/>
  <c r="AT136"/>
  <c r="AK136"/>
  <c r="AL136"/>
  <c r="AJ137"/>
  <c r="AG138"/>
  <c r="AD138" s="1"/>
  <c r="BO139" l="1"/>
  <c r="BM138"/>
  <c r="BN138"/>
  <c r="AY138"/>
  <c r="BB138" s="1"/>
  <c r="BC138" s="1"/>
  <c r="AZ138"/>
  <c r="BA139"/>
  <c r="BW137"/>
  <c r="BY138"/>
  <c r="BX137"/>
  <c r="BH140"/>
  <c r="BI140"/>
  <c r="BJ141"/>
  <c r="AQ137"/>
  <c r="AR138"/>
  <c r="AP137"/>
  <c r="AS137" s="1"/>
  <c r="BR138"/>
  <c r="BT139"/>
  <c r="BS138"/>
  <c r="AH141"/>
  <c r="AI142"/>
  <c r="AJ138"/>
  <c r="AG139"/>
  <c r="AD139" s="1"/>
  <c r="AK137"/>
  <c r="AU137" s="1"/>
  <c r="AL137"/>
  <c r="AT137"/>
  <c r="AU136"/>
  <c r="BM139" l="1"/>
  <c r="BN139"/>
  <c r="BO140"/>
  <c r="AI143"/>
  <c r="AH142"/>
  <c r="AR139"/>
  <c r="AQ138"/>
  <c r="AP138"/>
  <c r="AS138" s="1"/>
  <c r="AZ139"/>
  <c r="AY139"/>
  <c r="BA140"/>
  <c r="BB139"/>
  <c r="BC139" s="1"/>
  <c r="BR139"/>
  <c r="BT140"/>
  <c r="BS139"/>
  <c r="BH141"/>
  <c r="BI141"/>
  <c r="BJ142"/>
  <c r="BY139"/>
  <c r="BX138"/>
  <c r="BW138"/>
  <c r="AJ139"/>
  <c r="AG140"/>
  <c r="AD140" s="1"/>
  <c r="BD137"/>
  <c r="AT138"/>
  <c r="AK138"/>
  <c r="AL138"/>
  <c r="BD136"/>
  <c r="BM140" l="1"/>
  <c r="BN140"/>
  <c r="BO141"/>
  <c r="AU138"/>
  <c r="BD138" s="1"/>
  <c r="BW139"/>
  <c r="BY140"/>
  <c r="BX139"/>
  <c r="BA141"/>
  <c r="AZ140"/>
  <c r="AY140"/>
  <c r="BB140" s="1"/>
  <c r="BC140" s="1"/>
  <c r="AR140"/>
  <c r="AQ139"/>
  <c r="AP139"/>
  <c r="AS139" s="1"/>
  <c r="AI144"/>
  <c r="AH143"/>
  <c r="BH142"/>
  <c r="BI142"/>
  <c r="BJ143"/>
  <c r="BR140"/>
  <c r="BT141"/>
  <c r="BS140"/>
  <c r="AK139"/>
  <c r="AL139"/>
  <c r="AT139"/>
  <c r="AU139"/>
  <c r="BD139" s="1"/>
  <c r="AJ140"/>
  <c r="AG141"/>
  <c r="AD141" s="1"/>
  <c r="BM141" l="1"/>
  <c r="BN141"/>
  <c r="BO142"/>
  <c r="BS141"/>
  <c r="BR141"/>
  <c r="BT142"/>
  <c r="BH143"/>
  <c r="BI143"/>
  <c r="BJ144"/>
  <c r="AI145"/>
  <c r="AH144"/>
  <c r="AR141"/>
  <c r="AQ140"/>
  <c r="AP140"/>
  <c r="AS140" s="1"/>
  <c r="AY141"/>
  <c r="BB141" s="1"/>
  <c r="BC141" s="1"/>
  <c r="BA142"/>
  <c r="AZ141"/>
  <c r="BW140"/>
  <c r="BY141"/>
  <c r="BX140"/>
  <c r="AT140"/>
  <c r="AK140"/>
  <c r="AL140"/>
  <c r="AJ141"/>
  <c r="AG142"/>
  <c r="AD142" s="1"/>
  <c r="BM142" l="1"/>
  <c r="BN142"/>
  <c r="BO143"/>
  <c r="BH144"/>
  <c r="BI144"/>
  <c r="BJ145"/>
  <c r="BW141"/>
  <c r="BY142"/>
  <c r="BX141"/>
  <c r="BA143"/>
  <c r="AZ142"/>
  <c r="AY142"/>
  <c r="BB142" s="1"/>
  <c r="BC142" s="1"/>
  <c r="AR142"/>
  <c r="AQ141"/>
  <c r="AP141"/>
  <c r="AS141" s="1"/>
  <c r="AH145"/>
  <c r="AI146"/>
  <c r="BS142"/>
  <c r="BR142"/>
  <c r="BT143"/>
  <c r="AU140"/>
  <c r="BD140" s="1"/>
  <c r="AJ142"/>
  <c r="AG143"/>
  <c r="AD143" s="1"/>
  <c r="AK141"/>
  <c r="AL141"/>
  <c r="AT141"/>
  <c r="BO144" l="1"/>
  <c r="BM143"/>
  <c r="BN143"/>
  <c r="AI147"/>
  <c r="AH146"/>
  <c r="AQ142"/>
  <c r="AR143"/>
  <c r="AP142"/>
  <c r="AS142" s="1"/>
  <c r="BA144"/>
  <c r="AZ143"/>
  <c r="AY143"/>
  <c r="BB143" s="1"/>
  <c r="BC143" s="1"/>
  <c r="BX142"/>
  <c r="BW142"/>
  <c r="BY143"/>
  <c r="BJ146"/>
  <c r="BH145"/>
  <c r="BI145"/>
  <c r="BS143"/>
  <c r="BR143"/>
  <c r="BT144"/>
  <c r="AT142"/>
  <c r="AK142"/>
  <c r="AL142"/>
  <c r="AU142" s="1"/>
  <c r="AU141"/>
  <c r="BD141" s="1"/>
  <c r="AJ143"/>
  <c r="AG144"/>
  <c r="AD144" s="1"/>
  <c r="BM144" l="1"/>
  <c r="BN144"/>
  <c r="BO145"/>
  <c r="BS144"/>
  <c r="BR144"/>
  <c r="BT145"/>
  <c r="BX143"/>
  <c r="BW143"/>
  <c r="BY144"/>
  <c r="AY144"/>
  <c r="BB144" s="1"/>
  <c r="BC144" s="1"/>
  <c r="AZ144"/>
  <c r="BA145"/>
  <c r="AR144"/>
  <c r="AQ143"/>
  <c r="AP143"/>
  <c r="AS143" s="1"/>
  <c r="BI146"/>
  <c r="BJ147"/>
  <c r="BH146"/>
  <c r="AH147"/>
  <c r="AI148"/>
  <c r="BD142"/>
  <c r="AJ144"/>
  <c r="AG145"/>
  <c r="AD145" s="1"/>
  <c r="AK143"/>
  <c r="AL143"/>
  <c r="AT143"/>
  <c r="BN145" l="1"/>
  <c r="BO146"/>
  <c r="BM145"/>
  <c r="AU143"/>
  <c r="AH148"/>
  <c r="AI149"/>
  <c r="AQ144"/>
  <c r="AR145"/>
  <c r="AP144"/>
  <c r="AS144" s="1"/>
  <c r="AT144" s="1"/>
  <c r="AY145"/>
  <c r="AZ145"/>
  <c r="BA146"/>
  <c r="BB145"/>
  <c r="BC145" s="1"/>
  <c r="BS145"/>
  <c r="BR145"/>
  <c r="BT146"/>
  <c r="BI147"/>
  <c r="BJ148"/>
  <c r="BH147"/>
  <c r="BW144"/>
  <c r="BY145"/>
  <c r="BX144"/>
  <c r="BD143"/>
  <c r="AJ145"/>
  <c r="AG146"/>
  <c r="AD146" s="1"/>
  <c r="AK144"/>
  <c r="AL144"/>
  <c r="BM146" l="1"/>
  <c r="BN146"/>
  <c r="BO147"/>
  <c r="AU144"/>
  <c r="BJ149"/>
  <c r="BH148"/>
  <c r="BI148"/>
  <c r="BS146"/>
  <c r="BR146"/>
  <c r="BT147"/>
  <c r="BA147"/>
  <c r="AZ146"/>
  <c r="AY146"/>
  <c r="BB146" s="1"/>
  <c r="BC146" s="1"/>
  <c r="AQ145"/>
  <c r="AR146"/>
  <c r="AP145"/>
  <c r="AS145" s="1"/>
  <c r="AT145" s="1"/>
  <c r="BX145"/>
  <c r="BW145"/>
  <c r="BY146"/>
  <c r="AH149"/>
  <c r="AI150"/>
  <c r="AK145"/>
  <c r="AL145"/>
  <c r="AU145" s="1"/>
  <c r="AJ146"/>
  <c r="AG147"/>
  <c r="AD147" s="1"/>
  <c r="BD144"/>
  <c r="BM147" l="1"/>
  <c r="BN147"/>
  <c r="BO148"/>
  <c r="BD145"/>
  <c r="AI151"/>
  <c r="AH150"/>
  <c r="BW146"/>
  <c r="BY147"/>
  <c r="BX146"/>
  <c r="AZ147"/>
  <c r="AY147"/>
  <c r="BA148"/>
  <c r="BB147"/>
  <c r="BC147" s="1"/>
  <c r="BH149"/>
  <c r="BI149"/>
  <c r="BJ150"/>
  <c r="AQ146"/>
  <c r="AR147"/>
  <c r="AP146"/>
  <c r="AS146" s="1"/>
  <c r="AT146" s="1"/>
  <c r="BS147"/>
  <c r="BR147"/>
  <c r="BT148"/>
  <c r="AK146"/>
  <c r="AL146"/>
  <c r="AJ147"/>
  <c r="AG148"/>
  <c r="AD148" s="1"/>
  <c r="BN148" l="1"/>
  <c r="BO149"/>
  <c r="BM148"/>
  <c r="AU146"/>
  <c r="BT149"/>
  <c r="BS148"/>
  <c r="BR148"/>
  <c r="AQ147"/>
  <c r="AR148"/>
  <c r="AP147"/>
  <c r="AS147" s="1"/>
  <c r="BH150"/>
  <c r="BI150"/>
  <c r="BJ151"/>
  <c r="AZ148"/>
  <c r="BA149"/>
  <c r="AY148"/>
  <c r="BB148" s="1"/>
  <c r="BC148" s="1"/>
  <c r="AH151"/>
  <c r="AI152"/>
  <c r="BD146"/>
  <c r="BY148"/>
  <c r="BX147"/>
  <c r="BW147"/>
  <c r="AK147"/>
  <c r="AU147" s="1"/>
  <c r="AL147"/>
  <c r="AT147"/>
  <c r="AJ148"/>
  <c r="AG149"/>
  <c r="AD149" s="1"/>
  <c r="BN149" l="1"/>
  <c r="BO150"/>
  <c r="BM149"/>
  <c r="BD147"/>
  <c r="BW148"/>
  <c r="BY149"/>
  <c r="BX148"/>
  <c r="AH152"/>
  <c r="AI153"/>
  <c r="BA150"/>
  <c r="AY149"/>
  <c r="AZ149"/>
  <c r="BB149"/>
  <c r="BC149" s="1"/>
  <c r="BJ152"/>
  <c r="BH151"/>
  <c r="BI151"/>
  <c r="AR149"/>
  <c r="AQ148"/>
  <c r="AP148"/>
  <c r="AS148" s="1"/>
  <c r="AT148" s="1"/>
  <c r="BT150"/>
  <c r="BS149"/>
  <c r="BR149"/>
  <c r="AJ149"/>
  <c r="AG150"/>
  <c r="AD150" s="1"/>
  <c r="AK148"/>
  <c r="AL148"/>
  <c r="BM150" l="1"/>
  <c r="BN150"/>
  <c r="BO151"/>
  <c r="AR150"/>
  <c r="AQ149"/>
  <c r="AP149"/>
  <c r="AS149" s="1"/>
  <c r="AT149" s="1"/>
  <c r="BW149"/>
  <c r="BY150"/>
  <c r="BX149"/>
  <c r="BR150"/>
  <c r="BT151"/>
  <c r="BS150"/>
  <c r="BH152"/>
  <c r="BI152"/>
  <c r="BJ153"/>
  <c r="BA151"/>
  <c r="AZ150"/>
  <c r="AY150"/>
  <c r="BB150" s="1"/>
  <c r="BC150" s="1"/>
  <c r="AH153"/>
  <c r="AI154"/>
  <c r="AU148"/>
  <c r="BD148" s="1"/>
  <c r="AJ150"/>
  <c r="AG151"/>
  <c r="AD151" s="1"/>
  <c r="AK149"/>
  <c r="AL149"/>
  <c r="BO152" l="1"/>
  <c r="BM151"/>
  <c r="BN151"/>
  <c r="AU149"/>
  <c r="BD149" s="1"/>
  <c r="BH153"/>
  <c r="BI153"/>
  <c r="BJ154"/>
  <c r="BR151"/>
  <c r="BS151"/>
  <c r="BT152"/>
  <c r="AI155"/>
  <c r="AH154"/>
  <c r="AY151"/>
  <c r="BB151" s="1"/>
  <c r="BC151" s="1"/>
  <c r="AZ151"/>
  <c r="BA152"/>
  <c r="BW150"/>
  <c r="BY151"/>
  <c r="BX150"/>
  <c r="AQ150"/>
  <c r="AR151"/>
  <c r="AP150"/>
  <c r="AS150" s="1"/>
  <c r="AT150" s="1"/>
  <c r="AJ151"/>
  <c r="AG152"/>
  <c r="AD152" s="1"/>
  <c r="AK150"/>
  <c r="AL150"/>
  <c r="BO153" l="1"/>
  <c r="BM152"/>
  <c r="BN152"/>
  <c r="AQ151"/>
  <c r="AR152"/>
  <c r="AP151"/>
  <c r="AS151" s="1"/>
  <c r="AT151" s="1"/>
  <c r="BA153"/>
  <c r="AZ152"/>
  <c r="AY152"/>
  <c r="BB152" s="1"/>
  <c r="BC152" s="1"/>
  <c r="BR152"/>
  <c r="BT153"/>
  <c r="BS152"/>
  <c r="BX151"/>
  <c r="BW151"/>
  <c r="BY152"/>
  <c r="AH155"/>
  <c r="AI156"/>
  <c r="BJ155"/>
  <c r="BI154"/>
  <c r="BH154"/>
  <c r="AU150"/>
  <c r="BD150" s="1"/>
  <c r="AJ152"/>
  <c r="AG153"/>
  <c r="AD153" s="1"/>
  <c r="AK151"/>
  <c r="AL151"/>
  <c r="BO154" l="1"/>
  <c r="BM153"/>
  <c r="BN153"/>
  <c r="AU151"/>
  <c r="BD151" s="1"/>
  <c r="AH156"/>
  <c r="AI157"/>
  <c r="BX152"/>
  <c r="BY153"/>
  <c r="BW152"/>
  <c r="BT154"/>
  <c r="BS153"/>
  <c r="BR153"/>
  <c r="BA154"/>
  <c r="AY153"/>
  <c r="AZ153"/>
  <c r="BB153"/>
  <c r="BC153" s="1"/>
  <c r="AR153"/>
  <c r="AQ152"/>
  <c r="AP152"/>
  <c r="BI155"/>
  <c r="BJ156"/>
  <c r="BH155"/>
  <c r="AS152"/>
  <c r="AT152" s="1"/>
  <c r="AJ153"/>
  <c r="AG154"/>
  <c r="AD154" s="1"/>
  <c r="AK152"/>
  <c r="AL152"/>
  <c r="BO155" l="1"/>
  <c r="BM154"/>
  <c r="BN154"/>
  <c r="BT155"/>
  <c r="BS154"/>
  <c r="BR154"/>
  <c r="BW153"/>
  <c r="BY154"/>
  <c r="BX153"/>
  <c r="AH157"/>
  <c r="AI158"/>
  <c r="BH156"/>
  <c r="BI156"/>
  <c r="BJ157"/>
  <c r="AQ153"/>
  <c r="AR154"/>
  <c r="AP153"/>
  <c r="AS153" s="1"/>
  <c r="BA155"/>
  <c r="AZ154"/>
  <c r="AY154"/>
  <c r="BB154" s="1"/>
  <c r="BC154" s="1"/>
  <c r="AK153"/>
  <c r="AU153" s="1"/>
  <c r="AL153"/>
  <c r="AT153"/>
  <c r="AJ154"/>
  <c r="AG155"/>
  <c r="AD155" s="1"/>
  <c r="AU152"/>
  <c r="BD152" s="1"/>
  <c r="BO156" l="1"/>
  <c r="BM155"/>
  <c r="BN155"/>
  <c r="AY155"/>
  <c r="BB155" s="1"/>
  <c r="BC155" s="1"/>
  <c r="AZ155"/>
  <c r="BA156"/>
  <c r="AQ154"/>
  <c r="AR155"/>
  <c r="AP154"/>
  <c r="AS154" s="1"/>
  <c r="BI157"/>
  <c r="BJ158"/>
  <c r="BH157"/>
  <c r="BW154"/>
  <c r="BY155"/>
  <c r="BX154"/>
  <c r="BT156"/>
  <c r="BS155"/>
  <c r="BR155"/>
  <c r="AI159"/>
  <c r="AH158"/>
  <c r="BD153"/>
  <c r="AT154"/>
  <c r="AK154"/>
  <c r="AL154"/>
  <c r="AJ155"/>
  <c r="AG156"/>
  <c r="AD156" s="1"/>
  <c r="BN156" l="1"/>
  <c r="BO157"/>
  <c r="BM156"/>
  <c r="AH159"/>
  <c r="AI160"/>
  <c r="BR156"/>
  <c r="BT157"/>
  <c r="BS156"/>
  <c r="BY156"/>
  <c r="BX155"/>
  <c r="BW155"/>
  <c r="AQ155"/>
  <c r="AR156"/>
  <c r="AP155"/>
  <c r="AS155" s="1"/>
  <c r="AT155" s="1"/>
  <c r="BH158"/>
  <c r="BI158"/>
  <c r="BJ159"/>
  <c r="AZ156"/>
  <c r="BA157"/>
  <c r="AY156"/>
  <c r="BB156" s="1"/>
  <c r="BC156" s="1"/>
  <c r="AU154"/>
  <c r="BD154" s="1"/>
  <c r="AJ156"/>
  <c r="AG157"/>
  <c r="AD157" s="1"/>
  <c r="AK155"/>
  <c r="AL155"/>
  <c r="BM157" l="1"/>
  <c r="BN157"/>
  <c r="BO158"/>
  <c r="AU155"/>
  <c r="AQ156"/>
  <c r="AR157"/>
  <c r="AP156"/>
  <c r="BW156"/>
  <c r="BY157"/>
  <c r="BX156"/>
  <c r="BS157"/>
  <c r="BR157"/>
  <c r="BT158"/>
  <c r="AI161"/>
  <c r="AH160"/>
  <c r="AY157"/>
  <c r="BB157" s="1"/>
  <c r="BC157" s="1"/>
  <c r="AZ157"/>
  <c r="BA158"/>
  <c r="BJ160"/>
  <c r="BH159"/>
  <c r="BI159"/>
  <c r="AS156"/>
  <c r="AT156" s="1"/>
  <c r="AK156"/>
  <c r="AL156"/>
  <c r="BD155"/>
  <c r="AJ157"/>
  <c r="AG158"/>
  <c r="AD158" s="1"/>
  <c r="BM158" l="1"/>
  <c r="BN158"/>
  <c r="BO159"/>
  <c r="BJ161"/>
  <c r="BH160"/>
  <c r="BI160"/>
  <c r="AY158"/>
  <c r="BB158" s="1"/>
  <c r="BC158" s="1"/>
  <c r="BA159"/>
  <c r="AZ158"/>
  <c r="AH161"/>
  <c r="AI162"/>
  <c r="AQ157"/>
  <c r="AR158"/>
  <c r="AP157"/>
  <c r="BS158"/>
  <c r="BR158"/>
  <c r="BT159"/>
  <c r="BX157"/>
  <c r="BW157"/>
  <c r="BY158"/>
  <c r="AS157"/>
  <c r="AU156"/>
  <c r="BD156" s="1"/>
  <c r="AK157"/>
  <c r="AL157"/>
  <c r="AT157"/>
  <c r="AJ158"/>
  <c r="AG159"/>
  <c r="AD159" s="1"/>
  <c r="BM159" l="1"/>
  <c r="BN159"/>
  <c r="BO160"/>
  <c r="BT160"/>
  <c r="BS159"/>
  <c r="BR159"/>
  <c r="BX158"/>
  <c r="BW158"/>
  <c r="BY159"/>
  <c r="AQ158"/>
  <c r="AR159"/>
  <c r="AP158"/>
  <c r="AS158" s="1"/>
  <c r="AT158" s="1"/>
  <c r="AH162"/>
  <c r="AI163"/>
  <c r="BA160"/>
  <c r="AZ159"/>
  <c r="AY159"/>
  <c r="BB159" s="1"/>
  <c r="BC159" s="1"/>
  <c r="BH161"/>
  <c r="BI161"/>
  <c r="BJ162"/>
  <c r="AJ159"/>
  <c r="AG160"/>
  <c r="AD160" s="1"/>
  <c r="AK158"/>
  <c r="AL158"/>
  <c r="AU157"/>
  <c r="BM160" l="1"/>
  <c r="BN160"/>
  <c r="BO161"/>
  <c r="AI164"/>
  <c r="AH163"/>
  <c r="BH162"/>
  <c r="BI162"/>
  <c r="BJ163"/>
  <c r="BA161"/>
  <c r="AZ160"/>
  <c r="AY160"/>
  <c r="BB160" s="1"/>
  <c r="BC160" s="1"/>
  <c r="AQ159"/>
  <c r="AR160"/>
  <c r="AP159"/>
  <c r="AS159" s="1"/>
  <c r="AT159" s="1"/>
  <c r="BX159"/>
  <c r="BW159"/>
  <c r="BY160"/>
  <c r="BS160"/>
  <c r="BR160"/>
  <c r="BT161"/>
  <c r="AU158"/>
  <c r="AK159"/>
  <c r="AL159"/>
  <c r="BD158"/>
  <c r="BD157"/>
  <c r="AJ160"/>
  <c r="AG161"/>
  <c r="AD161" s="1"/>
  <c r="BM161" l="1"/>
  <c r="BN161"/>
  <c r="BO162"/>
  <c r="AU159"/>
  <c r="AZ161"/>
  <c r="AY161"/>
  <c r="BA162"/>
  <c r="BB161"/>
  <c r="BC161" s="1"/>
  <c r="BS161"/>
  <c r="BR161"/>
  <c r="BT162"/>
  <c r="BW160"/>
  <c r="BY161"/>
  <c r="BX160"/>
  <c r="AR161"/>
  <c r="AQ160"/>
  <c r="AP160"/>
  <c r="AS160" s="1"/>
  <c r="AT160" s="1"/>
  <c r="BH163"/>
  <c r="BI163"/>
  <c r="BJ164"/>
  <c r="AI165"/>
  <c r="AH164"/>
  <c r="BD159"/>
  <c r="AJ161"/>
  <c r="AG162"/>
  <c r="AD162" s="1"/>
  <c r="AK160"/>
  <c r="AL160"/>
  <c r="BO163" l="1"/>
  <c r="BM162"/>
  <c r="BN162"/>
  <c r="AU160"/>
  <c r="BD160" s="1"/>
  <c r="AH165"/>
  <c r="AI166"/>
  <c r="AR162"/>
  <c r="AQ161"/>
  <c r="AP161"/>
  <c r="BW161"/>
  <c r="BY162"/>
  <c r="BX161"/>
  <c r="BH164"/>
  <c r="BI164"/>
  <c r="BJ165"/>
  <c r="BT163"/>
  <c r="BS162"/>
  <c r="BR162"/>
  <c r="BA163"/>
  <c r="AY162"/>
  <c r="AZ162"/>
  <c r="BB162"/>
  <c r="BC162" s="1"/>
  <c r="AS161"/>
  <c r="AT161" s="1"/>
  <c r="AK161"/>
  <c r="AL161"/>
  <c r="AJ162"/>
  <c r="AG163"/>
  <c r="AD163" s="1"/>
  <c r="BM163" l="1"/>
  <c r="BN163"/>
  <c r="BO164"/>
  <c r="BA164"/>
  <c r="AZ163"/>
  <c r="AY163"/>
  <c r="BB163" s="1"/>
  <c r="BC163" s="1"/>
  <c r="BI165"/>
  <c r="BJ166"/>
  <c r="BH165"/>
  <c r="AI167"/>
  <c r="AH166"/>
  <c r="BT164"/>
  <c r="BS163"/>
  <c r="BR163"/>
  <c r="BY163"/>
  <c r="BX162"/>
  <c r="BW162"/>
  <c r="AQ162"/>
  <c r="AR163"/>
  <c r="AP162"/>
  <c r="AS162" s="1"/>
  <c r="AJ163"/>
  <c r="AG164"/>
  <c r="AD164" s="1"/>
  <c r="AT162"/>
  <c r="AK162"/>
  <c r="AL162"/>
  <c r="AU161"/>
  <c r="BO165" l="1"/>
  <c r="BM164"/>
  <c r="BN164"/>
  <c r="AR164"/>
  <c r="AQ163"/>
  <c r="AP163"/>
  <c r="AS163" s="1"/>
  <c r="AT163" s="1"/>
  <c r="BW163"/>
  <c r="BY164"/>
  <c r="BX163"/>
  <c r="BR164"/>
  <c r="BT165"/>
  <c r="BS164"/>
  <c r="AH167"/>
  <c r="AI168"/>
  <c r="BH166"/>
  <c r="BI166"/>
  <c r="BJ167"/>
  <c r="BA165"/>
  <c r="AZ164"/>
  <c r="AY164"/>
  <c r="BB164" s="1"/>
  <c r="BC164" s="1"/>
  <c r="AU162"/>
  <c r="BD162" s="1"/>
  <c r="AJ164"/>
  <c r="AG165"/>
  <c r="AD165" s="1"/>
  <c r="AK163"/>
  <c r="AL163"/>
  <c r="BD161"/>
  <c r="BO166" l="1"/>
  <c r="BM165"/>
  <c r="BN165"/>
  <c r="AU163"/>
  <c r="BD163" s="1"/>
  <c r="AZ165"/>
  <c r="AY165"/>
  <c r="BA166"/>
  <c r="BB165"/>
  <c r="BC165" s="1"/>
  <c r="BH167"/>
  <c r="BI167"/>
  <c r="BJ168"/>
  <c r="BS165"/>
  <c r="BR165"/>
  <c r="BT166"/>
  <c r="AH168"/>
  <c r="AI169"/>
  <c r="BY165"/>
  <c r="BX164"/>
  <c r="BW164"/>
  <c r="AR165"/>
  <c r="AQ164"/>
  <c r="AP164"/>
  <c r="AS164" s="1"/>
  <c r="AK164"/>
  <c r="AU164" s="1"/>
  <c r="AL164"/>
  <c r="AT164"/>
  <c r="AJ165"/>
  <c r="AG166"/>
  <c r="AD166" s="1"/>
  <c r="BM166" l="1"/>
  <c r="BN166"/>
  <c r="BO167"/>
  <c r="BW165"/>
  <c r="BY166"/>
  <c r="BX165"/>
  <c r="BH168"/>
  <c r="BI168"/>
  <c r="BJ169"/>
  <c r="AQ165"/>
  <c r="AR166"/>
  <c r="AP165"/>
  <c r="AS165" s="1"/>
  <c r="AT165" s="1"/>
  <c r="AH169"/>
  <c r="AI170"/>
  <c r="BR166"/>
  <c r="BT167"/>
  <c r="BS166"/>
  <c r="BA167"/>
  <c r="AZ166"/>
  <c r="AY166"/>
  <c r="BB166" s="1"/>
  <c r="BC166" s="1"/>
  <c r="BD164"/>
  <c r="AJ166"/>
  <c r="AG167"/>
  <c r="AD167" s="1"/>
  <c r="AK165"/>
  <c r="AL165"/>
  <c r="BN167" l="1"/>
  <c r="BO168"/>
  <c r="BM167"/>
  <c r="AU165"/>
  <c r="BD165" s="1"/>
  <c r="AY167"/>
  <c r="AZ167"/>
  <c r="BA168"/>
  <c r="BB167"/>
  <c r="BC167" s="1"/>
  <c r="AR167"/>
  <c r="AQ166"/>
  <c r="AP166"/>
  <c r="BI169"/>
  <c r="BJ170"/>
  <c r="BH169"/>
  <c r="BX166"/>
  <c r="BW166"/>
  <c r="BY167"/>
  <c r="BS167"/>
  <c r="BR167"/>
  <c r="BT168"/>
  <c r="AI171"/>
  <c r="AH170"/>
  <c r="AS166"/>
  <c r="AT166" s="1"/>
  <c r="AJ167"/>
  <c r="AG168"/>
  <c r="AD168" s="1"/>
  <c r="AK166"/>
  <c r="AL166"/>
  <c r="BN168" l="1"/>
  <c r="BO169"/>
  <c r="BM168"/>
  <c r="AH171"/>
  <c r="AI172"/>
  <c r="BW167"/>
  <c r="BY168"/>
  <c r="BX167"/>
  <c r="BH170"/>
  <c r="BI170"/>
  <c r="BJ171"/>
  <c r="AQ167"/>
  <c r="AR168"/>
  <c r="AP167"/>
  <c r="BT169"/>
  <c r="BS168"/>
  <c r="BR168"/>
  <c r="AY168"/>
  <c r="BB168" s="1"/>
  <c r="BC168" s="1"/>
  <c r="BA169"/>
  <c r="AZ168"/>
  <c r="AS167"/>
  <c r="AT167" s="1"/>
  <c r="AK167"/>
  <c r="AL167"/>
  <c r="AJ168"/>
  <c r="AG169"/>
  <c r="AD169" s="1"/>
  <c r="AU166"/>
  <c r="BD166" s="1"/>
  <c r="BM169" l="1"/>
  <c r="BN169"/>
  <c r="BO170"/>
  <c r="AU167"/>
  <c r="BS169"/>
  <c r="BR169"/>
  <c r="BT170"/>
  <c r="AQ168"/>
  <c r="AR169"/>
  <c r="AP168"/>
  <c r="BH171"/>
  <c r="BI171"/>
  <c r="BJ172"/>
  <c r="BX168"/>
  <c r="BW168"/>
  <c r="BY169"/>
  <c r="AH172"/>
  <c r="AI173"/>
  <c r="AZ169"/>
  <c r="BA170"/>
  <c r="AY169"/>
  <c r="BB169" s="1"/>
  <c r="BC169" s="1"/>
  <c r="AS168"/>
  <c r="BD167"/>
  <c r="AK168"/>
  <c r="AL168"/>
  <c r="AT168"/>
  <c r="AJ169"/>
  <c r="AG170"/>
  <c r="AD170" s="1"/>
  <c r="BM170" l="1"/>
  <c r="BN170"/>
  <c r="BO171"/>
  <c r="AU168"/>
  <c r="BD168" s="1"/>
  <c r="BH172"/>
  <c r="BI172"/>
  <c r="BJ173"/>
  <c r="AQ169"/>
  <c r="AR170"/>
  <c r="AP169"/>
  <c r="AS169" s="1"/>
  <c r="AT169" s="1"/>
  <c r="BS170"/>
  <c r="BR170"/>
  <c r="BT171"/>
  <c r="AZ170"/>
  <c r="AY170"/>
  <c r="BA171"/>
  <c r="BB170"/>
  <c r="BC170" s="1"/>
  <c r="AI174"/>
  <c r="AH173"/>
  <c r="BW169"/>
  <c r="BY170"/>
  <c r="BX169"/>
  <c r="AK169"/>
  <c r="AL169"/>
  <c r="AJ170"/>
  <c r="AG171"/>
  <c r="AD171" s="1"/>
  <c r="BO172" l="1"/>
  <c r="BM171"/>
  <c r="BN171"/>
  <c r="BW170"/>
  <c r="BY171"/>
  <c r="BX170"/>
  <c r="AI175"/>
  <c r="AH174"/>
  <c r="BA172"/>
  <c r="AY171"/>
  <c r="AZ171"/>
  <c r="BB171"/>
  <c r="BC171" s="1"/>
  <c r="BT172"/>
  <c r="BS171"/>
  <c r="BR171"/>
  <c r="AR171"/>
  <c r="AQ170"/>
  <c r="AP170"/>
  <c r="AS170" s="1"/>
  <c r="AT170" s="1"/>
  <c r="BJ174"/>
  <c r="BH173"/>
  <c r="BI173"/>
  <c r="AU169"/>
  <c r="BD169" s="1"/>
  <c r="AJ171"/>
  <c r="AG172"/>
  <c r="AD172" s="1"/>
  <c r="AK170"/>
  <c r="AL170"/>
  <c r="BM172" l="1"/>
  <c r="BN172"/>
  <c r="BO173"/>
  <c r="AR172"/>
  <c r="AQ171"/>
  <c r="AP171"/>
  <c r="AS171" s="1"/>
  <c r="BA173"/>
  <c r="AY172"/>
  <c r="AZ172"/>
  <c r="BB172"/>
  <c r="BC172" s="1"/>
  <c r="AI176"/>
  <c r="AH175"/>
  <c r="BY172"/>
  <c r="BX171"/>
  <c r="BW171"/>
  <c r="BH174"/>
  <c r="BI174"/>
  <c r="BJ175"/>
  <c r="BS172"/>
  <c r="BR172"/>
  <c r="BT173"/>
  <c r="AU170"/>
  <c r="BD170" s="1"/>
  <c r="AJ172"/>
  <c r="AG173"/>
  <c r="AD173" s="1"/>
  <c r="AT171"/>
  <c r="AK171"/>
  <c r="AL171"/>
  <c r="BO174" l="1"/>
  <c r="BM173"/>
  <c r="BN173"/>
  <c r="AU171"/>
  <c r="BD171" s="1"/>
  <c r="BR173"/>
  <c r="BT174"/>
  <c r="BS173"/>
  <c r="BX172"/>
  <c r="BW172"/>
  <c r="BY173"/>
  <c r="AI177"/>
  <c r="AH176"/>
  <c r="AY173"/>
  <c r="BB173" s="1"/>
  <c r="BC173" s="1"/>
  <c r="BA174"/>
  <c r="AZ173"/>
  <c r="BJ176"/>
  <c r="BH175"/>
  <c r="BI175"/>
  <c r="AR173"/>
  <c r="AQ172"/>
  <c r="AP172"/>
  <c r="AS172" s="1"/>
  <c r="AT172" s="1"/>
  <c r="AK172"/>
  <c r="AL172"/>
  <c r="AU172" s="1"/>
  <c r="AJ173"/>
  <c r="AG174"/>
  <c r="AD174" s="1"/>
  <c r="BM174" l="1"/>
  <c r="BN174"/>
  <c r="BO175"/>
  <c r="BD172"/>
  <c r="BI176"/>
  <c r="BJ177"/>
  <c r="BH176"/>
  <c r="AH177"/>
  <c r="AI178"/>
  <c r="AR174"/>
  <c r="AQ173"/>
  <c r="AP173"/>
  <c r="AS173" s="1"/>
  <c r="AZ174"/>
  <c r="BA175"/>
  <c r="AY174"/>
  <c r="BB174" s="1"/>
  <c r="BC174" s="1"/>
  <c r="BX173"/>
  <c r="BW173"/>
  <c r="BY174"/>
  <c r="BS174"/>
  <c r="BR174"/>
  <c r="BT175"/>
  <c r="AT173"/>
  <c r="AK173"/>
  <c r="AU173" s="1"/>
  <c r="AL173"/>
  <c r="AJ174"/>
  <c r="AG175"/>
  <c r="AD175" s="1"/>
  <c r="BM175" l="1"/>
  <c r="BN175"/>
  <c r="BO176"/>
  <c r="BW174"/>
  <c r="BY175"/>
  <c r="BX174"/>
  <c r="BH177"/>
  <c r="BI177"/>
  <c r="BJ178"/>
  <c r="BR175"/>
  <c r="BT176"/>
  <c r="BS175"/>
  <c r="BA176"/>
  <c r="AZ175"/>
  <c r="AY175"/>
  <c r="BB175" s="1"/>
  <c r="BC175" s="1"/>
  <c r="AQ174"/>
  <c r="AR175"/>
  <c r="AP174"/>
  <c r="AS174" s="1"/>
  <c r="AH178"/>
  <c r="AI179"/>
  <c r="AT174"/>
  <c r="AK174"/>
  <c r="AL174"/>
  <c r="AJ175"/>
  <c r="AG176"/>
  <c r="AD176" s="1"/>
  <c r="BD173"/>
  <c r="BO177" l="1"/>
  <c r="BM176"/>
  <c r="BN176"/>
  <c r="BA177"/>
  <c r="AZ176"/>
  <c r="AY176"/>
  <c r="BB176" s="1"/>
  <c r="BC176" s="1"/>
  <c r="BT177"/>
  <c r="BS176"/>
  <c r="BR176"/>
  <c r="BH178"/>
  <c r="BI178"/>
  <c r="BJ179"/>
  <c r="BY176"/>
  <c r="BX175"/>
  <c r="BW175"/>
  <c r="AI180"/>
  <c r="AH179"/>
  <c r="AQ175"/>
  <c r="AR176"/>
  <c r="AP175"/>
  <c r="AS175" s="1"/>
  <c r="AJ176"/>
  <c r="AG177"/>
  <c r="AD177" s="1"/>
  <c r="AU174"/>
  <c r="BD174" s="1"/>
  <c r="AT175"/>
  <c r="AK175"/>
  <c r="AL175"/>
  <c r="BO178" l="1"/>
  <c r="BM177"/>
  <c r="BN177"/>
  <c r="AQ176"/>
  <c r="AR177"/>
  <c r="AP176"/>
  <c r="AS176" s="1"/>
  <c r="AT176" s="1"/>
  <c r="AI181"/>
  <c r="AH180"/>
  <c r="BJ180"/>
  <c r="BH179"/>
  <c r="BI179"/>
  <c r="BW176"/>
  <c r="BY177"/>
  <c r="BX176"/>
  <c r="BT178"/>
  <c r="BS177"/>
  <c r="BR177"/>
  <c r="AZ177"/>
  <c r="BA178"/>
  <c r="AY177"/>
  <c r="BB177" s="1"/>
  <c r="BC177" s="1"/>
  <c r="AU175"/>
  <c r="BD175" s="1"/>
  <c r="AJ177"/>
  <c r="AG178"/>
  <c r="AD178" s="1"/>
  <c r="AK176"/>
  <c r="AL176"/>
  <c r="AU176" s="1"/>
  <c r="BM178" l="1"/>
  <c r="BN178"/>
  <c r="BO179"/>
  <c r="BD176"/>
  <c r="BI180"/>
  <c r="BJ181"/>
  <c r="BH180"/>
  <c r="AH181"/>
  <c r="AI182"/>
  <c r="AQ177"/>
  <c r="AR178"/>
  <c r="AP177"/>
  <c r="AS177" s="1"/>
  <c r="AY178"/>
  <c r="BB178" s="1"/>
  <c r="BC178" s="1"/>
  <c r="AZ178"/>
  <c r="BA179"/>
  <c r="BS178"/>
  <c r="BR178"/>
  <c r="BT179"/>
  <c r="BW177"/>
  <c r="BY178"/>
  <c r="BX177"/>
  <c r="AT177"/>
  <c r="AK177"/>
  <c r="AU177" s="1"/>
  <c r="AL177"/>
  <c r="AJ178"/>
  <c r="AG179"/>
  <c r="AD179" s="1"/>
  <c r="BM179" l="1"/>
  <c r="BN179"/>
  <c r="BO180"/>
  <c r="BW178"/>
  <c r="BY179"/>
  <c r="BX178"/>
  <c r="BT180"/>
  <c r="BS179"/>
  <c r="BR179"/>
  <c r="AY179"/>
  <c r="BB179" s="1"/>
  <c r="BC179" s="1"/>
  <c r="AZ179"/>
  <c r="BA180"/>
  <c r="AQ178"/>
  <c r="AR179"/>
  <c r="AP178"/>
  <c r="AS178" s="1"/>
  <c r="AT178" s="1"/>
  <c r="AH182"/>
  <c r="AI183"/>
  <c r="BH181"/>
  <c r="BI181"/>
  <c r="BJ182"/>
  <c r="BD177"/>
  <c r="AK178"/>
  <c r="AL178"/>
  <c r="AJ179"/>
  <c r="AG180"/>
  <c r="AD180" s="1"/>
  <c r="BO181" l="1"/>
  <c r="BM180"/>
  <c r="BN180"/>
  <c r="AU178"/>
  <c r="BD178" s="1"/>
  <c r="BH182"/>
  <c r="BI182"/>
  <c r="BJ183"/>
  <c r="AR180"/>
  <c r="AQ179"/>
  <c r="AP179"/>
  <c r="AS179" s="1"/>
  <c r="AT179" s="1"/>
  <c r="BT181"/>
  <c r="BS180"/>
  <c r="BR180"/>
  <c r="BW179"/>
  <c r="BY180"/>
  <c r="BX179"/>
  <c r="AI184"/>
  <c r="AH183"/>
  <c r="BA181"/>
  <c r="AZ180"/>
  <c r="AY180"/>
  <c r="BB180" s="1"/>
  <c r="BC180" s="1"/>
  <c r="AK179"/>
  <c r="AL179"/>
  <c r="AJ180"/>
  <c r="AG181"/>
  <c r="AD181" s="1"/>
  <c r="BN181" l="1"/>
  <c r="BO182"/>
  <c r="BM181"/>
  <c r="AZ181"/>
  <c r="BA182"/>
  <c r="AY181"/>
  <c r="BB181" s="1"/>
  <c r="BC181" s="1"/>
  <c r="AH184"/>
  <c r="AI185"/>
  <c r="AQ180"/>
  <c r="AR181"/>
  <c r="AP180"/>
  <c r="BY181"/>
  <c r="BX180"/>
  <c r="BW180"/>
  <c r="BR181"/>
  <c r="BT182"/>
  <c r="BS181"/>
  <c r="BH183"/>
  <c r="BI183"/>
  <c r="BJ184"/>
  <c r="AS180"/>
  <c r="AT180" s="1"/>
  <c r="AK180"/>
  <c r="AL180"/>
  <c r="AU180" s="1"/>
  <c r="AJ181"/>
  <c r="AG182"/>
  <c r="AD182" s="1"/>
  <c r="AU179"/>
  <c r="BM182" l="1"/>
  <c r="BN182"/>
  <c r="BO183"/>
  <c r="AQ181"/>
  <c r="AR182"/>
  <c r="AP181"/>
  <c r="AS181" s="1"/>
  <c r="AT181" s="1"/>
  <c r="AI186"/>
  <c r="AH185"/>
  <c r="AY182"/>
  <c r="BB182" s="1"/>
  <c r="BC182" s="1"/>
  <c r="AZ182"/>
  <c r="BA183"/>
  <c r="BJ185"/>
  <c r="BH184"/>
  <c r="BI184"/>
  <c r="BR182"/>
  <c r="BT183"/>
  <c r="BS182"/>
  <c r="BY182"/>
  <c r="BX181"/>
  <c r="BW181"/>
  <c r="BD180"/>
  <c r="AK181"/>
  <c r="AL181"/>
  <c r="BD179"/>
  <c r="AJ182"/>
  <c r="AG183"/>
  <c r="AD183" s="1"/>
  <c r="BM183" l="1"/>
  <c r="BN183"/>
  <c r="BO184"/>
  <c r="BX182"/>
  <c r="BW182"/>
  <c r="BY183"/>
  <c r="BR183"/>
  <c r="BT184"/>
  <c r="BS183"/>
  <c r="BH185"/>
  <c r="BI185"/>
  <c r="BJ186"/>
  <c r="BA184"/>
  <c r="AY183"/>
  <c r="AZ183"/>
  <c r="BB183"/>
  <c r="BC183" s="1"/>
  <c r="AI187"/>
  <c r="AH186"/>
  <c r="AQ182"/>
  <c r="AR183"/>
  <c r="AP182"/>
  <c r="AS182" s="1"/>
  <c r="AT182" s="1"/>
  <c r="AJ183"/>
  <c r="AG184"/>
  <c r="AD184" s="1"/>
  <c r="AU181"/>
  <c r="AK182"/>
  <c r="AL182"/>
  <c r="BO185" l="1"/>
  <c r="BM184"/>
  <c r="BN184"/>
  <c r="AU182"/>
  <c r="BD182" s="1"/>
  <c r="AR184"/>
  <c r="AQ183"/>
  <c r="AP183"/>
  <c r="BI186"/>
  <c r="BJ187"/>
  <c r="BH186"/>
  <c r="BR184"/>
  <c r="BT185"/>
  <c r="BS184"/>
  <c r="BY184"/>
  <c r="BX183"/>
  <c r="BW183"/>
  <c r="AI188"/>
  <c r="AH187"/>
  <c r="AZ184"/>
  <c r="BA185"/>
  <c r="AY184"/>
  <c r="BB184" s="1"/>
  <c r="BC184" s="1"/>
  <c r="AS183"/>
  <c r="AT183" s="1"/>
  <c r="AJ184"/>
  <c r="AG185"/>
  <c r="AD185" s="1"/>
  <c r="AK183"/>
  <c r="AU183" s="1"/>
  <c r="AL183"/>
  <c r="BD181"/>
  <c r="BN185" l="1"/>
  <c r="BO186"/>
  <c r="BM185"/>
  <c r="AI189"/>
  <c r="AH188"/>
  <c r="BX184"/>
  <c r="BW184"/>
  <c r="BY185"/>
  <c r="BR185"/>
  <c r="BT186"/>
  <c r="BS185"/>
  <c r="BA186"/>
  <c r="AY185"/>
  <c r="AZ185"/>
  <c r="BB185"/>
  <c r="BC185" s="1"/>
  <c r="BH187"/>
  <c r="BI187"/>
  <c r="BJ188"/>
  <c r="AR185"/>
  <c r="AQ184"/>
  <c r="AP184"/>
  <c r="AS184" s="1"/>
  <c r="AT184" s="1"/>
  <c r="AJ185"/>
  <c r="AG186"/>
  <c r="AD186" s="1"/>
  <c r="AK184"/>
  <c r="AL184"/>
  <c r="BD183"/>
  <c r="BN186" l="1"/>
  <c r="BO187"/>
  <c r="BM186"/>
  <c r="BH188"/>
  <c r="BI188"/>
  <c r="BJ189"/>
  <c r="AR186"/>
  <c r="AQ185"/>
  <c r="AP185"/>
  <c r="AS185" s="1"/>
  <c r="AY186"/>
  <c r="BB186" s="1"/>
  <c r="BC186" s="1"/>
  <c r="BA187"/>
  <c r="AZ186"/>
  <c r="BS186"/>
  <c r="BR186"/>
  <c r="BT187"/>
  <c r="BX185"/>
  <c r="BW185"/>
  <c r="BY186"/>
  <c r="AI190"/>
  <c r="AH189"/>
  <c r="AT185"/>
  <c r="AK185"/>
  <c r="AL185"/>
  <c r="AJ186"/>
  <c r="AG187"/>
  <c r="AD187" s="1"/>
  <c r="AU184"/>
  <c r="BM187" l="1"/>
  <c r="BN187"/>
  <c r="BO188"/>
  <c r="AU185"/>
  <c r="BD185" s="1"/>
  <c r="AH190"/>
  <c r="AI191"/>
  <c r="BS187"/>
  <c r="BR187"/>
  <c r="BT188"/>
  <c r="BX186"/>
  <c r="BW186"/>
  <c r="BY187"/>
  <c r="BA188"/>
  <c r="AZ187"/>
  <c r="AY187"/>
  <c r="BB187" s="1"/>
  <c r="BC187" s="1"/>
  <c r="AR187"/>
  <c r="AQ186"/>
  <c r="AP186"/>
  <c r="AS186" s="1"/>
  <c r="AT186" s="1"/>
  <c r="BH189"/>
  <c r="BI189"/>
  <c r="BJ190"/>
  <c r="AK186"/>
  <c r="AL186"/>
  <c r="AU186" s="1"/>
  <c r="BD184"/>
  <c r="AJ187"/>
  <c r="AG188"/>
  <c r="AD188" s="1"/>
  <c r="BO189" l="1"/>
  <c r="BM188"/>
  <c r="BN188"/>
  <c r="BD186"/>
  <c r="AQ187"/>
  <c r="AR188"/>
  <c r="AP187"/>
  <c r="AZ188"/>
  <c r="BA189"/>
  <c r="AY188"/>
  <c r="BB188" s="1"/>
  <c r="BC188" s="1"/>
  <c r="AH191"/>
  <c r="AI192"/>
  <c r="BJ191"/>
  <c r="BH190"/>
  <c r="BI190"/>
  <c r="BX187"/>
  <c r="BW187"/>
  <c r="BY188"/>
  <c r="BS188"/>
  <c r="BR188"/>
  <c r="BT189"/>
  <c r="AS187"/>
  <c r="AJ188"/>
  <c r="AG189"/>
  <c r="AD189" s="1"/>
  <c r="AT187"/>
  <c r="AK187"/>
  <c r="AL187"/>
  <c r="BM189" l="1"/>
  <c r="BN189"/>
  <c r="BO190"/>
  <c r="AU187"/>
  <c r="BD187" s="1"/>
  <c r="BH191"/>
  <c r="BI191"/>
  <c r="BJ192"/>
  <c r="AQ188"/>
  <c r="AR189"/>
  <c r="AP188"/>
  <c r="BS189"/>
  <c r="BR189"/>
  <c r="BT190"/>
  <c r="BW188"/>
  <c r="BY189"/>
  <c r="BX188"/>
  <c r="AH192"/>
  <c r="AI193"/>
  <c r="AZ189"/>
  <c r="AY189"/>
  <c r="BA190"/>
  <c r="BB189"/>
  <c r="BC189" s="1"/>
  <c r="AS188"/>
  <c r="AT188" s="1"/>
  <c r="AK188"/>
  <c r="AL188"/>
  <c r="AJ189"/>
  <c r="AG190"/>
  <c r="AD190" s="1"/>
  <c r="BO191" l="1"/>
  <c r="BM190"/>
  <c r="BN190"/>
  <c r="AU188"/>
  <c r="BD188" s="1"/>
  <c r="AY190"/>
  <c r="BB190" s="1"/>
  <c r="BC190" s="1"/>
  <c r="BA191"/>
  <c r="AZ190"/>
  <c r="BY190"/>
  <c r="BX189"/>
  <c r="BW189"/>
  <c r="AH193"/>
  <c r="AI194"/>
  <c r="BT191"/>
  <c r="BS190"/>
  <c r="BR190"/>
  <c r="AQ189"/>
  <c r="AR190"/>
  <c r="AP189"/>
  <c r="AS189" s="1"/>
  <c r="BH192"/>
  <c r="BI192"/>
  <c r="BJ193"/>
  <c r="AT189"/>
  <c r="AK189"/>
  <c r="AL189"/>
  <c r="AJ190"/>
  <c r="AG191"/>
  <c r="AD191" s="1"/>
  <c r="BM191" l="1"/>
  <c r="BN191"/>
  <c r="BO192"/>
  <c r="BH193"/>
  <c r="BI193"/>
  <c r="BJ194"/>
  <c r="AR191"/>
  <c r="AQ190"/>
  <c r="AP190"/>
  <c r="AS190" s="1"/>
  <c r="AT190" s="1"/>
  <c r="BS191"/>
  <c r="BR191"/>
  <c r="BT192"/>
  <c r="BW190"/>
  <c r="BY191"/>
  <c r="BX190"/>
  <c r="AI195"/>
  <c r="AH194"/>
  <c r="BA192"/>
  <c r="AY191"/>
  <c r="AZ191"/>
  <c r="BB191"/>
  <c r="BC191" s="1"/>
  <c r="AU189"/>
  <c r="BD189" s="1"/>
  <c r="AJ191"/>
  <c r="AG192"/>
  <c r="AD192" s="1"/>
  <c r="AK190"/>
  <c r="AL190"/>
  <c r="BN192" l="1"/>
  <c r="BO193"/>
  <c r="BM192"/>
  <c r="AU190"/>
  <c r="BD190" s="1"/>
  <c r="AZ192"/>
  <c r="AY192"/>
  <c r="BA193"/>
  <c r="BB192"/>
  <c r="BC192" s="1"/>
  <c r="AR192"/>
  <c r="AQ191"/>
  <c r="AP191"/>
  <c r="AS191" s="1"/>
  <c r="AT191" s="1"/>
  <c r="AH195"/>
  <c r="AI196"/>
  <c r="BX191"/>
  <c r="BW191"/>
  <c r="BY192"/>
  <c r="BR192"/>
  <c r="BT193"/>
  <c r="BS192"/>
  <c r="BI194"/>
  <c r="BJ195"/>
  <c r="BH194"/>
  <c r="AK191"/>
  <c r="AL191"/>
  <c r="AJ192"/>
  <c r="AG193"/>
  <c r="AD193" s="1"/>
  <c r="BO194" l="1"/>
  <c r="BM193"/>
  <c r="BN193"/>
  <c r="BH195"/>
  <c r="BI195"/>
  <c r="BJ196"/>
  <c r="AH196"/>
  <c r="AI197"/>
  <c r="BS193"/>
  <c r="BR193"/>
  <c r="BT194"/>
  <c r="BX192"/>
  <c r="BW192"/>
  <c r="BY193"/>
  <c r="AR193"/>
  <c r="AQ192"/>
  <c r="AP192"/>
  <c r="AS192" s="1"/>
  <c r="AT192" s="1"/>
  <c r="AZ193"/>
  <c r="BA194"/>
  <c r="AY193"/>
  <c r="BB193" s="1"/>
  <c r="BC193" s="1"/>
  <c r="AU191"/>
  <c r="BD191" s="1"/>
  <c r="AJ193"/>
  <c r="AG194"/>
  <c r="AD194" s="1"/>
  <c r="AK192"/>
  <c r="AL192"/>
  <c r="AU192" s="1"/>
  <c r="BM194" l="1"/>
  <c r="BN194"/>
  <c r="BO195"/>
  <c r="BS194"/>
  <c r="BR194"/>
  <c r="BT195"/>
  <c r="AZ194"/>
  <c r="AY194"/>
  <c r="BA195"/>
  <c r="BB194"/>
  <c r="BC194" s="1"/>
  <c r="AR194"/>
  <c r="AQ193"/>
  <c r="AP193"/>
  <c r="AS193" s="1"/>
  <c r="AT193" s="1"/>
  <c r="BW193"/>
  <c r="BY194"/>
  <c r="BX193"/>
  <c r="AI198"/>
  <c r="AH197"/>
  <c r="BH196"/>
  <c r="BI196"/>
  <c r="BJ197"/>
  <c r="AK193"/>
  <c r="AL193"/>
  <c r="AJ194"/>
  <c r="AG195"/>
  <c r="AD195" s="1"/>
  <c r="BD192"/>
  <c r="BM195" l="1"/>
  <c r="BN195"/>
  <c r="BO196"/>
  <c r="BT196"/>
  <c r="BS195"/>
  <c r="BR195"/>
  <c r="BJ198"/>
  <c r="BH197"/>
  <c r="BI197"/>
  <c r="AH198"/>
  <c r="AI199"/>
  <c r="BX194"/>
  <c r="BW194"/>
  <c r="BY195"/>
  <c r="AR195"/>
  <c r="AQ194"/>
  <c r="AP194"/>
  <c r="AS194" s="1"/>
  <c r="AT194" s="1"/>
  <c r="AY195"/>
  <c r="BB195" s="1"/>
  <c r="BC195" s="1"/>
  <c r="AZ195"/>
  <c r="BA196"/>
  <c r="AJ195"/>
  <c r="AG196"/>
  <c r="AD196" s="1"/>
  <c r="AK194"/>
  <c r="AL194"/>
  <c r="AU194" s="1"/>
  <c r="AU193"/>
  <c r="BN196" l="1"/>
  <c r="BO197"/>
  <c r="BM196"/>
  <c r="AQ195"/>
  <c r="AR196"/>
  <c r="AP195"/>
  <c r="AH199"/>
  <c r="AI200"/>
  <c r="BH198"/>
  <c r="BI198"/>
  <c r="BJ199"/>
  <c r="AZ196"/>
  <c r="AY196"/>
  <c r="BA197"/>
  <c r="BB196"/>
  <c r="BC196" s="1"/>
  <c r="BY196"/>
  <c r="BX195"/>
  <c r="BW195"/>
  <c r="BS196"/>
  <c r="BR196"/>
  <c r="BT197"/>
  <c r="AS195"/>
  <c r="AT195" s="1"/>
  <c r="BD193"/>
  <c r="BD194"/>
  <c r="AK195"/>
  <c r="AL195"/>
  <c r="AJ196"/>
  <c r="AG197"/>
  <c r="AD197" s="1"/>
  <c r="BO198" l="1"/>
  <c r="BM197"/>
  <c r="BN197"/>
  <c r="BW196"/>
  <c r="BY197"/>
  <c r="BX196"/>
  <c r="BA198"/>
  <c r="AZ197"/>
  <c r="AY197"/>
  <c r="BB197" s="1"/>
  <c r="BC197" s="1"/>
  <c r="AI201"/>
  <c r="AH200"/>
  <c r="BT198"/>
  <c r="BS197"/>
  <c r="BR197"/>
  <c r="BH199"/>
  <c r="BI199"/>
  <c r="BJ200"/>
  <c r="AR197"/>
  <c r="AQ196"/>
  <c r="AP196"/>
  <c r="AS196" s="1"/>
  <c r="AU195"/>
  <c r="BD195" s="1"/>
  <c r="AJ197"/>
  <c r="AG198"/>
  <c r="AD198" s="1"/>
  <c r="AK196"/>
  <c r="AL196"/>
  <c r="AT196"/>
  <c r="BO199" l="1"/>
  <c r="BM198"/>
  <c r="BN198"/>
  <c r="BJ201"/>
  <c r="BH200"/>
  <c r="BI200"/>
  <c r="AH201"/>
  <c r="AI202"/>
  <c r="AY198"/>
  <c r="BB198" s="1"/>
  <c r="BC198" s="1"/>
  <c r="BA199"/>
  <c r="AZ198"/>
  <c r="BW197"/>
  <c r="BY198"/>
  <c r="BX197"/>
  <c r="AR198"/>
  <c r="AQ197"/>
  <c r="AP197"/>
  <c r="AS197" s="1"/>
  <c r="BR198"/>
  <c r="BT199"/>
  <c r="BS198"/>
  <c r="AU196"/>
  <c r="BD196" s="1"/>
  <c r="AT197"/>
  <c r="AK197"/>
  <c r="AL197"/>
  <c r="AJ198"/>
  <c r="AG199"/>
  <c r="AD199" s="1"/>
  <c r="BN199" l="1"/>
  <c r="BO200"/>
  <c r="BM199"/>
  <c r="AU197"/>
  <c r="BS199"/>
  <c r="BR199"/>
  <c r="BT200"/>
  <c r="AQ198"/>
  <c r="AR199"/>
  <c r="AP198"/>
  <c r="AS198" s="1"/>
  <c r="BX198"/>
  <c r="BW198"/>
  <c r="BY199"/>
  <c r="BA200"/>
  <c r="AZ199"/>
  <c r="AY199"/>
  <c r="BB199"/>
  <c r="BC199" s="1"/>
  <c r="AH202"/>
  <c r="AI203"/>
  <c r="BH201"/>
  <c r="BI201"/>
  <c r="BJ202"/>
  <c r="BD197"/>
  <c r="AJ199"/>
  <c r="AG200"/>
  <c r="AD200" s="1"/>
  <c r="AK198"/>
  <c r="AL198"/>
  <c r="AT198"/>
  <c r="BO201" l="1"/>
  <c r="BM200"/>
  <c r="BN200"/>
  <c r="AU198"/>
  <c r="BD198" s="1"/>
  <c r="AI204"/>
  <c r="AH203"/>
  <c r="BX199"/>
  <c r="BW199"/>
  <c r="BY200"/>
  <c r="AR200"/>
  <c r="AQ199"/>
  <c r="AP199"/>
  <c r="AS199" s="1"/>
  <c r="AT199" s="1"/>
  <c r="BR200"/>
  <c r="BT201"/>
  <c r="BS200"/>
  <c r="BH202"/>
  <c r="BI202"/>
  <c r="BJ203"/>
  <c r="BA201"/>
  <c r="AZ200"/>
  <c r="AY200"/>
  <c r="BB200" s="1"/>
  <c r="BC200" s="1"/>
  <c r="AK199"/>
  <c r="AL199"/>
  <c r="AJ200"/>
  <c r="AG201"/>
  <c r="AD201" s="1"/>
  <c r="BO202" l="1"/>
  <c r="BM201"/>
  <c r="BN201"/>
  <c r="BA202"/>
  <c r="AZ201"/>
  <c r="AY201"/>
  <c r="BB201" s="1"/>
  <c r="BC201" s="1"/>
  <c r="BR201"/>
  <c r="BT202"/>
  <c r="BS201"/>
  <c r="AR201"/>
  <c r="AQ200"/>
  <c r="AP200"/>
  <c r="BI203"/>
  <c r="BJ204"/>
  <c r="BH203"/>
  <c r="BX200"/>
  <c r="BW200"/>
  <c r="BY201"/>
  <c r="AH204"/>
  <c r="AI205"/>
  <c r="AS200"/>
  <c r="AT200" s="1"/>
  <c r="AU199"/>
  <c r="BD199"/>
  <c r="AK200"/>
  <c r="AL200"/>
  <c r="AU200" s="1"/>
  <c r="AJ201"/>
  <c r="AG202"/>
  <c r="AD202" s="1"/>
  <c r="BM202" l="1"/>
  <c r="BN202"/>
  <c r="BO203"/>
  <c r="BJ205"/>
  <c r="BH204"/>
  <c r="BI204"/>
  <c r="AR202"/>
  <c r="AQ201"/>
  <c r="AP201"/>
  <c r="BS202"/>
  <c r="BR202"/>
  <c r="BT203"/>
  <c r="AH205"/>
  <c r="AI206"/>
  <c r="BX201"/>
  <c r="BW201"/>
  <c r="BY202"/>
  <c r="BA203"/>
  <c r="AZ202"/>
  <c r="AY202"/>
  <c r="BB202" s="1"/>
  <c r="BC202" s="1"/>
  <c r="AS201"/>
  <c r="BD200"/>
  <c r="AT201"/>
  <c r="AK201"/>
  <c r="AL201"/>
  <c r="AJ202"/>
  <c r="AG203"/>
  <c r="AD203" s="1"/>
  <c r="BM203" l="1"/>
  <c r="BN203"/>
  <c r="BO204"/>
  <c r="AZ203"/>
  <c r="AY203"/>
  <c r="BA204"/>
  <c r="BB203"/>
  <c r="BC203" s="1"/>
  <c r="AI207"/>
  <c r="AH206"/>
  <c r="BS203"/>
  <c r="BR203"/>
  <c r="BT204"/>
  <c r="BH205"/>
  <c r="BI205"/>
  <c r="BJ206"/>
  <c r="BW202"/>
  <c r="BY203"/>
  <c r="BX202"/>
  <c r="AQ202"/>
  <c r="AR203"/>
  <c r="AP202"/>
  <c r="AS202" s="1"/>
  <c r="AT202" s="1"/>
  <c r="AK202"/>
  <c r="AL202"/>
  <c r="AU202" s="1"/>
  <c r="AJ203"/>
  <c r="AG204"/>
  <c r="AD204" s="1"/>
  <c r="AU201"/>
  <c r="BO205" l="1"/>
  <c r="BM204"/>
  <c r="BN204"/>
  <c r="BX203"/>
  <c r="BW203"/>
  <c r="BY204"/>
  <c r="BJ207"/>
  <c r="BH206"/>
  <c r="BI206"/>
  <c r="AQ203"/>
  <c r="AR204"/>
  <c r="AP203"/>
  <c r="AS203" s="1"/>
  <c r="BT205"/>
  <c r="BS204"/>
  <c r="BR204"/>
  <c r="AI208"/>
  <c r="AH207"/>
  <c r="AY204"/>
  <c r="BB204" s="1"/>
  <c r="BC204" s="1"/>
  <c r="BA205"/>
  <c r="AZ204"/>
  <c r="BD202"/>
  <c r="AK203"/>
  <c r="AL203"/>
  <c r="AT203"/>
  <c r="AJ204"/>
  <c r="AG205"/>
  <c r="AD205" s="1"/>
  <c r="BD201"/>
  <c r="BM205" l="1"/>
  <c r="BN205"/>
  <c r="BO206"/>
  <c r="AH208"/>
  <c r="AI209"/>
  <c r="BI207"/>
  <c r="BJ208"/>
  <c r="BH207"/>
  <c r="AZ205"/>
  <c r="AY205"/>
  <c r="BA206"/>
  <c r="BB205"/>
  <c r="BC205" s="1"/>
  <c r="BT206"/>
  <c r="BS205"/>
  <c r="BR205"/>
  <c r="AQ204"/>
  <c r="AR205"/>
  <c r="AP204"/>
  <c r="AS204" s="1"/>
  <c r="AT204" s="1"/>
  <c r="BY205"/>
  <c r="BX204"/>
  <c r="BW204"/>
  <c r="AJ205"/>
  <c r="AG206"/>
  <c r="AD206" s="1"/>
  <c r="AU203"/>
  <c r="AK204"/>
  <c r="AL204"/>
  <c r="BO207" l="1"/>
  <c r="BM206"/>
  <c r="BN206"/>
  <c r="AU204"/>
  <c r="BD204" s="1"/>
  <c r="AR206"/>
  <c r="AQ205"/>
  <c r="AP205"/>
  <c r="BT207"/>
  <c r="BS206"/>
  <c r="BR206"/>
  <c r="AY206"/>
  <c r="BA207"/>
  <c r="AZ206"/>
  <c r="BB206"/>
  <c r="BC206" s="1"/>
  <c r="BI208"/>
  <c r="BJ209"/>
  <c r="BH208"/>
  <c r="AH209"/>
  <c r="AI210"/>
  <c r="BW205"/>
  <c r="BY206"/>
  <c r="BX205"/>
  <c r="AS205"/>
  <c r="AT205" s="1"/>
  <c r="AK205"/>
  <c r="AL205"/>
  <c r="BD203"/>
  <c r="AJ206"/>
  <c r="AG207"/>
  <c r="AD207" s="1"/>
  <c r="BN207" l="1"/>
  <c r="BO208"/>
  <c r="BM207"/>
  <c r="BH209"/>
  <c r="BI209"/>
  <c r="BJ210"/>
  <c r="BA208"/>
  <c r="AY207"/>
  <c r="AZ207"/>
  <c r="BB207"/>
  <c r="BC207" s="1"/>
  <c r="BR207"/>
  <c r="BT208"/>
  <c r="BS207"/>
  <c r="BX206"/>
  <c r="BW206"/>
  <c r="BY207"/>
  <c r="AH210"/>
  <c r="AI211"/>
  <c r="AR207"/>
  <c r="AQ206"/>
  <c r="AP206"/>
  <c r="AS206" s="1"/>
  <c r="AT206" s="1"/>
  <c r="AU205"/>
  <c r="BD205"/>
  <c r="AK206"/>
  <c r="AL206"/>
  <c r="AJ207"/>
  <c r="AG208"/>
  <c r="AD208" s="1"/>
  <c r="BN208" l="1"/>
  <c r="BO209"/>
  <c r="BM208"/>
  <c r="AH211"/>
  <c r="AI212"/>
  <c r="BW207"/>
  <c r="BY208"/>
  <c r="BX207"/>
  <c r="AZ208"/>
  <c r="AY208"/>
  <c r="BA209"/>
  <c r="BB208"/>
  <c r="BC208" s="1"/>
  <c r="AQ207"/>
  <c r="AR208"/>
  <c r="AP207"/>
  <c r="AS207" s="1"/>
  <c r="BS208"/>
  <c r="BR208"/>
  <c r="BT209"/>
  <c r="BI210"/>
  <c r="BJ211"/>
  <c r="BH210"/>
  <c r="AU206"/>
  <c r="BD206" s="1"/>
  <c r="AT207"/>
  <c r="AK207"/>
  <c r="AL207"/>
  <c r="AJ208"/>
  <c r="AG209"/>
  <c r="AD209" s="1"/>
  <c r="BO210" l="1"/>
  <c r="BM209"/>
  <c r="BN209"/>
  <c r="AU207"/>
  <c r="BD207" s="1"/>
  <c r="BH211"/>
  <c r="BI211"/>
  <c r="BJ212"/>
  <c r="BT210"/>
  <c r="BS209"/>
  <c r="BR209"/>
  <c r="AZ209"/>
  <c r="BA210"/>
  <c r="AY209"/>
  <c r="BB209" s="1"/>
  <c r="BC209" s="1"/>
  <c r="BW208"/>
  <c r="BY209"/>
  <c r="BX208"/>
  <c r="AH212"/>
  <c r="AI213"/>
  <c r="AQ208"/>
  <c r="AR209"/>
  <c r="AP208"/>
  <c r="AS208" s="1"/>
  <c r="AT208" s="1"/>
  <c r="AJ209"/>
  <c r="AG210"/>
  <c r="AD210" s="1"/>
  <c r="AK208"/>
  <c r="AL208"/>
  <c r="BN210" l="1"/>
  <c r="BO211"/>
  <c r="BM210"/>
  <c r="AQ209"/>
  <c r="AR210"/>
  <c r="AP209"/>
  <c r="AS209" s="1"/>
  <c r="AI214"/>
  <c r="AH213"/>
  <c r="BS210"/>
  <c r="BR210"/>
  <c r="BT211"/>
  <c r="BY210"/>
  <c r="BX209"/>
  <c r="BW209"/>
  <c r="BA211"/>
  <c r="AZ210"/>
  <c r="AY210"/>
  <c r="BB210" s="1"/>
  <c r="BC210" s="1"/>
  <c r="BJ213"/>
  <c r="BH212"/>
  <c r="BI212"/>
  <c r="AT209"/>
  <c r="AK209"/>
  <c r="AL209"/>
  <c r="AU208"/>
  <c r="BD208" s="1"/>
  <c r="AJ210"/>
  <c r="AG211"/>
  <c r="AD211" s="1"/>
  <c r="BO212" l="1"/>
  <c r="BM211"/>
  <c r="BN211"/>
  <c r="AU209"/>
  <c r="BD209" s="1"/>
  <c r="AY211"/>
  <c r="BB211" s="1"/>
  <c r="BC211" s="1"/>
  <c r="AZ211"/>
  <c r="BA212"/>
  <c r="BT212"/>
  <c r="BS211"/>
  <c r="BR211"/>
  <c r="AI215"/>
  <c r="AH214"/>
  <c r="AQ210"/>
  <c r="AR211"/>
  <c r="AP210"/>
  <c r="AS210" s="1"/>
  <c r="AT210" s="1"/>
  <c r="BI213"/>
  <c r="BJ214"/>
  <c r="BH213"/>
  <c r="BW210"/>
  <c r="BY211"/>
  <c r="BX210"/>
  <c r="AJ211"/>
  <c r="AG212"/>
  <c r="AD212" s="1"/>
  <c r="AK210"/>
  <c r="AL210"/>
  <c r="BO213" l="1"/>
  <c r="BM212"/>
  <c r="BN212"/>
  <c r="AU210"/>
  <c r="BD210" s="1"/>
  <c r="BW211"/>
  <c r="BY212"/>
  <c r="BX211"/>
  <c r="AQ211"/>
  <c r="AR212"/>
  <c r="AP211"/>
  <c r="AS211" s="1"/>
  <c r="AT211" s="1"/>
  <c r="BS212"/>
  <c r="BR212"/>
  <c r="BT213"/>
  <c r="AZ212"/>
  <c r="BA213"/>
  <c r="AY212"/>
  <c r="BB212" s="1"/>
  <c r="BC212" s="1"/>
  <c r="BH214"/>
  <c r="BI214"/>
  <c r="BJ215"/>
  <c r="AI216"/>
  <c r="AH215"/>
  <c r="AJ212"/>
  <c r="AG213"/>
  <c r="AD213" s="1"/>
  <c r="AK211"/>
  <c r="AL211"/>
  <c r="BN213" l="1"/>
  <c r="BO214"/>
  <c r="BM213"/>
  <c r="BH215"/>
  <c r="BI215"/>
  <c r="BJ216"/>
  <c r="BW212"/>
  <c r="BY213"/>
  <c r="BX212"/>
  <c r="AH216"/>
  <c r="AI217"/>
  <c r="AY213"/>
  <c r="BB213" s="1"/>
  <c r="BC213" s="1"/>
  <c r="BA214"/>
  <c r="AZ213"/>
  <c r="BR213"/>
  <c r="BT214"/>
  <c r="BS213"/>
  <c r="AQ212"/>
  <c r="AR213"/>
  <c r="AP212"/>
  <c r="AS212" s="1"/>
  <c r="AK212"/>
  <c r="AU212" s="1"/>
  <c r="AL212"/>
  <c r="AT212"/>
  <c r="AJ213"/>
  <c r="AG214"/>
  <c r="AD214" s="1"/>
  <c r="AU211"/>
  <c r="BD211" s="1"/>
  <c r="BM214" l="1"/>
  <c r="BN214"/>
  <c r="BO215"/>
  <c r="AQ213"/>
  <c r="AR214"/>
  <c r="AP213"/>
  <c r="BR214"/>
  <c r="BT215"/>
  <c r="BS214"/>
  <c r="AY214"/>
  <c r="BB214" s="1"/>
  <c r="BC214" s="1"/>
  <c r="AZ214"/>
  <c r="BA215"/>
  <c r="AI218"/>
  <c r="AH217"/>
  <c r="BW213"/>
  <c r="BY214"/>
  <c r="BX213"/>
  <c r="BI216"/>
  <c r="BJ217"/>
  <c r="BH216"/>
  <c r="AS213"/>
  <c r="BD212"/>
  <c r="AT213"/>
  <c r="AK213"/>
  <c r="AL213"/>
  <c r="AJ214"/>
  <c r="AG215"/>
  <c r="AD215" s="1"/>
  <c r="BO216" l="1"/>
  <c r="BM215"/>
  <c r="BN215"/>
  <c r="BH217"/>
  <c r="BI217"/>
  <c r="BJ218"/>
  <c r="AR215"/>
  <c r="AQ214"/>
  <c r="AP214"/>
  <c r="AS214" s="1"/>
  <c r="AT214" s="1"/>
  <c r="BX214"/>
  <c r="BW214"/>
  <c r="BY215"/>
  <c r="AH218"/>
  <c r="AI219"/>
  <c r="AY215"/>
  <c r="BB215" s="1"/>
  <c r="BC215" s="1"/>
  <c r="BA216"/>
  <c r="AZ215"/>
  <c r="BR215"/>
  <c r="BT216"/>
  <c r="BS215"/>
  <c r="AU213"/>
  <c r="BD213" s="1"/>
  <c r="AJ215"/>
  <c r="AG216"/>
  <c r="AD216" s="1"/>
  <c r="AK214"/>
  <c r="AL214"/>
  <c r="AU214" s="1"/>
  <c r="BN216" l="1"/>
  <c r="BO217"/>
  <c r="BM216"/>
  <c r="BD214"/>
  <c r="BT217"/>
  <c r="BS216"/>
  <c r="BR216"/>
  <c r="BA217"/>
  <c r="AZ216"/>
  <c r="AY216"/>
  <c r="BB216" s="1"/>
  <c r="BC216" s="1"/>
  <c r="AI220"/>
  <c r="AH219"/>
  <c r="BY216"/>
  <c r="BX215"/>
  <c r="BW215"/>
  <c r="AQ215"/>
  <c r="AR216"/>
  <c r="AP215"/>
  <c r="AS215" s="1"/>
  <c r="AT215" s="1"/>
  <c r="BH218"/>
  <c r="BI218"/>
  <c r="BJ219"/>
  <c r="AJ216"/>
  <c r="AG217"/>
  <c r="AD217" s="1"/>
  <c r="AK215"/>
  <c r="AL215"/>
  <c r="AU215" s="1"/>
  <c r="BD215" s="1"/>
  <c r="BO218" l="1"/>
  <c r="BM217"/>
  <c r="BN217"/>
  <c r="BY217"/>
  <c r="BX216"/>
  <c r="BW216"/>
  <c r="AH220"/>
  <c r="AI221"/>
  <c r="BA218"/>
  <c r="AZ217"/>
  <c r="AY217"/>
  <c r="BB217" s="1"/>
  <c r="BC217" s="1"/>
  <c r="BI219"/>
  <c r="BJ220"/>
  <c r="BH219"/>
  <c r="AQ216"/>
  <c r="AR217"/>
  <c r="AP216"/>
  <c r="AS216" s="1"/>
  <c r="AT216" s="1"/>
  <c r="BR217"/>
  <c r="BT218"/>
  <c r="BS217"/>
  <c r="AJ217"/>
  <c r="AG218"/>
  <c r="AD218" s="1"/>
  <c r="AK216"/>
  <c r="AL216"/>
  <c r="AU216"/>
  <c r="BM218" l="1"/>
  <c r="BN218"/>
  <c r="BO219"/>
  <c r="BT219"/>
  <c r="BS218"/>
  <c r="BR218"/>
  <c r="AR218"/>
  <c r="AQ217"/>
  <c r="AP217"/>
  <c r="AS217" s="1"/>
  <c r="AT217" s="1"/>
  <c r="BA219"/>
  <c r="AZ218"/>
  <c r="AY218"/>
  <c r="BB218" s="1"/>
  <c r="BC218" s="1"/>
  <c r="BH220"/>
  <c r="BI220"/>
  <c r="BJ221"/>
  <c r="AH221"/>
  <c r="AI222"/>
  <c r="BW217"/>
  <c r="BY218"/>
  <c r="BX217"/>
  <c r="BD216"/>
  <c r="AJ218"/>
  <c r="AG219"/>
  <c r="AD219" s="1"/>
  <c r="AK217"/>
  <c r="AL217"/>
  <c r="BN219" l="1"/>
  <c r="BO220"/>
  <c r="BM219"/>
  <c r="AU217"/>
  <c r="BD217" s="1"/>
  <c r="BW218"/>
  <c r="BY219"/>
  <c r="BX218"/>
  <c r="AI223"/>
  <c r="AH222"/>
  <c r="BJ222"/>
  <c r="BH221"/>
  <c r="BI221"/>
  <c r="AZ219"/>
  <c r="AY219"/>
  <c r="BA220"/>
  <c r="BB219"/>
  <c r="BC219" s="1"/>
  <c r="AQ218"/>
  <c r="AR219"/>
  <c r="AP218"/>
  <c r="AS218" s="1"/>
  <c r="BR219"/>
  <c r="BT220"/>
  <c r="BS219"/>
  <c r="AK218"/>
  <c r="AU218" s="1"/>
  <c r="AL218"/>
  <c r="AT218"/>
  <c r="AJ219"/>
  <c r="AG220"/>
  <c r="AD220" s="1"/>
  <c r="BO221" l="1"/>
  <c r="BM220"/>
  <c r="BN220"/>
  <c r="BS220"/>
  <c r="BR220"/>
  <c r="BT221"/>
  <c r="BH222"/>
  <c r="BI222"/>
  <c r="BJ223"/>
  <c r="AI224"/>
  <c r="AH223"/>
  <c r="BX219"/>
  <c r="BW219"/>
  <c r="BY220"/>
  <c r="AR220"/>
  <c r="AQ219"/>
  <c r="AP219"/>
  <c r="AS219" s="1"/>
  <c r="AT219" s="1"/>
  <c r="BA221"/>
  <c r="AZ220"/>
  <c r="AY220"/>
  <c r="BB220" s="1"/>
  <c r="BC220" s="1"/>
  <c r="BD218"/>
  <c r="AJ220"/>
  <c r="AG221"/>
  <c r="AD221" s="1"/>
  <c r="AK219"/>
  <c r="AL219"/>
  <c r="BN221" l="1"/>
  <c r="BO222"/>
  <c r="BM221"/>
  <c r="AY221"/>
  <c r="BB221" s="1"/>
  <c r="BC221" s="1"/>
  <c r="AZ221"/>
  <c r="BA222"/>
  <c r="AQ220"/>
  <c r="AR221"/>
  <c r="AP220"/>
  <c r="AS220" s="1"/>
  <c r="BH223"/>
  <c r="BI223"/>
  <c r="BJ224"/>
  <c r="BX220"/>
  <c r="BW220"/>
  <c r="BY221"/>
  <c r="AH224"/>
  <c r="AI225"/>
  <c r="BR221"/>
  <c r="BT222"/>
  <c r="BS221"/>
  <c r="AJ221"/>
  <c r="AG222"/>
  <c r="AD222" s="1"/>
  <c r="AK220"/>
  <c r="AU220" s="1"/>
  <c r="AL220"/>
  <c r="AT220"/>
  <c r="AU219"/>
  <c r="BM222" l="1"/>
  <c r="BN222"/>
  <c r="BO223"/>
  <c r="BS222"/>
  <c r="BR222"/>
  <c r="BT223"/>
  <c r="AI226"/>
  <c r="AH225"/>
  <c r="BY222"/>
  <c r="BX221"/>
  <c r="BW221"/>
  <c r="BH224"/>
  <c r="BI224"/>
  <c r="BJ225"/>
  <c r="AR222"/>
  <c r="AQ221"/>
  <c r="AP221"/>
  <c r="AS221" s="1"/>
  <c r="AY222"/>
  <c r="BB222" s="1"/>
  <c r="BC222" s="1"/>
  <c r="BA223"/>
  <c r="AZ222"/>
  <c r="BD220"/>
  <c r="BD219"/>
  <c r="AJ222"/>
  <c r="AG223"/>
  <c r="AD223" s="1"/>
  <c r="AT221"/>
  <c r="AK221"/>
  <c r="AU221" s="1"/>
  <c r="AL221"/>
  <c r="BN223" l="1"/>
  <c r="BO224"/>
  <c r="BM223"/>
  <c r="BH225"/>
  <c r="BI225"/>
  <c r="BJ226"/>
  <c r="BW222"/>
  <c r="BY223"/>
  <c r="BX222"/>
  <c r="AH226"/>
  <c r="AI227"/>
  <c r="BA224"/>
  <c r="AY223"/>
  <c r="AZ223"/>
  <c r="BB223"/>
  <c r="BC223" s="1"/>
  <c r="AQ222"/>
  <c r="AR223"/>
  <c r="AP222"/>
  <c r="AS222" s="1"/>
  <c r="AT222" s="1"/>
  <c r="BR223"/>
  <c r="BT224"/>
  <c r="BS223"/>
  <c r="BD221"/>
  <c r="AJ223"/>
  <c r="AG224"/>
  <c r="AD224" s="1"/>
  <c r="AK222"/>
  <c r="AL222"/>
  <c r="AU222" s="1"/>
  <c r="BM224" l="1"/>
  <c r="BN224"/>
  <c r="BO225"/>
  <c r="BT225"/>
  <c r="BS224"/>
  <c r="BR224"/>
  <c r="BA225"/>
  <c r="AY224"/>
  <c r="AZ224"/>
  <c r="BB224"/>
  <c r="BC224" s="1"/>
  <c r="BX223"/>
  <c r="BW223"/>
  <c r="BY224"/>
  <c r="AQ223"/>
  <c r="AR224"/>
  <c r="AP223"/>
  <c r="AS223" s="1"/>
  <c r="AT223" s="1"/>
  <c r="AI228"/>
  <c r="AH227"/>
  <c r="BJ227"/>
  <c r="BH226"/>
  <c r="BI226"/>
  <c r="AK223"/>
  <c r="AL223"/>
  <c r="AJ224"/>
  <c r="AG225"/>
  <c r="AD225" s="1"/>
  <c r="BD222"/>
  <c r="BN225" l="1"/>
  <c r="BO226"/>
  <c r="BM225"/>
  <c r="BY225"/>
  <c r="BX224"/>
  <c r="BW224"/>
  <c r="BA226"/>
  <c r="AZ225"/>
  <c r="AY225"/>
  <c r="BB225" s="1"/>
  <c r="BC225" s="1"/>
  <c r="BJ228"/>
  <c r="BH227"/>
  <c r="BI227"/>
  <c r="AH228"/>
  <c r="AI229"/>
  <c r="AR225"/>
  <c r="AQ224"/>
  <c r="AP224"/>
  <c r="AS224" s="1"/>
  <c r="AT224" s="1"/>
  <c r="BS225"/>
  <c r="BR225"/>
  <c r="BT226"/>
  <c r="AJ225"/>
  <c r="AG226"/>
  <c r="AD226" s="1"/>
  <c r="AK224"/>
  <c r="AL224"/>
  <c r="AU224"/>
  <c r="AU223"/>
  <c r="BM226" l="1"/>
  <c r="BN226"/>
  <c r="BO227"/>
  <c r="AH229"/>
  <c r="AI230"/>
  <c r="BI228"/>
  <c r="BH228"/>
  <c r="BJ229"/>
  <c r="AY226"/>
  <c r="BB226" s="1"/>
  <c r="BC226" s="1"/>
  <c r="AZ226"/>
  <c r="BA227"/>
  <c r="BS226"/>
  <c r="BR226"/>
  <c r="BT227"/>
  <c r="AQ225"/>
  <c r="AR226"/>
  <c r="AP225"/>
  <c r="AS225" s="1"/>
  <c r="AT225" s="1"/>
  <c r="BW225"/>
  <c r="BY226"/>
  <c r="BX225"/>
  <c r="BD223"/>
  <c r="BD224"/>
  <c r="AJ226"/>
  <c r="AG227"/>
  <c r="AD227" s="1"/>
  <c r="AK225"/>
  <c r="AL225"/>
  <c r="AU225" s="1"/>
  <c r="BO228" l="1"/>
  <c r="BM227"/>
  <c r="BN227"/>
  <c r="BY227"/>
  <c r="BX226"/>
  <c r="BW226"/>
  <c r="BJ230"/>
  <c r="BI229"/>
  <c r="BH229"/>
  <c r="AQ226"/>
  <c r="AR227"/>
  <c r="AP226"/>
  <c r="AS226" s="1"/>
  <c r="AT226" s="1"/>
  <c r="BR227"/>
  <c r="BS227"/>
  <c r="BT228"/>
  <c r="AZ227"/>
  <c r="AY227"/>
  <c r="BA228"/>
  <c r="BB227"/>
  <c r="BC227" s="1"/>
  <c r="AH230"/>
  <c r="AI231"/>
  <c r="AK226"/>
  <c r="AL226"/>
  <c r="AU226"/>
  <c r="BD225"/>
  <c r="AJ227"/>
  <c r="AG228"/>
  <c r="AD228" s="1"/>
  <c r="BM228" l="1"/>
  <c r="BN228"/>
  <c r="BO229"/>
  <c r="AY228"/>
  <c r="BB228" s="1"/>
  <c r="BC228" s="1"/>
  <c r="BA229"/>
  <c r="AZ228"/>
  <c r="BJ231"/>
  <c r="BI230"/>
  <c r="BH230"/>
  <c r="AH231"/>
  <c r="AI232"/>
  <c r="BS228"/>
  <c r="BR228"/>
  <c r="BT229"/>
  <c r="AQ227"/>
  <c r="AR228"/>
  <c r="AP227"/>
  <c r="AS227" s="1"/>
  <c r="AT227" s="1"/>
  <c r="BX227"/>
  <c r="BW227"/>
  <c r="BY228"/>
  <c r="BD226"/>
  <c r="AJ228"/>
  <c r="AG229"/>
  <c r="AD229" s="1"/>
  <c r="AK227"/>
  <c r="AL227"/>
  <c r="BN229" l="1"/>
  <c r="BO230"/>
  <c r="BM229"/>
  <c r="AI233"/>
  <c r="AH232"/>
  <c r="BI231"/>
  <c r="BH231"/>
  <c r="BJ232"/>
  <c r="BA230"/>
  <c r="AZ229"/>
  <c r="AY229"/>
  <c r="BB229" s="1"/>
  <c r="BC229" s="1"/>
  <c r="BX228"/>
  <c r="BW228"/>
  <c r="BY229"/>
  <c r="AQ228"/>
  <c r="AR229"/>
  <c r="AP228"/>
  <c r="AS228" s="1"/>
  <c r="AT228" s="1"/>
  <c r="BS229"/>
  <c r="BR229"/>
  <c r="BT230"/>
  <c r="AJ229"/>
  <c r="AG230"/>
  <c r="AD230" s="1"/>
  <c r="AK228"/>
  <c r="AL228"/>
  <c r="AU227"/>
  <c r="BO231" l="1"/>
  <c r="BM230"/>
  <c r="BN230"/>
  <c r="BT231"/>
  <c r="BS230"/>
  <c r="BR230"/>
  <c r="AQ229"/>
  <c r="AR230"/>
  <c r="AP229"/>
  <c r="AS229" s="1"/>
  <c r="BW229"/>
  <c r="BY230"/>
  <c r="BX229"/>
  <c r="AZ230"/>
  <c r="BA231"/>
  <c r="AY230"/>
  <c r="BB230" s="1"/>
  <c r="BC230" s="1"/>
  <c r="BJ233"/>
  <c r="BI232"/>
  <c r="BH232"/>
  <c r="AI234"/>
  <c r="AH233"/>
  <c r="AU228"/>
  <c r="BD228" s="1"/>
  <c r="AJ230"/>
  <c r="AG231"/>
  <c r="AD231" s="1"/>
  <c r="BD227"/>
  <c r="AT229"/>
  <c r="AK229"/>
  <c r="AL229"/>
  <c r="BO232" l="1"/>
  <c r="BM231"/>
  <c r="BN231"/>
  <c r="AI235"/>
  <c r="AH234"/>
  <c r="BA232"/>
  <c r="AZ231"/>
  <c r="AY231"/>
  <c r="BB231" s="1"/>
  <c r="BC231" s="1"/>
  <c r="AR231"/>
  <c r="AQ230"/>
  <c r="AP230"/>
  <c r="BS231"/>
  <c r="BR231"/>
  <c r="BT232"/>
  <c r="BH233"/>
  <c r="BJ234"/>
  <c r="BI233"/>
  <c r="BY231"/>
  <c r="BX230"/>
  <c r="BW230"/>
  <c r="AU229"/>
  <c r="AS230"/>
  <c r="BD229"/>
  <c r="AJ231"/>
  <c r="AG232"/>
  <c r="AD232" s="1"/>
  <c r="AK230"/>
  <c r="AL230"/>
  <c r="AT230"/>
  <c r="BM232" l="1"/>
  <c r="BN232"/>
  <c r="BO233"/>
  <c r="AU230"/>
  <c r="BD230" s="1"/>
  <c r="BW231"/>
  <c r="BY232"/>
  <c r="BX231"/>
  <c r="BJ235"/>
  <c r="BI234"/>
  <c r="BH234"/>
  <c r="BS232"/>
  <c r="BR232"/>
  <c r="BT233"/>
  <c r="AQ231"/>
  <c r="AR232"/>
  <c r="AP231"/>
  <c r="AS231" s="1"/>
  <c r="AY232"/>
  <c r="BB232" s="1"/>
  <c r="BC232" s="1"/>
  <c r="BA233"/>
  <c r="AZ232"/>
  <c r="AH235"/>
  <c r="AI236"/>
  <c r="AJ232"/>
  <c r="AG233"/>
  <c r="AD233" s="1"/>
  <c r="AT231"/>
  <c r="AK231"/>
  <c r="AL231"/>
  <c r="BM233" l="1"/>
  <c r="BN233"/>
  <c r="BO234"/>
  <c r="AQ232"/>
  <c r="AR233"/>
  <c r="AP232"/>
  <c r="AS232" s="1"/>
  <c r="AT232" s="1"/>
  <c r="BI235"/>
  <c r="BH235"/>
  <c r="BJ236"/>
  <c r="BW232"/>
  <c r="BY233"/>
  <c r="BX232"/>
  <c r="AH236"/>
  <c r="AI237"/>
  <c r="BA234"/>
  <c r="AY233"/>
  <c r="AZ233"/>
  <c r="BB233"/>
  <c r="BC233" s="1"/>
  <c r="BR233"/>
  <c r="BT234"/>
  <c r="BS233"/>
  <c r="AU231"/>
  <c r="BD231" s="1"/>
  <c r="AJ233"/>
  <c r="AG234"/>
  <c r="AD234" s="1"/>
  <c r="AK232"/>
  <c r="AL232"/>
  <c r="AU232" s="1"/>
  <c r="BM234" l="1"/>
  <c r="BN234"/>
  <c r="BO235"/>
  <c r="AH237"/>
  <c r="AI238"/>
  <c r="BR234"/>
  <c r="BT235"/>
  <c r="BS234"/>
  <c r="BA235"/>
  <c r="AY234"/>
  <c r="AZ234"/>
  <c r="BB234"/>
  <c r="BC234" s="1"/>
  <c r="BX233"/>
  <c r="BW233"/>
  <c r="BY234"/>
  <c r="BI236"/>
  <c r="BH236"/>
  <c r="BJ237"/>
  <c r="AR234"/>
  <c r="AQ233"/>
  <c r="AP233"/>
  <c r="AS233" s="1"/>
  <c r="BD232"/>
  <c r="AT233"/>
  <c r="AK233"/>
  <c r="AL233"/>
  <c r="AJ234"/>
  <c r="AG235"/>
  <c r="AD235" s="1"/>
  <c r="BN235" l="1"/>
  <c r="BO236"/>
  <c r="BM235"/>
  <c r="BJ238"/>
  <c r="BI237"/>
  <c r="BH237"/>
  <c r="AR235"/>
  <c r="AQ234"/>
  <c r="AP234"/>
  <c r="AS234" s="1"/>
  <c r="AT234" s="1"/>
  <c r="BX234"/>
  <c r="BW234"/>
  <c r="BY235"/>
  <c r="AY235"/>
  <c r="BB235" s="1"/>
  <c r="BC235" s="1"/>
  <c r="AZ235"/>
  <c r="BA236"/>
  <c r="BT236"/>
  <c r="BS235"/>
  <c r="BR235"/>
  <c r="AI239"/>
  <c r="AH238"/>
  <c r="AK234"/>
  <c r="AL234"/>
  <c r="AU234"/>
  <c r="AJ235"/>
  <c r="AG236"/>
  <c r="AD236" s="1"/>
  <c r="AU233"/>
  <c r="BN236" l="1"/>
  <c r="BO237"/>
  <c r="BM236"/>
  <c r="BS236"/>
  <c r="BR236"/>
  <c r="BT237"/>
  <c r="BA237"/>
  <c r="AZ236"/>
  <c r="AY236"/>
  <c r="BB236" s="1"/>
  <c r="BC236" s="1"/>
  <c r="AQ235"/>
  <c r="AR236"/>
  <c r="AP235"/>
  <c r="AS235" s="1"/>
  <c r="AT235" s="1"/>
  <c r="AH239"/>
  <c r="AI240"/>
  <c r="BY236"/>
  <c r="BX235"/>
  <c r="BW235"/>
  <c r="BH238"/>
  <c r="BJ239"/>
  <c r="BI238"/>
  <c r="BD234"/>
  <c r="BD233"/>
  <c r="AJ236"/>
  <c r="AG237"/>
  <c r="AD237" s="1"/>
  <c r="AK235"/>
  <c r="AL235"/>
  <c r="BN237" l="1"/>
  <c r="BO238"/>
  <c r="BM237"/>
  <c r="AU235"/>
  <c r="BI239"/>
  <c r="BH239"/>
  <c r="BJ240"/>
  <c r="BW236"/>
  <c r="BY237"/>
  <c r="BX236"/>
  <c r="AQ236"/>
  <c r="AR237"/>
  <c r="AP236"/>
  <c r="BT238"/>
  <c r="BS237"/>
  <c r="BR237"/>
  <c r="AH240"/>
  <c r="AI241"/>
  <c r="AZ237"/>
  <c r="BA238"/>
  <c r="AY237"/>
  <c r="BB237"/>
  <c r="BC237" s="1"/>
  <c r="AS236"/>
  <c r="AT236" s="1"/>
  <c r="AK236"/>
  <c r="AL236"/>
  <c r="AJ237"/>
  <c r="AG238"/>
  <c r="AD238" s="1"/>
  <c r="BD235"/>
  <c r="BO239" l="1"/>
  <c r="BM238"/>
  <c r="BN238"/>
  <c r="AY238"/>
  <c r="BB238" s="1"/>
  <c r="BC238" s="1"/>
  <c r="AZ238"/>
  <c r="BA239"/>
  <c r="AH241"/>
  <c r="AI242"/>
  <c r="BT239"/>
  <c r="BS238"/>
  <c r="BR238"/>
  <c r="AQ237"/>
  <c r="AR238"/>
  <c r="AP237"/>
  <c r="AS237" s="1"/>
  <c r="AT237" s="1"/>
  <c r="BW237"/>
  <c r="BY238"/>
  <c r="BX237"/>
  <c r="BI240"/>
  <c r="BH240"/>
  <c r="BJ241"/>
  <c r="AJ238"/>
  <c r="AG239"/>
  <c r="AD239" s="1"/>
  <c r="AK237"/>
  <c r="AL237"/>
  <c r="AU236"/>
  <c r="BO240" l="1"/>
  <c r="BM239"/>
  <c r="BN239"/>
  <c r="AU237"/>
  <c r="BD237" s="1"/>
  <c r="AQ238"/>
  <c r="AR239"/>
  <c r="AP238"/>
  <c r="BS239"/>
  <c r="BR239"/>
  <c r="BT240"/>
  <c r="AZ239"/>
  <c r="BA240"/>
  <c r="AY239"/>
  <c r="BB239"/>
  <c r="BC239" s="1"/>
  <c r="BH241"/>
  <c r="BJ242"/>
  <c r="BI241"/>
  <c r="BW238"/>
  <c r="BY239"/>
  <c r="BX238"/>
  <c r="AH242"/>
  <c r="AI243"/>
  <c r="AS238"/>
  <c r="AT238" s="1"/>
  <c r="BD236"/>
  <c r="AK238"/>
  <c r="AL238"/>
  <c r="AU238"/>
  <c r="AJ239"/>
  <c r="AG240"/>
  <c r="AD240" s="1"/>
  <c r="BO241" l="1"/>
  <c r="BM240"/>
  <c r="BN240"/>
  <c r="AI244"/>
  <c r="AH243"/>
  <c r="BJ243"/>
  <c r="BI242"/>
  <c r="BH242"/>
  <c r="BA241"/>
  <c r="AY240"/>
  <c r="AZ240"/>
  <c r="BB240"/>
  <c r="BC240" s="1"/>
  <c r="BR240"/>
  <c r="BT241"/>
  <c r="BS240"/>
  <c r="AQ239"/>
  <c r="AR240"/>
  <c r="AP239"/>
  <c r="AS239" s="1"/>
  <c r="AT239" s="1"/>
  <c r="BX239"/>
  <c r="BW239"/>
  <c r="BY240"/>
  <c r="BD238"/>
  <c r="AK239"/>
  <c r="AL239"/>
  <c r="AJ240"/>
  <c r="AG241"/>
  <c r="AD241" s="1"/>
  <c r="BO242" l="1"/>
  <c r="BM241"/>
  <c r="BN241"/>
  <c r="AU239"/>
  <c r="AQ240"/>
  <c r="AR241"/>
  <c r="AP240"/>
  <c r="AZ241"/>
  <c r="BA242"/>
  <c r="AY241"/>
  <c r="BB241"/>
  <c r="BC241" s="1"/>
  <c r="BX240"/>
  <c r="BW240"/>
  <c r="BY241"/>
  <c r="BR241"/>
  <c r="BT242"/>
  <c r="BS241"/>
  <c r="BJ244"/>
  <c r="BI243"/>
  <c r="BH243"/>
  <c r="AH244"/>
  <c r="AI245"/>
  <c r="AS240"/>
  <c r="AT240" s="1"/>
  <c r="AK240"/>
  <c r="AL240"/>
  <c r="BD239"/>
  <c r="AJ241"/>
  <c r="AG242"/>
  <c r="AD242" s="1"/>
  <c r="BO243" l="1"/>
  <c r="BM242"/>
  <c r="BN242"/>
  <c r="AU240"/>
  <c r="AY242"/>
  <c r="AZ242"/>
  <c r="BA243"/>
  <c r="BB242"/>
  <c r="BC242" s="1"/>
  <c r="AH245"/>
  <c r="AI246"/>
  <c r="BJ245"/>
  <c r="BI244"/>
  <c r="BH244"/>
  <c r="BT243"/>
  <c r="BS242"/>
  <c r="BR242"/>
  <c r="BW241"/>
  <c r="BY242"/>
  <c r="BX241"/>
  <c r="AQ241"/>
  <c r="AR242"/>
  <c r="AP241"/>
  <c r="AS241" s="1"/>
  <c r="BD240"/>
  <c r="AT241"/>
  <c r="AK241"/>
  <c r="AU241" s="1"/>
  <c r="AL241"/>
  <c r="AJ242"/>
  <c r="AG243"/>
  <c r="AD243" s="1"/>
  <c r="BO244" l="1"/>
  <c r="BM243"/>
  <c r="BN243"/>
  <c r="AQ242"/>
  <c r="AR243"/>
  <c r="AP242"/>
  <c r="AS242" s="1"/>
  <c r="BI245"/>
  <c r="BH245"/>
  <c r="BJ246"/>
  <c r="BW242"/>
  <c r="BY243"/>
  <c r="BX242"/>
  <c r="BS243"/>
  <c r="BR243"/>
  <c r="BT244"/>
  <c r="AI247"/>
  <c r="AH246"/>
  <c r="AY243"/>
  <c r="BB243" s="1"/>
  <c r="BC243" s="1"/>
  <c r="AZ243"/>
  <c r="BA244"/>
  <c r="AJ243"/>
  <c r="AG244"/>
  <c r="AD244" s="1"/>
  <c r="AK242"/>
  <c r="AL242"/>
  <c r="AT242"/>
  <c r="AU242"/>
  <c r="BD242" s="1"/>
  <c r="BD241"/>
  <c r="BO245" l="1"/>
  <c r="BM244"/>
  <c r="BN244"/>
  <c r="AY244"/>
  <c r="BB244" s="1"/>
  <c r="BC244" s="1"/>
  <c r="AZ244"/>
  <c r="BA245"/>
  <c r="BS244"/>
  <c r="BR244"/>
  <c r="BT245"/>
  <c r="BY244"/>
  <c r="BX243"/>
  <c r="BW243"/>
  <c r="BI246"/>
  <c r="BH246"/>
  <c r="BJ247"/>
  <c r="AQ243"/>
  <c r="AR244"/>
  <c r="AP243"/>
  <c r="AS243" s="1"/>
  <c r="AT243" s="1"/>
  <c r="AI248"/>
  <c r="AH247"/>
  <c r="AJ244"/>
  <c r="AG245"/>
  <c r="AD245" s="1"/>
  <c r="AK243"/>
  <c r="AL243"/>
  <c r="BO246" l="1"/>
  <c r="BM245"/>
  <c r="BN245"/>
  <c r="AI249"/>
  <c r="AH248"/>
  <c r="AR245"/>
  <c r="AQ244"/>
  <c r="AP244"/>
  <c r="BI247"/>
  <c r="BH247"/>
  <c r="BJ248"/>
  <c r="BR245"/>
  <c r="BT246"/>
  <c r="BS245"/>
  <c r="BX244"/>
  <c r="BW244"/>
  <c r="BY245"/>
  <c r="AY245"/>
  <c r="BB245" s="1"/>
  <c r="BC245" s="1"/>
  <c r="AZ245"/>
  <c r="BA246"/>
  <c r="AS244"/>
  <c r="AT244" s="1"/>
  <c r="AK244"/>
  <c r="AL244"/>
  <c r="AU244"/>
  <c r="AJ245"/>
  <c r="AG246"/>
  <c r="AD246" s="1"/>
  <c r="AU243"/>
  <c r="BD243" s="1"/>
  <c r="BN246" l="1"/>
  <c r="BO247"/>
  <c r="BM246"/>
  <c r="BA247"/>
  <c r="AZ246"/>
  <c r="AY246"/>
  <c r="BB246" s="1"/>
  <c r="BC246" s="1"/>
  <c r="BT247"/>
  <c r="BS246"/>
  <c r="BR246"/>
  <c r="BI248"/>
  <c r="BH248"/>
  <c r="BJ249"/>
  <c r="BW245"/>
  <c r="BY246"/>
  <c r="BX245"/>
  <c r="AR246"/>
  <c r="AQ245"/>
  <c r="AP245"/>
  <c r="AS245" s="1"/>
  <c r="AT245" s="1"/>
  <c r="AI250"/>
  <c r="AH249"/>
  <c r="AK245"/>
  <c r="AL245"/>
  <c r="AJ246"/>
  <c r="AG247"/>
  <c r="AD247" s="1"/>
  <c r="BD244"/>
  <c r="BO248" l="1"/>
  <c r="BM247"/>
  <c r="BN247"/>
  <c r="AI251"/>
  <c r="AH250"/>
  <c r="BX246"/>
  <c r="BW246"/>
  <c r="BY247"/>
  <c r="BI249"/>
  <c r="BH249"/>
  <c r="BJ250"/>
  <c r="AR247"/>
  <c r="AQ246"/>
  <c r="AP246"/>
  <c r="AS246" s="1"/>
  <c r="AT246" s="1"/>
  <c r="BS247"/>
  <c r="BR247"/>
  <c r="BT248"/>
  <c r="AY247"/>
  <c r="BB247" s="1"/>
  <c r="BC247" s="1"/>
  <c r="AZ247"/>
  <c r="BA248"/>
  <c r="AJ247"/>
  <c r="AG248"/>
  <c r="AD248" s="1"/>
  <c r="AK246"/>
  <c r="AL246"/>
  <c r="AU246" s="1"/>
  <c r="AU245"/>
  <c r="BN248" l="1"/>
  <c r="BO249"/>
  <c r="BM248"/>
  <c r="AZ248"/>
  <c r="AY248"/>
  <c r="BA249"/>
  <c r="BB248"/>
  <c r="BC248" s="1"/>
  <c r="AR248"/>
  <c r="AQ247"/>
  <c r="AP247"/>
  <c r="AS247" s="1"/>
  <c r="BW247"/>
  <c r="BY248"/>
  <c r="BX247"/>
  <c r="BS248"/>
  <c r="BR248"/>
  <c r="BT249"/>
  <c r="BI250"/>
  <c r="BH250"/>
  <c r="BJ251"/>
  <c r="AH251"/>
  <c r="AI252"/>
  <c r="AT247"/>
  <c r="AK247"/>
  <c r="AL247"/>
  <c r="BD245"/>
  <c r="BD246"/>
  <c r="AJ248"/>
  <c r="AG249"/>
  <c r="AD249" s="1"/>
  <c r="BM249" l="1"/>
  <c r="BN249"/>
  <c r="BO250"/>
  <c r="BI251"/>
  <c r="BH251"/>
  <c r="BJ252"/>
  <c r="AH252"/>
  <c r="AI253"/>
  <c r="BS249"/>
  <c r="BR249"/>
  <c r="BT250"/>
  <c r="BW248"/>
  <c r="BY249"/>
  <c r="BX248"/>
  <c r="AR249"/>
  <c r="AQ248"/>
  <c r="AP248"/>
  <c r="AS248" s="1"/>
  <c r="AT248" s="1"/>
  <c r="AZ249"/>
  <c r="BA250"/>
  <c r="AY249"/>
  <c r="BB249" s="1"/>
  <c r="BC249" s="1"/>
  <c r="AU247"/>
  <c r="AK248"/>
  <c r="AL248"/>
  <c r="AU248"/>
  <c r="AJ249"/>
  <c r="AG250"/>
  <c r="AD250" s="1"/>
  <c r="BO251" l="1"/>
  <c r="BM250"/>
  <c r="BN250"/>
  <c r="AI254"/>
  <c r="AH253"/>
  <c r="BJ253"/>
  <c r="BI252"/>
  <c r="BH252"/>
  <c r="AZ250"/>
  <c r="BA251"/>
  <c r="AY250"/>
  <c r="BB250" s="1"/>
  <c r="BC250" s="1"/>
  <c r="AQ249"/>
  <c r="AR250"/>
  <c r="AP249"/>
  <c r="AS249" s="1"/>
  <c r="AT249" s="1"/>
  <c r="BW249"/>
  <c r="BY250"/>
  <c r="BX249"/>
  <c r="BT251"/>
  <c r="BS250"/>
  <c r="BR250"/>
  <c r="AK249"/>
  <c r="AU249" s="1"/>
  <c r="AL249"/>
  <c r="BD247"/>
  <c r="BD248"/>
  <c r="AJ250"/>
  <c r="AG251"/>
  <c r="AD251" s="1"/>
  <c r="BO252" l="1"/>
  <c r="BM251"/>
  <c r="BN251"/>
  <c r="AQ250"/>
  <c r="AR251"/>
  <c r="AP250"/>
  <c r="AZ251"/>
  <c r="AY251"/>
  <c r="BA252"/>
  <c r="BB251"/>
  <c r="BC251" s="1"/>
  <c r="BS251"/>
  <c r="BR251"/>
  <c r="BT252"/>
  <c r="BW250"/>
  <c r="BY251"/>
  <c r="BX250"/>
  <c r="BI253"/>
  <c r="BH253"/>
  <c r="BJ254"/>
  <c r="AH254"/>
  <c r="AI255"/>
  <c r="AS250"/>
  <c r="AT250" s="1"/>
  <c r="BD249"/>
  <c r="AJ251"/>
  <c r="AG252"/>
  <c r="AD252" s="1"/>
  <c r="AK250"/>
  <c r="AL250"/>
  <c r="AU250" s="1"/>
  <c r="BO253" l="1"/>
  <c r="BM252"/>
  <c r="BN252"/>
  <c r="AZ252"/>
  <c r="BA253"/>
  <c r="AY252"/>
  <c r="BB252" s="1"/>
  <c r="BC252" s="1"/>
  <c r="AQ251"/>
  <c r="AR252"/>
  <c r="AP251"/>
  <c r="AH255"/>
  <c r="AI256"/>
  <c r="BI254"/>
  <c r="BH254"/>
  <c r="BJ255"/>
  <c r="BX251"/>
  <c r="BW251"/>
  <c r="BY252"/>
  <c r="BT253"/>
  <c r="BS252"/>
  <c r="BR252"/>
  <c r="BD250"/>
  <c r="AS251"/>
  <c r="AT251"/>
  <c r="AK251"/>
  <c r="AL251"/>
  <c r="AJ252"/>
  <c r="AG253"/>
  <c r="AD253" s="1"/>
  <c r="BN253" l="1"/>
  <c r="BO254"/>
  <c r="BM253"/>
  <c r="BS253"/>
  <c r="BR253"/>
  <c r="BT254"/>
  <c r="BI255"/>
  <c r="BH255"/>
  <c r="BJ256"/>
  <c r="AR253"/>
  <c r="AQ252"/>
  <c r="AP252"/>
  <c r="AZ253"/>
  <c r="BA254"/>
  <c r="AY253"/>
  <c r="BB253" s="1"/>
  <c r="BC253" s="1"/>
  <c r="BY253"/>
  <c r="BX252"/>
  <c r="BW252"/>
  <c r="AI257"/>
  <c r="AH256"/>
  <c r="AS252"/>
  <c r="AJ253"/>
  <c r="AG254"/>
  <c r="AD254" s="1"/>
  <c r="AU251"/>
  <c r="AK252"/>
  <c r="AL252"/>
  <c r="AT252"/>
  <c r="BM254" l="1"/>
  <c r="BN254"/>
  <c r="BO255"/>
  <c r="AU252"/>
  <c r="BD252" s="1"/>
  <c r="AH257"/>
  <c r="AI258"/>
  <c r="AZ254"/>
  <c r="BA255"/>
  <c r="AY254"/>
  <c r="BB254"/>
  <c r="BC254" s="1"/>
  <c r="AQ253"/>
  <c r="AR254"/>
  <c r="AP253"/>
  <c r="BT255"/>
  <c r="BS254"/>
  <c r="BR254"/>
  <c r="BY254"/>
  <c r="BX253"/>
  <c r="BW253"/>
  <c r="BJ257"/>
  <c r="BI256"/>
  <c r="BH256"/>
  <c r="AS253"/>
  <c r="AT253" s="1"/>
  <c r="AK253"/>
  <c r="AL253"/>
  <c r="BD251"/>
  <c r="AJ254"/>
  <c r="AG255"/>
  <c r="AD255" s="1"/>
  <c r="BO256" l="1"/>
  <c r="BM255"/>
  <c r="BN255"/>
  <c r="BY255"/>
  <c r="BX254"/>
  <c r="BW254"/>
  <c r="BS255"/>
  <c r="BR255"/>
  <c r="BT256"/>
  <c r="AR255"/>
  <c r="AQ254"/>
  <c r="AP254"/>
  <c r="AZ255"/>
  <c r="AY255"/>
  <c r="BA256"/>
  <c r="BB255"/>
  <c r="BC255" s="1"/>
  <c r="AI259"/>
  <c r="AH258"/>
  <c r="BI257"/>
  <c r="BH257"/>
  <c r="BJ258"/>
  <c r="AS254"/>
  <c r="AT254" s="1"/>
  <c r="AK254"/>
  <c r="AL254"/>
  <c r="AU254"/>
  <c r="AJ255"/>
  <c r="AG256"/>
  <c r="AD256" s="1"/>
  <c r="AU253"/>
  <c r="BO257" l="1"/>
  <c r="BM256"/>
  <c r="BN256"/>
  <c r="AQ255"/>
  <c r="AR256"/>
  <c r="AP255"/>
  <c r="BJ259"/>
  <c r="BI258"/>
  <c r="BH258"/>
  <c r="AI260"/>
  <c r="AH259"/>
  <c r="AZ256"/>
  <c r="AY256"/>
  <c r="BA257"/>
  <c r="BB256"/>
  <c r="BC256" s="1"/>
  <c r="BT257"/>
  <c r="BS256"/>
  <c r="BR256"/>
  <c r="BX255"/>
  <c r="BW255"/>
  <c r="BY256"/>
  <c r="AS255"/>
  <c r="AT255" s="1"/>
  <c r="BD253"/>
  <c r="BD254"/>
  <c r="AK255"/>
  <c r="AL255"/>
  <c r="AJ256"/>
  <c r="AG257"/>
  <c r="AD257" s="1"/>
  <c r="BO258" l="1"/>
  <c r="BM257"/>
  <c r="BN257"/>
  <c r="AU255"/>
  <c r="BI259"/>
  <c r="BH259"/>
  <c r="BJ260"/>
  <c r="AR257"/>
  <c r="AQ256"/>
  <c r="AP256"/>
  <c r="BY257"/>
  <c r="BX256"/>
  <c r="BW256"/>
  <c r="BS257"/>
  <c r="BR257"/>
  <c r="BT258"/>
  <c r="AY257"/>
  <c r="BB257" s="1"/>
  <c r="BC257" s="1"/>
  <c r="BA258"/>
  <c r="AZ257"/>
  <c r="AH260"/>
  <c r="AI261"/>
  <c r="AS256"/>
  <c r="AT256" s="1"/>
  <c r="AJ257"/>
  <c r="AG258"/>
  <c r="AD258" s="1"/>
  <c r="AK256"/>
  <c r="AL256"/>
  <c r="BD255"/>
  <c r="BM258" l="1"/>
  <c r="BN258"/>
  <c r="BO259"/>
  <c r="BW257"/>
  <c r="BY258"/>
  <c r="BX257"/>
  <c r="BI260"/>
  <c r="BH260"/>
  <c r="BJ261"/>
  <c r="AI262"/>
  <c r="AH261"/>
  <c r="AZ258"/>
  <c r="AY258"/>
  <c r="BA259"/>
  <c r="BB258"/>
  <c r="BC258" s="1"/>
  <c r="BT259"/>
  <c r="BS258"/>
  <c r="BR258"/>
  <c r="AQ257"/>
  <c r="AR258"/>
  <c r="AP257"/>
  <c r="AS257" s="1"/>
  <c r="AT257" s="1"/>
  <c r="AK257"/>
  <c r="AL257"/>
  <c r="AJ258"/>
  <c r="AG259"/>
  <c r="AD259" s="1"/>
  <c r="AU256"/>
  <c r="BM259" l="1"/>
  <c r="BN259"/>
  <c r="BO260"/>
  <c r="AR259"/>
  <c r="AQ258"/>
  <c r="AP258"/>
  <c r="AS258" s="1"/>
  <c r="BR259"/>
  <c r="BT260"/>
  <c r="BS259"/>
  <c r="AY259"/>
  <c r="BB259" s="1"/>
  <c r="BC259" s="1"/>
  <c r="BA260"/>
  <c r="AZ259"/>
  <c r="AH262"/>
  <c r="AI263"/>
  <c r="BI261"/>
  <c r="BH261"/>
  <c r="BJ262"/>
  <c r="BY259"/>
  <c r="BX258"/>
  <c r="BW258"/>
  <c r="AU257"/>
  <c r="BD257" s="1"/>
  <c r="BD256"/>
  <c r="AK258"/>
  <c r="AU258" s="1"/>
  <c r="BD258" s="1"/>
  <c r="AL258"/>
  <c r="AT258"/>
  <c r="AJ259"/>
  <c r="AG260"/>
  <c r="AD260" s="1"/>
  <c r="BM260" l="1"/>
  <c r="BN260"/>
  <c r="BO261"/>
  <c r="BX259"/>
  <c r="BW259"/>
  <c r="BY260"/>
  <c r="AH263"/>
  <c r="AI264"/>
  <c r="BA261"/>
  <c r="AZ260"/>
  <c r="AY260"/>
  <c r="BB260" s="1"/>
  <c r="BC260" s="1"/>
  <c r="BI262"/>
  <c r="BJ263"/>
  <c r="BH262"/>
  <c r="BS260"/>
  <c r="BR260"/>
  <c r="BT261"/>
  <c r="AQ259"/>
  <c r="AR260"/>
  <c r="AP259"/>
  <c r="AS259" s="1"/>
  <c r="AT259" s="1"/>
  <c r="AJ260"/>
  <c r="AG261"/>
  <c r="AD261" s="1"/>
  <c r="AK259"/>
  <c r="AL259"/>
  <c r="BO262" l="1"/>
  <c r="BM261"/>
  <c r="BN261"/>
  <c r="AH264"/>
  <c r="AI265"/>
  <c r="BY261"/>
  <c r="BX260"/>
  <c r="BW260"/>
  <c r="AR261"/>
  <c r="AQ260"/>
  <c r="AP260"/>
  <c r="AS260" s="1"/>
  <c r="BT262"/>
  <c r="BS261"/>
  <c r="BR261"/>
  <c r="BJ264"/>
  <c r="BH263"/>
  <c r="BI263"/>
  <c r="AY261"/>
  <c r="BB261" s="1"/>
  <c r="BC261" s="1"/>
  <c r="BA262"/>
  <c r="AZ261"/>
  <c r="AJ261"/>
  <c r="AG262"/>
  <c r="AD262" s="1"/>
  <c r="AK260"/>
  <c r="AU260" s="1"/>
  <c r="AL260"/>
  <c r="AT260"/>
  <c r="AU259"/>
  <c r="BM262" l="1"/>
  <c r="BN262"/>
  <c r="BO263"/>
  <c r="BA263"/>
  <c r="AZ262"/>
  <c r="AY262"/>
  <c r="BB262" s="1"/>
  <c r="BC262" s="1"/>
  <c r="BJ265"/>
  <c r="BH264"/>
  <c r="BI264"/>
  <c r="AR262"/>
  <c r="AQ261"/>
  <c r="AP261"/>
  <c r="AH265"/>
  <c r="AI266"/>
  <c r="BS262"/>
  <c r="BR262"/>
  <c r="BT263"/>
  <c r="BW261"/>
  <c r="BY262"/>
  <c r="BX261"/>
  <c r="AS261"/>
  <c r="BD260"/>
  <c r="BD259"/>
  <c r="AT261"/>
  <c r="AK261"/>
  <c r="AL261"/>
  <c r="AJ262"/>
  <c r="AG263"/>
  <c r="AD263" s="1"/>
  <c r="BM263" l="1"/>
  <c r="BN263"/>
  <c r="BO264"/>
  <c r="BH265"/>
  <c r="BI265"/>
  <c r="BJ266"/>
  <c r="BA264"/>
  <c r="AZ263"/>
  <c r="AY263"/>
  <c r="BB263" s="1"/>
  <c r="BC263" s="1"/>
  <c r="BW262"/>
  <c r="BY263"/>
  <c r="BX262"/>
  <c r="BT264"/>
  <c r="BS263"/>
  <c r="BR263"/>
  <c r="AH266"/>
  <c r="AI267"/>
  <c r="AR263"/>
  <c r="AQ262"/>
  <c r="AP262"/>
  <c r="AS262" s="1"/>
  <c r="AJ263"/>
  <c r="AG264"/>
  <c r="AD264" s="1"/>
  <c r="AU261"/>
  <c r="AK262"/>
  <c r="AL262"/>
  <c r="AT262"/>
  <c r="BO265" l="1"/>
  <c r="BM264"/>
  <c r="BN264"/>
  <c r="AU262"/>
  <c r="AQ263"/>
  <c r="AR264"/>
  <c r="AP263"/>
  <c r="AS263" s="1"/>
  <c r="BA265"/>
  <c r="AZ264"/>
  <c r="AY264"/>
  <c r="BB264" s="1"/>
  <c r="BC264" s="1"/>
  <c r="AH267"/>
  <c r="AI268"/>
  <c r="BT265"/>
  <c r="BS264"/>
  <c r="BR264"/>
  <c r="BX263"/>
  <c r="BW263"/>
  <c r="BY264"/>
  <c r="BH266"/>
  <c r="BI266"/>
  <c r="BJ267"/>
  <c r="BD261"/>
  <c r="BD262"/>
  <c r="AJ264"/>
  <c r="AG265"/>
  <c r="AD265" s="1"/>
  <c r="AT263"/>
  <c r="AK263"/>
  <c r="AL263"/>
  <c r="BM265" l="1"/>
  <c r="BN265"/>
  <c r="BO266"/>
  <c r="BJ268"/>
  <c r="BH267"/>
  <c r="BI267"/>
  <c r="BS265"/>
  <c r="BR265"/>
  <c r="BT266"/>
  <c r="BW264"/>
  <c r="BY265"/>
  <c r="BX264"/>
  <c r="AH268"/>
  <c r="AI269"/>
  <c r="AZ265"/>
  <c r="AY265"/>
  <c r="BA266"/>
  <c r="BB265"/>
  <c r="BC265" s="1"/>
  <c r="AQ264"/>
  <c r="AR265"/>
  <c r="AP264"/>
  <c r="AS264" s="1"/>
  <c r="AJ265"/>
  <c r="AG266"/>
  <c r="AD266" s="1"/>
  <c r="AK264"/>
  <c r="AU264" s="1"/>
  <c r="AL264"/>
  <c r="AT264"/>
  <c r="AU263"/>
  <c r="BM266" l="1"/>
  <c r="BN266"/>
  <c r="BO267"/>
  <c r="BA267"/>
  <c r="AZ266"/>
  <c r="AY266"/>
  <c r="BB266" s="1"/>
  <c r="BC266" s="1"/>
  <c r="BY266"/>
  <c r="BX265"/>
  <c r="BW265"/>
  <c r="BH268"/>
  <c r="BI268"/>
  <c r="BJ269"/>
  <c r="AR266"/>
  <c r="AQ265"/>
  <c r="AP265"/>
  <c r="AS265" s="1"/>
  <c r="AI270"/>
  <c r="AH269"/>
  <c r="BR266"/>
  <c r="BT267"/>
  <c r="BS266"/>
  <c r="AT265"/>
  <c r="AK265"/>
  <c r="AL265"/>
  <c r="BD264"/>
  <c r="AJ266"/>
  <c r="AG267"/>
  <c r="AD267" s="1"/>
  <c r="BD263"/>
  <c r="BO268" l="1"/>
  <c r="BM267"/>
  <c r="BN267"/>
  <c r="AI271"/>
  <c r="AH270"/>
  <c r="BI269"/>
  <c r="BJ270"/>
  <c r="BH269"/>
  <c r="BX266"/>
  <c r="BW266"/>
  <c r="BY267"/>
  <c r="BA268"/>
  <c r="AZ267"/>
  <c r="AY267"/>
  <c r="BB267" s="1"/>
  <c r="BC267" s="1"/>
  <c r="BR267"/>
  <c r="BT268"/>
  <c r="BS267"/>
  <c r="AQ266"/>
  <c r="AR267"/>
  <c r="AP266"/>
  <c r="AS266" s="1"/>
  <c r="AJ267"/>
  <c r="AG268"/>
  <c r="AD268" s="1"/>
  <c r="AK266"/>
  <c r="AU266" s="1"/>
  <c r="AL266"/>
  <c r="AT266"/>
  <c r="AU265"/>
  <c r="BN268" l="1"/>
  <c r="BO269"/>
  <c r="BM268"/>
  <c r="BS268"/>
  <c r="BR268"/>
  <c r="BT269"/>
  <c r="BX267"/>
  <c r="BW267"/>
  <c r="BY268"/>
  <c r="AH271"/>
  <c r="AI272"/>
  <c r="AQ267"/>
  <c r="AR268"/>
  <c r="AP267"/>
  <c r="AS267" s="1"/>
  <c r="AY268"/>
  <c r="BB268" s="1"/>
  <c r="BC268" s="1"/>
  <c r="AZ268"/>
  <c r="BA269"/>
  <c r="BH270"/>
  <c r="BI270"/>
  <c r="BJ271"/>
  <c r="AT267"/>
  <c r="AK267"/>
  <c r="AL267"/>
  <c r="AJ268"/>
  <c r="AG269"/>
  <c r="AD269" s="1"/>
  <c r="BD265"/>
  <c r="BD266"/>
  <c r="BN269" l="1"/>
  <c r="BO270"/>
  <c r="BM269"/>
  <c r="BI271"/>
  <c r="BJ272"/>
  <c r="BH271"/>
  <c r="BS269"/>
  <c r="BR269"/>
  <c r="BT270"/>
  <c r="BA270"/>
  <c r="AZ269"/>
  <c r="AY269"/>
  <c r="BB269" s="1"/>
  <c r="BC269" s="1"/>
  <c r="AR269"/>
  <c r="AQ268"/>
  <c r="AP268"/>
  <c r="AS268" s="1"/>
  <c r="AI273"/>
  <c r="AH272"/>
  <c r="BW268"/>
  <c r="BY269"/>
  <c r="BX268"/>
  <c r="AK268"/>
  <c r="AL268"/>
  <c r="AT268"/>
  <c r="AU268"/>
  <c r="BD268" s="1"/>
  <c r="AJ269"/>
  <c r="AG270"/>
  <c r="AD270" s="1"/>
  <c r="AU267"/>
  <c r="BO271" l="1"/>
  <c r="BM270"/>
  <c r="BN270"/>
  <c r="AI274"/>
  <c r="AH273"/>
  <c r="BT271"/>
  <c r="BS270"/>
  <c r="BR270"/>
  <c r="BW269"/>
  <c r="BY270"/>
  <c r="BX269"/>
  <c r="AQ269"/>
  <c r="AR270"/>
  <c r="AP269"/>
  <c r="AS269" s="1"/>
  <c r="AY270"/>
  <c r="BB270" s="1"/>
  <c r="BC270" s="1"/>
  <c r="BA271"/>
  <c r="AZ270"/>
  <c r="BI272"/>
  <c r="BJ273"/>
  <c r="BH272"/>
  <c r="AT269"/>
  <c r="AK269"/>
  <c r="AL269"/>
  <c r="AU269" s="1"/>
  <c r="BD267"/>
  <c r="AJ270"/>
  <c r="AG271"/>
  <c r="AD271" s="1"/>
  <c r="BN271" l="1"/>
  <c r="BO272"/>
  <c r="BM271"/>
  <c r="AY271"/>
  <c r="BB271" s="1"/>
  <c r="BC271" s="1"/>
  <c r="BA272"/>
  <c r="AZ271"/>
  <c r="BY271"/>
  <c r="BX270"/>
  <c r="BW270"/>
  <c r="BT272"/>
  <c r="BS271"/>
  <c r="BR271"/>
  <c r="AH274"/>
  <c r="AI275"/>
  <c r="BH273"/>
  <c r="BI273"/>
  <c r="BJ274"/>
  <c r="AQ270"/>
  <c r="AR271"/>
  <c r="AP270"/>
  <c r="AS270" s="1"/>
  <c r="AT270" s="1"/>
  <c r="BD269"/>
  <c r="AK270"/>
  <c r="AL270"/>
  <c r="AU270" s="1"/>
  <c r="AJ271"/>
  <c r="AG272"/>
  <c r="AD272" s="1"/>
  <c r="BM272" l="1"/>
  <c r="BN272"/>
  <c r="BO273"/>
  <c r="BH274"/>
  <c r="BI274"/>
  <c r="BJ275"/>
  <c r="BW271"/>
  <c r="BY272"/>
  <c r="BX271"/>
  <c r="AR272"/>
  <c r="AQ271"/>
  <c r="AP271"/>
  <c r="AS271" s="1"/>
  <c r="AT271" s="1"/>
  <c r="AI276"/>
  <c r="AH275"/>
  <c r="BS272"/>
  <c r="BR272"/>
  <c r="BT273"/>
  <c r="BA273"/>
  <c r="AZ272"/>
  <c r="AY272"/>
  <c r="BB272" s="1"/>
  <c r="BC272" s="1"/>
  <c r="AK271"/>
  <c r="AL271"/>
  <c r="BD270"/>
  <c r="AJ272"/>
  <c r="AG273"/>
  <c r="AD273" s="1"/>
  <c r="BM273" l="1"/>
  <c r="BN273"/>
  <c r="BO274"/>
  <c r="BT274"/>
  <c r="BS273"/>
  <c r="BR273"/>
  <c r="AI277"/>
  <c r="AH276"/>
  <c r="AZ273"/>
  <c r="BA274"/>
  <c r="AY273"/>
  <c r="BB273" s="1"/>
  <c r="BC273" s="1"/>
  <c r="AQ272"/>
  <c r="AR273"/>
  <c r="AP272"/>
  <c r="AS272" s="1"/>
  <c r="BW272"/>
  <c r="BY273"/>
  <c r="BX272"/>
  <c r="BH275"/>
  <c r="BI275"/>
  <c r="BJ276"/>
  <c r="AK272"/>
  <c r="AU272" s="1"/>
  <c r="AL272"/>
  <c r="AT272"/>
  <c r="AU271"/>
  <c r="AJ273"/>
  <c r="AG274"/>
  <c r="AD274" s="1"/>
  <c r="BD271"/>
  <c r="BM274" l="1"/>
  <c r="BN274"/>
  <c r="BO275"/>
  <c r="AR274"/>
  <c r="AQ273"/>
  <c r="AP273"/>
  <c r="AZ274"/>
  <c r="BA275"/>
  <c r="AY274"/>
  <c r="BB274" s="1"/>
  <c r="BC274" s="1"/>
  <c r="BS274"/>
  <c r="BR274"/>
  <c r="BT275"/>
  <c r="BH276"/>
  <c r="BI276"/>
  <c r="BJ277"/>
  <c r="BY274"/>
  <c r="BX273"/>
  <c r="BW273"/>
  <c r="AH277"/>
  <c r="AI278"/>
  <c r="AS273"/>
  <c r="AT273" s="1"/>
  <c r="AK273"/>
  <c r="AL273"/>
  <c r="AJ274"/>
  <c r="AG275"/>
  <c r="AD275" s="1"/>
  <c r="BD272"/>
  <c r="BM275" l="1"/>
  <c r="BN275"/>
  <c r="BO276"/>
  <c r="AH278"/>
  <c r="AI279"/>
  <c r="BX274"/>
  <c r="BW274"/>
  <c r="BY275"/>
  <c r="BR275"/>
  <c r="BT276"/>
  <c r="BS275"/>
  <c r="BI277"/>
  <c r="BJ278"/>
  <c r="BH277"/>
  <c r="BA276"/>
  <c r="AZ275"/>
  <c r="AY275"/>
  <c r="BB275" s="1"/>
  <c r="BC275" s="1"/>
  <c r="AR275"/>
  <c r="AQ274"/>
  <c r="AP274"/>
  <c r="AS274" s="1"/>
  <c r="AT274" s="1"/>
  <c r="AK274"/>
  <c r="AL274"/>
  <c r="AU274"/>
  <c r="AJ275"/>
  <c r="AG276"/>
  <c r="AD276" s="1"/>
  <c r="AU273"/>
  <c r="BO277" l="1"/>
  <c r="BM276"/>
  <c r="BN276"/>
  <c r="AQ275"/>
  <c r="AR276"/>
  <c r="AP275"/>
  <c r="AS275" s="1"/>
  <c r="AT275" s="1"/>
  <c r="AZ276"/>
  <c r="BA277"/>
  <c r="AY276"/>
  <c r="BB276"/>
  <c r="BC276" s="1"/>
  <c r="BH278"/>
  <c r="BI278"/>
  <c r="BJ279"/>
  <c r="BT277"/>
  <c r="BS276"/>
  <c r="BR276"/>
  <c r="BY276"/>
  <c r="BX275"/>
  <c r="BW275"/>
  <c r="AI280"/>
  <c r="AH279"/>
  <c r="BD273"/>
  <c r="AJ276"/>
  <c r="AG277"/>
  <c r="AD277" s="1"/>
  <c r="AK275"/>
  <c r="AL275"/>
  <c r="BD274"/>
  <c r="BM277" l="1"/>
  <c r="BN277"/>
  <c r="BO278"/>
  <c r="BS277"/>
  <c r="BR277"/>
  <c r="BT278"/>
  <c r="BA278"/>
  <c r="AY277"/>
  <c r="AZ277"/>
  <c r="BB277"/>
  <c r="BC277" s="1"/>
  <c r="AH280"/>
  <c r="AI281"/>
  <c r="BW276"/>
  <c r="BY277"/>
  <c r="BX276"/>
  <c r="BI279"/>
  <c r="BJ280"/>
  <c r="BH279"/>
  <c r="AR277"/>
  <c r="AQ276"/>
  <c r="AP276"/>
  <c r="AS276" s="1"/>
  <c r="AT276" s="1"/>
  <c r="AJ277"/>
  <c r="AG278"/>
  <c r="AD278" s="1"/>
  <c r="AK276"/>
  <c r="AL276"/>
  <c r="AU276"/>
  <c r="AU275"/>
  <c r="BM278" l="1"/>
  <c r="BN278"/>
  <c r="BO279"/>
  <c r="AR278"/>
  <c r="AQ277"/>
  <c r="AP277"/>
  <c r="AS277" s="1"/>
  <c r="BI280"/>
  <c r="BJ281"/>
  <c r="BH280"/>
  <c r="AY278"/>
  <c r="BB278" s="1"/>
  <c r="BC278" s="1"/>
  <c r="BA279"/>
  <c r="AZ278"/>
  <c r="BW277"/>
  <c r="BY278"/>
  <c r="BX277"/>
  <c r="AI282"/>
  <c r="AH281"/>
  <c r="BS278"/>
  <c r="BR278"/>
  <c r="BT279"/>
  <c r="BD276"/>
  <c r="AJ278"/>
  <c r="AG279"/>
  <c r="AD279" s="1"/>
  <c r="BD275"/>
  <c r="AT277"/>
  <c r="AK277"/>
  <c r="AU277" s="1"/>
  <c r="AL277"/>
  <c r="BM279" l="1"/>
  <c r="BN279"/>
  <c r="BO280"/>
  <c r="BH281"/>
  <c r="BI281"/>
  <c r="BJ282"/>
  <c r="AR279"/>
  <c r="AQ278"/>
  <c r="AP278"/>
  <c r="BS279"/>
  <c r="BR279"/>
  <c r="BT280"/>
  <c r="AI283"/>
  <c r="AH282"/>
  <c r="BX278"/>
  <c r="BW278"/>
  <c r="BY279"/>
  <c r="AY279"/>
  <c r="BB279" s="1"/>
  <c r="BC279" s="1"/>
  <c r="AZ279"/>
  <c r="BA280"/>
  <c r="AS278"/>
  <c r="AJ279"/>
  <c r="AG280"/>
  <c r="AD280" s="1"/>
  <c r="BD277"/>
  <c r="AK278"/>
  <c r="AL278"/>
  <c r="AT278"/>
  <c r="BN280" l="1"/>
  <c r="BO281"/>
  <c r="BM280"/>
  <c r="BW279"/>
  <c r="BY280"/>
  <c r="BX279"/>
  <c r="AH283"/>
  <c r="AI284"/>
  <c r="BH282"/>
  <c r="BI282"/>
  <c r="BJ283"/>
  <c r="BA281"/>
  <c r="AY280"/>
  <c r="AZ280"/>
  <c r="BB280"/>
  <c r="BC280" s="1"/>
  <c r="BT281"/>
  <c r="BS280"/>
  <c r="BR280"/>
  <c r="AQ279"/>
  <c r="AR280"/>
  <c r="AP279"/>
  <c r="AS279" s="1"/>
  <c r="AT279" s="1"/>
  <c r="AJ280"/>
  <c r="AG281"/>
  <c r="AD281" s="1"/>
  <c r="AK279"/>
  <c r="AL279"/>
  <c r="AU279" s="1"/>
  <c r="AU278"/>
  <c r="BM281" l="1"/>
  <c r="BN281"/>
  <c r="BO282"/>
  <c r="BI283"/>
  <c r="BJ284"/>
  <c r="BH283"/>
  <c r="AI285"/>
  <c r="AH284"/>
  <c r="AR281"/>
  <c r="AQ280"/>
  <c r="AP280"/>
  <c r="AS280" s="1"/>
  <c r="AT280" s="1"/>
  <c r="BS281"/>
  <c r="BR281"/>
  <c r="BT282"/>
  <c r="AZ281"/>
  <c r="AY281"/>
  <c r="BA282"/>
  <c r="BB281"/>
  <c r="BC281" s="1"/>
  <c r="BW280"/>
  <c r="BY281"/>
  <c r="BX280"/>
  <c r="BD279"/>
  <c r="BD278"/>
  <c r="AJ281"/>
  <c r="AG282"/>
  <c r="AD282" s="1"/>
  <c r="AK280"/>
  <c r="AL280"/>
  <c r="AU280"/>
  <c r="BN282" l="1"/>
  <c r="BO283"/>
  <c r="BM282"/>
  <c r="BA283"/>
  <c r="AZ282"/>
  <c r="AY282"/>
  <c r="BB282" s="1"/>
  <c r="BC282" s="1"/>
  <c r="AQ281"/>
  <c r="AR282"/>
  <c r="AP281"/>
  <c r="AS281" s="1"/>
  <c r="AT281" s="1"/>
  <c r="AI286"/>
  <c r="AH285"/>
  <c r="BW281"/>
  <c r="BY282"/>
  <c r="BX281"/>
  <c r="BR282"/>
  <c r="BT283"/>
  <c r="BS282"/>
  <c r="BH284"/>
  <c r="BI284"/>
  <c r="BJ285"/>
  <c r="BD280"/>
  <c r="AJ282"/>
  <c r="AG283"/>
  <c r="AD283" s="1"/>
  <c r="AK281"/>
  <c r="AL281"/>
  <c r="BM283" l="1"/>
  <c r="BN283"/>
  <c r="BO284"/>
  <c r="BI285"/>
  <c r="BJ286"/>
  <c r="BH285"/>
  <c r="BS283"/>
  <c r="BR283"/>
  <c r="BT284"/>
  <c r="AY283"/>
  <c r="BB283" s="1"/>
  <c r="BC283" s="1"/>
  <c r="AZ283"/>
  <c r="BA284"/>
  <c r="BY283"/>
  <c r="BX282"/>
  <c r="BW282"/>
  <c r="AH286"/>
  <c r="AI287"/>
  <c r="AR283"/>
  <c r="AQ282"/>
  <c r="AP282"/>
  <c r="AS282" s="1"/>
  <c r="AT282" s="1"/>
  <c r="AJ283"/>
  <c r="AG284"/>
  <c r="AD284" s="1"/>
  <c r="AK282"/>
  <c r="AL282"/>
  <c r="AU281"/>
  <c r="BO285" l="1"/>
  <c r="BM284"/>
  <c r="BN284"/>
  <c r="AQ283"/>
  <c r="AR284"/>
  <c r="AP283"/>
  <c r="AS283" s="1"/>
  <c r="BY284"/>
  <c r="BX283"/>
  <c r="BW283"/>
  <c r="AZ284"/>
  <c r="BA285"/>
  <c r="AY284"/>
  <c r="BB284" s="1"/>
  <c r="BC284" s="1"/>
  <c r="AI288"/>
  <c r="AH287"/>
  <c r="BS284"/>
  <c r="BR284"/>
  <c r="BT285"/>
  <c r="BJ287"/>
  <c r="BH286"/>
  <c r="BI286"/>
  <c r="AJ284"/>
  <c r="AG285"/>
  <c r="AD285" s="1"/>
  <c r="AT283"/>
  <c r="AK283"/>
  <c r="AL283"/>
  <c r="BD281"/>
  <c r="AU282"/>
  <c r="BN285" l="1"/>
  <c r="BO286"/>
  <c r="BM285"/>
  <c r="BI287"/>
  <c r="BJ288"/>
  <c r="BH287"/>
  <c r="AH288"/>
  <c r="AI289"/>
  <c r="BT286"/>
  <c r="BS285"/>
  <c r="BR285"/>
  <c r="AY285"/>
  <c r="BB285" s="1"/>
  <c r="BC285" s="1"/>
  <c r="AZ285"/>
  <c r="BA286"/>
  <c r="BW284"/>
  <c r="BY285"/>
  <c r="BX284"/>
  <c r="AR285"/>
  <c r="AQ284"/>
  <c r="AP284"/>
  <c r="AS284" s="1"/>
  <c r="BD282"/>
  <c r="AJ285"/>
  <c r="AG286"/>
  <c r="AD286" s="1"/>
  <c r="AU283"/>
  <c r="AK284"/>
  <c r="AU284" s="1"/>
  <c r="AL284"/>
  <c r="AT284"/>
  <c r="BD283"/>
  <c r="BO287" l="1"/>
  <c r="BM286"/>
  <c r="BN286"/>
  <c r="AQ285"/>
  <c r="AR286"/>
  <c r="AP285"/>
  <c r="AS285" s="1"/>
  <c r="AT285" s="1"/>
  <c r="BW285"/>
  <c r="BY286"/>
  <c r="BX285"/>
  <c r="BT287"/>
  <c r="BS286"/>
  <c r="BR286"/>
  <c r="BA287"/>
  <c r="AY286"/>
  <c r="AZ286"/>
  <c r="BB286"/>
  <c r="BC286" s="1"/>
  <c r="AH289"/>
  <c r="AI290"/>
  <c r="BH288"/>
  <c r="BI288"/>
  <c r="BJ289"/>
  <c r="AK285"/>
  <c r="AL285"/>
  <c r="BD284"/>
  <c r="AJ286"/>
  <c r="AG287"/>
  <c r="AD287" s="1"/>
  <c r="BO288" l="1"/>
  <c r="BM287"/>
  <c r="BN287"/>
  <c r="BJ290"/>
  <c r="BH289"/>
  <c r="BI289"/>
  <c r="AY287"/>
  <c r="BB287" s="1"/>
  <c r="BC287" s="1"/>
  <c r="AZ287"/>
  <c r="BA288"/>
  <c r="BT288"/>
  <c r="BS287"/>
  <c r="BR287"/>
  <c r="BY287"/>
  <c r="BX286"/>
  <c r="BW286"/>
  <c r="AI291"/>
  <c r="AH290"/>
  <c r="AQ286"/>
  <c r="AR287"/>
  <c r="AP286"/>
  <c r="AS286" s="1"/>
  <c r="AT286" s="1"/>
  <c r="AK286"/>
  <c r="AL286"/>
  <c r="AU286"/>
  <c r="AJ287"/>
  <c r="AG288"/>
  <c r="AD288" s="1"/>
  <c r="AU285"/>
  <c r="BN288" l="1"/>
  <c r="BO289"/>
  <c r="BM288"/>
  <c r="BW287"/>
  <c r="BY288"/>
  <c r="BX287"/>
  <c r="BH290"/>
  <c r="BI290"/>
  <c r="BJ291"/>
  <c r="AR288"/>
  <c r="AQ287"/>
  <c r="AP287"/>
  <c r="AS287" s="1"/>
  <c r="AH291"/>
  <c r="AI292"/>
  <c r="BS288"/>
  <c r="BR288"/>
  <c r="BT289"/>
  <c r="AZ288"/>
  <c r="AY288"/>
  <c r="BA289"/>
  <c r="BB288"/>
  <c r="BC288" s="1"/>
  <c r="AJ288"/>
  <c r="AG289"/>
  <c r="AD289" s="1"/>
  <c r="BD286"/>
  <c r="BD285"/>
  <c r="AT287"/>
  <c r="AK287"/>
  <c r="AL287"/>
  <c r="BO290" l="1"/>
  <c r="BM289"/>
  <c r="BN289"/>
  <c r="BS289"/>
  <c r="BR289"/>
  <c r="BT290"/>
  <c r="BJ292"/>
  <c r="BH291"/>
  <c r="BI291"/>
  <c r="BW288"/>
  <c r="BY289"/>
  <c r="BX288"/>
  <c r="AZ289"/>
  <c r="BA290"/>
  <c r="AY289"/>
  <c r="BB289" s="1"/>
  <c r="BC289" s="1"/>
  <c r="AH292"/>
  <c r="AI293"/>
  <c r="AR289"/>
  <c r="AQ288"/>
  <c r="AP288"/>
  <c r="AS288" s="1"/>
  <c r="AJ289"/>
  <c r="AG290"/>
  <c r="AD290" s="1"/>
  <c r="AK288"/>
  <c r="AU288" s="1"/>
  <c r="AL288"/>
  <c r="AT288"/>
  <c r="AU287"/>
  <c r="BN290" l="1"/>
  <c r="BO291"/>
  <c r="BM290"/>
  <c r="AH293"/>
  <c r="AI294"/>
  <c r="AY290"/>
  <c r="BB290" s="1"/>
  <c r="BC290" s="1"/>
  <c r="BA291"/>
  <c r="AZ290"/>
  <c r="BS290"/>
  <c r="BR290"/>
  <c r="BT291"/>
  <c r="AR290"/>
  <c r="AQ289"/>
  <c r="AP289"/>
  <c r="AS289" s="1"/>
  <c r="AT289" s="1"/>
  <c r="BW289"/>
  <c r="BY290"/>
  <c r="BX289"/>
  <c r="BH292"/>
  <c r="BI292"/>
  <c r="BJ293"/>
  <c r="AJ290"/>
  <c r="AG291"/>
  <c r="AD291" s="1"/>
  <c r="BD287"/>
  <c r="AK289"/>
  <c r="AL289"/>
  <c r="AU289" s="1"/>
  <c r="BD288"/>
  <c r="BO292" l="1"/>
  <c r="BM291"/>
  <c r="BN291"/>
  <c r="BH293"/>
  <c r="BI293"/>
  <c r="BJ294"/>
  <c r="BY291"/>
  <c r="BX290"/>
  <c r="BW290"/>
  <c r="AQ290"/>
  <c r="AR291"/>
  <c r="AP290"/>
  <c r="AS290" s="1"/>
  <c r="AY291"/>
  <c r="BB291" s="1"/>
  <c r="BC291" s="1"/>
  <c r="AZ291"/>
  <c r="BA292"/>
  <c r="AI295"/>
  <c r="AH294"/>
  <c r="BT292"/>
  <c r="BS291"/>
  <c r="BR291"/>
  <c r="AK290"/>
  <c r="AL290"/>
  <c r="BD289"/>
  <c r="AJ291"/>
  <c r="AG292"/>
  <c r="AD292" s="1"/>
  <c r="BM292" l="1"/>
  <c r="BN292"/>
  <c r="BO293"/>
  <c r="AT290"/>
  <c r="BD290" s="1"/>
  <c r="AU290"/>
  <c r="BI294"/>
  <c r="BJ295"/>
  <c r="BH294"/>
  <c r="BS292"/>
  <c r="BR292"/>
  <c r="BT293"/>
  <c r="AI296"/>
  <c r="AH295"/>
  <c r="AY292"/>
  <c r="BB292" s="1"/>
  <c r="BC292" s="1"/>
  <c r="AZ292"/>
  <c r="BA293"/>
  <c r="AR292"/>
  <c r="AQ291"/>
  <c r="AP291"/>
  <c r="AS291" s="1"/>
  <c r="BW291"/>
  <c r="BY292"/>
  <c r="BX291"/>
  <c r="AT291"/>
  <c r="AK291"/>
  <c r="AL291"/>
  <c r="AJ292"/>
  <c r="AG293"/>
  <c r="AD293" s="1"/>
  <c r="BM293" l="1"/>
  <c r="BN293"/>
  <c r="BO294"/>
  <c r="BY293"/>
  <c r="BX292"/>
  <c r="BW292"/>
  <c r="AQ292"/>
  <c r="AR293"/>
  <c r="AP292"/>
  <c r="AS292" s="1"/>
  <c r="AZ293"/>
  <c r="BA294"/>
  <c r="AY293"/>
  <c r="BB293" s="1"/>
  <c r="BC293" s="1"/>
  <c r="AI297"/>
  <c r="AH296"/>
  <c r="BJ296"/>
  <c r="BH295"/>
  <c r="BI295"/>
  <c r="BS293"/>
  <c r="BR293"/>
  <c r="BT294"/>
  <c r="AJ293"/>
  <c r="AG294"/>
  <c r="AD294" s="1"/>
  <c r="AK292"/>
  <c r="AL292"/>
  <c r="AT292"/>
  <c r="AU291"/>
  <c r="BM294" l="1"/>
  <c r="BN294"/>
  <c r="BO295"/>
  <c r="BS294"/>
  <c r="BR294"/>
  <c r="BT295"/>
  <c r="AH297"/>
  <c r="AI298"/>
  <c r="AR294"/>
  <c r="AQ293"/>
  <c r="AP293"/>
  <c r="BW293"/>
  <c r="BY294"/>
  <c r="BX293"/>
  <c r="BH296"/>
  <c r="BI296"/>
  <c r="BJ297"/>
  <c r="AZ294"/>
  <c r="AY294"/>
  <c r="BA295"/>
  <c r="BB294"/>
  <c r="BC294" s="1"/>
  <c r="AS293"/>
  <c r="AT293" s="1"/>
  <c r="AK293"/>
  <c r="AL293"/>
  <c r="AU293" s="1"/>
  <c r="AU292"/>
  <c r="BD291"/>
  <c r="BD292"/>
  <c r="AJ294"/>
  <c r="AG295"/>
  <c r="AD295" s="1"/>
  <c r="BN295" l="1"/>
  <c r="BO296"/>
  <c r="BM295"/>
  <c r="AI299"/>
  <c r="AH298"/>
  <c r="BT296"/>
  <c r="BS295"/>
  <c r="BR295"/>
  <c r="BA296"/>
  <c r="AZ295"/>
  <c r="AY295"/>
  <c r="BB295" s="1"/>
  <c r="BC295" s="1"/>
  <c r="BJ298"/>
  <c r="BH297"/>
  <c r="BI297"/>
  <c r="BY295"/>
  <c r="BX294"/>
  <c r="BW294"/>
  <c r="AQ294"/>
  <c r="AR295"/>
  <c r="AP294"/>
  <c r="AS294" s="1"/>
  <c r="BD293"/>
  <c r="AJ295"/>
  <c r="AG296"/>
  <c r="AD296" s="1"/>
  <c r="AK294"/>
  <c r="AL294"/>
  <c r="AT294"/>
  <c r="BM296" l="1"/>
  <c r="BN296"/>
  <c r="BO297"/>
  <c r="AQ295"/>
  <c r="AR296"/>
  <c r="AP295"/>
  <c r="AS295" s="1"/>
  <c r="BW295"/>
  <c r="BY296"/>
  <c r="BX295"/>
  <c r="AY296"/>
  <c r="BB296" s="1"/>
  <c r="BC296" s="1"/>
  <c r="AZ296"/>
  <c r="BA297"/>
  <c r="BJ299"/>
  <c r="BH298"/>
  <c r="BI298"/>
  <c r="BS296"/>
  <c r="BR296"/>
  <c r="BT297"/>
  <c r="AH299"/>
  <c r="AI300"/>
  <c r="AT295"/>
  <c r="AK295"/>
  <c r="AL295"/>
  <c r="AU294"/>
  <c r="BD294"/>
  <c r="AJ296"/>
  <c r="AG297"/>
  <c r="AD297" s="1"/>
  <c r="BO298" l="1"/>
  <c r="BM297"/>
  <c r="BN297"/>
  <c r="AZ297"/>
  <c r="BA298"/>
  <c r="AY297"/>
  <c r="BB297" s="1"/>
  <c r="BC297" s="1"/>
  <c r="AI301"/>
  <c r="AH300"/>
  <c r="BT298"/>
  <c r="BS297"/>
  <c r="BR297"/>
  <c r="BW296"/>
  <c r="BY297"/>
  <c r="BX296"/>
  <c r="BJ300"/>
  <c r="BH299"/>
  <c r="BI299"/>
  <c r="AR297"/>
  <c r="AQ296"/>
  <c r="AP296"/>
  <c r="AS296" s="1"/>
  <c r="AT296" s="1"/>
  <c r="AK296"/>
  <c r="AL296"/>
  <c r="AJ297"/>
  <c r="AG298"/>
  <c r="AD298" s="1"/>
  <c r="AU295"/>
  <c r="BO299" l="1"/>
  <c r="BM298"/>
  <c r="BN298"/>
  <c r="BH300"/>
  <c r="BI300"/>
  <c r="BJ301"/>
  <c r="BY298"/>
  <c r="BX297"/>
  <c r="BW297"/>
  <c r="AZ298"/>
  <c r="AY298"/>
  <c r="BA299"/>
  <c r="BB298"/>
  <c r="BC298" s="1"/>
  <c r="AR298"/>
  <c r="AQ297"/>
  <c r="AP297"/>
  <c r="AS297" s="1"/>
  <c r="BT299"/>
  <c r="BS298"/>
  <c r="BR298"/>
  <c r="AH301"/>
  <c r="AI302"/>
  <c r="AU296"/>
  <c r="BD295"/>
  <c r="BD296"/>
  <c r="AT297"/>
  <c r="AK297"/>
  <c r="AL297"/>
  <c r="AJ298"/>
  <c r="AG299"/>
  <c r="AD299" s="1"/>
  <c r="BO300" l="1"/>
  <c r="BM299"/>
  <c r="BN299"/>
  <c r="AH302"/>
  <c r="AI303"/>
  <c r="BR299"/>
  <c r="BT300"/>
  <c r="BS299"/>
  <c r="BH301"/>
  <c r="BI301"/>
  <c r="BJ302"/>
  <c r="AR299"/>
  <c r="AQ298"/>
  <c r="AP298"/>
  <c r="AS298" s="1"/>
  <c r="AZ299"/>
  <c r="BA300"/>
  <c r="AY299"/>
  <c r="BB299" s="1"/>
  <c r="BC299" s="1"/>
  <c r="BW298"/>
  <c r="BY299"/>
  <c r="BX298"/>
  <c r="AJ299"/>
  <c r="AG300"/>
  <c r="AD300" s="1"/>
  <c r="AK298"/>
  <c r="AL298"/>
  <c r="AT298"/>
  <c r="AU297"/>
  <c r="BM300" l="1"/>
  <c r="BN300"/>
  <c r="BO301"/>
  <c r="BH302"/>
  <c r="BI302"/>
  <c r="BJ303"/>
  <c r="BY300"/>
  <c r="BX299"/>
  <c r="BW299"/>
  <c r="AY300"/>
  <c r="BB300" s="1"/>
  <c r="BC300" s="1"/>
  <c r="AZ300"/>
  <c r="BA301"/>
  <c r="AQ299"/>
  <c r="AR300"/>
  <c r="AP299"/>
  <c r="AS299" s="1"/>
  <c r="AT299" s="1"/>
  <c r="BT301"/>
  <c r="BS300"/>
  <c r="BR300"/>
  <c r="AH303"/>
  <c r="AI304"/>
  <c r="AK299"/>
  <c r="AL299"/>
  <c r="AU298"/>
  <c r="BD297"/>
  <c r="AJ300"/>
  <c r="AG301"/>
  <c r="AD301" s="1"/>
  <c r="BD298"/>
  <c r="BO302" l="1"/>
  <c r="BM301"/>
  <c r="BN301"/>
  <c r="AZ301"/>
  <c r="AY301"/>
  <c r="BA302"/>
  <c r="BB301"/>
  <c r="BC301" s="1"/>
  <c r="AH304"/>
  <c r="AI305"/>
  <c r="AD305" s="1"/>
  <c r="BT302"/>
  <c r="BS301"/>
  <c r="BR301"/>
  <c r="AR301"/>
  <c r="AQ300"/>
  <c r="AP300"/>
  <c r="AS300" s="1"/>
  <c r="AT300" s="1"/>
  <c r="BY301"/>
  <c r="BX300"/>
  <c r="BW300"/>
  <c r="BJ304"/>
  <c r="BH303"/>
  <c r="BI303"/>
  <c r="AU299"/>
  <c r="BD299" s="1"/>
  <c r="AJ301"/>
  <c r="AG302"/>
  <c r="AD302" s="1"/>
  <c r="AK300"/>
  <c r="AL300"/>
  <c r="BN302" l="1"/>
  <c r="BO303"/>
  <c r="BM302"/>
  <c r="AU300"/>
  <c r="BD300" s="1"/>
  <c r="BJ305"/>
  <c r="BH304"/>
  <c r="BI304"/>
  <c r="BY302"/>
  <c r="BX301"/>
  <c r="BW301"/>
  <c r="BS302"/>
  <c r="BR302"/>
  <c r="BT303"/>
  <c r="AZ302"/>
  <c r="BA303"/>
  <c r="AY302"/>
  <c r="BB302" s="1"/>
  <c r="BC302" s="1"/>
  <c r="AR302"/>
  <c r="AQ301"/>
  <c r="AP301"/>
  <c r="AS301" s="1"/>
  <c r="AT301" s="1"/>
  <c r="AJ305"/>
  <c r="AK305" s="1"/>
  <c r="AI306"/>
  <c r="AD306" s="1"/>
  <c r="AH305"/>
  <c r="AG305"/>
  <c r="AJ302"/>
  <c r="AG303"/>
  <c r="AD303" s="1"/>
  <c r="AK301"/>
  <c r="AL301"/>
  <c r="BN303" l="1"/>
  <c r="BO304"/>
  <c r="BM303"/>
  <c r="AJ306"/>
  <c r="AK306" s="1"/>
  <c r="AI307"/>
  <c r="AD307" s="1"/>
  <c r="AH306"/>
  <c r="AG306"/>
  <c r="AQ302"/>
  <c r="AR303"/>
  <c r="AP302"/>
  <c r="AS302" s="1"/>
  <c r="BW302"/>
  <c r="BY303"/>
  <c r="BX302"/>
  <c r="BJ306"/>
  <c r="BH305"/>
  <c r="BI305"/>
  <c r="AY303"/>
  <c r="BB303" s="1"/>
  <c r="BC303" s="1"/>
  <c r="AZ303"/>
  <c r="BA304"/>
  <c r="BR303"/>
  <c r="BT304"/>
  <c r="BS303"/>
  <c r="AJ303"/>
  <c r="AG304"/>
  <c r="AD304" s="1"/>
  <c r="AK302"/>
  <c r="AU302" s="1"/>
  <c r="AL302"/>
  <c r="AT302"/>
  <c r="AU301"/>
  <c r="BN304" l="1"/>
  <c r="BO305"/>
  <c r="BM304"/>
  <c r="BT305"/>
  <c r="BS304"/>
  <c r="BR304"/>
  <c r="BH306"/>
  <c r="BI306"/>
  <c r="BJ307"/>
  <c r="BW303"/>
  <c r="BY304"/>
  <c r="BX303"/>
  <c r="AY304"/>
  <c r="BB304" s="1"/>
  <c r="BC304" s="1"/>
  <c r="AZ304"/>
  <c r="BA305"/>
  <c r="AQ303"/>
  <c r="AR304"/>
  <c r="AP303"/>
  <c r="AS303" s="1"/>
  <c r="AI308"/>
  <c r="AD308" s="1"/>
  <c r="AJ307"/>
  <c r="AK307" s="1"/>
  <c r="AG307"/>
  <c r="AH307"/>
  <c r="AJ304"/>
  <c r="AL304" s="1"/>
  <c r="BD302"/>
  <c r="AK304"/>
  <c r="AL306"/>
  <c r="AL307"/>
  <c r="AT303"/>
  <c r="AK303"/>
  <c r="AL303"/>
  <c r="BD301"/>
  <c r="BM305" l="1"/>
  <c r="BN305"/>
  <c r="BO306"/>
  <c r="AL305"/>
  <c r="AY305"/>
  <c r="AZ305"/>
  <c r="BA306"/>
  <c r="BB305"/>
  <c r="BC305" s="1"/>
  <c r="BW304"/>
  <c r="BY305"/>
  <c r="BX304"/>
  <c r="BI307"/>
  <c r="BJ308"/>
  <c r="BH307"/>
  <c r="AH308"/>
  <c r="AG308"/>
  <c r="AJ308"/>
  <c r="AI309"/>
  <c r="AD309" s="1"/>
  <c r="AR305"/>
  <c r="AQ304"/>
  <c r="AP304"/>
  <c r="BT306"/>
  <c r="BS305"/>
  <c r="BR305"/>
  <c r="AU303"/>
  <c r="BO307" l="1"/>
  <c r="BM306"/>
  <c r="BN306"/>
  <c r="AS304"/>
  <c r="AU332" s="1"/>
  <c r="AU334"/>
  <c r="AS305"/>
  <c r="AT305" s="1"/>
  <c r="AP305"/>
  <c r="AQ305"/>
  <c r="AR306"/>
  <c r="AK308"/>
  <c r="AL308"/>
  <c r="BW305"/>
  <c r="BY306"/>
  <c r="BX305"/>
  <c r="AU335"/>
  <c r="BT307"/>
  <c r="BS306"/>
  <c r="BR306"/>
  <c r="AJ309"/>
  <c r="AI310"/>
  <c r="AD310" s="1"/>
  <c r="AH309"/>
  <c r="AG309"/>
  <c r="BH308"/>
  <c r="BI308"/>
  <c r="BJ309"/>
  <c r="AY306"/>
  <c r="AZ306"/>
  <c r="BA307"/>
  <c r="BB306"/>
  <c r="BC306" s="1"/>
  <c r="AU339"/>
  <c r="BD303"/>
  <c r="BO308" l="1"/>
  <c r="BM307"/>
  <c r="BN307"/>
  <c r="BA308"/>
  <c r="BB307"/>
  <c r="BC307" s="1"/>
  <c r="AY307"/>
  <c r="AZ307"/>
  <c r="AI311"/>
  <c r="AD311" s="1"/>
  <c r="AJ310"/>
  <c r="AG310"/>
  <c r="AH310"/>
  <c r="BR307"/>
  <c r="BT308"/>
  <c r="BS307"/>
  <c r="BY307"/>
  <c r="BX306"/>
  <c r="BW306"/>
  <c r="BH309"/>
  <c r="BI309"/>
  <c r="BJ310"/>
  <c r="AK309"/>
  <c r="AS306"/>
  <c r="AT306" s="1"/>
  <c r="AP306"/>
  <c r="AQ306"/>
  <c r="AR307"/>
  <c r="AT304"/>
  <c r="AU336"/>
  <c r="AU328"/>
  <c r="AU325"/>
  <c r="AU320"/>
  <c r="AU315"/>
  <c r="AU313"/>
  <c r="AU309"/>
  <c r="AU304"/>
  <c r="BD337" s="1"/>
  <c r="AU330"/>
  <c r="BD340"/>
  <c r="AU326"/>
  <c r="BD326" s="1"/>
  <c r="AU323"/>
  <c r="BD323" s="1"/>
  <c r="AU318"/>
  <c r="BD318" s="1"/>
  <c r="AU316"/>
  <c r="BD316" s="1"/>
  <c r="AU311"/>
  <c r="BD311" s="1"/>
  <c r="AU307"/>
  <c r="BD307" s="1"/>
  <c r="AU331"/>
  <c r="AU337"/>
  <c r="AU329"/>
  <c r="AU324"/>
  <c r="AU321"/>
  <c r="AU317"/>
  <c r="AU312"/>
  <c r="AU308"/>
  <c r="AU306"/>
  <c r="AU338"/>
  <c r="AU333"/>
  <c r="AU327"/>
  <c r="AU322"/>
  <c r="AU319"/>
  <c r="AU314"/>
  <c r="AU310"/>
  <c r="AU305"/>
  <c r="AL309"/>
  <c r="BD343"/>
  <c r="AU340"/>
  <c r="BN308" l="1"/>
  <c r="BO309"/>
  <c r="BM308"/>
  <c r="AS307"/>
  <c r="AT307" s="1"/>
  <c r="AP307"/>
  <c r="AR308"/>
  <c r="AQ307"/>
  <c r="BH310"/>
  <c r="BI310"/>
  <c r="BJ311"/>
  <c r="BY308"/>
  <c r="BX307"/>
  <c r="BW307"/>
  <c r="BT309"/>
  <c r="BS308"/>
  <c r="BR308"/>
  <c r="AK310"/>
  <c r="AL310"/>
  <c r="BD306"/>
  <c r="BD312"/>
  <c r="BD321"/>
  <c r="BD329"/>
  <c r="BD330"/>
  <c r="BD310"/>
  <c r="BD319"/>
  <c r="BD327"/>
  <c r="BD334"/>
  <c r="BD338"/>
  <c r="BD331"/>
  <c r="BD309"/>
  <c r="BD315"/>
  <c r="BD325"/>
  <c r="BD308"/>
  <c r="BD317"/>
  <c r="BD324"/>
  <c r="BD339"/>
  <c r="BD332"/>
  <c r="BD305"/>
  <c r="BD314"/>
  <c r="BD322"/>
  <c r="BD304"/>
  <c r="BD333"/>
  <c r="BD336"/>
  <c r="BD342"/>
  <c r="BD335"/>
  <c r="BD341"/>
  <c r="BD313"/>
  <c r="BD320"/>
  <c r="BD328"/>
  <c r="AH311"/>
  <c r="AG311"/>
  <c r="AJ311"/>
  <c r="AI312"/>
  <c r="AD312" s="1"/>
  <c r="AY308"/>
  <c r="AZ308"/>
  <c r="BA309"/>
  <c r="BB308"/>
  <c r="BC308" s="1"/>
  <c r="BD344"/>
  <c r="AU341"/>
  <c r="BM309" l="1"/>
  <c r="BN309"/>
  <c r="BO310"/>
  <c r="AI313"/>
  <c r="AD313" s="1"/>
  <c r="AJ312"/>
  <c r="AG312"/>
  <c r="AH312"/>
  <c r="BW308"/>
  <c r="BY309"/>
  <c r="BX308"/>
  <c r="BA310"/>
  <c r="BB309"/>
  <c r="BC309" s="1"/>
  <c r="AY309"/>
  <c r="AZ309"/>
  <c r="AK311"/>
  <c r="AL312"/>
  <c r="AL311"/>
  <c r="BT310"/>
  <c r="BS309"/>
  <c r="BR309"/>
  <c r="BI311"/>
  <c r="BJ312"/>
  <c r="BH311"/>
  <c r="AR309"/>
  <c r="AQ308"/>
  <c r="AS308"/>
  <c r="AT308" s="1"/>
  <c r="AP308"/>
  <c r="AU342"/>
  <c r="BD345"/>
  <c r="BM310" l="1"/>
  <c r="BN310"/>
  <c r="BO311"/>
  <c r="AS309"/>
  <c r="AT309" s="1"/>
  <c r="AP309"/>
  <c r="AR310"/>
  <c r="AQ309"/>
  <c r="BH312"/>
  <c r="BI312"/>
  <c r="BJ313"/>
  <c r="BR310"/>
  <c r="BT311"/>
  <c r="BS310"/>
  <c r="BW309"/>
  <c r="BY310"/>
  <c r="BX309"/>
  <c r="AK312"/>
  <c r="AZ310"/>
  <c r="AY310"/>
  <c r="BB310"/>
  <c r="BC310" s="1"/>
  <c r="BA311"/>
  <c r="AJ313"/>
  <c r="AI314"/>
  <c r="AD314" s="1"/>
  <c r="AH313"/>
  <c r="AG313"/>
  <c r="AU343"/>
  <c r="BD346"/>
  <c r="BN311" l="1"/>
  <c r="BO312"/>
  <c r="BM311"/>
  <c r="AK313"/>
  <c r="AL313"/>
  <c r="BA312"/>
  <c r="BB311"/>
  <c r="BC311" s="1"/>
  <c r="AY311"/>
  <c r="AZ311"/>
  <c r="BR311"/>
  <c r="BT312"/>
  <c r="BS311"/>
  <c r="BI313"/>
  <c r="BJ314"/>
  <c r="BH313"/>
  <c r="AQ310"/>
  <c r="AR311"/>
  <c r="AS310"/>
  <c r="AT310" s="1"/>
  <c r="AP310"/>
  <c r="AG314"/>
  <c r="AH314"/>
  <c r="AI315"/>
  <c r="AD315" s="1"/>
  <c r="AJ314"/>
  <c r="AK314" s="1"/>
  <c r="BW310"/>
  <c r="BY311"/>
  <c r="BX310"/>
  <c r="BD347"/>
  <c r="AU344"/>
  <c r="BM312" l="1"/>
  <c r="BN312"/>
  <c r="BO313"/>
  <c r="AL314"/>
  <c r="BW311"/>
  <c r="BY312"/>
  <c r="BX311"/>
  <c r="AJ315"/>
  <c r="AI316"/>
  <c r="AD316" s="1"/>
  <c r="AH315"/>
  <c r="AG315"/>
  <c r="AR312"/>
  <c r="AQ311"/>
  <c r="AS311"/>
  <c r="AT311" s="1"/>
  <c r="AP311"/>
  <c r="BS312"/>
  <c r="BR312"/>
  <c r="BT313"/>
  <c r="BJ315"/>
  <c r="BH314"/>
  <c r="BI314"/>
  <c r="BB312"/>
  <c r="BC312" s="1"/>
  <c r="BA313"/>
  <c r="AZ312"/>
  <c r="AY312"/>
  <c r="AL315"/>
  <c r="AU345"/>
  <c r="BD348"/>
  <c r="BO314" l="1"/>
  <c r="BM313"/>
  <c r="BN313"/>
  <c r="BS313"/>
  <c r="BR313"/>
  <c r="BT314"/>
  <c r="AS312"/>
  <c r="AT312" s="1"/>
  <c r="AP312"/>
  <c r="AQ312"/>
  <c r="AR313"/>
  <c r="AK315"/>
  <c r="BA314"/>
  <c r="BB313"/>
  <c r="BC313" s="1"/>
  <c r="AY313"/>
  <c r="AZ313"/>
  <c r="BI315"/>
  <c r="BJ316"/>
  <c r="BH315"/>
  <c r="AI317"/>
  <c r="AD317" s="1"/>
  <c r="AJ316"/>
  <c r="AG316"/>
  <c r="AH316"/>
  <c r="BX312"/>
  <c r="BW312"/>
  <c r="BY313"/>
  <c r="BD349"/>
  <c r="AU346"/>
  <c r="BN314" l="1"/>
  <c r="BO315"/>
  <c r="BM314"/>
  <c r="AH317"/>
  <c r="AG317"/>
  <c r="AJ317"/>
  <c r="AI318"/>
  <c r="AD318" s="1"/>
  <c r="BH316"/>
  <c r="BI316"/>
  <c r="BJ317"/>
  <c r="AR314"/>
  <c r="AQ313"/>
  <c r="AS313"/>
  <c r="AT313" s="1"/>
  <c r="AP313"/>
  <c r="BS314"/>
  <c r="BR314"/>
  <c r="BT315"/>
  <c r="BY314"/>
  <c r="BX313"/>
  <c r="BW313"/>
  <c r="AK316"/>
  <c r="BB314"/>
  <c r="BC314" s="1"/>
  <c r="BA315"/>
  <c r="AZ314"/>
  <c r="AY314"/>
  <c r="AL316"/>
  <c r="AU347"/>
  <c r="BD350"/>
  <c r="BO316" l="1"/>
  <c r="BM315"/>
  <c r="BN315"/>
  <c r="AY315"/>
  <c r="AZ315"/>
  <c r="BA316"/>
  <c r="BB315"/>
  <c r="BC315" s="1"/>
  <c r="BI317"/>
  <c r="BJ318"/>
  <c r="BH317"/>
  <c r="AK317"/>
  <c r="AL317"/>
  <c r="BW314"/>
  <c r="BY315"/>
  <c r="BX314"/>
  <c r="BT316"/>
  <c r="BS315"/>
  <c r="BR315"/>
  <c r="AQ314"/>
  <c r="AR315"/>
  <c r="AS314"/>
  <c r="AT314" s="1"/>
  <c r="AP314"/>
  <c r="AG318"/>
  <c r="AH318"/>
  <c r="AI319"/>
  <c r="AD319" s="1"/>
  <c r="AJ318"/>
  <c r="BD351"/>
  <c r="AU348"/>
  <c r="BO317" l="1"/>
  <c r="BM316"/>
  <c r="BN316"/>
  <c r="AJ319"/>
  <c r="AI320"/>
  <c r="AD320" s="1"/>
  <c r="AH319"/>
  <c r="AG319"/>
  <c r="AZ316"/>
  <c r="AY316"/>
  <c r="BB316"/>
  <c r="BC316" s="1"/>
  <c r="BA317"/>
  <c r="AK318"/>
  <c r="AL318"/>
  <c r="AR316"/>
  <c r="AQ315"/>
  <c r="AS315"/>
  <c r="AT315" s="1"/>
  <c r="AP315"/>
  <c r="BR316"/>
  <c r="BT317"/>
  <c r="BS316"/>
  <c r="BY316"/>
  <c r="BX315"/>
  <c r="BW315"/>
  <c r="BJ319"/>
  <c r="BH318"/>
  <c r="BI318"/>
  <c r="AU349"/>
  <c r="BD352"/>
  <c r="BO318" l="1"/>
  <c r="BM317"/>
  <c r="BN317"/>
  <c r="BX316"/>
  <c r="BW316"/>
  <c r="BY317"/>
  <c r="BT318"/>
  <c r="BS317"/>
  <c r="BR317"/>
  <c r="AK319"/>
  <c r="AL319"/>
  <c r="BH319"/>
  <c r="BI319"/>
  <c r="BJ320"/>
  <c r="AQ316"/>
  <c r="AR317"/>
  <c r="AS316"/>
  <c r="AT316" s="1"/>
  <c r="AP316"/>
  <c r="AY317"/>
  <c r="AZ317"/>
  <c r="BA318"/>
  <c r="BB317"/>
  <c r="BC317" s="1"/>
  <c r="AI321"/>
  <c r="AD321" s="1"/>
  <c r="AJ320"/>
  <c r="AG320"/>
  <c r="AH320"/>
  <c r="BD353"/>
  <c r="AU350"/>
  <c r="BN318" l="1"/>
  <c r="BO319"/>
  <c r="BM318"/>
  <c r="AK320"/>
  <c r="AL320"/>
  <c r="AR318"/>
  <c r="AQ317"/>
  <c r="AS317"/>
  <c r="AT317" s="1"/>
  <c r="AP317"/>
  <c r="BJ321"/>
  <c r="BH320"/>
  <c r="BI320"/>
  <c r="BW317"/>
  <c r="BY318"/>
  <c r="BX317"/>
  <c r="AH321"/>
  <c r="AG321"/>
  <c r="AJ321"/>
  <c r="AI322"/>
  <c r="AD322" s="1"/>
  <c r="BB318"/>
  <c r="BC318" s="1"/>
  <c r="BA319"/>
  <c r="AZ318"/>
  <c r="AY318"/>
  <c r="BS318"/>
  <c r="BR318"/>
  <c r="BT319"/>
  <c r="AU351"/>
  <c r="BD354"/>
  <c r="BN319" l="1"/>
  <c r="BO320"/>
  <c r="BM319"/>
  <c r="BS319"/>
  <c r="BR319"/>
  <c r="BT320"/>
  <c r="AK321"/>
  <c r="AL321"/>
  <c r="BX318"/>
  <c r="BW318"/>
  <c r="BY319"/>
  <c r="BA320"/>
  <c r="BB319"/>
  <c r="BC319" s="1"/>
  <c r="AY319"/>
  <c r="AZ319"/>
  <c r="AI323"/>
  <c r="AD323" s="1"/>
  <c r="AJ322"/>
  <c r="AG322"/>
  <c r="AH322"/>
  <c r="BH321"/>
  <c r="BI321"/>
  <c r="BJ322"/>
  <c r="AS318"/>
  <c r="AT318" s="1"/>
  <c r="AP318"/>
  <c r="AQ318"/>
  <c r="AR319"/>
  <c r="BD355"/>
  <c r="AU352"/>
  <c r="BO321" l="1"/>
  <c r="BM320"/>
  <c r="BN320"/>
  <c r="AK322"/>
  <c r="AL322"/>
  <c r="BW319"/>
  <c r="BY320"/>
  <c r="BX319"/>
  <c r="BS320"/>
  <c r="BR320"/>
  <c r="BT321"/>
  <c r="AR320"/>
  <c r="AQ319"/>
  <c r="AS319"/>
  <c r="AT319" s="1"/>
  <c r="AP319"/>
  <c r="BH322"/>
  <c r="BI322"/>
  <c r="BJ323"/>
  <c r="AJ323"/>
  <c r="AI324"/>
  <c r="AD324" s="1"/>
  <c r="AH323"/>
  <c r="AG323"/>
  <c r="BB320"/>
  <c r="BC320" s="1"/>
  <c r="BA321"/>
  <c r="AZ320"/>
  <c r="AY320"/>
  <c r="BD356"/>
  <c r="AU353"/>
  <c r="BO322" l="1"/>
  <c r="BM321"/>
  <c r="BN321"/>
  <c r="AK323"/>
  <c r="AL323"/>
  <c r="BS321"/>
  <c r="BR321"/>
  <c r="BT322"/>
  <c r="BW320"/>
  <c r="BY321"/>
  <c r="BX320"/>
  <c r="BA322"/>
  <c r="BB321"/>
  <c r="BC321" s="1"/>
  <c r="AY321"/>
  <c r="AZ321"/>
  <c r="AG324"/>
  <c r="AH324"/>
  <c r="AI325"/>
  <c r="AD325" s="1"/>
  <c r="AJ324"/>
  <c r="BI323"/>
  <c r="BJ324"/>
  <c r="BH323"/>
  <c r="AS320"/>
  <c r="AT320" s="1"/>
  <c r="AP320"/>
  <c r="AQ320"/>
  <c r="AR321"/>
  <c r="AU354"/>
  <c r="BD357"/>
  <c r="BN322" l="1"/>
  <c r="BO323"/>
  <c r="BM322"/>
  <c r="AR322"/>
  <c r="AQ321"/>
  <c r="AS321"/>
  <c r="AT321" s="1"/>
  <c r="AP321"/>
  <c r="AH325"/>
  <c r="AG325"/>
  <c r="AJ325"/>
  <c r="AI326"/>
  <c r="AD326" s="1"/>
  <c r="AZ322"/>
  <c r="AY322"/>
  <c r="BB322"/>
  <c r="BC322" s="1"/>
  <c r="BA323"/>
  <c r="BH324"/>
  <c r="BI324"/>
  <c r="BJ325"/>
  <c r="AK324"/>
  <c r="AL324"/>
  <c r="BW321"/>
  <c r="BY322"/>
  <c r="BX321"/>
  <c r="BR322"/>
  <c r="BT323"/>
  <c r="BS322"/>
  <c r="BD358"/>
  <c r="AU355"/>
  <c r="BO324" l="1"/>
  <c r="BM323"/>
  <c r="BN323"/>
  <c r="BX322"/>
  <c r="BW322"/>
  <c r="BY323"/>
  <c r="BA324"/>
  <c r="BB323"/>
  <c r="BC323" s="1"/>
  <c r="AY323"/>
  <c r="AZ323"/>
  <c r="AI327"/>
  <c r="AD327" s="1"/>
  <c r="AJ326"/>
  <c r="AG326"/>
  <c r="AH326"/>
  <c r="BT324"/>
  <c r="BS323"/>
  <c r="BR323"/>
  <c r="BI325"/>
  <c r="BJ326"/>
  <c r="BH325"/>
  <c r="AK325"/>
  <c r="AL325"/>
  <c r="AS322"/>
  <c r="AT322" s="1"/>
  <c r="AP322"/>
  <c r="AQ322"/>
  <c r="AR323"/>
  <c r="BD359"/>
  <c r="AU356"/>
  <c r="BM324" l="1"/>
  <c r="BN324"/>
  <c r="BO325"/>
  <c r="AS323"/>
  <c r="AT323" s="1"/>
  <c r="AP323"/>
  <c r="AR324"/>
  <c r="AQ323"/>
  <c r="BJ327"/>
  <c r="BH326"/>
  <c r="BI326"/>
  <c r="BS324"/>
  <c r="BR324"/>
  <c r="BT325"/>
  <c r="AJ327"/>
  <c r="AI328"/>
  <c r="AD328" s="1"/>
  <c r="AH327"/>
  <c r="AG327"/>
  <c r="BB324"/>
  <c r="BC324" s="1"/>
  <c r="BA325"/>
  <c r="AZ324"/>
  <c r="AY324"/>
  <c r="AK326"/>
  <c r="AL326"/>
  <c r="BW323"/>
  <c r="BY324"/>
  <c r="BX323"/>
  <c r="AU357"/>
  <c r="BD360"/>
  <c r="BM325" l="1"/>
  <c r="BN325"/>
  <c r="BO326"/>
  <c r="AY325"/>
  <c r="AZ325"/>
  <c r="BA326"/>
  <c r="BB325"/>
  <c r="BC325" s="1"/>
  <c r="AI329"/>
  <c r="AD329" s="1"/>
  <c r="AJ328"/>
  <c r="AG328"/>
  <c r="AH328"/>
  <c r="BT326"/>
  <c r="BS325"/>
  <c r="BR325"/>
  <c r="AS324"/>
  <c r="AT324" s="1"/>
  <c r="AP324"/>
  <c r="AQ324"/>
  <c r="AR325"/>
  <c r="BW324"/>
  <c r="BY325"/>
  <c r="BX324"/>
  <c r="AK327"/>
  <c r="AL327"/>
  <c r="BI327"/>
  <c r="BJ328"/>
  <c r="BH327"/>
  <c r="AU358"/>
  <c r="BD361"/>
  <c r="BO327" l="1"/>
  <c r="BM326"/>
  <c r="BN326"/>
  <c r="BS326"/>
  <c r="BR326"/>
  <c r="BT327"/>
  <c r="AJ329"/>
  <c r="AI330"/>
  <c r="AD330" s="1"/>
  <c r="AH329"/>
  <c r="AG329"/>
  <c r="BB326"/>
  <c r="BC326" s="1"/>
  <c r="BA327"/>
  <c r="AZ326"/>
  <c r="AY326"/>
  <c r="BJ329"/>
  <c r="BH328"/>
  <c r="BI328"/>
  <c r="BY326"/>
  <c r="BX325"/>
  <c r="BW325"/>
  <c r="AR326"/>
  <c r="AQ325"/>
  <c r="AS325"/>
  <c r="AT325" s="1"/>
  <c r="AP325"/>
  <c r="AK328"/>
  <c r="AL328"/>
  <c r="AU359"/>
  <c r="BD362"/>
  <c r="BM327" l="1"/>
  <c r="BN327"/>
  <c r="BO328"/>
  <c r="AQ326"/>
  <c r="AR327"/>
  <c r="AS326"/>
  <c r="AT326" s="1"/>
  <c r="AP326"/>
  <c r="BI329"/>
  <c r="BJ330"/>
  <c r="BH329"/>
  <c r="AK329"/>
  <c r="AL329"/>
  <c r="BW326"/>
  <c r="BY327"/>
  <c r="BX326"/>
  <c r="AY327"/>
  <c r="AZ327"/>
  <c r="BA328"/>
  <c r="BB327"/>
  <c r="BC327" s="1"/>
  <c r="AI331"/>
  <c r="AD331" s="1"/>
  <c r="AJ330"/>
  <c r="AG330"/>
  <c r="AH330"/>
  <c r="BS327"/>
  <c r="BR327"/>
  <c r="BT328"/>
  <c r="BD363"/>
  <c r="AU360"/>
  <c r="BO329" l="1"/>
  <c r="BM328"/>
  <c r="BN328"/>
  <c r="BS328"/>
  <c r="BR328"/>
  <c r="BT329"/>
  <c r="AH331"/>
  <c r="AG331"/>
  <c r="AJ331"/>
  <c r="AI332"/>
  <c r="AD332" s="1"/>
  <c r="AZ328"/>
  <c r="AY328"/>
  <c r="BB328"/>
  <c r="BC328" s="1"/>
  <c r="BA329"/>
  <c r="BY328"/>
  <c r="BX327"/>
  <c r="BW327"/>
  <c r="AK330"/>
  <c r="AL330"/>
  <c r="BJ331"/>
  <c r="BH330"/>
  <c r="BI330"/>
  <c r="AR328"/>
  <c r="AQ327"/>
  <c r="AS327"/>
  <c r="AT327" s="1"/>
  <c r="AP327"/>
  <c r="AU361"/>
  <c r="BD364"/>
  <c r="BN329" l="1"/>
  <c r="BO330"/>
  <c r="BM329"/>
  <c r="AQ328"/>
  <c r="AR329"/>
  <c r="AS328"/>
  <c r="AT328" s="1"/>
  <c r="AP328"/>
  <c r="BA330"/>
  <c r="BB329"/>
  <c r="BC329" s="1"/>
  <c r="AY329"/>
  <c r="AZ329"/>
  <c r="AG332"/>
  <c r="AI333"/>
  <c r="AD333" s="1"/>
  <c r="AJ332"/>
  <c r="AH332"/>
  <c r="BS329"/>
  <c r="BR329"/>
  <c r="BT330"/>
  <c r="BH331"/>
  <c r="BI331"/>
  <c r="BJ332"/>
  <c r="BW328"/>
  <c r="BY329"/>
  <c r="BX328"/>
  <c r="AK331"/>
  <c r="AL331"/>
  <c r="BD365"/>
  <c r="AU362"/>
  <c r="BO331" l="1"/>
  <c r="BM330"/>
  <c r="BN330"/>
  <c r="BY330"/>
  <c r="BX329"/>
  <c r="BW329"/>
  <c r="BJ333"/>
  <c r="BH332"/>
  <c r="BI332"/>
  <c r="AH333"/>
  <c r="AG333"/>
  <c r="AJ333"/>
  <c r="AI334"/>
  <c r="AD334" s="1"/>
  <c r="BS330"/>
  <c r="BR330"/>
  <c r="BT331"/>
  <c r="AK332"/>
  <c r="AL332"/>
  <c r="AZ330"/>
  <c r="AY330"/>
  <c r="BB330"/>
  <c r="BC330" s="1"/>
  <c r="BA331"/>
  <c r="AS329"/>
  <c r="AT329" s="1"/>
  <c r="AP329"/>
  <c r="AR330"/>
  <c r="AQ329"/>
  <c r="AU363"/>
  <c r="BD366"/>
  <c r="BO332" l="1"/>
  <c r="BM331"/>
  <c r="BN331"/>
  <c r="BA332"/>
  <c r="BB331"/>
  <c r="BC331" s="1"/>
  <c r="AY331"/>
  <c r="AZ331"/>
  <c r="AK333"/>
  <c r="AL333"/>
  <c r="BX330"/>
  <c r="BW330"/>
  <c r="BY331"/>
  <c r="AS330"/>
  <c r="AT330" s="1"/>
  <c r="AQ330"/>
  <c r="AR331"/>
  <c r="AP330"/>
  <c r="BT332"/>
  <c r="BS331"/>
  <c r="BR331"/>
  <c r="AG334"/>
  <c r="AH334"/>
  <c r="AI335"/>
  <c r="AD335" s="1"/>
  <c r="AJ334"/>
  <c r="BH333"/>
  <c r="BI333"/>
  <c r="BJ334"/>
  <c r="AU364"/>
  <c r="BD367"/>
  <c r="BO333" l="1"/>
  <c r="BM332"/>
  <c r="BN332"/>
  <c r="BJ335"/>
  <c r="BH334"/>
  <c r="BI334"/>
  <c r="AH335"/>
  <c r="AG335"/>
  <c r="AJ335"/>
  <c r="AI336"/>
  <c r="AD336" s="1"/>
  <c r="BW331"/>
  <c r="BY332"/>
  <c r="BX331"/>
  <c r="BB332"/>
  <c r="BC332" s="1"/>
  <c r="BA333"/>
  <c r="AZ332"/>
  <c r="AY332"/>
  <c r="AK334"/>
  <c r="AL334"/>
  <c r="BT333"/>
  <c r="BS332"/>
  <c r="BR332"/>
  <c r="AR332"/>
  <c r="AQ331"/>
  <c r="AS331"/>
  <c r="AT331" s="1"/>
  <c r="AP331"/>
  <c r="AU365"/>
  <c r="BD368"/>
  <c r="BM333" l="1"/>
  <c r="BO334"/>
  <c r="BN333"/>
  <c r="BT334"/>
  <c r="BS333"/>
  <c r="BR333"/>
  <c r="AK335"/>
  <c r="AL335"/>
  <c r="AS332"/>
  <c r="AT332" s="1"/>
  <c r="AP332"/>
  <c r="AQ332"/>
  <c r="AR333"/>
  <c r="BA334"/>
  <c r="BB333"/>
  <c r="BC333" s="1"/>
  <c r="AY333"/>
  <c r="AZ333"/>
  <c r="BX332"/>
  <c r="BW332"/>
  <c r="BY333"/>
  <c r="AI337"/>
  <c r="AD337" s="1"/>
  <c r="AJ336"/>
  <c r="AG336"/>
  <c r="AH336"/>
  <c r="BH335"/>
  <c r="BI335"/>
  <c r="BJ336"/>
  <c r="BD369"/>
  <c r="AU366"/>
  <c r="BN334" l="1"/>
  <c r="BO335"/>
  <c r="BM334"/>
  <c r="BH336"/>
  <c r="BI336"/>
  <c r="BJ337"/>
  <c r="AG337"/>
  <c r="AJ337"/>
  <c r="AI338"/>
  <c r="AD338" s="1"/>
  <c r="AH337"/>
  <c r="AY334"/>
  <c r="BB334"/>
  <c r="BC334" s="1"/>
  <c r="BA335"/>
  <c r="AZ334"/>
  <c r="BR334"/>
  <c r="BT335"/>
  <c r="BS334"/>
  <c r="AK336"/>
  <c r="AL336"/>
  <c r="BY334"/>
  <c r="BX333"/>
  <c r="BW333"/>
  <c r="AS333"/>
  <c r="AT333" s="1"/>
  <c r="AR334"/>
  <c r="AQ333"/>
  <c r="AP333"/>
  <c r="AU367"/>
  <c r="BD370"/>
  <c r="BO336" l="1"/>
  <c r="BM335"/>
  <c r="BN335"/>
  <c r="AS334"/>
  <c r="AT334" s="1"/>
  <c r="AP334"/>
  <c r="AQ334"/>
  <c r="AR335"/>
  <c r="BT336"/>
  <c r="BS335"/>
  <c r="BR335"/>
  <c r="AK337"/>
  <c r="AL337"/>
  <c r="BI337"/>
  <c r="BJ338"/>
  <c r="BH337"/>
  <c r="BX334"/>
  <c r="BW334"/>
  <c r="BY335"/>
  <c r="BA336"/>
  <c r="BB335"/>
  <c r="BC335" s="1"/>
  <c r="AY335"/>
  <c r="AZ335"/>
  <c r="AI339"/>
  <c r="AD339" s="1"/>
  <c r="AJ338"/>
  <c r="AG338"/>
  <c r="AH338"/>
  <c r="BD371"/>
  <c r="AU368"/>
  <c r="BO337" l="1"/>
  <c r="BM336"/>
  <c r="BN336"/>
  <c r="AK338"/>
  <c r="AL338"/>
  <c r="BW335"/>
  <c r="BY336"/>
  <c r="BX335"/>
  <c r="BJ339"/>
  <c r="BH338"/>
  <c r="BI338"/>
  <c r="AH339"/>
  <c r="AG339"/>
  <c r="AJ339"/>
  <c r="AI340"/>
  <c r="AD340" s="1"/>
  <c r="BB336"/>
  <c r="BC336" s="1"/>
  <c r="BA337"/>
  <c r="AZ336"/>
  <c r="AY336"/>
  <c r="BS336"/>
  <c r="BR336"/>
  <c r="BT337"/>
  <c r="AS335"/>
  <c r="AT335" s="1"/>
  <c r="AP335"/>
  <c r="AR336"/>
  <c r="AQ335"/>
  <c r="AU369"/>
  <c r="BD372"/>
  <c r="BO338" l="1"/>
  <c r="BM337"/>
  <c r="BN337"/>
  <c r="BS337"/>
  <c r="BR337"/>
  <c r="BT338"/>
  <c r="AK339"/>
  <c r="AL339"/>
  <c r="AR337"/>
  <c r="AS336"/>
  <c r="AT336" s="1"/>
  <c r="AP336"/>
  <c r="AQ336"/>
  <c r="AY337"/>
  <c r="AZ337"/>
  <c r="BA338"/>
  <c r="BB337"/>
  <c r="BC337" s="1"/>
  <c r="AI341"/>
  <c r="AD341" s="1"/>
  <c r="AJ340"/>
  <c r="AG340"/>
  <c r="AH340"/>
  <c r="BH339"/>
  <c r="BI339"/>
  <c r="BJ340"/>
  <c r="BX336"/>
  <c r="BW336"/>
  <c r="BY337"/>
  <c r="AU370"/>
  <c r="BD373"/>
  <c r="BN338" l="1"/>
  <c r="BO339"/>
  <c r="BM338"/>
  <c r="BW337"/>
  <c r="BY338"/>
  <c r="BX337"/>
  <c r="AK340"/>
  <c r="AL340"/>
  <c r="BS338"/>
  <c r="BR338"/>
  <c r="BT339"/>
  <c r="BH340"/>
  <c r="BI340"/>
  <c r="BJ341"/>
  <c r="AH341"/>
  <c r="AG341"/>
  <c r="AJ341"/>
  <c r="AI342"/>
  <c r="AD342" s="1"/>
  <c r="BB338"/>
  <c r="BC338" s="1"/>
  <c r="BA339"/>
  <c r="AZ338"/>
  <c r="AY338"/>
  <c r="AR338"/>
  <c r="AQ337"/>
  <c r="AS337"/>
  <c r="AT337" s="1"/>
  <c r="AP337"/>
  <c r="AU371"/>
  <c r="BD374"/>
  <c r="BM339" l="1"/>
  <c r="BN339"/>
  <c r="BO340"/>
  <c r="BA340"/>
  <c r="BB339"/>
  <c r="BC339" s="1"/>
  <c r="AY339"/>
  <c r="AZ339"/>
  <c r="AI343"/>
  <c r="AD343" s="1"/>
  <c r="AJ342"/>
  <c r="AG342"/>
  <c r="AH342"/>
  <c r="BI341"/>
  <c r="BJ342"/>
  <c r="BH341"/>
  <c r="AQ338"/>
  <c r="AR339"/>
  <c r="AS338"/>
  <c r="AT338" s="1"/>
  <c r="AP338"/>
  <c r="AK341"/>
  <c r="AL341"/>
  <c r="BS339"/>
  <c r="BR339"/>
  <c r="BT340"/>
  <c r="BX338"/>
  <c r="BW338"/>
  <c r="BY339"/>
  <c r="BD375"/>
  <c r="AU372"/>
  <c r="BO341" l="1"/>
  <c r="BM340"/>
  <c r="BN340"/>
  <c r="BW339"/>
  <c r="BY340"/>
  <c r="BX339"/>
  <c r="AS339"/>
  <c r="AT339" s="1"/>
  <c r="AP339"/>
  <c r="AR340"/>
  <c r="AQ339"/>
  <c r="BJ343"/>
  <c r="BH342"/>
  <c r="BI342"/>
  <c r="AK342"/>
  <c r="AL342"/>
  <c r="BR340"/>
  <c r="BT341"/>
  <c r="BS340"/>
  <c r="AH343"/>
  <c r="AG343"/>
  <c r="AJ343"/>
  <c r="AI344"/>
  <c r="AD344" s="1"/>
  <c r="BB340"/>
  <c r="BC340" s="1"/>
  <c r="BA341"/>
  <c r="AZ340"/>
  <c r="AY340"/>
  <c r="AU373"/>
  <c r="BD376"/>
  <c r="BO342" l="1"/>
  <c r="BM341"/>
  <c r="BN341"/>
  <c r="AK343"/>
  <c r="AL343"/>
  <c r="BS341"/>
  <c r="BR341"/>
  <c r="BT342"/>
  <c r="BI343"/>
  <c r="BJ344"/>
  <c r="BH343"/>
  <c r="AY341"/>
  <c r="AZ341"/>
  <c r="BA342"/>
  <c r="BB341"/>
  <c r="BC341" s="1"/>
  <c r="AI345"/>
  <c r="AD345" s="1"/>
  <c r="AJ344"/>
  <c r="AG344"/>
  <c r="AH344"/>
  <c r="AQ340"/>
  <c r="AR341"/>
  <c r="AS340"/>
  <c r="AT340" s="1"/>
  <c r="AP340"/>
  <c r="BX340"/>
  <c r="BW340"/>
  <c r="BY341"/>
  <c r="BD377"/>
  <c r="AU374"/>
  <c r="BN342" l="1"/>
  <c r="BO343"/>
  <c r="BM342"/>
  <c r="AS341"/>
  <c r="AT341" s="1"/>
  <c r="AP341"/>
  <c r="AR342"/>
  <c r="AQ341"/>
  <c r="AH345"/>
  <c r="AG345"/>
  <c r="AJ345"/>
  <c r="AI346"/>
  <c r="AD346" s="1"/>
  <c r="AZ342"/>
  <c r="AY342"/>
  <c r="BB342"/>
  <c r="BC342" s="1"/>
  <c r="BA343"/>
  <c r="BH344"/>
  <c r="BI344"/>
  <c r="BJ345"/>
  <c r="BR342"/>
  <c r="BT343"/>
  <c r="BS342"/>
  <c r="BY342"/>
  <c r="BX341"/>
  <c r="BW341"/>
  <c r="AK344"/>
  <c r="AL344"/>
  <c r="AU375"/>
  <c r="BD378"/>
  <c r="BO344" l="1"/>
  <c r="BM343"/>
  <c r="BN343"/>
  <c r="AY343"/>
  <c r="AZ343"/>
  <c r="BA344"/>
  <c r="BB343"/>
  <c r="BC343" s="1"/>
  <c r="AG346"/>
  <c r="AH346"/>
  <c r="AI347"/>
  <c r="AD347" s="1"/>
  <c r="AJ346"/>
  <c r="BX342"/>
  <c r="BW342"/>
  <c r="BY343"/>
  <c r="BS343"/>
  <c r="BR343"/>
  <c r="BT344"/>
  <c r="BH345"/>
  <c r="BI345"/>
  <c r="BJ346"/>
  <c r="AK345"/>
  <c r="AL345"/>
  <c r="AS342"/>
  <c r="AT342" s="1"/>
  <c r="AP342"/>
  <c r="AQ342"/>
  <c r="AR343"/>
  <c r="BD379"/>
  <c r="AU376"/>
  <c r="BN344" l="1"/>
  <c r="BO345"/>
  <c r="BM344"/>
  <c r="BR344"/>
  <c r="BT345"/>
  <c r="BS344"/>
  <c r="AK346"/>
  <c r="AL346"/>
  <c r="AS343"/>
  <c r="AT343" s="1"/>
  <c r="AP343"/>
  <c r="AR344"/>
  <c r="AQ343"/>
  <c r="BH346"/>
  <c r="BI346"/>
  <c r="BJ347"/>
  <c r="BW343"/>
  <c r="BY344"/>
  <c r="BX343"/>
  <c r="AH347"/>
  <c r="AG347"/>
  <c r="AJ347"/>
  <c r="AI348"/>
  <c r="AD348" s="1"/>
  <c r="BB344"/>
  <c r="BC344" s="1"/>
  <c r="BA345"/>
  <c r="AZ344"/>
  <c r="AY344"/>
  <c r="AU377"/>
  <c r="BD380"/>
  <c r="BN345" l="1"/>
  <c r="BO346"/>
  <c r="BM345"/>
  <c r="AK347"/>
  <c r="AL347"/>
  <c r="BX344"/>
  <c r="BW344"/>
  <c r="BY345"/>
  <c r="BH347"/>
  <c r="BI347"/>
  <c r="BJ348"/>
  <c r="AS344"/>
  <c r="AT344" s="1"/>
  <c r="AP344"/>
  <c r="AQ344"/>
  <c r="AR345"/>
  <c r="BA346"/>
  <c r="BB345"/>
  <c r="BC345" s="1"/>
  <c r="AY345"/>
  <c r="AZ345"/>
  <c r="AG348"/>
  <c r="AH348"/>
  <c r="AI349"/>
  <c r="AD349" s="1"/>
  <c r="AJ348"/>
  <c r="BS345"/>
  <c r="BR345"/>
  <c r="BT346"/>
  <c r="BD381"/>
  <c r="AU378"/>
  <c r="BN346" l="1"/>
  <c r="BO347"/>
  <c r="BM346"/>
  <c r="AK348"/>
  <c r="AL348"/>
  <c r="AR346"/>
  <c r="AQ345"/>
  <c r="AS345"/>
  <c r="AT345" s="1"/>
  <c r="AP345"/>
  <c r="BH348"/>
  <c r="BI348"/>
  <c r="BJ349"/>
  <c r="BS346"/>
  <c r="BR346"/>
  <c r="BT347"/>
  <c r="AJ349"/>
  <c r="AI350"/>
  <c r="AD350" s="1"/>
  <c r="AH349"/>
  <c r="AG349"/>
  <c r="AZ346"/>
  <c r="AY346"/>
  <c r="BB346"/>
  <c r="BC346" s="1"/>
  <c r="BA347"/>
  <c r="BW345"/>
  <c r="BY346"/>
  <c r="BX345"/>
  <c r="AU379"/>
  <c r="BD382"/>
  <c r="BM347" l="1"/>
  <c r="BN347"/>
  <c r="BO348"/>
  <c r="BW346"/>
  <c r="BY347"/>
  <c r="BX346"/>
  <c r="BA348"/>
  <c r="BB347"/>
  <c r="BC347" s="1"/>
  <c r="AY347"/>
  <c r="AZ347"/>
  <c r="AI351"/>
  <c r="AD351" s="1"/>
  <c r="AJ350"/>
  <c r="AG350"/>
  <c r="AH350"/>
  <c r="BS347"/>
  <c r="BR347"/>
  <c r="BT348"/>
  <c r="AK349"/>
  <c r="AL349"/>
  <c r="BI349"/>
  <c r="BJ350"/>
  <c r="BH349"/>
  <c r="AS346"/>
  <c r="AT346" s="1"/>
  <c r="AP346"/>
  <c r="AQ346"/>
  <c r="AR347"/>
  <c r="BD383"/>
  <c r="AU380"/>
  <c r="BM348" l="1"/>
  <c r="BN348"/>
  <c r="BO349"/>
  <c r="BH350"/>
  <c r="BI350"/>
  <c r="BJ351"/>
  <c r="BS348"/>
  <c r="BR348"/>
  <c r="BT349"/>
  <c r="AJ351"/>
  <c r="AI352"/>
  <c r="AD352" s="1"/>
  <c r="AH351"/>
  <c r="AG351"/>
  <c r="AZ348"/>
  <c r="AY348"/>
  <c r="BB348"/>
  <c r="BC348" s="1"/>
  <c r="BA349"/>
  <c r="BW347"/>
  <c r="BY348"/>
  <c r="BX347"/>
  <c r="AR348"/>
  <c r="AQ347"/>
  <c r="AS347"/>
  <c r="AT347" s="1"/>
  <c r="AP347"/>
  <c r="AK350"/>
  <c r="AL350"/>
  <c r="BD384"/>
  <c r="AU381"/>
  <c r="BM349" l="1"/>
  <c r="BN349"/>
  <c r="BO350"/>
  <c r="AK351"/>
  <c r="AL351"/>
  <c r="BI351"/>
  <c r="BJ352"/>
  <c r="BH351"/>
  <c r="AQ348"/>
  <c r="AR349"/>
  <c r="AS348"/>
  <c r="AT348" s="1"/>
  <c r="AP348"/>
  <c r="BW348"/>
  <c r="BY349"/>
  <c r="BX348"/>
  <c r="BA350"/>
  <c r="BB349"/>
  <c r="BC349" s="1"/>
  <c r="AY349"/>
  <c r="AZ349"/>
  <c r="AI353"/>
  <c r="AD353" s="1"/>
  <c r="AJ352"/>
  <c r="AG352"/>
  <c r="AH352"/>
  <c r="BT350"/>
  <c r="BS349"/>
  <c r="BR349"/>
  <c r="AU382"/>
  <c r="BD385"/>
  <c r="BM350" l="1"/>
  <c r="BN350"/>
  <c r="BO351"/>
  <c r="AK352"/>
  <c r="AL352"/>
  <c r="BH352"/>
  <c r="BI352"/>
  <c r="BJ353"/>
  <c r="BR350"/>
  <c r="BT351"/>
  <c r="BS350"/>
  <c r="AH353"/>
  <c r="AG353"/>
  <c r="AJ353"/>
  <c r="AI354"/>
  <c r="AD354" s="1"/>
  <c r="AZ350"/>
  <c r="AY350"/>
  <c r="BB350"/>
  <c r="BC350" s="1"/>
  <c r="BA351"/>
  <c r="BY350"/>
  <c r="BX349"/>
  <c r="BW349"/>
  <c r="AS349"/>
  <c r="AT349" s="1"/>
  <c r="AP349"/>
  <c r="AR350"/>
  <c r="AQ349"/>
  <c r="AU383"/>
  <c r="BD386"/>
  <c r="BM351" l="1"/>
  <c r="BN351"/>
  <c r="BO352"/>
  <c r="AQ350"/>
  <c r="AR351"/>
  <c r="AS350"/>
  <c r="AT350" s="1"/>
  <c r="AP350"/>
  <c r="AY351"/>
  <c r="AZ351"/>
  <c r="BA352"/>
  <c r="BB351"/>
  <c r="BC351" s="1"/>
  <c r="AG354"/>
  <c r="AH354"/>
  <c r="AI355"/>
  <c r="AD355" s="1"/>
  <c r="AJ354"/>
  <c r="BH353"/>
  <c r="BI353"/>
  <c r="BJ354"/>
  <c r="BX350"/>
  <c r="BY351"/>
  <c r="BW350"/>
  <c r="AK353"/>
  <c r="AL353"/>
  <c r="BT352"/>
  <c r="BS351"/>
  <c r="BR351"/>
  <c r="BD387"/>
  <c r="AU384"/>
  <c r="BN352" l="1"/>
  <c r="BO353"/>
  <c r="BM352"/>
  <c r="BR352"/>
  <c r="BT353"/>
  <c r="BS352"/>
  <c r="AK354"/>
  <c r="AL354"/>
  <c r="AS351"/>
  <c r="AT351" s="1"/>
  <c r="AP351"/>
  <c r="AR352"/>
  <c r="AQ351"/>
  <c r="BY352"/>
  <c r="BX351"/>
  <c r="BW351"/>
  <c r="BH354"/>
  <c r="BI354"/>
  <c r="BJ355"/>
  <c r="AH355"/>
  <c r="AG355"/>
  <c r="AJ355"/>
  <c r="AI356"/>
  <c r="AD356" s="1"/>
  <c r="AZ352"/>
  <c r="AY352"/>
  <c r="BB352"/>
  <c r="BC352" s="1"/>
  <c r="BA353"/>
  <c r="AU385"/>
  <c r="BD388"/>
  <c r="BM353" l="1"/>
  <c r="BN353"/>
  <c r="BO354"/>
  <c r="AY353"/>
  <c r="AZ353"/>
  <c r="BA354"/>
  <c r="BB353"/>
  <c r="BC353" s="1"/>
  <c r="AG356"/>
  <c r="AH356"/>
  <c r="AI357"/>
  <c r="AD357" s="1"/>
  <c r="AJ356"/>
  <c r="BI355"/>
  <c r="BJ356"/>
  <c r="BH355"/>
  <c r="BT354"/>
  <c r="BS353"/>
  <c r="BR353"/>
  <c r="AK355"/>
  <c r="AL355"/>
  <c r="BX352"/>
  <c r="BW352"/>
  <c r="BY353"/>
  <c r="AQ352"/>
  <c r="AR353"/>
  <c r="AS352"/>
  <c r="AT352" s="1"/>
  <c r="AP352"/>
  <c r="BD389"/>
  <c r="AU386"/>
  <c r="BN354" l="1"/>
  <c r="BO355"/>
  <c r="BM354"/>
  <c r="AR354"/>
  <c r="AQ353"/>
  <c r="AS353"/>
  <c r="AT353" s="1"/>
  <c r="AP353"/>
  <c r="BY354"/>
  <c r="BX353"/>
  <c r="BW353"/>
  <c r="BS354"/>
  <c r="BR354"/>
  <c r="BT355"/>
  <c r="BH356"/>
  <c r="BI356"/>
  <c r="BJ357"/>
  <c r="AK356"/>
  <c r="AL356"/>
  <c r="AH357"/>
  <c r="AG357"/>
  <c r="AJ357"/>
  <c r="AI358"/>
  <c r="AD358" s="1"/>
  <c r="AZ354"/>
  <c r="AY354"/>
  <c r="BB354"/>
  <c r="BC354" s="1"/>
  <c r="BA355"/>
  <c r="AU387"/>
  <c r="BD390"/>
  <c r="BM355" l="1"/>
  <c r="BN355"/>
  <c r="BO356"/>
  <c r="BA356"/>
  <c r="BB355"/>
  <c r="BC355" s="1"/>
  <c r="AY355"/>
  <c r="AZ355"/>
  <c r="AG358"/>
  <c r="AH358"/>
  <c r="AI359"/>
  <c r="AD359" s="1"/>
  <c r="AJ358"/>
  <c r="BS355"/>
  <c r="BR355"/>
  <c r="BT356"/>
  <c r="BW354"/>
  <c r="BY355"/>
  <c r="BX354"/>
  <c r="AS354"/>
  <c r="AT354" s="1"/>
  <c r="AP354"/>
  <c r="AQ354"/>
  <c r="AR355"/>
  <c r="AK357"/>
  <c r="AL357"/>
  <c r="BI357"/>
  <c r="BJ358"/>
  <c r="BH357"/>
  <c r="BD391"/>
  <c r="AU388"/>
  <c r="BM356" l="1"/>
  <c r="BN356"/>
  <c r="BO357"/>
  <c r="BJ359"/>
  <c r="BH358"/>
  <c r="BI358"/>
  <c r="BW355"/>
  <c r="BY356"/>
  <c r="BX355"/>
  <c r="BS356"/>
  <c r="BR356"/>
  <c r="BT357"/>
  <c r="AJ359"/>
  <c r="AI360"/>
  <c r="AD360" s="1"/>
  <c r="AH359"/>
  <c r="AG359"/>
  <c r="AZ356"/>
  <c r="AY356"/>
  <c r="BB356"/>
  <c r="BC356" s="1"/>
  <c r="BA357"/>
  <c r="AR356"/>
  <c r="AQ355"/>
  <c r="AS355"/>
  <c r="AT355" s="1"/>
  <c r="AP355"/>
  <c r="AK358"/>
  <c r="AL358"/>
  <c r="AU389"/>
  <c r="BD392"/>
  <c r="BO358" l="1"/>
  <c r="BM357"/>
  <c r="BN357"/>
  <c r="AS356"/>
  <c r="AT356" s="1"/>
  <c r="AP356"/>
  <c r="AQ356"/>
  <c r="AR357"/>
  <c r="AK359"/>
  <c r="AL359"/>
  <c r="BA358"/>
  <c r="BB357"/>
  <c r="BC357" s="1"/>
  <c r="AY357"/>
  <c r="AZ357"/>
  <c r="AG360"/>
  <c r="AH360"/>
  <c r="AI361"/>
  <c r="AD361" s="1"/>
  <c r="AJ360"/>
  <c r="BS357"/>
  <c r="BR357"/>
  <c r="BT358"/>
  <c r="BW356"/>
  <c r="BY357"/>
  <c r="BX356"/>
  <c r="BH359"/>
  <c r="BI359"/>
  <c r="BJ360"/>
  <c r="AU390"/>
  <c r="BD393"/>
  <c r="BO359" l="1"/>
  <c r="BM358"/>
  <c r="BN358"/>
  <c r="AK360"/>
  <c r="AL360"/>
  <c r="BH360"/>
  <c r="BI360"/>
  <c r="BJ361"/>
  <c r="BW357"/>
  <c r="BY358"/>
  <c r="BX357"/>
  <c r="BS358"/>
  <c r="BR358"/>
  <c r="BT359"/>
  <c r="AJ361"/>
  <c r="AI362"/>
  <c r="AD362" s="1"/>
  <c r="AH361"/>
  <c r="AG361"/>
  <c r="AZ358"/>
  <c r="AY358"/>
  <c r="BB358"/>
  <c r="BC358" s="1"/>
  <c r="BA359"/>
  <c r="AR358"/>
  <c r="AQ357"/>
  <c r="AS357"/>
  <c r="AT357" s="1"/>
  <c r="AP357"/>
  <c r="AU391"/>
  <c r="BD394"/>
  <c r="BM359" l="1"/>
  <c r="BN359"/>
  <c r="BO360"/>
  <c r="AQ358"/>
  <c r="AR359"/>
  <c r="AS358"/>
  <c r="AT358" s="1"/>
  <c r="AP358"/>
  <c r="AY359"/>
  <c r="AZ359"/>
  <c r="BA360"/>
  <c r="BB359"/>
  <c r="BC359" s="1"/>
  <c r="AI363"/>
  <c r="AD363" s="1"/>
  <c r="AJ362"/>
  <c r="AG362"/>
  <c r="AH362"/>
  <c r="BS359"/>
  <c r="BR359"/>
  <c r="BT360"/>
  <c r="BW358"/>
  <c r="BY359"/>
  <c r="BX358"/>
  <c r="BI361"/>
  <c r="BJ362"/>
  <c r="BH361"/>
  <c r="AK361"/>
  <c r="AL361"/>
  <c r="BD395"/>
  <c r="AU392"/>
  <c r="BN360" l="1"/>
  <c r="BO361"/>
  <c r="BM360"/>
  <c r="BH362"/>
  <c r="BI362"/>
  <c r="BJ363"/>
  <c r="AK362"/>
  <c r="AL362"/>
  <c r="AR360"/>
  <c r="AQ359"/>
  <c r="AS359"/>
  <c r="AT359" s="1"/>
  <c r="AP359"/>
  <c r="BY360"/>
  <c r="BX359"/>
  <c r="BW359"/>
  <c r="BS360"/>
  <c r="BR360"/>
  <c r="BT361"/>
  <c r="AJ363"/>
  <c r="AI364"/>
  <c r="AD364" s="1"/>
  <c r="AH363"/>
  <c r="AG363"/>
  <c r="AZ360"/>
  <c r="AY360"/>
  <c r="BB360"/>
  <c r="BC360" s="1"/>
  <c r="BA361"/>
  <c r="AU393"/>
  <c r="BD396"/>
  <c r="BN361" l="1"/>
  <c r="BO362"/>
  <c r="BM361"/>
  <c r="BA362"/>
  <c r="BB361"/>
  <c r="BC361" s="1"/>
  <c r="AY361"/>
  <c r="AZ361"/>
  <c r="AG364"/>
  <c r="AH364"/>
  <c r="AI365"/>
  <c r="AD365" s="1"/>
  <c r="AJ364"/>
  <c r="BS361"/>
  <c r="BT362"/>
  <c r="BR361"/>
  <c r="BH363"/>
  <c r="BI363"/>
  <c r="BJ364"/>
  <c r="AK363"/>
  <c r="AL363"/>
  <c r="BW360"/>
  <c r="BY361"/>
  <c r="BX360"/>
  <c r="AS360"/>
  <c r="AT360" s="1"/>
  <c r="AQ360"/>
  <c r="AR361"/>
  <c r="AP360"/>
  <c r="BD397"/>
  <c r="AU394"/>
  <c r="BN362" l="1"/>
  <c r="BO363"/>
  <c r="BM362"/>
  <c r="AS361"/>
  <c r="AT361" s="1"/>
  <c r="AP361"/>
  <c r="AR362"/>
  <c r="AQ361"/>
  <c r="BW361"/>
  <c r="BY362"/>
  <c r="BX361"/>
  <c r="BS362"/>
  <c r="BR362"/>
  <c r="BT363"/>
  <c r="AK364"/>
  <c r="AL364"/>
  <c r="BH364"/>
  <c r="BI364"/>
  <c r="BJ365"/>
  <c r="AJ365"/>
  <c r="AI366"/>
  <c r="AD366" s="1"/>
  <c r="AH365"/>
  <c r="AG365"/>
  <c r="AZ362"/>
  <c r="AY362"/>
  <c r="BB362"/>
  <c r="BC362" s="1"/>
  <c r="BA363"/>
  <c r="BD398"/>
  <c r="AU395"/>
  <c r="BM363" l="1"/>
  <c r="BN363"/>
  <c r="BO364"/>
  <c r="BA364"/>
  <c r="BB363"/>
  <c r="BC363" s="1"/>
  <c r="AY363"/>
  <c r="AZ363"/>
  <c r="AG366"/>
  <c r="AH366"/>
  <c r="AI367"/>
  <c r="AD367" s="1"/>
  <c r="AJ366"/>
  <c r="AQ362"/>
  <c r="AR363"/>
  <c r="AS362"/>
  <c r="AT362" s="1"/>
  <c r="AP362"/>
  <c r="AK365"/>
  <c r="AL365"/>
  <c r="BH365"/>
  <c r="BI365"/>
  <c r="BJ366"/>
  <c r="BT364"/>
  <c r="BS363"/>
  <c r="BR363"/>
  <c r="BW362"/>
  <c r="BX362"/>
  <c r="BY363"/>
  <c r="AU396"/>
  <c r="BD399"/>
  <c r="BN364" l="1"/>
  <c r="BO365"/>
  <c r="BM364"/>
  <c r="BS364"/>
  <c r="BR364"/>
  <c r="BT365"/>
  <c r="AR364"/>
  <c r="AQ363"/>
  <c r="AS363"/>
  <c r="AT363" s="1"/>
  <c r="AP363"/>
  <c r="AJ367"/>
  <c r="AI368"/>
  <c r="AD368" s="1"/>
  <c r="AH367"/>
  <c r="AG367"/>
  <c r="BB364"/>
  <c r="BC364" s="1"/>
  <c r="BA365"/>
  <c r="AZ364"/>
  <c r="AY364"/>
  <c r="BY364"/>
  <c r="BX363"/>
  <c r="BW363"/>
  <c r="BH366"/>
  <c r="BI366"/>
  <c r="BJ367"/>
  <c r="AK366"/>
  <c r="AL366"/>
  <c r="BD400"/>
  <c r="AU397"/>
  <c r="BO366" l="1"/>
  <c r="BM365"/>
  <c r="BN365"/>
  <c r="BI367"/>
  <c r="BJ368"/>
  <c r="BH367"/>
  <c r="AY365"/>
  <c r="AZ365"/>
  <c r="BA366"/>
  <c r="BB365"/>
  <c r="BC365" s="1"/>
  <c r="AI369"/>
  <c r="AD369" s="1"/>
  <c r="AJ368"/>
  <c r="AG368"/>
  <c r="AH368"/>
  <c r="BS365"/>
  <c r="BR365"/>
  <c r="BT366"/>
  <c r="BW364"/>
  <c r="BY365"/>
  <c r="BX364"/>
  <c r="AK367"/>
  <c r="AL367"/>
  <c r="AQ364"/>
  <c r="AR365"/>
  <c r="AS364"/>
  <c r="AT364" s="1"/>
  <c r="AP364"/>
  <c r="BD401"/>
  <c r="AU398"/>
  <c r="BM366" l="1"/>
  <c r="BN366"/>
  <c r="BO367"/>
  <c r="BY366"/>
  <c r="BX365"/>
  <c r="BW365"/>
  <c r="AK368"/>
  <c r="AL368"/>
  <c r="AR366"/>
  <c r="AQ365"/>
  <c r="AS365"/>
  <c r="AT365" s="1"/>
  <c r="AP365"/>
  <c r="BS366"/>
  <c r="BR366"/>
  <c r="BT367"/>
  <c r="AJ369"/>
  <c r="AI370"/>
  <c r="AD370" s="1"/>
  <c r="AH369"/>
  <c r="AG369"/>
  <c r="AZ366"/>
  <c r="AY366"/>
  <c r="BB366"/>
  <c r="BC366" s="1"/>
  <c r="BA367"/>
  <c r="BH368"/>
  <c r="BI368"/>
  <c r="BJ369"/>
  <c r="AU399"/>
  <c r="BD402"/>
  <c r="BO368" l="1"/>
  <c r="BM367"/>
  <c r="BN367"/>
  <c r="BA368"/>
  <c r="BB367"/>
  <c r="BC367" s="1"/>
  <c r="AY367"/>
  <c r="AZ367"/>
  <c r="AG370"/>
  <c r="AH370"/>
  <c r="AI371"/>
  <c r="AD371" s="1"/>
  <c r="AJ370"/>
  <c r="BT368"/>
  <c r="BS367"/>
  <c r="BR367"/>
  <c r="BW366"/>
  <c r="BY367"/>
  <c r="BX366"/>
  <c r="BI369"/>
  <c r="BJ370"/>
  <c r="BH369"/>
  <c r="AK369"/>
  <c r="AL369"/>
  <c r="AQ366"/>
  <c r="AR367"/>
  <c r="AS366"/>
  <c r="AT366" s="1"/>
  <c r="AP366"/>
  <c r="AU400"/>
  <c r="BD403"/>
  <c r="BM368" l="1"/>
  <c r="BN368"/>
  <c r="BO369"/>
  <c r="AS367"/>
  <c r="AT367" s="1"/>
  <c r="AP367"/>
  <c r="AR368"/>
  <c r="AQ367"/>
  <c r="BH370"/>
  <c r="BI370"/>
  <c r="BJ371"/>
  <c r="AK370"/>
  <c r="AL370"/>
  <c r="BY368"/>
  <c r="BX367"/>
  <c r="BW367"/>
  <c r="BR368"/>
  <c r="BT369"/>
  <c r="BS368"/>
  <c r="AJ371"/>
  <c r="AI372"/>
  <c r="AD372" s="1"/>
  <c r="AH371"/>
  <c r="AG371"/>
  <c r="AZ368"/>
  <c r="AY368"/>
  <c r="BB368"/>
  <c r="BC368" s="1"/>
  <c r="BA369"/>
  <c r="AU401"/>
  <c r="BD404"/>
  <c r="BM369" l="1"/>
  <c r="BN369"/>
  <c r="BO370"/>
  <c r="AK371"/>
  <c r="AL371"/>
  <c r="BT370"/>
  <c r="BS369"/>
  <c r="BR369"/>
  <c r="BX368"/>
  <c r="BW368"/>
  <c r="BY369"/>
  <c r="BI371"/>
  <c r="BJ372"/>
  <c r="BH371"/>
  <c r="AQ368"/>
  <c r="AR369"/>
  <c r="AS368"/>
  <c r="AT368" s="1"/>
  <c r="AP368"/>
  <c r="AY369"/>
  <c r="AZ369"/>
  <c r="BA370"/>
  <c r="BB369"/>
  <c r="BC369" s="1"/>
  <c r="AG372"/>
  <c r="AH372"/>
  <c r="AI373"/>
  <c r="AD373" s="1"/>
  <c r="AJ372"/>
  <c r="BD405"/>
  <c r="AU402"/>
  <c r="BN370" l="1"/>
  <c r="BO371"/>
  <c r="BM370"/>
  <c r="BH372"/>
  <c r="BI372"/>
  <c r="BJ373"/>
  <c r="BY370"/>
  <c r="BX369"/>
  <c r="BW369"/>
  <c r="AK372"/>
  <c r="AL372"/>
  <c r="AJ373"/>
  <c r="AI374"/>
  <c r="AD374" s="1"/>
  <c r="AH373"/>
  <c r="AG373"/>
  <c r="AZ370"/>
  <c r="AY370"/>
  <c r="BB370"/>
  <c r="BC370" s="1"/>
  <c r="BA371"/>
  <c r="AR370"/>
  <c r="AQ369"/>
  <c r="AS369"/>
  <c r="AT369" s="1"/>
  <c r="AP369"/>
  <c r="BS370"/>
  <c r="BR370"/>
  <c r="BT371"/>
  <c r="AU403"/>
  <c r="BD406"/>
  <c r="BM371" l="1"/>
  <c r="BN371"/>
  <c r="BO372"/>
  <c r="AY371"/>
  <c r="AZ371"/>
  <c r="BA372"/>
  <c r="BB371"/>
  <c r="BC371" s="1"/>
  <c r="AG374"/>
  <c r="AH374"/>
  <c r="AI375"/>
  <c r="AD375" s="1"/>
  <c r="AJ374"/>
  <c r="BW370"/>
  <c r="BY371"/>
  <c r="BX370"/>
  <c r="BS371"/>
  <c r="BR371"/>
  <c r="BT372"/>
  <c r="AQ370"/>
  <c r="AR371"/>
  <c r="AS370"/>
  <c r="AT370" s="1"/>
  <c r="AP370"/>
  <c r="AK373"/>
  <c r="AL373"/>
  <c r="BH373"/>
  <c r="BI373"/>
  <c r="BJ374"/>
  <c r="BD407"/>
  <c r="AU404"/>
  <c r="BN372" l="1"/>
  <c r="BO373"/>
  <c r="BM372"/>
  <c r="AH375"/>
  <c r="AG375"/>
  <c r="AJ375"/>
  <c r="AI376"/>
  <c r="AD376" s="1"/>
  <c r="AZ372"/>
  <c r="AY372"/>
  <c r="BB372"/>
  <c r="BC372" s="1"/>
  <c r="BA373"/>
  <c r="BJ375"/>
  <c r="BH374"/>
  <c r="BI374"/>
  <c r="AR372"/>
  <c r="AQ371"/>
  <c r="AS371"/>
  <c r="AT371" s="1"/>
  <c r="AP371"/>
  <c r="BS372"/>
  <c r="BR372"/>
  <c r="BT373"/>
  <c r="BY372"/>
  <c r="BX371"/>
  <c r="BW371"/>
  <c r="AK374"/>
  <c r="AL374"/>
  <c r="AU405"/>
  <c r="BD408"/>
  <c r="BO374" l="1"/>
  <c r="BM373"/>
  <c r="BN373"/>
  <c r="BS373"/>
  <c r="BR373"/>
  <c r="BT374"/>
  <c r="AS372"/>
  <c r="AT372" s="1"/>
  <c r="AP372"/>
  <c r="AQ372"/>
  <c r="AR373"/>
  <c r="BA374"/>
  <c r="BB373"/>
  <c r="BC373" s="1"/>
  <c r="AY373"/>
  <c r="AZ373"/>
  <c r="AI377"/>
  <c r="AD377" s="1"/>
  <c r="AJ376"/>
  <c r="AG376"/>
  <c r="AH376"/>
  <c r="BW372"/>
  <c r="BY373"/>
  <c r="BX372"/>
  <c r="BH375"/>
  <c r="BI375"/>
  <c r="BJ376"/>
  <c r="AK375"/>
  <c r="AL375"/>
  <c r="BD409"/>
  <c r="AU406"/>
  <c r="BN374" l="1"/>
  <c r="BO375"/>
  <c r="BM374"/>
  <c r="AK376"/>
  <c r="AL376"/>
  <c r="AR374"/>
  <c r="AQ373"/>
  <c r="AS373"/>
  <c r="AT373" s="1"/>
  <c r="AP373"/>
  <c r="BS374"/>
  <c r="BR374"/>
  <c r="BT375"/>
  <c r="BH376"/>
  <c r="BI376"/>
  <c r="BJ377"/>
  <c r="BW373"/>
  <c r="BY374"/>
  <c r="BX373"/>
  <c r="AJ377"/>
  <c r="AI378"/>
  <c r="AD378" s="1"/>
  <c r="AH377"/>
  <c r="AG377"/>
  <c r="AZ374"/>
  <c r="AY374"/>
  <c r="BB374"/>
  <c r="BC374" s="1"/>
  <c r="BA375"/>
  <c r="AU407"/>
  <c r="BD410"/>
  <c r="BO376" l="1"/>
  <c r="BM375"/>
  <c r="BN375"/>
  <c r="AK377"/>
  <c r="AL377"/>
  <c r="BW374"/>
  <c r="BY375"/>
  <c r="BX374"/>
  <c r="BH377"/>
  <c r="BI377"/>
  <c r="BJ378"/>
  <c r="BA376"/>
  <c r="BB375"/>
  <c r="BC375" s="1"/>
  <c r="AY375"/>
  <c r="AZ375"/>
  <c r="AG378"/>
  <c r="AH378"/>
  <c r="AI379"/>
  <c r="AD379" s="1"/>
  <c r="AJ378"/>
  <c r="BS375"/>
  <c r="BR375"/>
  <c r="BT376"/>
  <c r="AS374"/>
  <c r="AT374" s="1"/>
  <c r="AP374"/>
  <c r="AQ374"/>
  <c r="AR375"/>
  <c r="AU408"/>
  <c r="BD411"/>
  <c r="BN376" l="1"/>
  <c r="BO377"/>
  <c r="BM376"/>
  <c r="AK378"/>
  <c r="AL378"/>
  <c r="BJ379"/>
  <c r="BH378"/>
  <c r="BI378"/>
  <c r="BW375"/>
  <c r="BY376"/>
  <c r="BX375"/>
  <c r="AS375"/>
  <c r="AT375" s="1"/>
  <c r="AP375"/>
  <c r="AQ375"/>
  <c r="AR376"/>
  <c r="BR376"/>
  <c r="BT377"/>
  <c r="BS376"/>
  <c r="AJ379"/>
  <c r="AI380"/>
  <c r="AD380" s="1"/>
  <c r="AH379"/>
  <c r="AG379"/>
  <c r="AZ376"/>
  <c r="AY376"/>
  <c r="BB376"/>
  <c r="BC376" s="1"/>
  <c r="BA377"/>
  <c r="BD412"/>
  <c r="AU409"/>
  <c r="BO378" l="1"/>
  <c r="BM377"/>
  <c r="BN377"/>
  <c r="AK379"/>
  <c r="AL379"/>
  <c r="BT378"/>
  <c r="BS377"/>
  <c r="BR377"/>
  <c r="AQ376"/>
  <c r="AR377"/>
  <c r="AS376"/>
  <c r="AT376" s="1"/>
  <c r="AP376"/>
  <c r="BA378"/>
  <c r="BB377"/>
  <c r="BC377" s="1"/>
  <c r="AY377"/>
  <c r="AZ377"/>
  <c r="AI381"/>
  <c r="AD381" s="1"/>
  <c r="AJ380"/>
  <c r="AG380"/>
  <c r="AH380"/>
  <c r="BX376"/>
  <c r="BY377"/>
  <c r="BW376"/>
  <c r="BH379"/>
  <c r="BI379"/>
  <c r="BJ380"/>
  <c r="BD413"/>
  <c r="AU410"/>
  <c r="BN378" l="1"/>
  <c r="BO379"/>
  <c r="BM378"/>
  <c r="BJ381"/>
  <c r="BH380"/>
  <c r="BI380"/>
  <c r="BY378"/>
  <c r="BX377"/>
  <c r="BW377"/>
  <c r="AK380"/>
  <c r="AL380"/>
  <c r="AJ381"/>
  <c r="AI382"/>
  <c r="AD382" s="1"/>
  <c r="AH381"/>
  <c r="AG381"/>
  <c r="AZ378"/>
  <c r="AY378"/>
  <c r="BB378"/>
  <c r="BC378" s="1"/>
  <c r="BA379"/>
  <c r="AS377"/>
  <c r="AT377" s="1"/>
  <c r="AP377"/>
  <c r="AR378"/>
  <c r="AQ377"/>
  <c r="BR378"/>
  <c r="BT379"/>
  <c r="BS378"/>
  <c r="AU411"/>
  <c r="BD414"/>
  <c r="BO380" l="1"/>
  <c r="BM379"/>
  <c r="BN379"/>
  <c r="AQ378"/>
  <c r="AR379"/>
  <c r="AS378"/>
  <c r="AT378" s="1"/>
  <c r="AP378"/>
  <c r="AK381"/>
  <c r="AL381"/>
  <c r="BI381"/>
  <c r="BJ382"/>
  <c r="BH381"/>
  <c r="BT380"/>
  <c r="BS379"/>
  <c r="BR379"/>
  <c r="AY379"/>
  <c r="AZ379"/>
  <c r="BA380"/>
  <c r="BB379"/>
  <c r="BC379" s="1"/>
  <c r="AG382"/>
  <c r="AH382"/>
  <c r="AI383"/>
  <c r="AD383" s="1"/>
  <c r="AJ382"/>
  <c r="BX378"/>
  <c r="BW378"/>
  <c r="BY379"/>
  <c r="AU412"/>
  <c r="BD415"/>
  <c r="BN380" l="1"/>
  <c r="BO381"/>
  <c r="BM380"/>
  <c r="BY380"/>
  <c r="BX379"/>
  <c r="BW379"/>
  <c r="AJ383"/>
  <c r="AI384"/>
  <c r="AD384" s="1"/>
  <c r="AH383"/>
  <c r="AG383"/>
  <c r="BB380"/>
  <c r="BC380" s="1"/>
  <c r="BA381"/>
  <c r="AZ380"/>
  <c r="AY380"/>
  <c r="AK382"/>
  <c r="AL382"/>
  <c r="BR380"/>
  <c r="BT381"/>
  <c r="BS380"/>
  <c r="BH382"/>
  <c r="BI382"/>
  <c r="BJ383"/>
  <c r="AS379"/>
  <c r="AT379" s="1"/>
  <c r="AP379"/>
  <c r="AR380"/>
  <c r="AQ379"/>
  <c r="AU413"/>
  <c r="BD416"/>
  <c r="BO382" l="1"/>
  <c r="BN381"/>
  <c r="BM381"/>
  <c r="AQ380"/>
  <c r="AR381"/>
  <c r="AS380"/>
  <c r="AT380" s="1"/>
  <c r="AP380"/>
  <c r="AK383"/>
  <c r="AL383"/>
  <c r="BI383"/>
  <c r="BJ384"/>
  <c r="BH383"/>
  <c r="BT382"/>
  <c r="BS381"/>
  <c r="BR381"/>
  <c r="AY381"/>
  <c r="AZ381"/>
  <c r="BA382"/>
  <c r="BB381"/>
  <c r="BC381" s="1"/>
  <c r="AG384"/>
  <c r="AH384"/>
  <c r="AI385"/>
  <c r="AD385" s="1"/>
  <c r="AJ384"/>
  <c r="BX380"/>
  <c r="BW380"/>
  <c r="BY381"/>
  <c r="AU414"/>
  <c r="BD417"/>
  <c r="BM382" l="1"/>
  <c r="BN382"/>
  <c r="BO383"/>
  <c r="BY382"/>
  <c r="BX381"/>
  <c r="BW381"/>
  <c r="AH385"/>
  <c r="AG385"/>
  <c r="AJ385"/>
  <c r="AI386"/>
  <c r="AD386" s="1"/>
  <c r="AZ382"/>
  <c r="AY382"/>
  <c r="BB382"/>
  <c r="BC382" s="1"/>
  <c r="BA383"/>
  <c r="AK384"/>
  <c r="AL384"/>
  <c r="BS382"/>
  <c r="BR382"/>
  <c r="BT383"/>
  <c r="BH384"/>
  <c r="BI384"/>
  <c r="BJ385"/>
  <c r="AR382"/>
  <c r="AQ381"/>
  <c r="AS381"/>
  <c r="AT381" s="1"/>
  <c r="AP381"/>
  <c r="AU415"/>
  <c r="BD418"/>
  <c r="BO384" l="1"/>
  <c r="BM383"/>
  <c r="BN383"/>
  <c r="BT384"/>
  <c r="BS383"/>
  <c r="BR383"/>
  <c r="AK385"/>
  <c r="AL385"/>
  <c r="AQ382"/>
  <c r="AR383"/>
  <c r="AS382"/>
  <c r="AT382" s="1"/>
  <c r="AP382"/>
  <c r="BH385"/>
  <c r="BI385"/>
  <c r="BJ386"/>
  <c r="AY383"/>
  <c r="AZ383"/>
  <c r="BA384"/>
  <c r="BB383"/>
  <c r="BC383" s="1"/>
  <c r="AI387"/>
  <c r="AD387" s="1"/>
  <c r="AJ386"/>
  <c r="AG386"/>
  <c r="AH386"/>
  <c r="BW382"/>
  <c r="BY383"/>
  <c r="BX382"/>
  <c r="BD419"/>
  <c r="AU416"/>
  <c r="BO385" l="1"/>
  <c r="BM384"/>
  <c r="BN384"/>
  <c r="BY384"/>
  <c r="BX383"/>
  <c r="BW383"/>
  <c r="AK386"/>
  <c r="AL386"/>
  <c r="BH386"/>
  <c r="BI386"/>
  <c r="BJ387"/>
  <c r="AH387"/>
  <c r="AG387"/>
  <c r="AJ387"/>
  <c r="AI388"/>
  <c r="AD388" s="1"/>
  <c r="BB384"/>
  <c r="BC384" s="1"/>
  <c r="BA385"/>
  <c r="AZ384"/>
  <c r="AY384"/>
  <c r="AR384"/>
  <c r="AQ383"/>
  <c r="AS383"/>
  <c r="AT383" s="1"/>
  <c r="AP383"/>
  <c r="BS384"/>
  <c r="BR384"/>
  <c r="BT385"/>
  <c r="BD420"/>
  <c r="AU417"/>
  <c r="BM385" l="1"/>
  <c r="BN385"/>
  <c r="BO386"/>
  <c r="BS385"/>
  <c r="BR385"/>
  <c r="BT386"/>
  <c r="AS384"/>
  <c r="AT384" s="1"/>
  <c r="AP384"/>
  <c r="AQ384"/>
  <c r="AR385"/>
  <c r="AK387"/>
  <c r="AL387"/>
  <c r="BH387"/>
  <c r="BI387"/>
  <c r="BJ388"/>
  <c r="BW384"/>
  <c r="BY385"/>
  <c r="BX384"/>
  <c r="AY385"/>
  <c r="AZ385"/>
  <c r="BA386"/>
  <c r="BB385"/>
  <c r="BC385" s="1"/>
  <c r="AG388"/>
  <c r="AH388"/>
  <c r="AI389"/>
  <c r="AD389" s="1"/>
  <c r="AJ388"/>
  <c r="AU418"/>
  <c r="BD421"/>
  <c r="BN386" l="1"/>
  <c r="BO387"/>
  <c r="BM386"/>
  <c r="AJ389"/>
  <c r="AI390"/>
  <c r="AD390" s="1"/>
  <c r="AH389"/>
  <c r="AG389"/>
  <c r="BB386"/>
  <c r="BC386" s="1"/>
  <c r="BA387"/>
  <c r="AZ386"/>
  <c r="AY386"/>
  <c r="BW385"/>
  <c r="BY386"/>
  <c r="BX385"/>
  <c r="BJ389"/>
  <c r="BH388"/>
  <c r="BI388"/>
  <c r="AS385"/>
  <c r="AT385" s="1"/>
  <c r="AP385"/>
  <c r="AR386"/>
  <c r="AQ385"/>
  <c r="BR386"/>
  <c r="BT387"/>
  <c r="BS386"/>
  <c r="AK388"/>
  <c r="AL388"/>
  <c r="BD422"/>
  <c r="AU419"/>
  <c r="BM387" l="1"/>
  <c r="BN387"/>
  <c r="BO388"/>
  <c r="BS387"/>
  <c r="BR387"/>
  <c r="BT388"/>
  <c r="BH389"/>
  <c r="BI389"/>
  <c r="BJ390"/>
  <c r="BX386"/>
  <c r="BW386"/>
  <c r="BY387"/>
  <c r="BA388"/>
  <c r="BB387"/>
  <c r="BC387" s="1"/>
  <c r="AY387"/>
  <c r="AZ387"/>
  <c r="AG390"/>
  <c r="AH390"/>
  <c r="AI391"/>
  <c r="AD391" s="1"/>
  <c r="AJ390"/>
  <c r="AS386"/>
  <c r="AT386" s="1"/>
  <c r="AP386"/>
  <c r="AQ386"/>
  <c r="AR387"/>
  <c r="AK389"/>
  <c r="AL389"/>
  <c r="BD423"/>
  <c r="AU420"/>
  <c r="BM388" l="1"/>
  <c r="BN388"/>
  <c r="BO389"/>
  <c r="AJ391"/>
  <c r="AI392"/>
  <c r="AD392" s="1"/>
  <c r="AH391"/>
  <c r="AG391"/>
  <c r="AZ388"/>
  <c r="AY388"/>
  <c r="BB388"/>
  <c r="BC388" s="1"/>
  <c r="BA389"/>
  <c r="BH390"/>
  <c r="BI390"/>
  <c r="BJ391"/>
  <c r="AR388"/>
  <c r="AQ387"/>
  <c r="AS387"/>
  <c r="AT387" s="1"/>
  <c r="AP387"/>
  <c r="AK390"/>
  <c r="AL390"/>
  <c r="BY388"/>
  <c r="BX387"/>
  <c r="BW387"/>
  <c r="BS388"/>
  <c r="BR388"/>
  <c r="BT389"/>
  <c r="AU421"/>
  <c r="BD424"/>
  <c r="BM389" l="1"/>
  <c r="BN389"/>
  <c r="BO390"/>
  <c r="BT390"/>
  <c r="BS389"/>
  <c r="BR389"/>
  <c r="BH391"/>
  <c r="BI391"/>
  <c r="BJ392"/>
  <c r="AK391"/>
  <c r="AL391"/>
  <c r="BW388"/>
  <c r="BY389"/>
  <c r="BX388"/>
  <c r="AS388"/>
  <c r="AT388" s="1"/>
  <c r="AP388"/>
  <c r="AQ388"/>
  <c r="AR389"/>
  <c r="BA390"/>
  <c r="BB389"/>
  <c r="BC389" s="1"/>
  <c r="AY389"/>
  <c r="AZ389"/>
  <c r="AI393"/>
  <c r="AD393" s="1"/>
  <c r="AJ392"/>
  <c r="AG392"/>
  <c r="AH392"/>
  <c r="AU422"/>
  <c r="BD425"/>
  <c r="BM390" l="1"/>
  <c r="BN390"/>
  <c r="BO391"/>
  <c r="AK392"/>
  <c r="AL392"/>
  <c r="AR390"/>
  <c r="AQ389"/>
  <c r="AS389"/>
  <c r="AT389" s="1"/>
  <c r="AP389"/>
  <c r="BS390"/>
  <c r="BR390"/>
  <c r="BT391"/>
  <c r="AJ393"/>
  <c r="AI394"/>
  <c r="AD394" s="1"/>
  <c r="AH393"/>
  <c r="AG393"/>
  <c r="AZ390"/>
  <c r="AY390"/>
  <c r="BB390"/>
  <c r="BC390" s="1"/>
  <c r="BA391"/>
  <c r="BY390"/>
  <c r="BX389"/>
  <c r="BW389"/>
  <c r="BH392"/>
  <c r="BI392"/>
  <c r="BJ393"/>
  <c r="AU423"/>
  <c r="BD426"/>
  <c r="BN391" l="1"/>
  <c r="BO392"/>
  <c r="BM391"/>
  <c r="BH393"/>
  <c r="BI393"/>
  <c r="BJ394"/>
  <c r="AY391"/>
  <c r="AZ391"/>
  <c r="BA392"/>
  <c r="BB391"/>
  <c r="BC391" s="1"/>
  <c r="AG394"/>
  <c r="AH394"/>
  <c r="AI395"/>
  <c r="AD395" s="1"/>
  <c r="AJ394"/>
  <c r="BT392"/>
  <c r="BS391"/>
  <c r="BR391"/>
  <c r="BW390"/>
  <c r="BY391"/>
  <c r="BX390"/>
  <c r="AK393"/>
  <c r="AL393"/>
  <c r="AQ390"/>
  <c r="AR391"/>
  <c r="AS390"/>
  <c r="AT390" s="1"/>
  <c r="AP390"/>
  <c r="BD427"/>
  <c r="AU424"/>
  <c r="BM392" l="1"/>
  <c r="BN392"/>
  <c r="BO393"/>
  <c r="BY392"/>
  <c r="BX391"/>
  <c r="BW391"/>
  <c r="BR392"/>
  <c r="BT393"/>
  <c r="BS392"/>
  <c r="AJ395"/>
  <c r="AI396"/>
  <c r="AD396" s="1"/>
  <c r="AH395"/>
  <c r="AG395"/>
  <c r="AZ392"/>
  <c r="AY392"/>
  <c r="BB392"/>
  <c r="BC392" s="1"/>
  <c r="BA393"/>
  <c r="AS391"/>
  <c r="AT391" s="1"/>
  <c r="AP391"/>
  <c r="AR392"/>
  <c r="AQ391"/>
  <c r="AK394"/>
  <c r="AL394"/>
  <c r="BJ395"/>
  <c r="BH394"/>
  <c r="BI394"/>
  <c r="BD428"/>
  <c r="AU425"/>
  <c r="BM393" l="1"/>
  <c r="BN393"/>
  <c r="BO394"/>
  <c r="AQ392"/>
  <c r="AR393"/>
  <c r="AS392"/>
  <c r="AT392" s="1"/>
  <c r="AP392"/>
  <c r="AK395"/>
  <c r="AL395"/>
  <c r="BT394"/>
  <c r="BS393"/>
  <c r="BR393"/>
  <c r="BX392"/>
  <c r="BW392"/>
  <c r="BY393"/>
  <c r="BI395"/>
  <c r="BH395"/>
  <c r="BJ396"/>
  <c r="AY393"/>
  <c r="AZ393"/>
  <c r="BA394"/>
  <c r="BB393"/>
  <c r="BC393" s="1"/>
  <c r="AG396"/>
  <c r="AH396"/>
  <c r="AI397"/>
  <c r="AD397" s="1"/>
  <c r="AJ396"/>
  <c r="BD429"/>
  <c r="AU426"/>
  <c r="BM394" l="1"/>
  <c r="BN394"/>
  <c r="BO395"/>
  <c r="AK396"/>
  <c r="AL396"/>
  <c r="BH396"/>
  <c r="BI396"/>
  <c r="BJ397"/>
  <c r="BS394"/>
  <c r="BR394"/>
  <c r="BT395"/>
  <c r="AR394"/>
  <c r="AQ393"/>
  <c r="AS393"/>
  <c r="AT393" s="1"/>
  <c r="AP393"/>
  <c r="AJ397"/>
  <c r="AI398"/>
  <c r="AD398" s="1"/>
  <c r="AH397"/>
  <c r="AG397"/>
  <c r="BB394"/>
  <c r="BC394" s="1"/>
  <c r="BA395"/>
  <c r="AZ394"/>
  <c r="AY394"/>
  <c r="BY394"/>
  <c r="BX393"/>
  <c r="BW393"/>
  <c r="AU427"/>
  <c r="BD430"/>
  <c r="BM395" l="1"/>
  <c r="BN395"/>
  <c r="BO396"/>
  <c r="AY395"/>
  <c r="AZ395"/>
  <c r="BA396"/>
  <c r="BB395"/>
  <c r="BC395" s="1"/>
  <c r="AI399"/>
  <c r="AD399" s="1"/>
  <c r="AJ398"/>
  <c r="AG398"/>
  <c r="AH398"/>
  <c r="BT396"/>
  <c r="BS395"/>
  <c r="BR395"/>
  <c r="BW394"/>
  <c r="BY395"/>
  <c r="BX394"/>
  <c r="AK397"/>
  <c r="AL397"/>
  <c r="AQ394"/>
  <c r="AR395"/>
  <c r="AS394"/>
  <c r="AT394" s="1"/>
  <c r="AP394"/>
  <c r="BH397"/>
  <c r="BI397"/>
  <c r="BJ398"/>
  <c r="AU428"/>
  <c r="BD431"/>
  <c r="BN396" l="1"/>
  <c r="BO397"/>
  <c r="BM396"/>
  <c r="BJ399"/>
  <c r="BH398"/>
  <c r="BI398"/>
  <c r="BY396"/>
  <c r="BX395"/>
  <c r="BW395"/>
  <c r="BS396"/>
  <c r="BR396"/>
  <c r="BT397"/>
  <c r="AH399"/>
  <c r="AJ399"/>
  <c r="AI400"/>
  <c r="AD400" s="1"/>
  <c r="AG399"/>
  <c r="AZ396"/>
  <c r="AY396"/>
  <c r="BB396"/>
  <c r="BC396" s="1"/>
  <c r="BA397"/>
  <c r="AR396"/>
  <c r="AQ395"/>
  <c r="AS395"/>
  <c r="AT395" s="1"/>
  <c r="AP395"/>
  <c r="AK398"/>
  <c r="AL398"/>
  <c r="AU429"/>
  <c r="BD432"/>
  <c r="BN397" l="1"/>
  <c r="BO398"/>
  <c r="BM397"/>
  <c r="AS396"/>
  <c r="AT396" s="1"/>
  <c r="AP396"/>
  <c r="AQ396"/>
  <c r="AR397"/>
  <c r="AI401"/>
  <c r="AD401" s="1"/>
  <c r="AJ400"/>
  <c r="AG400"/>
  <c r="AH400"/>
  <c r="BW396"/>
  <c r="BY397"/>
  <c r="BX396"/>
  <c r="AY397"/>
  <c r="AZ397"/>
  <c r="BA398"/>
  <c r="BB397"/>
  <c r="BC397" s="1"/>
  <c r="AK399"/>
  <c r="AL399"/>
  <c r="BT398"/>
  <c r="BS397"/>
  <c r="BR397"/>
  <c r="BH399"/>
  <c r="BI399"/>
  <c r="BJ400"/>
  <c r="BD433"/>
  <c r="AU430"/>
  <c r="BN398" l="1"/>
  <c r="BO399"/>
  <c r="BM398"/>
  <c r="BH400"/>
  <c r="BI400"/>
  <c r="BJ401"/>
  <c r="BR398"/>
  <c r="BT399"/>
  <c r="BS398"/>
  <c r="AZ398"/>
  <c r="AY398"/>
  <c r="BB398"/>
  <c r="BC398" s="1"/>
  <c r="BA399"/>
  <c r="AH401"/>
  <c r="AG401"/>
  <c r="AJ401"/>
  <c r="AI402"/>
  <c r="AD402" s="1"/>
  <c r="BY398"/>
  <c r="BX397"/>
  <c r="BW397"/>
  <c r="AK400"/>
  <c r="AL400"/>
  <c r="AS397"/>
  <c r="AT397" s="1"/>
  <c r="AP397"/>
  <c r="AR398"/>
  <c r="AQ397"/>
  <c r="BD434"/>
  <c r="AU431"/>
  <c r="BM399" l="1"/>
  <c r="BN399"/>
  <c r="BO400"/>
  <c r="AI403"/>
  <c r="AD403" s="1"/>
  <c r="AJ402"/>
  <c r="AG402"/>
  <c r="AH402"/>
  <c r="BT400"/>
  <c r="BS399"/>
  <c r="BR399"/>
  <c r="BH401"/>
  <c r="BI401"/>
  <c r="BJ402"/>
  <c r="AQ398"/>
  <c r="AS398"/>
  <c r="AT398" s="1"/>
  <c r="AP398"/>
  <c r="AR399"/>
  <c r="BX398"/>
  <c r="BW398"/>
  <c r="BY399"/>
  <c r="AK401"/>
  <c r="AL401"/>
  <c r="AY399"/>
  <c r="AZ399"/>
  <c r="BA400"/>
  <c r="BB399"/>
  <c r="BC399" s="1"/>
  <c r="BD435"/>
  <c r="AU432"/>
  <c r="BM400" l="1"/>
  <c r="BN400"/>
  <c r="BO401"/>
  <c r="AR400"/>
  <c r="AQ399"/>
  <c r="AS399"/>
  <c r="AT399" s="1"/>
  <c r="AP399"/>
  <c r="BH402"/>
  <c r="BI402"/>
  <c r="BJ403"/>
  <c r="AH403"/>
  <c r="AJ403"/>
  <c r="AG403"/>
  <c r="AI404"/>
  <c r="AD404" s="1"/>
  <c r="BB400"/>
  <c r="BC400" s="1"/>
  <c r="BA401"/>
  <c r="AZ400"/>
  <c r="AY400"/>
  <c r="BY400"/>
  <c r="BX399"/>
  <c r="BW399"/>
  <c r="BR400"/>
  <c r="BT401"/>
  <c r="BS400"/>
  <c r="AK402"/>
  <c r="AL402"/>
  <c r="AU433"/>
  <c r="BD436"/>
  <c r="BO402" l="1"/>
  <c r="BM401"/>
  <c r="BN401"/>
  <c r="BB401"/>
  <c r="BC401" s="1"/>
  <c r="AY401"/>
  <c r="AZ401"/>
  <c r="BA402"/>
  <c r="AI405"/>
  <c r="AD405" s="1"/>
  <c r="AG404"/>
  <c r="AJ404"/>
  <c r="AH404"/>
  <c r="AK403"/>
  <c r="AL403"/>
  <c r="BH403"/>
  <c r="BI403"/>
  <c r="BJ404"/>
  <c r="AQ400"/>
  <c r="AR401"/>
  <c r="AS400"/>
  <c r="AT400" s="1"/>
  <c r="AP400"/>
  <c r="BS401"/>
  <c r="BR401"/>
  <c r="BT402"/>
  <c r="BX400"/>
  <c r="BW400"/>
  <c r="BY401"/>
  <c r="AU434"/>
  <c r="BD437"/>
  <c r="BM402" l="1"/>
  <c r="BN402"/>
  <c r="BO403"/>
  <c r="BR402"/>
  <c r="BT403"/>
  <c r="BS402"/>
  <c r="AS401"/>
  <c r="AT401" s="1"/>
  <c r="AP401"/>
  <c r="AR402"/>
  <c r="AQ401"/>
  <c r="BH404"/>
  <c r="BI404"/>
  <c r="BJ405"/>
  <c r="AK404"/>
  <c r="AL404"/>
  <c r="AG405"/>
  <c r="AI406"/>
  <c r="AD406" s="1"/>
  <c r="AH405"/>
  <c r="AJ405"/>
  <c r="BW401"/>
  <c r="BY402"/>
  <c r="BX401"/>
  <c r="AZ402"/>
  <c r="AY402"/>
  <c r="BB402"/>
  <c r="BC402" s="1"/>
  <c r="BA403"/>
  <c r="AU435"/>
  <c r="BD438"/>
  <c r="BO404" l="1"/>
  <c r="BM403"/>
  <c r="BN403"/>
  <c r="BX402"/>
  <c r="BW402"/>
  <c r="BY403"/>
  <c r="AK405"/>
  <c r="AL405"/>
  <c r="AJ406"/>
  <c r="AH406"/>
  <c r="AI407"/>
  <c r="AD407" s="1"/>
  <c r="AG406"/>
  <c r="BH405"/>
  <c r="BI405"/>
  <c r="BJ406"/>
  <c r="AS402"/>
  <c r="AT402" s="1"/>
  <c r="AP402"/>
  <c r="AQ402"/>
  <c r="AR403"/>
  <c r="AY403"/>
  <c r="AZ403"/>
  <c r="BA404"/>
  <c r="BB403"/>
  <c r="BC403" s="1"/>
  <c r="BS403"/>
  <c r="BR403"/>
  <c r="BT404"/>
  <c r="AU436"/>
  <c r="BD439"/>
  <c r="BN404" l="1"/>
  <c r="BO405"/>
  <c r="BM404"/>
  <c r="BR404"/>
  <c r="BT405"/>
  <c r="BS404"/>
  <c r="AS403"/>
  <c r="AT403" s="1"/>
  <c r="AP403"/>
  <c r="AR404"/>
  <c r="AQ403"/>
  <c r="BJ407"/>
  <c r="BH406"/>
  <c r="BI406"/>
  <c r="AG407"/>
  <c r="AI408"/>
  <c r="AD408" s="1"/>
  <c r="AH407"/>
  <c r="AJ407"/>
  <c r="AK406"/>
  <c r="AL406"/>
  <c r="BW403"/>
  <c r="BY404"/>
  <c r="BX403"/>
  <c r="BB404"/>
  <c r="BC404" s="1"/>
  <c r="BA405"/>
  <c r="AZ404"/>
  <c r="AY404"/>
  <c r="BD440"/>
  <c r="AU437"/>
  <c r="BM405" l="1"/>
  <c r="BN405"/>
  <c r="BO406"/>
  <c r="AY405"/>
  <c r="AZ405"/>
  <c r="BA406"/>
  <c r="BB405"/>
  <c r="BC405" s="1"/>
  <c r="BX404"/>
  <c r="BW404"/>
  <c r="BY405"/>
  <c r="AK407"/>
  <c r="AL407"/>
  <c r="AJ408"/>
  <c r="AH408"/>
  <c r="AI409"/>
  <c r="AD409" s="1"/>
  <c r="AG408"/>
  <c r="BI407"/>
  <c r="BJ408"/>
  <c r="BH407"/>
  <c r="AQ404"/>
  <c r="AR405"/>
  <c r="AS404"/>
  <c r="AT404" s="1"/>
  <c r="AP404"/>
  <c r="BT406"/>
  <c r="BS405"/>
  <c r="BR405"/>
  <c r="AU438"/>
  <c r="BD441"/>
  <c r="BM406" l="1"/>
  <c r="BN406"/>
  <c r="BO407"/>
  <c r="BS406"/>
  <c r="BR406"/>
  <c r="BT407"/>
  <c r="BH408"/>
  <c r="BI408"/>
  <c r="BJ409"/>
  <c r="AZ406"/>
  <c r="AY406"/>
  <c r="BB406"/>
  <c r="BC406" s="1"/>
  <c r="BA407"/>
  <c r="AR406"/>
  <c r="AQ405"/>
  <c r="AS405"/>
  <c r="AT405" s="1"/>
  <c r="AP405"/>
  <c r="AG409"/>
  <c r="AI410"/>
  <c r="AD410" s="1"/>
  <c r="AH409"/>
  <c r="AJ409"/>
  <c r="AK408"/>
  <c r="AL408"/>
  <c r="BY406"/>
  <c r="BX405"/>
  <c r="BW405"/>
  <c r="BD442"/>
  <c r="AU439"/>
  <c r="BO408" l="1"/>
  <c r="BM407"/>
  <c r="BN407"/>
  <c r="AK409"/>
  <c r="AL409"/>
  <c r="AI411"/>
  <c r="AD411" s="1"/>
  <c r="AG410"/>
  <c r="AJ410"/>
  <c r="AH410"/>
  <c r="AY407"/>
  <c r="AZ407"/>
  <c r="BA408"/>
  <c r="BB407"/>
  <c r="BC407" s="1"/>
  <c r="BI409"/>
  <c r="BJ410"/>
  <c r="BH409"/>
  <c r="BW406"/>
  <c r="BY407"/>
  <c r="BX406"/>
  <c r="AS406"/>
  <c r="AT406" s="1"/>
  <c r="AP406"/>
  <c r="AQ406"/>
  <c r="AR407"/>
  <c r="BT408"/>
  <c r="BS407"/>
  <c r="BR407"/>
  <c r="BD443"/>
  <c r="AU440"/>
  <c r="BM408" l="1"/>
  <c r="BN408"/>
  <c r="BO409"/>
  <c r="BS408"/>
  <c r="BR408"/>
  <c r="BT409"/>
  <c r="BY408"/>
  <c r="BX407"/>
  <c r="BW407"/>
  <c r="AZ408"/>
  <c r="AY408"/>
  <c r="BB408"/>
  <c r="BC408" s="1"/>
  <c r="BA409"/>
  <c r="AK410"/>
  <c r="AL410"/>
  <c r="AH411"/>
  <c r="AJ411"/>
  <c r="AG411"/>
  <c r="AI412"/>
  <c r="AD412" s="1"/>
  <c r="AR408"/>
  <c r="AQ407"/>
  <c r="AS407"/>
  <c r="AT407" s="1"/>
  <c r="AP407"/>
  <c r="BH410"/>
  <c r="BI410"/>
  <c r="BJ411"/>
  <c r="AU441"/>
  <c r="BD444"/>
  <c r="BO410" l="1"/>
  <c r="BM409"/>
  <c r="BN409"/>
  <c r="BH411"/>
  <c r="BI411"/>
  <c r="BJ412"/>
  <c r="AQ408"/>
  <c r="AR409"/>
  <c r="AS408"/>
  <c r="AT408" s="1"/>
  <c r="AP408"/>
  <c r="BT410"/>
  <c r="BS409"/>
  <c r="BR409"/>
  <c r="AJ412"/>
  <c r="AH412"/>
  <c r="AI413"/>
  <c r="AD413" s="1"/>
  <c r="AG412"/>
  <c r="AK411"/>
  <c r="AL411"/>
  <c r="AY409"/>
  <c r="AZ409"/>
  <c r="BA410"/>
  <c r="BB409"/>
  <c r="BC409" s="1"/>
  <c r="BW408"/>
  <c r="BY409"/>
  <c r="BX408"/>
  <c r="AU442"/>
  <c r="BD445"/>
  <c r="BN410" l="1"/>
  <c r="BO411"/>
  <c r="BM410"/>
  <c r="BY410"/>
  <c r="BX409"/>
  <c r="BW409"/>
  <c r="AZ410"/>
  <c r="AY410"/>
  <c r="BB410"/>
  <c r="BC410" s="1"/>
  <c r="BA411"/>
  <c r="BR410"/>
  <c r="BT411"/>
  <c r="BS410"/>
  <c r="AH413"/>
  <c r="AG413"/>
  <c r="AI414"/>
  <c r="AD414" s="1"/>
  <c r="AJ413"/>
  <c r="AK412"/>
  <c r="AL412"/>
  <c r="AS409"/>
  <c r="AT409" s="1"/>
  <c r="AP409"/>
  <c r="AR410"/>
  <c r="AQ409"/>
  <c r="BJ413"/>
  <c r="BH412"/>
  <c r="BI412"/>
  <c r="AU443"/>
  <c r="BD446"/>
  <c r="BM411" l="1"/>
  <c r="BN411"/>
  <c r="BO412"/>
  <c r="BI413"/>
  <c r="BJ414"/>
  <c r="BH413"/>
  <c r="AS410"/>
  <c r="AT410" s="1"/>
  <c r="AP410"/>
  <c r="AQ410"/>
  <c r="AR411"/>
  <c r="AK413"/>
  <c r="AL413"/>
  <c r="BA412"/>
  <c r="BB411"/>
  <c r="BC411" s="1"/>
  <c r="AY411"/>
  <c r="AZ411"/>
  <c r="BX410"/>
  <c r="BW410"/>
  <c r="BY411"/>
  <c r="AJ414"/>
  <c r="AH414"/>
  <c r="AI415"/>
  <c r="AD415" s="1"/>
  <c r="AG414"/>
  <c r="BS411"/>
  <c r="BR411"/>
  <c r="BT412"/>
  <c r="AU444"/>
  <c r="BD447"/>
  <c r="BN412" l="1"/>
  <c r="BO413"/>
  <c r="BM412"/>
  <c r="BW411"/>
  <c r="BY412"/>
  <c r="BX411"/>
  <c r="AZ412"/>
  <c r="AY412"/>
  <c r="BB412"/>
  <c r="BC412" s="1"/>
  <c r="BA413"/>
  <c r="AR412"/>
  <c r="AQ411"/>
  <c r="AS411"/>
  <c r="AT411" s="1"/>
  <c r="AP411"/>
  <c r="BS412"/>
  <c r="BR412"/>
  <c r="BT413"/>
  <c r="AH415"/>
  <c r="AJ415"/>
  <c r="AG415"/>
  <c r="AI416"/>
  <c r="AD416" s="1"/>
  <c r="AK414"/>
  <c r="AL414"/>
  <c r="BH414"/>
  <c r="BI414"/>
  <c r="BJ415"/>
  <c r="BD448"/>
  <c r="AU445"/>
  <c r="BM413" l="1"/>
  <c r="BN413"/>
  <c r="BO414"/>
  <c r="AQ412"/>
  <c r="AR413"/>
  <c r="AS412"/>
  <c r="AT412" s="1"/>
  <c r="AP412"/>
  <c r="BW412"/>
  <c r="BY413"/>
  <c r="BX412"/>
  <c r="BH415"/>
  <c r="BI415"/>
  <c r="BJ416"/>
  <c r="AI417"/>
  <c r="AD417" s="1"/>
  <c r="AG416"/>
  <c r="AJ416"/>
  <c r="AH416"/>
  <c r="AK415"/>
  <c r="AL415"/>
  <c r="BT414"/>
  <c r="BS413"/>
  <c r="BR413"/>
  <c r="AY413"/>
  <c r="AZ413"/>
  <c r="BA414"/>
  <c r="BB413"/>
  <c r="BC413" s="1"/>
  <c r="AU446"/>
  <c r="BD449"/>
  <c r="BM414" l="1"/>
  <c r="BN414"/>
  <c r="BO415"/>
  <c r="BS414"/>
  <c r="BR414"/>
  <c r="BT415"/>
  <c r="BJ417"/>
  <c r="BH416"/>
  <c r="BI416"/>
  <c r="BY414"/>
  <c r="BX413"/>
  <c r="BW413"/>
  <c r="AR414"/>
  <c r="AQ413"/>
  <c r="AS413"/>
  <c r="AT413" s="1"/>
  <c r="AP413"/>
  <c r="AZ414"/>
  <c r="AY414"/>
  <c r="BB414"/>
  <c r="BC414" s="1"/>
  <c r="BA415"/>
  <c r="AK416"/>
  <c r="AL416"/>
  <c r="AG417"/>
  <c r="AI418"/>
  <c r="AD418" s="1"/>
  <c r="AH417"/>
  <c r="AJ417"/>
  <c r="BD450"/>
  <c r="AU447"/>
  <c r="BO416" l="1"/>
  <c r="BM415"/>
  <c r="BN415"/>
  <c r="BA416"/>
  <c r="BB415"/>
  <c r="BC415" s="1"/>
  <c r="AY415"/>
  <c r="AZ415"/>
  <c r="BW414"/>
  <c r="BY415"/>
  <c r="BX414"/>
  <c r="BS415"/>
  <c r="BR415"/>
  <c r="BT416"/>
  <c r="AK417"/>
  <c r="AL417"/>
  <c r="AJ418"/>
  <c r="AH418"/>
  <c r="AI419"/>
  <c r="AD419" s="1"/>
  <c r="AG418"/>
  <c r="AS414"/>
  <c r="AT414" s="1"/>
  <c r="AP414"/>
  <c r="AQ414"/>
  <c r="AR415"/>
  <c r="BH417"/>
  <c r="BI417"/>
  <c r="BJ418"/>
  <c r="BD451"/>
  <c r="AU448"/>
  <c r="BN416" l="1"/>
  <c r="BO417"/>
  <c r="BM416"/>
  <c r="AZ416"/>
  <c r="AY416"/>
  <c r="BB416"/>
  <c r="BC416" s="1"/>
  <c r="BA417"/>
  <c r="AS415"/>
  <c r="AT415" s="1"/>
  <c r="AP415"/>
  <c r="AR416"/>
  <c r="AQ415"/>
  <c r="BH418"/>
  <c r="BI418"/>
  <c r="BJ419"/>
  <c r="AH419"/>
  <c r="AJ419"/>
  <c r="AG419"/>
  <c r="AI420"/>
  <c r="AD420" s="1"/>
  <c r="AK418"/>
  <c r="AL418"/>
  <c r="BR416"/>
  <c r="BT417"/>
  <c r="BS416"/>
  <c r="BW415"/>
  <c r="BY416"/>
  <c r="BX415"/>
  <c r="AU449"/>
  <c r="BD452"/>
  <c r="BO418" l="1"/>
  <c r="BM417"/>
  <c r="BN417"/>
  <c r="BX416"/>
  <c r="BW416"/>
  <c r="BY417"/>
  <c r="BT418"/>
  <c r="BS417"/>
  <c r="BR417"/>
  <c r="AI421"/>
  <c r="AD421" s="1"/>
  <c r="AG420"/>
  <c r="AJ420"/>
  <c r="AH420"/>
  <c r="AK419"/>
  <c r="AL419"/>
  <c r="BI419"/>
  <c r="BJ420"/>
  <c r="BH419"/>
  <c r="AQ416"/>
  <c r="AR417"/>
  <c r="AS416"/>
  <c r="AT416" s="1"/>
  <c r="AP416"/>
  <c r="AY417"/>
  <c r="AZ417"/>
  <c r="BA418"/>
  <c r="BB417"/>
  <c r="BC417" s="1"/>
  <c r="AU450"/>
  <c r="BD453"/>
  <c r="BM418" l="1"/>
  <c r="BN418"/>
  <c r="BO419"/>
  <c r="AZ418"/>
  <c r="AY418"/>
  <c r="BB418"/>
  <c r="BC418" s="1"/>
  <c r="BA419"/>
  <c r="BH420"/>
  <c r="BI420"/>
  <c r="BJ421"/>
  <c r="BS418"/>
  <c r="BR418"/>
  <c r="BT419"/>
  <c r="BY418"/>
  <c r="BX417"/>
  <c r="BW417"/>
  <c r="AR418"/>
  <c r="AQ417"/>
  <c r="AS417"/>
  <c r="AT417" s="1"/>
  <c r="AP417"/>
  <c r="AK420"/>
  <c r="AL420"/>
  <c r="AH421"/>
  <c r="AJ421"/>
  <c r="AG421"/>
  <c r="AI422"/>
  <c r="AD422" s="1"/>
  <c r="AU451"/>
  <c r="BD454"/>
  <c r="BM419" l="1"/>
  <c r="BN419"/>
  <c r="BO420"/>
  <c r="AS418"/>
  <c r="AT418" s="1"/>
  <c r="AP418"/>
  <c r="AQ418"/>
  <c r="AR419"/>
  <c r="BH421"/>
  <c r="BI421"/>
  <c r="BJ422"/>
  <c r="AJ422"/>
  <c r="AH422"/>
  <c r="AI423"/>
  <c r="AD423" s="1"/>
  <c r="AG422"/>
  <c r="AK421"/>
  <c r="AL421"/>
  <c r="BW418"/>
  <c r="BY419"/>
  <c r="BX418"/>
  <c r="BS419"/>
  <c r="BR419"/>
  <c r="BT420"/>
  <c r="AY419"/>
  <c r="AZ419"/>
  <c r="BA420"/>
  <c r="BB419"/>
  <c r="BC419" s="1"/>
  <c r="AU452"/>
  <c r="BD455"/>
  <c r="BM420" l="1"/>
  <c r="BN420"/>
  <c r="BO421"/>
  <c r="AZ420"/>
  <c r="AY420"/>
  <c r="BB420"/>
  <c r="BC420" s="1"/>
  <c r="BA421"/>
  <c r="AG423"/>
  <c r="AI424"/>
  <c r="AD424" s="1"/>
  <c r="AH423"/>
  <c r="AJ423"/>
  <c r="AK422"/>
  <c r="AL422"/>
  <c r="BR420"/>
  <c r="BT421"/>
  <c r="BS420"/>
  <c r="BW419"/>
  <c r="BY420"/>
  <c r="BX419"/>
  <c r="BJ423"/>
  <c r="BH422"/>
  <c r="BI422"/>
  <c r="AS419"/>
  <c r="AT419" s="1"/>
  <c r="AP419"/>
  <c r="AR420"/>
  <c r="AQ419"/>
  <c r="BD456"/>
  <c r="AU453"/>
  <c r="BM421" l="1"/>
  <c r="BN421"/>
  <c r="BO422"/>
  <c r="BH423"/>
  <c r="BI423"/>
  <c r="BJ424"/>
  <c r="BX420"/>
  <c r="BW420"/>
  <c r="BY421"/>
  <c r="AK423"/>
  <c r="AL423"/>
  <c r="AJ424"/>
  <c r="AH424"/>
  <c r="AI425"/>
  <c r="AD425" s="1"/>
  <c r="AG424"/>
  <c r="AY421"/>
  <c r="AZ421"/>
  <c r="BA422"/>
  <c r="BB421"/>
  <c r="BC421" s="1"/>
  <c r="AS420"/>
  <c r="AT420" s="1"/>
  <c r="AP420"/>
  <c r="AQ420"/>
  <c r="AR421"/>
  <c r="BS421"/>
  <c r="BR421"/>
  <c r="BT422"/>
  <c r="AU454"/>
  <c r="BD457"/>
  <c r="BO423" l="1"/>
  <c r="BM422"/>
  <c r="BN422"/>
  <c r="AR422"/>
  <c r="AQ421"/>
  <c r="AS421"/>
  <c r="AT421" s="1"/>
  <c r="AP421"/>
  <c r="BH424"/>
  <c r="BI424"/>
  <c r="BJ425"/>
  <c r="BS422"/>
  <c r="BR422"/>
  <c r="BT423"/>
  <c r="BB422"/>
  <c r="BC422" s="1"/>
  <c r="BA423"/>
  <c r="AZ422"/>
  <c r="AY422"/>
  <c r="AH425"/>
  <c r="AG425"/>
  <c r="AI426"/>
  <c r="AD426" s="1"/>
  <c r="AJ425"/>
  <c r="AK424"/>
  <c r="AL424"/>
  <c r="BW421"/>
  <c r="BY422"/>
  <c r="BX421"/>
  <c r="BD458"/>
  <c r="AU455"/>
  <c r="BO424" l="1"/>
  <c r="BM423"/>
  <c r="BN423"/>
  <c r="AK425"/>
  <c r="AL425"/>
  <c r="AY423"/>
  <c r="AZ423"/>
  <c r="BA424"/>
  <c r="BB423"/>
  <c r="BC423" s="1"/>
  <c r="BT424"/>
  <c r="BS423"/>
  <c r="BR423"/>
  <c r="BW422"/>
  <c r="BY423"/>
  <c r="BX422"/>
  <c r="AI427"/>
  <c r="AD427" s="1"/>
  <c r="AG426"/>
  <c r="AJ426"/>
  <c r="AH426"/>
  <c r="BH425"/>
  <c r="BI425"/>
  <c r="BJ426"/>
  <c r="AQ422"/>
  <c r="AR423"/>
  <c r="AS422"/>
  <c r="AT422" s="1"/>
  <c r="AP422"/>
  <c r="BD459"/>
  <c r="AU456"/>
  <c r="BN424" l="1"/>
  <c r="BO425"/>
  <c r="BM424"/>
  <c r="AK426"/>
  <c r="AL426"/>
  <c r="AH427"/>
  <c r="AJ427"/>
  <c r="AG427"/>
  <c r="AI428"/>
  <c r="AD428" s="1"/>
  <c r="BY424"/>
  <c r="BX423"/>
  <c r="BW423"/>
  <c r="BS424"/>
  <c r="BR424"/>
  <c r="BT425"/>
  <c r="AZ424"/>
  <c r="AY424"/>
  <c r="BB424"/>
  <c r="BC424" s="1"/>
  <c r="BA425"/>
  <c r="AR424"/>
  <c r="AQ423"/>
  <c r="AS423"/>
  <c r="AT423" s="1"/>
  <c r="AP423"/>
  <c r="BH426"/>
  <c r="BI426"/>
  <c r="BJ427"/>
  <c r="AU457"/>
  <c r="BD460"/>
  <c r="BO426" l="1"/>
  <c r="BM425"/>
  <c r="BN425"/>
  <c r="AY425"/>
  <c r="AZ425"/>
  <c r="BA426"/>
  <c r="BB425"/>
  <c r="BC425" s="1"/>
  <c r="BS425"/>
  <c r="BR425"/>
  <c r="BT426"/>
  <c r="AJ428"/>
  <c r="AH428"/>
  <c r="AI429"/>
  <c r="AD429" s="1"/>
  <c r="AG428"/>
  <c r="AK427"/>
  <c r="AL427"/>
  <c r="BH427"/>
  <c r="BI427"/>
  <c r="BJ428"/>
  <c r="AS424"/>
  <c r="AT424" s="1"/>
  <c r="AP424"/>
  <c r="AQ424"/>
  <c r="AR425"/>
  <c r="BW424"/>
  <c r="BY425"/>
  <c r="BX424"/>
  <c r="AU458"/>
  <c r="BD461"/>
  <c r="BN426" l="1"/>
  <c r="BO427"/>
  <c r="BM426"/>
  <c r="BW425"/>
  <c r="BY426"/>
  <c r="BX425"/>
  <c r="AS425"/>
  <c r="AT425" s="1"/>
  <c r="AP425"/>
  <c r="AR426"/>
  <c r="AQ425"/>
  <c r="BJ429"/>
  <c r="BH428"/>
  <c r="BI428"/>
  <c r="AJ429"/>
  <c r="AG429"/>
  <c r="AI430"/>
  <c r="AD430" s="1"/>
  <c r="AH429"/>
  <c r="AK428"/>
  <c r="AL428"/>
  <c r="BR426"/>
  <c r="BT427"/>
  <c r="BS426"/>
  <c r="AZ426"/>
  <c r="AY426"/>
  <c r="BB426"/>
  <c r="BC426" s="1"/>
  <c r="BA427"/>
  <c r="AU459"/>
  <c r="BD462"/>
  <c r="BO428" l="1"/>
  <c r="BM427"/>
  <c r="BN427"/>
  <c r="AY427"/>
  <c r="AZ427"/>
  <c r="BA428"/>
  <c r="BB427"/>
  <c r="BC427" s="1"/>
  <c r="BS427"/>
  <c r="BR427"/>
  <c r="BT428"/>
  <c r="AJ430"/>
  <c r="AH430"/>
  <c r="AI431"/>
  <c r="AD431" s="1"/>
  <c r="AG430"/>
  <c r="AK429"/>
  <c r="AL429"/>
  <c r="BI429"/>
  <c r="BJ430"/>
  <c r="BH429"/>
  <c r="AS426"/>
  <c r="AT426" s="1"/>
  <c r="AP426"/>
  <c r="AQ426"/>
  <c r="AR427"/>
  <c r="BX426"/>
  <c r="BW426"/>
  <c r="BY427"/>
  <c r="AU460"/>
  <c r="BD463"/>
  <c r="BM428" l="1"/>
  <c r="BN428"/>
  <c r="BO429"/>
  <c r="BH430"/>
  <c r="BI430"/>
  <c r="BJ431"/>
  <c r="AR428"/>
  <c r="AQ427"/>
  <c r="AS427"/>
  <c r="AT427" s="1"/>
  <c r="AP427"/>
  <c r="AH431"/>
  <c r="AJ431"/>
  <c r="AG431"/>
  <c r="AI432"/>
  <c r="AD432" s="1"/>
  <c r="AK430"/>
  <c r="AL430"/>
  <c r="BS428"/>
  <c r="BR428"/>
  <c r="BT429"/>
  <c r="AZ428"/>
  <c r="AY428"/>
  <c r="BB428"/>
  <c r="BC428" s="1"/>
  <c r="BA429"/>
  <c r="BW427"/>
  <c r="BY428"/>
  <c r="BX427"/>
  <c r="BD464"/>
  <c r="AU461"/>
  <c r="BM429" l="1"/>
  <c r="BN429"/>
  <c r="BO430"/>
  <c r="BW428"/>
  <c r="BY429"/>
  <c r="BX428"/>
  <c r="AY429"/>
  <c r="AZ429"/>
  <c r="BA430"/>
  <c r="BB429"/>
  <c r="BC429" s="1"/>
  <c r="BS429"/>
  <c r="BR429"/>
  <c r="BT430"/>
  <c r="AI433"/>
  <c r="AD433" s="1"/>
  <c r="AG432"/>
  <c r="AJ432"/>
  <c r="AH432"/>
  <c r="AK431"/>
  <c r="AL431"/>
  <c r="BH431"/>
  <c r="BI431"/>
  <c r="BJ432"/>
  <c r="AQ428"/>
  <c r="AR429"/>
  <c r="AS428"/>
  <c r="AT428" s="1"/>
  <c r="AP428"/>
  <c r="BD465"/>
  <c r="AU462"/>
  <c r="BM430" l="1"/>
  <c r="BN430"/>
  <c r="BO431"/>
  <c r="BH432"/>
  <c r="BI432"/>
  <c r="BJ433"/>
  <c r="AK432"/>
  <c r="AL432"/>
  <c r="AG433"/>
  <c r="AI434"/>
  <c r="AD434" s="1"/>
  <c r="AH433"/>
  <c r="AJ433"/>
  <c r="AR430"/>
  <c r="AQ429"/>
  <c r="AS429"/>
  <c r="AT429" s="1"/>
  <c r="AP429"/>
  <c r="BS430"/>
  <c r="BR430"/>
  <c r="BT431"/>
  <c r="AZ430"/>
  <c r="AY430"/>
  <c r="BB430"/>
  <c r="BC430" s="1"/>
  <c r="BA431"/>
  <c r="BY430"/>
  <c r="BX429"/>
  <c r="BW429"/>
  <c r="AU463"/>
  <c r="BD466"/>
  <c r="BO432" l="1"/>
  <c r="BM431"/>
  <c r="BN431"/>
  <c r="BA432"/>
  <c r="BB431"/>
  <c r="BC431" s="1"/>
  <c r="AY431"/>
  <c r="AZ431"/>
  <c r="BS431"/>
  <c r="BR431"/>
  <c r="BT432"/>
  <c r="AS430"/>
  <c r="AT430" s="1"/>
  <c r="AP430"/>
  <c r="AQ430"/>
  <c r="AR431"/>
  <c r="BW430"/>
  <c r="BY431"/>
  <c r="BX430"/>
  <c r="AK433"/>
  <c r="AL433"/>
  <c r="AJ434"/>
  <c r="AH434"/>
  <c r="AI435"/>
  <c r="AD435" s="1"/>
  <c r="AG434"/>
  <c r="BH433"/>
  <c r="BI433"/>
  <c r="BJ434"/>
  <c r="AU464"/>
  <c r="BD467"/>
  <c r="BO433" l="1"/>
  <c r="BM432"/>
  <c r="BN432"/>
  <c r="BW431"/>
  <c r="BY432"/>
  <c r="BX431"/>
  <c r="BJ435"/>
  <c r="BH434"/>
  <c r="BI434"/>
  <c r="AH435"/>
  <c r="AJ435"/>
  <c r="AG435"/>
  <c r="AI436"/>
  <c r="AD436" s="1"/>
  <c r="AK434"/>
  <c r="AL434"/>
  <c r="AS431"/>
  <c r="AT431" s="1"/>
  <c r="AP431"/>
  <c r="AR432"/>
  <c r="AQ431"/>
  <c r="BR432"/>
  <c r="BT433"/>
  <c r="BS432"/>
  <c r="AZ432"/>
  <c r="AY432"/>
  <c r="BB432"/>
  <c r="BC432" s="1"/>
  <c r="BA433"/>
  <c r="AU465"/>
  <c r="BD468"/>
  <c r="BO434" l="1"/>
  <c r="BM433"/>
  <c r="BN433"/>
  <c r="AY433"/>
  <c r="AZ433"/>
  <c r="BA434"/>
  <c r="BB433"/>
  <c r="BC433" s="1"/>
  <c r="AQ432"/>
  <c r="AR433"/>
  <c r="AS432"/>
  <c r="AT432" s="1"/>
  <c r="AP432"/>
  <c r="AJ436"/>
  <c r="AH436"/>
  <c r="AI437"/>
  <c r="AD437" s="1"/>
  <c r="AG436"/>
  <c r="AK435"/>
  <c r="AL435"/>
  <c r="BI435"/>
  <c r="BJ436"/>
  <c r="BH435"/>
  <c r="BT434"/>
  <c r="BS433"/>
  <c r="BR433"/>
  <c r="BX432"/>
  <c r="BW432"/>
  <c r="BY433"/>
  <c r="BD469"/>
  <c r="AU466"/>
  <c r="BM434" l="1"/>
  <c r="BN434"/>
  <c r="BO435"/>
  <c r="BY434"/>
  <c r="BX433"/>
  <c r="BW433"/>
  <c r="BS434"/>
  <c r="BR434"/>
  <c r="BT435"/>
  <c r="BH436"/>
  <c r="BI436"/>
  <c r="BJ437"/>
  <c r="AH437"/>
  <c r="AJ437"/>
  <c r="AG437"/>
  <c r="AI438"/>
  <c r="AD438" s="1"/>
  <c r="AK436"/>
  <c r="AL436"/>
  <c r="AZ434"/>
  <c r="AY434"/>
  <c r="BB434"/>
  <c r="BC434" s="1"/>
  <c r="BA435"/>
  <c r="AR434"/>
  <c r="AQ433"/>
  <c r="AS433"/>
  <c r="AT433" s="1"/>
  <c r="AP433"/>
  <c r="BD470"/>
  <c r="AU467"/>
  <c r="BO436" l="1"/>
  <c r="BM435"/>
  <c r="BN435"/>
  <c r="AY435"/>
  <c r="AZ435"/>
  <c r="BA436"/>
  <c r="BB435"/>
  <c r="BC435" s="1"/>
  <c r="BS435"/>
  <c r="BR435"/>
  <c r="BT436"/>
  <c r="BW434"/>
  <c r="BY435"/>
  <c r="BX434"/>
  <c r="AS434"/>
  <c r="AT434" s="1"/>
  <c r="AP434"/>
  <c r="AQ434"/>
  <c r="AR435"/>
  <c r="AI439"/>
  <c r="AD439" s="1"/>
  <c r="AG438"/>
  <c r="AJ438"/>
  <c r="AH438"/>
  <c r="AK437"/>
  <c r="AL437"/>
  <c r="BH437"/>
  <c r="BI437"/>
  <c r="BJ438"/>
  <c r="BD471"/>
  <c r="AU468"/>
  <c r="BN436" l="1"/>
  <c r="BO437"/>
  <c r="BM436"/>
  <c r="BJ439"/>
  <c r="BH438"/>
  <c r="BI438"/>
  <c r="AK438"/>
  <c r="AL438"/>
  <c r="AG439"/>
  <c r="AI440"/>
  <c r="AD440" s="1"/>
  <c r="AH439"/>
  <c r="AJ439"/>
  <c r="BW435"/>
  <c r="BY436"/>
  <c r="BX435"/>
  <c r="BS436"/>
  <c r="BR436"/>
  <c r="BT437"/>
  <c r="AZ436"/>
  <c r="AY436"/>
  <c r="BB436"/>
  <c r="BC436" s="1"/>
  <c r="BA437"/>
  <c r="AR436"/>
  <c r="AQ435"/>
  <c r="AS435"/>
  <c r="AT435" s="1"/>
  <c r="AP435"/>
  <c r="AU469"/>
  <c r="BD472"/>
  <c r="BN437" l="1"/>
  <c r="BO438"/>
  <c r="BM437"/>
  <c r="AS436"/>
  <c r="AT436" s="1"/>
  <c r="AP436"/>
  <c r="AQ436"/>
  <c r="AR437"/>
  <c r="AY437"/>
  <c r="AZ437"/>
  <c r="BA438"/>
  <c r="BB437"/>
  <c r="BC437" s="1"/>
  <c r="BS437"/>
  <c r="BR437"/>
  <c r="BT438"/>
  <c r="BW436"/>
  <c r="BY437"/>
  <c r="BX436"/>
  <c r="AK439"/>
  <c r="AL439"/>
  <c r="AJ440"/>
  <c r="AH440"/>
  <c r="AI441"/>
  <c r="AD441" s="1"/>
  <c r="AG440"/>
  <c r="BI439"/>
  <c r="BJ440"/>
  <c r="BH439"/>
  <c r="AU470"/>
  <c r="BD473"/>
  <c r="BN438" l="1"/>
  <c r="BO439"/>
  <c r="BM438"/>
  <c r="BH440"/>
  <c r="BI440"/>
  <c r="BJ441"/>
  <c r="BW437"/>
  <c r="BY438"/>
  <c r="BX437"/>
  <c r="BR438"/>
  <c r="BT439"/>
  <c r="BS438"/>
  <c r="AZ438"/>
  <c r="AY438"/>
  <c r="BB438"/>
  <c r="BC438" s="1"/>
  <c r="BA439"/>
  <c r="AS437"/>
  <c r="AT437" s="1"/>
  <c r="AP437"/>
  <c r="AR438"/>
  <c r="AQ437"/>
  <c r="AH441"/>
  <c r="AJ441"/>
  <c r="AG441"/>
  <c r="AI442"/>
  <c r="AD442" s="1"/>
  <c r="AK440"/>
  <c r="AL440"/>
  <c r="AU471"/>
  <c r="BD474"/>
  <c r="BM439" l="1"/>
  <c r="BN439"/>
  <c r="BO440"/>
  <c r="AQ438"/>
  <c r="AR439"/>
  <c r="AS438"/>
  <c r="AT438" s="1"/>
  <c r="AP438"/>
  <c r="AY439"/>
  <c r="AZ439"/>
  <c r="BA440"/>
  <c r="BB439"/>
  <c r="BC439" s="1"/>
  <c r="BX438"/>
  <c r="BW438"/>
  <c r="BY439"/>
  <c r="BH441"/>
  <c r="BI441"/>
  <c r="BJ442"/>
  <c r="AI443"/>
  <c r="AD443" s="1"/>
  <c r="AG442"/>
  <c r="AJ442"/>
  <c r="AH442"/>
  <c r="AK441"/>
  <c r="AL441"/>
  <c r="BT440"/>
  <c r="BS439"/>
  <c r="BR439"/>
  <c r="AU472"/>
  <c r="BD475"/>
  <c r="BM440" l="1"/>
  <c r="BN440"/>
  <c r="BO441"/>
  <c r="BS440"/>
  <c r="BR440"/>
  <c r="BT441"/>
  <c r="AK442"/>
  <c r="AL442"/>
  <c r="AG443"/>
  <c r="AI444"/>
  <c r="AD444" s="1"/>
  <c r="AH443"/>
  <c r="AJ443"/>
  <c r="BY440"/>
  <c r="BX439"/>
  <c r="BW439"/>
  <c r="AZ440"/>
  <c r="AY440"/>
  <c r="BB440"/>
  <c r="BC440" s="1"/>
  <c r="BA441"/>
  <c r="BJ443"/>
  <c r="BH442"/>
  <c r="BI442"/>
  <c r="AR440"/>
  <c r="AQ439"/>
  <c r="AS439"/>
  <c r="AT439" s="1"/>
  <c r="AP439"/>
  <c r="BD476"/>
  <c r="AU473"/>
  <c r="BN441" l="1"/>
  <c r="BO442"/>
  <c r="BM441"/>
  <c r="AS440"/>
  <c r="AT440" s="1"/>
  <c r="AP440"/>
  <c r="AQ440"/>
  <c r="AR441"/>
  <c r="AK443"/>
  <c r="AL443"/>
  <c r="AJ444"/>
  <c r="AH444"/>
  <c r="AI445"/>
  <c r="AD445" s="1"/>
  <c r="AG444"/>
  <c r="BS441"/>
  <c r="BR441"/>
  <c r="BT442"/>
  <c r="BH443"/>
  <c r="BI443"/>
  <c r="BJ444"/>
  <c r="AY441"/>
  <c r="AZ441"/>
  <c r="BA442"/>
  <c r="BB441"/>
  <c r="BC441" s="1"/>
  <c r="BW440"/>
  <c r="BY441"/>
  <c r="BX440"/>
  <c r="AU474"/>
  <c r="BD477"/>
  <c r="BO443" l="1"/>
  <c r="BM442"/>
  <c r="BN442"/>
  <c r="AZ442"/>
  <c r="AY442"/>
  <c r="BB442"/>
  <c r="BC442" s="1"/>
  <c r="BA443"/>
  <c r="BR442"/>
  <c r="BT443"/>
  <c r="BS442"/>
  <c r="AH445"/>
  <c r="AG445"/>
  <c r="AI446"/>
  <c r="AD446" s="1"/>
  <c r="AJ445"/>
  <c r="AK444"/>
  <c r="AL444"/>
  <c r="BW441"/>
  <c r="BY442"/>
  <c r="BX441"/>
  <c r="BH444"/>
  <c r="BI444"/>
  <c r="BJ445"/>
  <c r="AS441"/>
  <c r="AT441" s="1"/>
  <c r="AP441"/>
  <c r="AR442"/>
  <c r="AQ441"/>
  <c r="BD478"/>
  <c r="AU475"/>
  <c r="BM443" l="1"/>
  <c r="BN443"/>
  <c r="BO444"/>
  <c r="AQ442"/>
  <c r="AR443"/>
  <c r="AS442"/>
  <c r="AT442" s="1"/>
  <c r="AP442"/>
  <c r="BH445"/>
  <c r="BI445"/>
  <c r="BJ446"/>
  <c r="BX442"/>
  <c r="BW442"/>
  <c r="BY443"/>
  <c r="AK445"/>
  <c r="AL445"/>
  <c r="AI447"/>
  <c r="AD447" s="1"/>
  <c r="AG446"/>
  <c r="AJ446"/>
  <c r="AH446"/>
  <c r="BT444"/>
  <c r="BS443"/>
  <c r="BR443"/>
  <c r="AY443"/>
  <c r="AZ443"/>
  <c r="BA444"/>
  <c r="BB443"/>
  <c r="BC443" s="1"/>
  <c r="BD479"/>
  <c r="AU476"/>
  <c r="BM444" l="1"/>
  <c r="BN444"/>
  <c r="BO445"/>
  <c r="BB444"/>
  <c r="BC444" s="1"/>
  <c r="BA445"/>
  <c r="AZ444"/>
  <c r="AY444"/>
  <c r="BH446"/>
  <c r="BI446"/>
  <c r="BJ447"/>
  <c r="BS444"/>
  <c r="BR444"/>
  <c r="BT445"/>
  <c r="AK446"/>
  <c r="AL446"/>
  <c r="AH447"/>
  <c r="AJ447"/>
  <c r="AG447"/>
  <c r="AI448"/>
  <c r="AD448" s="1"/>
  <c r="BY444"/>
  <c r="BX443"/>
  <c r="BW443"/>
  <c r="AR444"/>
  <c r="AQ443"/>
  <c r="AS443"/>
  <c r="AT443" s="1"/>
  <c r="AP443"/>
  <c r="AU477"/>
  <c r="BD480"/>
  <c r="BO446" l="1"/>
  <c r="BM445"/>
  <c r="BN445"/>
  <c r="AS444"/>
  <c r="AT444" s="1"/>
  <c r="AP444"/>
  <c r="AQ444"/>
  <c r="AR445"/>
  <c r="AY445"/>
  <c r="AZ445"/>
  <c r="BA446"/>
  <c r="BB445"/>
  <c r="BC445" s="1"/>
  <c r="BW444"/>
  <c r="BY445"/>
  <c r="BX444"/>
  <c r="AJ448"/>
  <c r="AH448"/>
  <c r="AI449"/>
  <c r="AD449" s="1"/>
  <c r="AG448"/>
  <c r="AK447"/>
  <c r="AL447"/>
  <c r="BS445"/>
  <c r="BR445"/>
  <c r="BT446"/>
  <c r="BH447"/>
  <c r="BI447"/>
  <c r="BJ448"/>
  <c r="AU478"/>
  <c r="BD481"/>
  <c r="BN446" l="1"/>
  <c r="BO447"/>
  <c r="BM446"/>
  <c r="BR446"/>
  <c r="BT447"/>
  <c r="BS446"/>
  <c r="AZ446"/>
  <c r="AY446"/>
  <c r="BB446"/>
  <c r="BC446" s="1"/>
  <c r="BA447"/>
  <c r="AS445"/>
  <c r="AT445" s="1"/>
  <c r="AP445"/>
  <c r="AR446"/>
  <c r="AQ445"/>
  <c r="BJ449"/>
  <c r="BH448"/>
  <c r="BI448"/>
  <c r="AH449"/>
  <c r="AJ449"/>
  <c r="AG449"/>
  <c r="AI450"/>
  <c r="AD450" s="1"/>
  <c r="AK448"/>
  <c r="AL448"/>
  <c r="BW445"/>
  <c r="BY446"/>
  <c r="BX445"/>
  <c r="AU479"/>
  <c r="BD482"/>
  <c r="BM447" l="1"/>
  <c r="BN447"/>
  <c r="BO448"/>
  <c r="BX446"/>
  <c r="BW446"/>
  <c r="BY447"/>
  <c r="AY447"/>
  <c r="AZ447"/>
  <c r="BA448"/>
  <c r="BB447"/>
  <c r="BC447" s="1"/>
  <c r="AJ450"/>
  <c r="AH450"/>
  <c r="AI451"/>
  <c r="AD451" s="1"/>
  <c r="AG450"/>
  <c r="AK449"/>
  <c r="AL449"/>
  <c r="BH449"/>
  <c r="BI449"/>
  <c r="BJ450"/>
  <c r="AS446"/>
  <c r="AT446" s="1"/>
  <c r="AP446"/>
  <c r="AQ446"/>
  <c r="AR447"/>
  <c r="BS447"/>
  <c r="BR447"/>
  <c r="BT448"/>
  <c r="AU480"/>
  <c r="BD483"/>
  <c r="BM448" l="1"/>
  <c r="BN448"/>
  <c r="BO449"/>
  <c r="BS448"/>
  <c r="BR448"/>
  <c r="BT449"/>
  <c r="AH451"/>
  <c r="AJ451"/>
  <c r="AG451"/>
  <c r="AI452"/>
  <c r="AD452" s="1"/>
  <c r="AK450"/>
  <c r="AL450"/>
  <c r="AZ448"/>
  <c r="AY448"/>
  <c r="BB448"/>
  <c r="BC448" s="1"/>
  <c r="BA449"/>
  <c r="AR448"/>
  <c r="AQ447"/>
  <c r="AS447"/>
  <c r="AT447" s="1"/>
  <c r="AP447"/>
  <c r="BJ451"/>
  <c r="BH450"/>
  <c r="BI450"/>
  <c r="BW447"/>
  <c r="BY448"/>
  <c r="BX447"/>
  <c r="BD484"/>
  <c r="AU481"/>
  <c r="BM449" l="1"/>
  <c r="BN449"/>
  <c r="BO450"/>
  <c r="BW448"/>
  <c r="BY449"/>
  <c r="BX448"/>
  <c r="BI451"/>
  <c r="BJ452"/>
  <c r="BH451"/>
  <c r="AQ448"/>
  <c r="AR449"/>
  <c r="AS448"/>
  <c r="AT448" s="1"/>
  <c r="AP448"/>
  <c r="AY449"/>
  <c r="AZ449"/>
  <c r="BA450"/>
  <c r="BB449"/>
  <c r="BC449" s="1"/>
  <c r="AI453"/>
  <c r="AD453" s="1"/>
  <c r="AG452"/>
  <c r="AJ452"/>
  <c r="AH452"/>
  <c r="AK451"/>
  <c r="AL451"/>
  <c r="BS449"/>
  <c r="BR449"/>
  <c r="BT450"/>
  <c r="AU482"/>
  <c r="BD485"/>
  <c r="BN450" l="1"/>
  <c r="BO451"/>
  <c r="BM450"/>
  <c r="BS450"/>
  <c r="BR450"/>
  <c r="BT451"/>
  <c r="AK452"/>
  <c r="AL452"/>
  <c r="AH453"/>
  <c r="AJ453"/>
  <c r="AG453"/>
  <c r="AI454"/>
  <c r="AD454" s="1"/>
  <c r="AZ450"/>
  <c r="AY450"/>
  <c r="BB450"/>
  <c r="BC450" s="1"/>
  <c r="BA451"/>
  <c r="BH452"/>
  <c r="BI452"/>
  <c r="BJ453"/>
  <c r="AR450"/>
  <c r="AQ449"/>
  <c r="AS449"/>
  <c r="AT449" s="1"/>
  <c r="AP449"/>
  <c r="BY450"/>
  <c r="BX449"/>
  <c r="BW449"/>
  <c r="BD486"/>
  <c r="AU483"/>
  <c r="BO452" l="1"/>
  <c r="BM451"/>
  <c r="BN451"/>
  <c r="BH453"/>
  <c r="BI453"/>
  <c r="BJ454"/>
  <c r="BW450"/>
  <c r="BY451"/>
  <c r="BX450"/>
  <c r="AS450"/>
  <c r="AT450" s="1"/>
  <c r="AP450"/>
  <c r="AQ450"/>
  <c r="AR451"/>
  <c r="BA452"/>
  <c r="BB451"/>
  <c r="BC451" s="1"/>
  <c r="AY451"/>
  <c r="AZ451"/>
  <c r="AI455"/>
  <c r="AD455" s="1"/>
  <c r="AG454"/>
  <c r="AJ454"/>
  <c r="AH454"/>
  <c r="AK453"/>
  <c r="AL453"/>
  <c r="BS451"/>
  <c r="BR451"/>
  <c r="BT452"/>
  <c r="BD487"/>
  <c r="AU484"/>
  <c r="BM452" l="1"/>
  <c r="BN452"/>
  <c r="BO453"/>
  <c r="AS451"/>
  <c r="AT451" s="1"/>
  <c r="AP451"/>
  <c r="AR452"/>
  <c r="AQ451"/>
  <c r="BR452"/>
  <c r="BT453"/>
  <c r="BS452"/>
  <c r="AK454"/>
  <c r="AL454"/>
  <c r="AG455"/>
  <c r="AI456"/>
  <c r="AD456" s="1"/>
  <c r="AH455"/>
  <c r="AJ455"/>
  <c r="AZ452"/>
  <c r="AY452"/>
  <c r="BB452"/>
  <c r="BC452" s="1"/>
  <c r="BA453"/>
  <c r="BW451"/>
  <c r="BY452"/>
  <c r="BX451"/>
  <c r="BH454"/>
  <c r="BI454"/>
  <c r="BJ455"/>
  <c r="AU485"/>
  <c r="BD488"/>
  <c r="BO454" l="1"/>
  <c r="BM453"/>
  <c r="BN453"/>
  <c r="BI455"/>
  <c r="BJ456"/>
  <c r="BH455"/>
  <c r="AS452"/>
  <c r="AT452" s="1"/>
  <c r="AP452"/>
  <c r="AQ452"/>
  <c r="AR453"/>
  <c r="BX452"/>
  <c r="BW452"/>
  <c r="BY453"/>
  <c r="BA454"/>
  <c r="BB453"/>
  <c r="BC453" s="1"/>
  <c r="AZ453"/>
  <c r="AY453"/>
  <c r="AK455"/>
  <c r="AL455"/>
  <c r="AJ456"/>
  <c r="AH456"/>
  <c r="AI457"/>
  <c r="AD457" s="1"/>
  <c r="AG456"/>
  <c r="BS453"/>
  <c r="BR453"/>
  <c r="BT454"/>
  <c r="AU486"/>
  <c r="BD489"/>
  <c r="BN454" l="1"/>
  <c r="BO455"/>
  <c r="BM454"/>
  <c r="BW453"/>
  <c r="BY454"/>
  <c r="BX453"/>
  <c r="AS453"/>
  <c r="AT453" s="1"/>
  <c r="AP453"/>
  <c r="AR454"/>
  <c r="AQ453"/>
  <c r="BR454"/>
  <c r="BT455"/>
  <c r="BS454"/>
  <c r="AH457"/>
  <c r="AJ457"/>
  <c r="AG457"/>
  <c r="AI458"/>
  <c r="AD458" s="1"/>
  <c r="AK456"/>
  <c r="AL456"/>
  <c r="BB454"/>
  <c r="BC454" s="1"/>
  <c r="BA455"/>
  <c r="AZ454"/>
  <c r="AY454"/>
  <c r="BJ457"/>
  <c r="BH456"/>
  <c r="BI456"/>
  <c r="BD490"/>
  <c r="AU487"/>
  <c r="BO456" l="1"/>
  <c r="BM455"/>
  <c r="BN455"/>
  <c r="BT456"/>
  <c r="BS455"/>
  <c r="BR455"/>
  <c r="AQ454"/>
  <c r="AR455"/>
  <c r="AS454"/>
  <c r="AT454" s="1"/>
  <c r="AP454"/>
  <c r="BX454"/>
  <c r="BW454"/>
  <c r="BY455"/>
  <c r="BI457"/>
  <c r="BJ458"/>
  <c r="BH457"/>
  <c r="BA456"/>
  <c r="BB455"/>
  <c r="BC455" s="1"/>
  <c r="AY455"/>
  <c r="AZ455"/>
  <c r="AJ458"/>
  <c r="AH458"/>
  <c r="AI459"/>
  <c r="AD459" s="1"/>
  <c r="AG458"/>
  <c r="AK457"/>
  <c r="AL457"/>
  <c r="BD491"/>
  <c r="AU488"/>
  <c r="BN456" l="1"/>
  <c r="BO457"/>
  <c r="BM456"/>
  <c r="AG459"/>
  <c r="AI460"/>
  <c r="AD460" s="1"/>
  <c r="AH459"/>
  <c r="AJ459"/>
  <c r="AK458"/>
  <c r="AL458"/>
  <c r="AZ456"/>
  <c r="AY456"/>
  <c r="BB456"/>
  <c r="BC456" s="1"/>
  <c r="BA457"/>
  <c r="BJ459"/>
  <c r="BH458"/>
  <c r="BI458"/>
  <c r="BY456"/>
  <c r="BX455"/>
  <c r="BW455"/>
  <c r="AR456"/>
  <c r="AQ455"/>
  <c r="AS455"/>
  <c r="AT455" s="1"/>
  <c r="AP455"/>
  <c r="BS456"/>
  <c r="BR456"/>
  <c r="BT457"/>
  <c r="AU489"/>
  <c r="BD492"/>
  <c r="BO458" l="1"/>
  <c r="BM457"/>
  <c r="BN457"/>
  <c r="BS457"/>
  <c r="BR457"/>
  <c r="BT458"/>
  <c r="AS456"/>
  <c r="AT456" s="1"/>
  <c r="AP456"/>
  <c r="AQ456"/>
  <c r="AR457"/>
  <c r="BW456"/>
  <c r="BY457"/>
  <c r="BX456"/>
  <c r="BA458"/>
  <c r="BB457"/>
  <c r="BC457" s="1"/>
  <c r="AY457"/>
  <c r="AZ457"/>
  <c r="BH459"/>
  <c r="BI459"/>
  <c r="BJ460"/>
  <c r="AK459"/>
  <c r="AL459"/>
  <c r="AI461"/>
  <c r="AD461" s="1"/>
  <c r="AG460"/>
  <c r="AJ460"/>
  <c r="AH460"/>
  <c r="AU490"/>
  <c r="BD493"/>
  <c r="BO459" l="1"/>
  <c r="BM458"/>
  <c r="BN458"/>
  <c r="AK460"/>
  <c r="AL460"/>
  <c r="AG461"/>
  <c r="AI462"/>
  <c r="AD462" s="1"/>
  <c r="AH461"/>
  <c r="AJ461"/>
  <c r="AZ458"/>
  <c r="AY458"/>
  <c r="BB458"/>
  <c r="BC458" s="1"/>
  <c r="BA459"/>
  <c r="BW457"/>
  <c r="BY458"/>
  <c r="BX457"/>
  <c r="AR458"/>
  <c r="AQ457"/>
  <c r="AS457"/>
  <c r="AT457" s="1"/>
  <c r="AP457"/>
  <c r="BS458"/>
  <c r="BR458"/>
  <c r="BT459"/>
  <c r="BH460"/>
  <c r="BI460"/>
  <c r="BJ461"/>
  <c r="AU491"/>
  <c r="BD494"/>
  <c r="BN459" l="1"/>
  <c r="BO460"/>
  <c r="BM459"/>
  <c r="BT460"/>
  <c r="BS459"/>
  <c r="BR459"/>
  <c r="AQ458"/>
  <c r="AR459"/>
  <c r="AS458"/>
  <c r="AT458" s="1"/>
  <c r="AP458"/>
  <c r="BW458"/>
  <c r="BY459"/>
  <c r="BX458"/>
  <c r="AY459"/>
  <c r="AZ459"/>
  <c r="BA460"/>
  <c r="BB459"/>
  <c r="BC459" s="1"/>
  <c r="AK461"/>
  <c r="AL461"/>
  <c r="AI463"/>
  <c r="AD463" s="1"/>
  <c r="AG462"/>
  <c r="AJ462"/>
  <c r="AH462"/>
  <c r="BI461"/>
  <c r="BJ462"/>
  <c r="BH461"/>
  <c r="AU492"/>
  <c r="BD495"/>
  <c r="BO461" l="1"/>
  <c r="BM460"/>
  <c r="BN460"/>
  <c r="AK462"/>
  <c r="AL462"/>
  <c r="AG463"/>
  <c r="AH463"/>
  <c r="AJ463"/>
  <c r="AI464"/>
  <c r="AD464" s="1"/>
  <c r="BJ463"/>
  <c r="BH462"/>
  <c r="BI462"/>
  <c r="AZ460"/>
  <c r="AY460"/>
  <c r="BB460"/>
  <c r="BC460" s="1"/>
  <c r="BA461"/>
  <c r="BY460"/>
  <c r="BX459"/>
  <c r="BW459"/>
  <c r="AS459"/>
  <c r="AT459" s="1"/>
  <c r="AP459"/>
  <c r="AR460"/>
  <c r="AQ459"/>
  <c r="BR460"/>
  <c r="BT461"/>
  <c r="BS460"/>
  <c r="BD496"/>
  <c r="AU493"/>
  <c r="BO462" l="1"/>
  <c r="BM461"/>
  <c r="BN461"/>
  <c r="AQ460"/>
  <c r="AR461"/>
  <c r="AS460"/>
  <c r="AT460" s="1"/>
  <c r="AP460"/>
  <c r="AY461"/>
  <c r="AZ461"/>
  <c r="BA462"/>
  <c r="BB461"/>
  <c r="BC461" s="1"/>
  <c r="BI463"/>
  <c r="BJ464"/>
  <c r="BH463"/>
  <c r="AK463"/>
  <c r="AL463"/>
  <c r="BT462"/>
  <c r="BS461"/>
  <c r="BR461"/>
  <c r="BX460"/>
  <c r="BW460"/>
  <c r="BY461"/>
  <c r="AJ464"/>
  <c r="AH464"/>
  <c r="AI465"/>
  <c r="AD465" s="1"/>
  <c r="AG464"/>
  <c r="AU494"/>
  <c r="BD497"/>
  <c r="BN462" l="1"/>
  <c r="BO463"/>
  <c r="BM462"/>
  <c r="AI466"/>
  <c r="AD466" s="1"/>
  <c r="AH465"/>
  <c r="AJ465"/>
  <c r="AG465"/>
  <c r="AK464"/>
  <c r="AL464"/>
  <c r="BR462"/>
  <c r="BT463"/>
  <c r="BS462"/>
  <c r="BB462"/>
  <c r="BC462" s="1"/>
  <c r="BA463"/>
  <c r="AZ462"/>
  <c r="AY462"/>
  <c r="BY462"/>
  <c r="BX461"/>
  <c r="BW461"/>
  <c r="BJ465"/>
  <c r="BH464"/>
  <c r="BI464"/>
  <c r="AS461"/>
  <c r="AT461" s="1"/>
  <c r="AP461"/>
  <c r="AR462"/>
  <c r="AQ461"/>
  <c r="BD498"/>
  <c r="AU495"/>
  <c r="BM463" l="1"/>
  <c r="BN463"/>
  <c r="BO464"/>
  <c r="BI465"/>
  <c r="BJ466"/>
  <c r="BH465"/>
  <c r="BX462"/>
  <c r="BW462"/>
  <c r="BY463"/>
  <c r="BS463"/>
  <c r="BR463"/>
  <c r="BT464"/>
  <c r="AK465"/>
  <c r="AL465"/>
  <c r="AH466"/>
  <c r="AI467"/>
  <c r="AD467" s="1"/>
  <c r="AG466"/>
  <c r="AJ466"/>
  <c r="AS462"/>
  <c r="AT462" s="1"/>
  <c r="AP462"/>
  <c r="AQ462"/>
  <c r="AR463"/>
  <c r="AY463"/>
  <c r="AZ463"/>
  <c r="BA464"/>
  <c r="BB463"/>
  <c r="BC463" s="1"/>
  <c r="BD499"/>
  <c r="AU496"/>
  <c r="BN464" l="1"/>
  <c r="BO465"/>
  <c r="BM464"/>
  <c r="AZ464"/>
  <c r="AY464"/>
  <c r="BB464"/>
  <c r="BC464" s="1"/>
  <c r="BA465"/>
  <c r="AR464"/>
  <c r="AQ463"/>
  <c r="AS463"/>
  <c r="AT463" s="1"/>
  <c r="AP463"/>
  <c r="AK466"/>
  <c r="AL466"/>
  <c r="AG467"/>
  <c r="AI468"/>
  <c r="AD468" s="1"/>
  <c r="AJ467"/>
  <c r="AH467"/>
  <c r="BS464"/>
  <c r="BR464"/>
  <c r="BT465"/>
  <c r="BW463"/>
  <c r="BY464"/>
  <c r="BX463"/>
  <c r="BJ467"/>
  <c r="BH466"/>
  <c r="BI466"/>
  <c r="AU497"/>
  <c r="BD500"/>
  <c r="BO466" l="1"/>
  <c r="BM465"/>
  <c r="BN465"/>
  <c r="BI467"/>
  <c r="BJ468"/>
  <c r="BH467"/>
  <c r="BW464"/>
  <c r="BY465"/>
  <c r="BX464"/>
  <c r="BT466"/>
  <c r="BS465"/>
  <c r="BR465"/>
  <c r="AK467"/>
  <c r="AL467"/>
  <c r="AQ464"/>
  <c r="AR465"/>
  <c r="AS464"/>
  <c r="AT464" s="1"/>
  <c r="AP464"/>
  <c r="AI469"/>
  <c r="AD469" s="1"/>
  <c r="AG468"/>
  <c r="AJ468"/>
  <c r="AH468"/>
  <c r="AY465"/>
  <c r="AZ465"/>
  <c r="BA466"/>
  <c r="BB465"/>
  <c r="BC465" s="1"/>
  <c r="AU498"/>
  <c r="BD501"/>
  <c r="BO467" l="1"/>
  <c r="BM466"/>
  <c r="BN466"/>
  <c r="AS465"/>
  <c r="AT465" s="1"/>
  <c r="AP465"/>
  <c r="AR466"/>
  <c r="AQ465"/>
  <c r="BY466"/>
  <c r="BX465"/>
  <c r="BW465"/>
  <c r="AZ466"/>
  <c r="AY466"/>
  <c r="BB466"/>
  <c r="BC466" s="1"/>
  <c r="BA467"/>
  <c r="AK468"/>
  <c r="AL468"/>
  <c r="AI470"/>
  <c r="AD470" s="1"/>
  <c r="AH469"/>
  <c r="AJ469"/>
  <c r="AG469"/>
  <c r="BR466"/>
  <c r="BT467"/>
  <c r="BS466"/>
  <c r="BJ469"/>
  <c r="BH468"/>
  <c r="BI468"/>
  <c r="AU499"/>
  <c r="BD502"/>
  <c r="BN467" l="1"/>
  <c r="BO468"/>
  <c r="BM467"/>
  <c r="AK469"/>
  <c r="AL469"/>
  <c r="AI471"/>
  <c r="AD471" s="1"/>
  <c r="AG470"/>
  <c r="AJ470"/>
  <c r="AH470"/>
  <c r="BX466"/>
  <c r="BW466"/>
  <c r="BY467"/>
  <c r="BI469"/>
  <c r="BJ470"/>
  <c r="BH469"/>
  <c r="BT468"/>
  <c r="BR467"/>
  <c r="BS467"/>
  <c r="AY467"/>
  <c r="AZ467"/>
  <c r="BA468"/>
  <c r="BB467"/>
  <c r="BC467" s="1"/>
  <c r="AQ466"/>
  <c r="AR467"/>
  <c r="AS466"/>
  <c r="AT466" s="1"/>
  <c r="AP466"/>
  <c r="AU500"/>
  <c r="BD503"/>
  <c r="BO469" l="1"/>
  <c r="BM468"/>
  <c r="BN468"/>
  <c r="BR468"/>
  <c r="BT469"/>
  <c r="BS468"/>
  <c r="BJ471"/>
  <c r="BH470"/>
  <c r="BI470"/>
  <c r="AS467"/>
  <c r="AT467" s="1"/>
  <c r="AP467"/>
  <c r="AR468"/>
  <c r="AQ467"/>
  <c r="BB468"/>
  <c r="BC468" s="1"/>
  <c r="BA469"/>
  <c r="AZ468"/>
  <c r="AY468"/>
  <c r="BY468"/>
  <c r="BX467"/>
  <c r="BW467"/>
  <c r="AK470"/>
  <c r="AL470"/>
  <c r="AI472"/>
  <c r="AD472" s="1"/>
  <c r="AH471"/>
  <c r="AJ471"/>
  <c r="AG471"/>
  <c r="BD504"/>
  <c r="AU501"/>
  <c r="BN469" l="1"/>
  <c r="BO470"/>
  <c r="BM469"/>
  <c r="BX468"/>
  <c r="BW468"/>
  <c r="BY469"/>
  <c r="BH471"/>
  <c r="BI471"/>
  <c r="BJ472"/>
  <c r="BT470"/>
  <c r="BS469"/>
  <c r="BR469"/>
  <c r="AK471"/>
  <c r="AL471"/>
  <c r="AH472"/>
  <c r="AI473"/>
  <c r="AD473" s="1"/>
  <c r="AG472"/>
  <c r="AJ472"/>
  <c r="AY469"/>
  <c r="AZ469"/>
  <c r="BA470"/>
  <c r="BB469"/>
  <c r="BC469" s="1"/>
  <c r="AQ468"/>
  <c r="AR469"/>
  <c r="AS468"/>
  <c r="AT468" s="1"/>
  <c r="AP468"/>
  <c r="AU502"/>
  <c r="BD505"/>
  <c r="BN470" l="1"/>
  <c r="BO471"/>
  <c r="BM470"/>
  <c r="AS469"/>
  <c r="AT469" s="1"/>
  <c r="AP469"/>
  <c r="AR470"/>
  <c r="AQ469"/>
  <c r="AZ470"/>
  <c r="AY470"/>
  <c r="BB470"/>
  <c r="BC470" s="1"/>
  <c r="BA471"/>
  <c r="BH472"/>
  <c r="BI472"/>
  <c r="BJ473"/>
  <c r="AK472"/>
  <c r="AL472"/>
  <c r="AG473"/>
  <c r="AI474"/>
  <c r="AD474" s="1"/>
  <c r="AH473"/>
  <c r="AJ473"/>
  <c r="BR470"/>
  <c r="BT471"/>
  <c r="BS470"/>
  <c r="BY470"/>
  <c r="BX469"/>
  <c r="BW469"/>
  <c r="BD506"/>
  <c r="AU503"/>
  <c r="BO472" l="1"/>
  <c r="BM471"/>
  <c r="BN471"/>
  <c r="BX470"/>
  <c r="BW470"/>
  <c r="BY471"/>
  <c r="BT472"/>
  <c r="BS471"/>
  <c r="BR471"/>
  <c r="AK473"/>
  <c r="AL473"/>
  <c r="AH474"/>
  <c r="AI475"/>
  <c r="AD475" s="1"/>
  <c r="AG474"/>
  <c r="AJ474"/>
  <c r="AY471"/>
  <c r="AZ471"/>
  <c r="BA472"/>
  <c r="BB471"/>
  <c r="BC471" s="1"/>
  <c r="BH473"/>
  <c r="BI473"/>
  <c r="BJ474"/>
  <c r="AQ470"/>
  <c r="AR471"/>
  <c r="AS470"/>
  <c r="AT470" s="1"/>
  <c r="AP470"/>
  <c r="AU504"/>
  <c r="BD507"/>
  <c r="BO473" l="1"/>
  <c r="BM472"/>
  <c r="BN472"/>
  <c r="AS471"/>
  <c r="AT471" s="1"/>
  <c r="AP471"/>
  <c r="AR472"/>
  <c r="AQ471"/>
  <c r="BJ475"/>
  <c r="BH474"/>
  <c r="BI474"/>
  <c r="BY472"/>
  <c r="BX471"/>
  <c r="BW471"/>
  <c r="BB472"/>
  <c r="BC472" s="1"/>
  <c r="BA473"/>
  <c r="AZ472"/>
  <c r="AY472"/>
  <c r="AK474"/>
  <c r="AL474"/>
  <c r="AJ475"/>
  <c r="AG475"/>
  <c r="AI476"/>
  <c r="AD476" s="1"/>
  <c r="AH475"/>
  <c r="BR472"/>
  <c r="BT473"/>
  <c r="BS472"/>
  <c r="AU505"/>
  <c r="BD508"/>
  <c r="BN473" l="1"/>
  <c r="BO474"/>
  <c r="BM473"/>
  <c r="BT474"/>
  <c r="BS473"/>
  <c r="BR473"/>
  <c r="AJ476"/>
  <c r="AH476"/>
  <c r="AI477"/>
  <c r="AD477" s="1"/>
  <c r="AG476"/>
  <c r="AK475"/>
  <c r="AL475"/>
  <c r="AY473"/>
  <c r="AZ473"/>
  <c r="BA474"/>
  <c r="BB473"/>
  <c r="BC473" s="1"/>
  <c r="BX472"/>
  <c r="BW472"/>
  <c r="BY473"/>
  <c r="BI475"/>
  <c r="BJ476"/>
  <c r="BH475"/>
  <c r="AQ472"/>
  <c r="AR473"/>
  <c r="AS472"/>
  <c r="AT472" s="1"/>
  <c r="AP472"/>
  <c r="BD509"/>
  <c r="AU506"/>
  <c r="BN474" l="1"/>
  <c r="BO475"/>
  <c r="BM474"/>
  <c r="BH476"/>
  <c r="BI476"/>
  <c r="BJ477"/>
  <c r="BY474"/>
  <c r="BX473"/>
  <c r="BW473"/>
  <c r="BB474"/>
  <c r="BC474" s="1"/>
  <c r="BA475"/>
  <c r="AZ474"/>
  <c r="AY474"/>
  <c r="AJ477"/>
  <c r="AG477"/>
  <c r="AI478"/>
  <c r="AD478" s="1"/>
  <c r="AH477"/>
  <c r="AK476"/>
  <c r="AL476"/>
  <c r="BR474"/>
  <c r="BT475"/>
  <c r="BS474"/>
  <c r="AS473"/>
  <c r="AT473" s="1"/>
  <c r="AP473"/>
  <c r="AR474"/>
  <c r="AQ473"/>
  <c r="AU507"/>
  <c r="BD510"/>
  <c r="BO476" l="1"/>
  <c r="BM475"/>
  <c r="BN475"/>
  <c r="AI479"/>
  <c r="AD479" s="1"/>
  <c r="AG478"/>
  <c r="AJ478"/>
  <c r="AH478"/>
  <c r="AK477"/>
  <c r="AL477"/>
  <c r="BH477"/>
  <c r="BI477"/>
  <c r="BJ478"/>
  <c r="AS474"/>
  <c r="AT474" s="1"/>
  <c r="AP474"/>
  <c r="AQ474"/>
  <c r="AR475"/>
  <c r="BS475"/>
  <c r="BR475"/>
  <c r="BT476"/>
  <c r="AY475"/>
  <c r="AZ475"/>
  <c r="BA476"/>
  <c r="BB475"/>
  <c r="BC475" s="1"/>
  <c r="BX474"/>
  <c r="BW474"/>
  <c r="BY475"/>
  <c r="BD511"/>
  <c r="AU508"/>
  <c r="BM476" l="1"/>
  <c r="BN476"/>
  <c r="BO477"/>
  <c r="BW475"/>
  <c r="BY476"/>
  <c r="BX475"/>
  <c r="AZ476"/>
  <c r="AY476"/>
  <c r="BB476"/>
  <c r="BC476" s="1"/>
  <c r="BA477"/>
  <c r="BS476"/>
  <c r="BR476"/>
  <c r="BT477"/>
  <c r="AK478"/>
  <c r="AL478"/>
  <c r="AG479"/>
  <c r="AI480"/>
  <c r="AD480" s="1"/>
  <c r="AH479"/>
  <c r="AJ479"/>
  <c r="AR476"/>
  <c r="AQ475"/>
  <c r="AS475"/>
  <c r="AT475" s="1"/>
  <c r="AP475"/>
  <c r="BJ479"/>
  <c r="BH478"/>
  <c r="BI478"/>
  <c r="AU509"/>
  <c r="BD512"/>
  <c r="BO478" l="1"/>
  <c r="BM477"/>
  <c r="BN477"/>
  <c r="BH479"/>
  <c r="BI479"/>
  <c r="BJ480"/>
  <c r="AS476"/>
  <c r="AT476" s="1"/>
  <c r="AP476"/>
  <c r="AQ476"/>
  <c r="AR477"/>
  <c r="AK479"/>
  <c r="AL479"/>
  <c r="AJ480"/>
  <c r="AH480"/>
  <c r="AI481"/>
  <c r="AD481" s="1"/>
  <c r="AG480"/>
  <c r="BA478"/>
  <c r="BB477"/>
  <c r="BC477" s="1"/>
  <c r="AY477"/>
  <c r="AZ477"/>
  <c r="BS477"/>
  <c r="BR477"/>
  <c r="BT478"/>
  <c r="BW476"/>
  <c r="BY477"/>
  <c r="BX476"/>
  <c r="BD513"/>
  <c r="AU510"/>
  <c r="BN478" l="1"/>
  <c r="BO479"/>
  <c r="BM478"/>
  <c r="BW477"/>
  <c r="BY478"/>
  <c r="BX477"/>
  <c r="BR478"/>
  <c r="BT479"/>
  <c r="BS478"/>
  <c r="AZ478"/>
  <c r="AY478"/>
  <c r="BB478"/>
  <c r="BC478" s="1"/>
  <c r="BA479"/>
  <c r="AS477"/>
  <c r="AT477" s="1"/>
  <c r="AP477"/>
  <c r="AR478"/>
  <c r="AQ477"/>
  <c r="BH480"/>
  <c r="BI480"/>
  <c r="BJ481"/>
  <c r="AJ481"/>
  <c r="AG481"/>
  <c r="AI482"/>
  <c r="AD482" s="1"/>
  <c r="AH481"/>
  <c r="AK480"/>
  <c r="AL480"/>
  <c r="BD514"/>
  <c r="AU511"/>
  <c r="BO480" l="1"/>
  <c r="BM479"/>
  <c r="BN479"/>
  <c r="AI483"/>
  <c r="AD483" s="1"/>
  <c r="AG482"/>
  <c r="AJ482"/>
  <c r="AH482"/>
  <c r="AK481"/>
  <c r="AL481"/>
  <c r="AY479"/>
  <c r="AZ479"/>
  <c r="BA480"/>
  <c r="BB479"/>
  <c r="BC479" s="1"/>
  <c r="BX478"/>
  <c r="BW478"/>
  <c r="BY479"/>
  <c r="BH481"/>
  <c r="BI481"/>
  <c r="BJ482"/>
  <c r="AQ478"/>
  <c r="AR479"/>
  <c r="AS478"/>
  <c r="AT478" s="1"/>
  <c r="AP478"/>
  <c r="BT480"/>
  <c r="BS479"/>
  <c r="BR479"/>
  <c r="BD515"/>
  <c r="AU512"/>
  <c r="BN480" l="1"/>
  <c r="BO481"/>
  <c r="BM480"/>
  <c r="AK482"/>
  <c r="AL482"/>
  <c r="AH483"/>
  <c r="AJ483"/>
  <c r="AG483"/>
  <c r="AI484"/>
  <c r="AD484" s="1"/>
  <c r="BS480"/>
  <c r="BR480"/>
  <c r="BT481"/>
  <c r="AR480"/>
  <c r="AQ479"/>
  <c r="AS479"/>
  <c r="AT479" s="1"/>
  <c r="AP479"/>
  <c r="BH482"/>
  <c r="BI482"/>
  <c r="BJ483"/>
  <c r="BY480"/>
  <c r="BX479"/>
  <c r="BW479"/>
  <c r="BB480"/>
  <c r="BC480" s="1"/>
  <c r="BA481"/>
  <c r="AZ480"/>
  <c r="AY480"/>
  <c r="BD516"/>
  <c r="AU513"/>
  <c r="BO482" l="1"/>
  <c r="BM481"/>
  <c r="BN481"/>
  <c r="BI483"/>
  <c r="BJ484"/>
  <c r="BH483"/>
  <c r="BS481"/>
  <c r="BT482"/>
  <c r="BR481"/>
  <c r="AY481"/>
  <c r="AZ481"/>
  <c r="BA482"/>
  <c r="BB481"/>
  <c r="BC481" s="1"/>
  <c r="BW480"/>
  <c r="BY481"/>
  <c r="BX480"/>
  <c r="AS480"/>
  <c r="AT480" s="1"/>
  <c r="AP480"/>
  <c r="AQ480"/>
  <c r="AR481"/>
  <c r="AH484"/>
  <c r="AG484"/>
  <c r="AJ484"/>
  <c r="AI485"/>
  <c r="AD485" s="1"/>
  <c r="AK483"/>
  <c r="AL483"/>
  <c r="BD517"/>
  <c r="AU514"/>
  <c r="BN482" l="1"/>
  <c r="BO483"/>
  <c r="BM482"/>
  <c r="AH485"/>
  <c r="AJ485"/>
  <c r="AG485"/>
  <c r="AI486"/>
  <c r="AD486" s="1"/>
  <c r="AS481"/>
  <c r="AT481" s="1"/>
  <c r="AP481"/>
  <c r="AR482"/>
  <c r="AQ481"/>
  <c r="AZ482"/>
  <c r="AY482"/>
  <c r="BB482"/>
  <c r="BC482" s="1"/>
  <c r="BA483"/>
  <c r="BR482"/>
  <c r="BT483"/>
  <c r="BS482"/>
  <c r="BH484"/>
  <c r="BI484"/>
  <c r="BJ485"/>
  <c r="AK484"/>
  <c r="AL484"/>
  <c r="BW481"/>
  <c r="BY482"/>
  <c r="BX481"/>
  <c r="AU515"/>
  <c r="BD518"/>
  <c r="BM483" l="1"/>
  <c r="BN483"/>
  <c r="BO484"/>
  <c r="BX482"/>
  <c r="BW482"/>
  <c r="BY483"/>
  <c r="AS482"/>
  <c r="AT482" s="1"/>
  <c r="AP482"/>
  <c r="AQ482"/>
  <c r="AR483"/>
  <c r="BH485"/>
  <c r="BI485"/>
  <c r="BJ486"/>
  <c r="BS483"/>
  <c r="BR483"/>
  <c r="BT484"/>
  <c r="BA484"/>
  <c r="BB483"/>
  <c r="BC483" s="1"/>
  <c r="AY483"/>
  <c r="AZ483"/>
  <c r="AG486"/>
  <c r="AJ486"/>
  <c r="AH486"/>
  <c r="AI487"/>
  <c r="AD487" s="1"/>
  <c r="AK485"/>
  <c r="AL485"/>
  <c r="BD519"/>
  <c r="AU516"/>
  <c r="BM484" l="1"/>
  <c r="BN484"/>
  <c r="BO485"/>
  <c r="AZ484"/>
  <c r="AY484"/>
  <c r="BB484"/>
  <c r="BC484" s="1"/>
  <c r="BA485"/>
  <c r="BH486"/>
  <c r="BI486"/>
  <c r="BJ487"/>
  <c r="AI488"/>
  <c r="AD488" s="1"/>
  <c r="AH487"/>
  <c r="AJ487"/>
  <c r="AG487"/>
  <c r="AK486"/>
  <c r="AL486"/>
  <c r="BS484"/>
  <c r="BR484"/>
  <c r="BT485"/>
  <c r="AR484"/>
  <c r="AQ483"/>
  <c r="AS483"/>
  <c r="AT483" s="1"/>
  <c r="AP483"/>
  <c r="BW483"/>
  <c r="BY484"/>
  <c r="BX483"/>
  <c r="BD520"/>
  <c r="AU517"/>
  <c r="BO486" l="1"/>
  <c r="BM485"/>
  <c r="BN485"/>
  <c r="BW484"/>
  <c r="BY485"/>
  <c r="BX484"/>
  <c r="BS485"/>
  <c r="BR485"/>
  <c r="BT486"/>
  <c r="AS484"/>
  <c r="AT484" s="1"/>
  <c r="AP484"/>
  <c r="AQ484"/>
  <c r="AR485"/>
  <c r="BH487"/>
  <c r="BI487"/>
  <c r="BJ488"/>
  <c r="AK487"/>
  <c r="AL487"/>
  <c r="AG488"/>
  <c r="AJ488"/>
  <c r="AH488"/>
  <c r="AI489"/>
  <c r="AD489" s="1"/>
  <c r="BA486"/>
  <c r="BB485"/>
  <c r="BC485" s="1"/>
  <c r="AY485"/>
  <c r="AZ485"/>
  <c r="BD521"/>
  <c r="AU518"/>
  <c r="BO487" l="1"/>
  <c r="BM486"/>
  <c r="BN486"/>
  <c r="AJ489"/>
  <c r="AG489"/>
  <c r="AI490"/>
  <c r="AD490" s="1"/>
  <c r="AH489"/>
  <c r="AK488"/>
  <c r="AL488"/>
  <c r="AR486"/>
  <c r="AQ485"/>
  <c r="AS485"/>
  <c r="AT485" s="1"/>
  <c r="AP485"/>
  <c r="BS486"/>
  <c r="BR486"/>
  <c r="BT487"/>
  <c r="BW485"/>
  <c r="BY486"/>
  <c r="BX485"/>
  <c r="AZ486"/>
  <c r="AY486"/>
  <c r="BB486"/>
  <c r="BC486" s="1"/>
  <c r="BA487"/>
  <c r="BH488"/>
  <c r="BI488"/>
  <c r="BJ489"/>
  <c r="BD522"/>
  <c r="AU519"/>
  <c r="BO488" l="1"/>
  <c r="BM487"/>
  <c r="BN487"/>
  <c r="AY487"/>
  <c r="AZ487"/>
  <c r="BA488"/>
  <c r="BB487"/>
  <c r="BC487" s="1"/>
  <c r="AJ490"/>
  <c r="AH490"/>
  <c r="AI491"/>
  <c r="AD491" s="1"/>
  <c r="AG490"/>
  <c r="AK489"/>
  <c r="AL489"/>
  <c r="BI489"/>
  <c r="BJ490"/>
  <c r="BH489"/>
  <c r="BW486"/>
  <c r="BY487"/>
  <c r="BX486"/>
  <c r="BT488"/>
  <c r="BS487"/>
  <c r="BR487"/>
  <c r="AQ486"/>
  <c r="AR487"/>
  <c r="AS486"/>
  <c r="AT486" s="1"/>
  <c r="AP486"/>
  <c r="AU520"/>
  <c r="BD523"/>
  <c r="BM488" l="1"/>
  <c r="BN488"/>
  <c r="BO489"/>
  <c r="AR488"/>
  <c r="AQ487"/>
  <c r="AS487"/>
  <c r="AT487" s="1"/>
  <c r="AP487"/>
  <c r="BS488"/>
  <c r="BR488"/>
  <c r="BT489"/>
  <c r="BY488"/>
  <c r="BX487"/>
  <c r="BW487"/>
  <c r="BJ491"/>
  <c r="BH490"/>
  <c r="BI490"/>
  <c r="AJ491"/>
  <c r="AG491"/>
  <c r="AI492"/>
  <c r="AD492" s="1"/>
  <c r="AH491"/>
  <c r="AK490"/>
  <c r="AL490"/>
  <c r="AZ488"/>
  <c r="AY488"/>
  <c r="BB488"/>
  <c r="BC488" s="1"/>
  <c r="BA489"/>
  <c r="AU521"/>
  <c r="BD524"/>
  <c r="BM489" l="1"/>
  <c r="BN489"/>
  <c r="BO490"/>
  <c r="BH491"/>
  <c r="BI491"/>
  <c r="BJ492"/>
  <c r="BW488"/>
  <c r="BY489"/>
  <c r="BX488"/>
  <c r="AY489"/>
  <c r="AZ489"/>
  <c r="BA490"/>
  <c r="BB489"/>
  <c r="BC489" s="1"/>
  <c r="AJ492"/>
  <c r="AH492"/>
  <c r="AI493"/>
  <c r="AD493" s="1"/>
  <c r="AG492"/>
  <c r="AK491"/>
  <c r="AL491"/>
  <c r="BS489"/>
  <c r="BR489"/>
  <c r="BT490"/>
  <c r="AS488"/>
  <c r="AT488" s="1"/>
  <c r="AP488"/>
  <c r="AQ488"/>
  <c r="AR489"/>
  <c r="BD525"/>
  <c r="AU522"/>
  <c r="BM490" l="1"/>
  <c r="BN490"/>
  <c r="BO491"/>
  <c r="AI494"/>
  <c r="AD494" s="1"/>
  <c r="AH493"/>
  <c r="AJ493"/>
  <c r="AG493"/>
  <c r="AK492"/>
  <c r="AL492"/>
  <c r="BB490"/>
  <c r="BC490" s="1"/>
  <c r="BA491"/>
  <c r="AZ490"/>
  <c r="AY490"/>
  <c r="BW489"/>
  <c r="BY490"/>
  <c r="BX489"/>
  <c r="BH492"/>
  <c r="BI492"/>
  <c r="BJ493"/>
  <c r="AR490"/>
  <c r="AQ489"/>
  <c r="AS489"/>
  <c r="AT489" s="1"/>
  <c r="AP489"/>
  <c r="BS490"/>
  <c r="BR490"/>
  <c r="BT491"/>
  <c r="BD526"/>
  <c r="AU523"/>
  <c r="BM491" l="1"/>
  <c r="BN491"/>
  <c r="BO492"/>
  <c r="BS491"/>
  <c r="BR491"/>
  <c r="BT492"/>
  <c r="AS490"/>
  <c r="AT490" s="1"/>
  <c r="AP490"/>
  <c r="AQ490"/>
  <c r="AR491"/>
  <c r="BH493"/>
  <c r="BI493"/>
  <c r="BJ494"/>
  <c r="BW490"/>
  <c r="BY491"/>
  <c r="BX490"/>
  <c r="AY491"/>
  <c r="AZ491"/>
  <c r="BA492"/>
  <c r="BB491"/>
  <c r="BC491" s="1"/>
  <c r="AK493"/>
  <c r="AL493"/>
  <c r="AI495"/>
  <c r="AD495" s="1"/>
  <c r="AG494"/>
  <c r="AJ494"/>
  <c r="AH494"/>
  <c r="AU524"/>
  <c r="BD527"/>
  <c r="BN492" l="1"/>
  <c r="BO493"/>
  <c r="BM492"/>
  <c r="AK494"/>
  <c r="AL494"/>
  <c r="AJ495"/>
  <c r="AG495"/>
  <c r="AI496"/>
  <c r="AD496" s="1"/>
  <c r="AH495"/>
  <c r="AZ492"/>
  <c r="AY492"/>
  <c r="BB492"/>
  <c r="BC492" s="1"/>
  <c r="BA493"/>
  <c r="BW491"/>
  <c r="BY492"/>
  <c r="BX491"/>
  <c r="BH494"/>
  <c r="BI494"/>
  <c r="BJ495"/>
  <c r="AR492"/>
  <c r="AQ491"/>
  <c r="AS491"/>
  <c r="AT491" s="1"/>
  <c r="AP491"/>
  <c r="BS492"/>
  <c r="BR492"/>
  <c r="BT493"/>
  <c r="BD528"/>
  <c r="AU525"/>
  <c r="BO494" l="1"/>
  <c r="BM493"/>
  <c r="BN493"/>
  <c r="BT494"/>
  <c r="BS493"/>
  <c r="BR493"/>
  <c r="AQ492"/>
  <c r="AR493"/>
  <c r="AS492"/>
  <c r="AT492" s="1"/>
  <c r="AP492"/>
  <c r="BI495"/>
  <c r="BJ496"/>
  <c r="BH495"/>
  <c r="BW492"/>
  <c r="BY493"/>
  <c r="BX492"/>
  <c r="AY493"/>
  <c r="AZ493"/>
  <c r="BA494"/>
  <c r="BB493"/>
  <c r="BC493" s="1"/>
  <c r="AJ496"/>
  <c r="AH496"/>
  <c r="AI497"/>
  <c r="AD497" s="1"/>
  <c r="AG496"/>
  <c r="AK495"/>
  <c r="AL495"/>
  <c r="AU526"/>
  <c r="BD529"/>
  <c r="BN494" l="1"/>
  <c r="BO495"/>
  <c r="BM494"/>
  <c r="AZ494"/>
  <c r="AY494"/>
  <c r="BB494"/>
  <c r="BC494" s="1"/>
  <c r="BA495"/>
  <c r="BY494"/>
  <c r="BX493"/>
  <c r="BW493"/>
  <c r="AJ497"/>
  <c r="AG497"/>
  <c r="AI498"/>
  <c r="AD498" s="1"/>
  <c r="AH497"/>
  <c r="AK496"/>
  <c r="AL496"/>
  <c r="BH496"/>
  <c r="BI496"/>
  <c r="BJ497"/>
  <c r="AS493"/>
  <c r="AT493" s="1"/>
  <c r="AP493"/>
  <c r="AR494"/>
  <c r="AQ493"/>
  <c r="BR494"/>
  <c r="BT495"/>
  <c r="BS494"/>
  <c r="BD530"/>
  <c r="AU527"/>
  <c r="BN495" l="1"/>
  <c r="BO496"/>
  <c r="BM495"/>
  <c r="AS494"/>
  <c r="AT494" s="1"/>
  <c r="AP494"/>
  <c r="AQ494"/>
  <c r="AR495"/>
  <c r="BX494"/>
  <c r="BW494"/>
  <c r="BY495"/>
  <c r="BS495"/>
  <c r="BR495"/>
  <c r="BT496"/>
  <c r="BI497"/>
  <c r="BJ498"/>
  <c r="BH497"/>
  <c r="AJ498"/>
  <c r="AH498"/>
  <c r="AI499"/>
  <c r="AD499" s="1"/>
  <c r="AG498"/>
  <c r="AK497"/>
  <c r="AL497"/>
  <c r="AY495"/>
  <c r="AZ495"/>
  <c r="BA496"/>
  <c r="BB495"/>
  <c r="BC495" s="1"/>
  <c r="AU528"/>
  <c r="BD531"/>
  <c r="BN496" l="1"/>
  <c r="BO497"/>
  <c r="BM496"/>
  <c r="BB496"/>
  <c r="BC496" s="1"/>
  <c r="BA497"/>
  <c r="AZ496"/>
  <c r="AY496"/>
  <c r="AI500"/>
  <c r="AD500" s="1"/>
  <c r="AH499"/>
  <c r="AJ499"/>
  <c r="AG499"/>
  <c r="AK498"/>
  <c r="AL498"/>
  <c r="BJ499"/>
  <c r="BH498"/>
  <c r="BI498"/>
  <c r="BR496"/>
  <c r="BS496"/>
  <c r="BT497"/>
  <c r="BW495"/>
  <c r="BY496"/>
  <c r="BX495"/>
  <c r="AS495"/>
  <c r="AT495" s="1"/>
  <c r="AR496"/>
  <c r="AQ495"/>
  <c r="AP495"/>
  <c r="BD532"/>
  <c r="AU529"/>
  <c r="BO498" l="1"/>
  <c r="BM497"/>
  <c r="BN497"/>
  <c r="BX496"/>
  <c r="BW496"/>
  <c r="BY497"/>
  <c r="BH499"/>
  <c r="BI499"/>
  <c r="BJ500"/>
  <c r="AK499"/>
  <c r="AL499"/>
  <c r="AJ500"/>
  <c r="AH500"/>
  <c r="AI501"/>
  <c r="AD501" s="1"/>
  <c r="AG500"/>
  <c r="AQ496"/>
  <c r="AR497"/>
  <c r="AS496"/>
  <c r="AT496" s="1"/>
  <c r="AP496"/>
  <c r="BS497"/>
  <c r="BR497"/>
  <c r="BT498"/>
  <c r="AY497"/>
  <c r="AZ497"/>
  <c r="BA498"/>
  <c r="BB497"/>
  <c r="BC497" s="1"/>
  <c r="AU530"/>
  <c r="BD533"/>
  <c r="BO499" l="1"/>
  <c r="BM498"/>
  <c r="BN498"/>
  <c r="BS498"/>
  <c r="BR498"/>
  <c r="BT499"/>
  <c r="AI502"/>
  <c r="AD502" s="1"/>
  <c r="AH501"/>
  <c r="AJ501"/>
  <c r="AG501"/>
  <c r="AK500"/>
  <c r="AL500"/>
  <c r="BH500"/>
  <c r="BI500"/>
  <c r="BJ501"/>
  <c r="BY498"/>
  <c r="BX497"/>
  <c r="BW497"/>
  <c r="AZ498"/>
  <c r="AY498"/>
  <c r="BB498"/>
  <c r="BC498" s="1"/>
  <c r="BA499"/>
  <c r="AR498"/>
  <c r="AQ497"/>
  <c r="AS497"/>
  <c r="AT497" s="1"/>
  <c r="AP497"/>
  <c r="BD534"/>
  <c r="AU531"/>
  <c r="BO500" l="1"/>
  <c r="BM499"/>
  <c r="BN499"/>
  <c r="AQ498"/>
  <c r="AR499"/>
  <c r="AS498"/>
  <c r="AT498" s="1"/>
  <c r="AP498"/>
  <c r="BT500"/>
  <c r="BS499"/>
  <c r="BR499"/>
  <c r="BA500"/>
  <c r="BB499"/>
  <c r="BC499" s="1"/>
  <c r="AY499"/>
  <c r="AZ499"/>
  <c r="BW498"/>
  <c r="BY499"/>
  <c r="BX498"/>
  <c r="BH501"/>
  <c r="BJ502"/>
  <c r="BI501"/>
  <c r="AK501"/>
  <c r="AL501"/>
  <c r="AI503"/>
  <c r="AD503" s="1"/>
  <c r="AG502"/>
  <c r="AJ502"/>
  <c r="AH502"/>
  <c r="AU532"/>
  <c r="BD535"/>
  <c r="BN500" l="1"/>
  <c r="BO501"/>
  <c r="BM500"/>
  <c r="AK502"/>
  <c r="AL502"/>
  <c r="AJ503"/>
  <c r="AG503"/>
  <c r="AI504"/>
  <c r="AD504" s="1"/>
  <c r="AH503"/>
  <c r="BI502"/>
  <c r="BH502"/>
  <c r="BJ503"/>
  <c r="AZ500"/>
  <c r="AY500"/>
  <c r="BB500"/>
  <c r="BC500" s="1"/>
  <c r="BA501"/>
  <c r="BY500"/>
  <c r="BX499"/>
  <c r="BW499"/>
  <c r="BS500"/>
  <c r="BR500"/>
  <c r="BT501"/>
  <c r="AR500"/>
  <c r="AQ499"/>
  <c r="AS499"/>
  <c r="AT499" s="1"/>
  <c r="AP499"/>
  <c r="BD536"/>
  <c r="AU533"/>
  <c r="BO502" l="1"/>
  <c r="BM501"/>
  <c r="BN501"/>
  <c r="AQ500"/>
  <c r="AR501"/>
  <c r="AS500"/>
  <c r="AT500" s="1"/>
  <c r="AP500"/>
  <c r="BT502"/>
  <c r="BS501"/>
  <c r="BR501"/>
  <c r="BW500"/>
  <c r="BY501"/>
  <c r="BX500"/>
  <c r="AY501"/>
  <c r="AZ501"/>
  <c r="BA502"/>
  <c r="BB501"/>
  <c r="BC501" s="1"/>
  <c r="BI503"/>
  <c r="BH503"/>
  <c r="BJ504"/>
  <c r="AJ504"/>
  <c r="AH504"/>
  <c r="AI505"/>
  <c r="AD505" s="1"/>
  <c r="AG504"/>
  <c r="AK503"/>
  <c r="AL503"/>
  <c r="AU534"/>
  <c r="BD537"/>
  <c r="BN502" l="1"/>
  <c r="BO503"/>
  <c r="BM502"/>
  <c r="BJ505"/>
  <c r="BI504"/>
  <c r="BH504"/>
  <c r="AZ502"/>
  <c r="AY502"/>
  <c r="BB502"/>
  <c r="BC502" s="1"/>
  <c r="BA503"/>
  <c r="BY502"/>
  <c r="BX501"/>
  <c r="BW501"/>
  <c r="AS501"/>
  <c r="AT501" s="1"/>
  <c r="AP501"/>
  <c r="AR502"/>
  <c r="AQ501"/>
  <c r="AJ505"/>
  <c r="AG505"/>
  <c r="AI506"/>
  <c r="AD506" s="1"/>
  <c r="AH505"/>
  <c r="AK504"/>
  <c r="AL504"/>
  <c r="BR502"/>
  <c r="BT503"/>
  <c r="BS502"/>
  <c r="BD538"/>
  <c r="AU535"/>
  <c r="BO504" l="1"/>
  <c r="BM503"/>
  <c r="BN503"/>
  <c r="AY503"/>
  <c r="AZ503"/>
  <c r="BA504"/>
  <c r="BB503"/>
  <c r="BC503" s="1"/>
  <c r="BH505"/>
  <c r="BJ506"/>
  <c r="BI505"/>
  <c r="BS503"/>
  <c r="BR503"/>
  <c r="BT504"/>
  <c r="AI507"/>
  <c r="AD507" s="1"/>
  <c r="AG506"/>
  <c r="AJ506"/>
  <c r="AH506"/>
  <c r="AK505"/>
  <c r="AL505"/>
  <c r="AS502"/>
  <c r="AT502" s="1"/>
  <c r="AP502"/>
  <c r="AQ502"/>
  <c r="AR503"/>
  <c r="BX502"/>
  <c r="BW502"/>
  <c r="BY503"/>
  <c r="AU536"/>
  <c r="BD539"/>
  <c r="BO505" l="1"/>
  <c r="BM504"/>
  <c r="BN504"/>
  <c r="BY504"/>
  <c r="BX503"/>
  <c r="BW503"/>
  <c r="BT505"/>
  <c r="BS504"/>
  <c r="BR504"/>
  <c r="BJ507"/>
  <c r="BI506"/>
  <c r="BH506"/>
  <c r="AS503"/>
  <c r="AT503" s="1"/>
  <c r="AP503"/>
  <c r="AR504"/>
  <c r="AQ503"/>
  <c r="AK506"/>
  <c r="AL506"/>
  <c r="AJ507"/>
  <c r="AG507"/>
  <c r="AI508"/>
  <c r="AD508" s="1"/>
  <c r="AH507"/>
  <c r="BB504"/>
  <c r="BC504" s="1"/>
  <c r="BA505"/>
  <c r="AZ504"/>
  <c r="AY504"/>
  <c r="BD540"/>
  <c r="AU537"/>
  <c r="BM505" l="1"/>
  <c r="BN505"/>
  <c r="BO506"/>
  <c r="AY505"/>
  <c r="AZ505"/>
  <c r="BA506"/>
  <c r="BB505"/>
  <c r="BC505" s="1"/>
  <c r="AQ504"/>
  <c r="AR505"/>
  <c r="AS504"/>
  <c r="AT504" s="1"/>
  <c r="AP504"/>
  <c r="BH507"/>
  <c r="BJ508"/>
  <c r="BI507"/>
  <c r="BX504"/>
  <c r="BW504"/>
  <c r="BY505"/>
  <c r="AJ508"/>
  <c r="AH508"/>
  <c r="AI509"/>
  <c r="AD509" s="1"/>
  <c r="AG508"/>
  <c r="AK507"/>
  <c r="AL507"/>
  <c r="BT506"/>
  <c r="BS505"/>
  <c r="BR505"/>
  <c r="AU538"/>
  <c r="BD541"/>
  <c r="BM506" l="1"/>
  <c r="BN506"/>
  <c r="BO507"/>
  <c r="BX505"/>
  <c r="BW505"/>
  <c r="BY506"/>
  <c r="BI508"/>
  <c r="BH508"/>
  <c r="BJ509"/>
  <c r="AR506"/>
  <c r="AQ505"/>
  <c r="AS505"/>
  <c r="AT505" s="1"/>
  <c r="AP505"/>
  <c r="BT507"/>
  <c r="BS506"/>
  <c r="BR506"/>
  <c r="AI510"/>
  <c r="AD510" s="1"/>
  <c r="AH509"/>
  <c r="AJ509"/>
  <c r="AG509"/>
  <c r="AK508"/>
  <c r="AL508"/>
  <c r="AZ506"/>
  <c r="AY506"/>
  <c r="BB506"/>
  <c r="BC506" s="1"/>
  <c r="BA507"/>
  <c r="BD542"/>
  <c r="AU539"/>
  <c r="BN507" l="1"/>
  <c r="BO508"/>
  <c r="BM507"/>
  <c r="AZ507"/>
  <c r="BA508"/>
  <c r="AY507"/>
  <c r="BB507"/>
  <c r="BC507" s="1"/>
  <c r="BI509"/>
  <c r="BH509"/>
  <c r="BJ510"/>
  <c r="AK509"/>
  <c r="AL509"/>
  <c r="AJ510"/>
  <c r="AH510"/>
  <c r="AI511"/>
  <c r="AD511" s="1"/>
  <c r="AG510"/>
  <c r="BS507"/>
  <c r="BR507"/>
  <c r="BT508"/>
  <c r="AS506"/>
  <c r="AT506" s="1"/>
  <c r="AP506"/>
  <c r="AQ506"/>
  <c r="AR507"/>
  <c r="BX506"/>
  <c r="BW506"/>
  <c r="BY507"/>
  <c r="AU540"/>
  <c r="BD543"/>
  <c r="BO509" l="1"/>
  <c r="BM508"/>
  <c r="BN508"/>
  <c r="AR508"/>
  <c r="AQ507"/>
  <c r="AS507"/>
  <c r="AT507" s="1"/>
  <c r="AP507"/>
  <c r="BT509"/>
  <c r="BS508"/>
  <c r="BR508"/>
  <c r="AI512"/>
  <c r="AD512" s="1"/>
  <c r="AH511"/>
  <c r="AJ511"/>
  <c r="AG511"/>
  <c r="AK510"/>
  <c r="AL510"/>
  <c r="BX507"/>
  <c r="BW507"/>
  <c r="BY508"/>
  <c r="BI510"/>
  <c r="BH510"/>
  <c r="BJ511"/>
  <c r="BB508"/>
  <c r="BC508" s="1"/>
  <c r="AY508"/>
  <c r="AZ508"/>
  <c r="BA509"/>
  <c r="AU541"/>
  <c r="BD544"/>
  <c r="BO510" l="1"/>
  <c r="BM509"/>
  <c r="BN509"/>
  <c r="BI511"/>
  <c r="BH511"/>
  <c r="BJ512"/>
  <c r="BT510"/>
  <c r="BS509"/>
  <c r="BR509"/>
  <c r="AQ508"/>
  <c r="AR509"/>
  <c r="AS508"/>
  <c r="AT508" s="1"/>
  <c r="AP508"/>
  <c r="AY509"/>
  <c r="BB509"/>
  <c r="BC509" s="1"/>
  <c r="BA510"/>
  <c r="AZ509"/>
  <c r="BX508"/>
  <c r="BW508"/>
  <c r="BY509"/>
  <c r="AK511"/>
  <c r="AL511"/>
  <c r="AI513"/>
  <c r="AD513" s="1"/>
  <c r="AG512"/>
  <c r="AJ512"/>
  <c r="AH512"/>
  <c r="AU542"/>
  <c r="BD545"/>
  <c r="BN510" l="1"/>
  <c r="BO511"/>
  <c r="BM510"/>
  <c r="BA511"/>
  <c r="AZ510"/>
  <c r="AY510"/>
  <c r="BB510"/>
  <c r="BC510" s="1"/>
  <c r="BJ513"/>
  <c r="BI512"/>
  <c r="BH512"/>
  <c r="AK512"/>
  <c r="AL512"/>
  <c r="AI514"/>
  <c r="AD514" s="1"/>
  <c r="AH513"/>
  <c r="AJ513"/>
  <c r="AG513"/>
  <c r="BX509"/>
  <c r="BW509"/>
  <c r="BY510"/>
  <c r="AS509"/>
  <c r="AT509" s="1"/>
  <c r="AP509"/>
  <c r="AR510"/>
  <c r="AQ509"/>
  <c r="BS510"/>
  <c r="BR510"/>
  <c r="BT511"/>
  <c r="AU543"/>
  <c r="BD546"/>
  <c r="BM511" l="1"/>
  <c r="BN511"/>
  <c r="BO512"/>
  <c r="BY511"/>
  <c r="BW510"/>
  <c r="BX510"/>
  <c r="AK513"/>
  <c r="AL513"/>
  <c r="AI515"/>
  <c r="AD515" s="1"/>
  <c r="AG514"/>
  <c r="AJ514"/>
  <c r="AH514"/>
  <c r="BS511"/>
  <c r="BR511"/>
  <c r="BT512"/>
  <c r="AS510"/>
  <c r="AT510" s="1"/>
  <c r="AP510"/>
  <c r="AQ510"/>
  <c r="AR511"/>
  <c r="BH513"/>
  <c r="BJ514"/>
  <c r="BI513"/>
  <c r="BA512"/>
  <c r="AZ511"/>
  <c r="AY511"/>
  <c r="BB511"/>
  <c r="BC511" s="1"/>
  <c r="AU544"/>
  <c r="BD547"/>
  <c r="BM512" l="1"/>
  <c r="BN512"/>
  <c r="BO513"/>
  <c r="BB512"/>
  <c r="BC512" s="1"/>
  <c r="AY512"/>
  <c r="AZ512"/>
  <c r="BA513"/>
  <c r="BJ515"/>
  <c r="BI514"/>
  <c r="BH514"/>
  <c r="AS511"/>
  <c r="AT511" s="1"/>
  <c r="AP511"/>
  <c r="AR512"/>
  <c r="AQ511"/>
  <c r="BR512"/>
  <c r="BT513"/>
  <c r="BS512"/>
  <c r="BX511"/>
  <c r="BY512"/>
  <c r="BW511"/>
  <c r="AK514"/>
  <c r="AL514"/>
  <c r="AH515"/>
  <c r="AJ515"/>
  <c r="AG515"/>
  <c r="AI516"/>
  <c r="AD516" s="1"/>
  <c r="AU545"/>
  <c r="BD548"/>
  <c r="BM513" l="1"/>
  <c r="BN513"/>
  <c r="BO514"/>
  <c r="BX512"/>
  <c r="BW512"/>
  <c r="BY513"/>
  <c r="AQ512"/>
  <c r="AR513"/>
  <c r="AS512"/>
  <c r="AT512" s="1"/>
  <c r="AP512"/>
  <c r="BB513"/>
  <c r="BC513" s="1"/>
  <c r="AY513"/>
  <c r="AZ513"/>
  <c r="BA514"/>
  <c r="AI517"/>
  <c r="AD517" s="1"/>
  <c r="AG516"/>
  <c r="AJ516"/>
  <c r="AH516"/>
  <c r="AK515"/>
  <c r="AL515"/>
  <c r="BT514"/>
  <c r="BS513"/>
  <c r="BR513"/>
  <c r="BH515"/>
  <c r="BJ516"/>
  <c r="BI515"/>
  <c r="AU546"/>
  <c r="BD549"/>
  <c r="BO515" l="1"/>
  <c r="BM514"/>
  <c r="BN514"/>
  <c r="BA515"/>
  <c r="AZ514"/>
  <c r="AY514"/>
  <c r="BB514"/>
  <c r="BC514" s="1"/>
  <c r="AR514"/>
  <c r="AQ513"/>
  <c r="AS513"/>
  <c r="AT513" s="1"/>
  <c r="AP513"/>
  <c r="BY514"/>
  <c r="BX513"/>
  <c r="BW513"/>
  <c r="BI516"/>
  <c r="BH516"/>
  <c r="BJ517"/>
  <c r="BS514"/>
  <c r="BR514"/>
  <c r="BT515"/>
  <c r="AK516"/>
  <c r="AL516"/>
  <c r="AJ517"/>
  <c r="AG517"/>
  <c r="AI518"/>
  <c r="AD518" s="1"/>
  <c r="AH517"/>
  <c r="BD550"/>
  <c r="AU547"/>
  <c r="BO516" l="1"/>
  <c r="BM515"/>
  <c r="BN515"/>
  <c r="BI517"/>
  <c r="BH517"/>
  <c r="BJ518"/>
  <c r="AI519"/>
  <c r="AD519" s="1"/>
  <c r="AG518"/>
  <c r="AJ518"/>
  <c r="AH518"/>
  <c r="AK517"/>
  <c r="AL517"/>
  <c r="BT516"/>
  <c r="BS515"/>
  <c r="BR515"/>
  <c r="BW514"/>
  <c r="BY515"/>
  <c r="BX514"/>
  <c r="AP514"/>
  <c r="AQ514"/>
  <c r="AR515"/>
  <c r="AS514"/>
  <c r="AT514" s="1"/>
  <c r="AZ515"/>
  <c r="BA516"/>
  <c r="BB515"/>
  <c r="BC515" s="1"/>
  <c r="AY515"/>
  <c r="BD551"/>
  <c r="AU548"/>
  <c r="BO517" l="1"/>
  <c r="BM516"/>
  <c r="BN516"/>
  <c r="AS515"/>
  <c r="AT515" s="1"/>
  <c r="AP515"/>
  <c r="AR516"/>
  <c r="AQ515"/>
  <c r="BW515"/>
  <c r="BY516"/>
  <c r="BX515"/>
  <c r="BR516"/>
  <c r="BT517"/>
  <c r="BS516"/>
  <c r="AY516"/>
  <c r="AZ516"/>
  <c r="BA517"/>
  <c r="BB516"/>
  <c r="BC516" s="1"/>
  <c r="AK518"/>
  <c r="AL518"/>
  <c r="AJ519"/>
  <c r="AG519"/>
  <c r="AI520"/>
  <c r="AD520" s="1"/>
  <c r="AH519"/>
  <c r="BI518"/>
  <c r="BH518"/>
  <c r="BJ519"/>
  <c r="AU549"/>
  <c r="BD552"/>
  <c r="BN517" l="1"/>
  <c r="BO518"/>
  <c r="BM517"/>
  <c r="BH519"/>
  <c r="BJ520"/>
  <c r="BI519"/>
  <c r="BB517"/>
  <c r="BC517" s="1"/>
  <c r="BA518"/>
  <c r="AZ517"/>
  <c r="AY517"/>
  <c r="BT518"/>
  <c r="BS517"/>
  <c r="BR517"/>
  <c r="AQ516"/>
  <c r="AR517"/>
  <c r="AS516"/>
  <c r="AT516" s="1"/>
  <c r="AP516"/>
  <c r="AI521"/>
  <c r="AD521" s="1"/>
  <c r="AG520"/>
  <c r="AJ520"/>
  <c r="AH520"/>
  <c r="AK519"/>
  <c r="AL519"/>
  <c r="BX516"/>
  <c r="BW516"/>
  <c r="BY517"/>
  <c r="AU550"/>
  <c r="BD553"/>
  <c r="BN518" l="1"/>
  <c r="BO519"/>
  <c r="BM518"/>
  <c r="BY518"/>
  <c r="BX517"/>
  <c r="BW517"/>
  <c r="AK520"/>
  <c r="AL520"/>
  <c r="AJ521"/>
  <c r="AG521"/>
  <c r="AI522"/>
  <c r="AD522" s="1"/>
  <c r="AH521"/>
  <c r="AS517"/>
  <c r="AT517" s="1"/>
  <c r="AP517"/>
  <c r="AR518"/>
  <c r="AQ517"/>
  <c r="BR518"/>
  <c r="BT519"/>
  <c r="BS518"/>
  <c r="BJ521"/>
  <c r="BI520"/>
  <c r="BH520"/>
  <c r="BA519"/>
  <c r="BB518"/>
  <c r="BC518" s="1"/>
  <c r="AY518"/>
  <c r="AZ518"/>
  <c r="BD554"/>
  <c r="AU551"/>
  <c r="BM519" l="1"/>
  <c r="BN519"/>
  <c r="BO520"/>
  <c r="BA520"/>
  <c r="BB519"/>
  <c r="BC519" s="1"/>
  <c r="AY519"/>
  <c r="AZ519"/>
  <c r="AQ518"/>
  <c r="AR519"/>
  <c r="AS518"/>
  <c r="AT518" s="1"/>
  <c r="AP518"/>
  <c r="AJ522"/>
  <c r="AH522"/>
  <c r="AI523"/>
  <c r="AD523" s="1"/>
  <c r="AG522"/>
  <c r="AK521"/>
  <c r="AL521"/>
  <c r="BX518"/>
  <c r="BW518"/>
  <c r="BY519"/>
  <c r="BI521"/>
  <c r="BH521"/>
  <c r="BJ522"/>
  <c r="BT520"/>
  <c r="BS519"/>
  <c r="BR519"/>
  <c r="BD555"/>
  <c r="AU552"/>
  <c r="BM520" l="1"/>
  <c r="BN520"/>
  <c r="BO521"/>
  <c r="BS520"/>
  <c r="BR520"/>
  <c r="BT521"/>
  <c r="BI522"/>
  <c r="BH522"/>
  <c r="BJ523"/>
  <c r="BY520"/>
  <c r="BX519"/>
  <c r="BW519"/>
  <c r="AG523"/>
  <c r="AI524"/>
  <c r="AD524" s="1"/>
  <c r="AH523"/>
  <c r="AJ523"/>
  <c r="AK522"/>
  <c r="AL522"/>
  <c r="AZ520"/>
  <c r="AY520"/>
  <c r="BB520"/>
  <c r="BC520" s="1"/>
  <c r="BA521"/>
  <c r="AR520"/>
  <c r="AQ519"/>
  <c r="AS519"/>
  <c r="AT519" s="1"/>
  <c r="AP519"/>
  <c r="BD556"/>
  <c r="AU553"/>
  <c r="BO522" l="1"/>
  <c r="BM521"/>
  <c r="BN521"/>
  <c r="AZ521"/>
  <c r="AY521"/>
  <c r="BB521"/>
  <c r="BC521" s="1"/>
  <c r="BA522"/>
  <c r="BS521"/>
  <c r="BR521"/>
  <c r="BT522"/>
  <c r="AS520"/>
  <c r="AT520" s="1"/>
  <c r="AP520"/>
  <c r="AQ520"/>
  <c r="AR521"/>
  <c r="AK523"/>
  <c r="AL523"/>
  <c r="AI525"/>
  <c r="AD525" s="1"/>
  <c r="AG524"/>
  <c r="AJ524"/>
  <c r="AH524"/>
  <c r="BW520"/>
  <c r="BY521"/>
  <c r="BX520"/>
  <c r="BI523"/>
  <c r="BH523"/>
  <c r="BJ524"/>
  <c r="BD557"/>
  <c r="AU554"/>
  <c r="BO523" l="1"/>
  <c r="BM522"/>
  <c r="BN522"/>
  <c r="AK524"/>
  <c r="AL524"/>
  <c r="AI526"/>
  <c r="AD526" s="1"/>
  <c r="AH525"/>
  <c r="AJ525"/>
  <c r="AG525"/>
  <c r="BJ525"/>
  <c r="BI524"/>
  <c r="BH524"/>
  <c r="BW521"/>
  <c r="BY522"/>
  <c r="BX521"/>
  <c r="AR522"/>
  <c r="AQ521"/>
  <c r="AS521"/>
  <c r="AT521" s="1"/>
  <c r="AP521"/>
  <c r="BS522"/>
  <c r="BR522"/>
  <c r="BT523"/>
  <c r="AZ522"/>
  <c r="AY522"/>
  <c r="BB522"/>
  <c r="BC522" s="1"/>
  <c r="BA523"/>
  <c r="BD558"/>
  <c r="AU555"/>
  <c r="BO524" l="1"/>
  <c r="BM523"/>
  <c r="BN523"/>
  <c r="AY523"/>
  <c r="AZ523"/>
  <c r="BA524"/>
  <c r="BB523"/>
  <c r="BC523" s="1"/>
  <c r="BT524"/>
  <c r="BS523"/>
  <c r="BR523"/>
  <c r="AR523"/>
  <c r="AS522"/>
  <c r="AT522" s="1"/>
  <c r="AP522"/>
  <c r="AQ522"/>
  <c r="BW522"/>
  <c r="BY523"/>
  <c r="BX522"/>
  <c r="BI525"/>
  <c r="BH525"/>
  <c r="BJ526"/>
  <c r="AK525"/>
  <c r="AL525"/>
  <c r="AJ526"/>
  <c r="AH526"/>
  <c r="AI527"/>
  <c r="AD527" s="1"/>
  <c r="AG526"/>
  <c r="BD559"/>
  <c r="AU556"/>
  <c r="BM524" l="1"/>
  <c r="BN524"/>
  <c r="BO525"/>
  <c r="AK526"/>
  <c r="AL526"/>
  <c r="AS523"/>
  <c r="AT523" s="1"/>
  <c r="AR524"/>
  <c r="AP523"/>
  <c r="AQ523"/>
  <c r="AJ527"/>
  <c r="AG527"/>
  <c r="AI528"/>
  <c r="AD528" s="1"/>
  <c r="AH527"/>
  <c r="BI526"/>
  <c r="BH526"/>
  <c r="BJ527"/>
  <c r="BY524"/>
  <c r="BX523"/>
  <c r="BW523"/>
  <c r="BR524"/>
  <c r="BT525"/>
  <c r="BS524"/>
  <c r="BB524"/>
  <c r="BC524" s="1"/>
  <c r="BA525"/>
  <c r="AZ524"/>
  <c r="AY524"/>
  <c r="BD560"/>
  <c r="AU557"/>
  <c r="BO526" l="1"/>
  <c r="BM525"/>
  <c r="BN525"/>
  <c r="BA526"/>
  <c r="BB525"/>
  <c r="BC525" s="1"/>
  <c r="AY525"/>
  <c r="AZ525"/>
  <c r="BI527"/>
  <c r="BH527"/>
  <c r="BJ528"/>
  <c r="AI529"/>
  <c r="AD529" s="1"/>
  <c r="AG528"/>
  <c r="AJ528"/>
  <c r="AH528"/>
  <c r="AK527"/>
  <c r="AL527"/>
  <c r="BS525"/>
  <c r="BR525"/>
  <c r="BT526"/>
  <c r="BX524"/>
  <c r="BW524"/>
  <c r="BY525"/>
  <c r="AP524"/>
  <c r="AQ524"/>
  <c r="AS524"/>
  <c r="AT524" s="1"/>
  <c r="AR525"/>
  <c r="BD561"/>
  <c r="AU558"/>
  <c r="BN526" l="1"/>
  <c r="BO527"/>
  <c r="BM526"/>
  <c r="AP525"/>
  <c r="AQ525"/>
  <c r="AS525"/>
  <c r="AT525" s="1"/>
  <c r="AR526"/>
  <c r="BY526"/>
  <c r="BX525"/>
  <c r="BW525"/>
  <c r="BI528"/>
  <c r="BH528"/>
  <c r="BJ529"/>
  <c r="AZ526"/>
  <c r="AY526"/>
  <c r="BB526"/>
  <c r="BC526" s="1"/>
  <c r="BA527"/>
  <c r="BS526"/>
  <c r="BR526"/>
  <c r="BT527"/>
  <c r="AK528"/>
  <c r="AL528"/>
  <c r="AJ529"/>
  <c r="AG529"/>
  <c r="AI530"/>
  <c r="AD530" s="1"/>
  <c r="AH529"/>
  <c r="BD562"/>
  <c r="AU559"/>
  <c r="BO528" l="1"/>
  <c r="BM527"/>
  <c r="BN527"/>
  <c r="AJ530"/>
  <c r="AH530"/>
  <c r="AI531"/>
  <c r="AD531" s="1"/>
  <c r="AG530"/>
  <c r="AK529"/>
  <c r="AL529"/>
  <c r="AY527"/>
  <c r="AZ527"/>
  <c r="BA528"/>
  <c r="BB527"/>
  <c r="BC527" s="1"/>
  <c r="BH529"/>
  <c r="BJ530"/>
  <c r="BI529"/>
  <c r="AP526"/>
  <c r="AQ526"/>
  <c r="AS526"/>
  <c r="AT526" s="1"/>
  <c r="AR527"/>
  <c r="BS527"/>
  <c r="BR527"/>
  <c r="BT528"/>
  <c r="BW526"/>
  <c r="BY527"/>
  <c r="BX526"/>
  <c r="BD563"/>
  <c r="AU560"/>
  <c r="BN528" l="1"/>
  <c r="BO529"/>
  <c r="BM528"/>
  <c r="AS527"/>
  <c r="AT527" s="1"/>
  <c r="AR528"/>
  <c r="AP527"/>
  <c r="AQ527"/>
  <c r="AZ528"/>
  <c r="AY528"/>
  <c r="BB528"/>
  <c r="BC528" s="1"/>
  <c r="BA529"/>
  <c r="AJ531"/>
  <c r="AG531"/>
  <c r="AI532"/>
  <c r="AD532" s="1"/>
  <c r="AH531"/>
  <c r="AK530"/>
  <c r="AL530"/>
  <c r="BW527"/>
  <c r="BY528"/>
  <c r="BX527"/>
  <c r="BR528"/>
  <c r="BT529"/>
  <c r="BS528"/>
  <c r="BI530"/>
  <c r="BH530"/>
  <c r="BJ531"/>
  <c r="BD564"/>
  <c r="AU561"/>
  <c r="BO530" l="1"/>
  <c r="BM529"/>
  <c r="BN529"/>
  <c r="BX528"/>
  <c r="BW528"/>
  <c r="BY529"/>
  <c r="BA530"/>
  <c r="BB529"/>
  <c r="BC529" s="1"/>
  <c r="AY529"/>
  <c r="AZ529"/>
  <c r="AP528"/>
  <c r="AQ528"/>
  <c r="AS528"/>
  <c r="AT528" s="1"/>
  <c r="AR529"/>
  <c r="BI531"/>
  <c r="BH531"/>
  <c r="BJ532"/>
  <c r="BS529"/>
  <c r="BR529"/>
  <c r="BT530"/>
  <c r="AJ532"/>
  <c r="AH532"/>
  <c r="AI533"/>
  <c r="AD533" s="1"/>
  <c r="AG532"/>
  <c r="AK531"/>
  <c r="AL531"/>
  <c r="BD565"/>
  <c r="AU562"/>
  <c r="BN530" l="1"/>
  <c r="BO531"/>
  <c r="BM530"/>
  <c r="AI534"/>
  <c r="AD534" s="1"/>
  <c r="AH533"/>
  <c r="AJ533"/>
  <c r="AG533"/>
  <c r="AK532"/>
  <c r="AL532"/>
  <c r="BJ533"/>
  <c r="BI532"/>
  <c r="BH532"/>
  <c r="AP529"/>
  <c r="AQ529"/>
  <c r="AS529"/>
  <c r="AT529" s="1"/>
  <c r="AR530"/>
  <c r="BY530"/>
  <c r="BX529"/>
  <c r="BW529"/>
  <c r="BS530"/>
  <c r="BR530"/>
  <c r="BT531"/>
  <c r="BB530"/>
  <c r="BC530" s="1"/>
  <c r="BA531"/>
  <c r="AZ530"/>
  <c r="AY530"/>
  <c r="BD566"/>
  <c r="AU563"/>
  <c r="BO532" l="1"/>
  <c r="BM531"/>
  <c r="BN531"/>
  <c r="AY531"/>
  <c r="AZ531"/>
  <c r="BA532"/>
  <c r="BB531"/>
  <c r="BC531" s="1"/>
  <c r="BW530"/>
  <c r="BY531"/>
  <c r="BX530"/>
  <c r="AK533"/>
  <c r="AL533"/>
  <c r="AJ534"/>
  <c r="AH534"/>
  <c r="AI535"/>
  <c r="AD535" s="1"/>
  <c r="AG534"/>
  <c r="BS531"/>
  <c r="BR531"/>
  <c r="BT532"/>
  <c r="AP530"/>
  <c r="AQ530"/>
  <c r="AS530"/>
  <c r="AT530" s="1"/>
  <c r="AR531"/>
  <c r="BI533"/>
  <c r="BH533"/>
  <c r="BJ534"/>
  <c r="BD567"/>
  <c r="AU564"/>
  <c r="BO533" l="1"/>
  <c r="BM532"/>
  <c r="BN532"/>
  <c r="BI534"/>
  <c r="BH534"/>
  <c r="BJ535"/>
  <c r="BW531"/>
  <c r="BY532"/>
  <c r="BX531"/>
  <c r="AZ532"/>
  <c r="AY532"/>
  <c r="BB532"/>
  <c r="BC532" s="1"/>
  <c r="BA533"/>
  <c r="AP531"/>
  <c r="AQ531"/>
  <c r="AS531"/>
  <c r="AT531" s="1"/>
  <c r="AR532"/>
  <c r="BS532"/>
  <c r="BR532"/>
  <c r="BT533"/>
  <c r="AJ535"/>
  <c r="AG535"/>
  <c r="AI536"/>
  <c r="AD536" s="1"/>
  <c r="AH535"/>
  <c r="AK534"/>
  <c r="AL534"/>
  <c r="BD568"/>
  <c r="AU565"/>
  <c r="BO534" l="1"/>
  <c r="BM533"/>
  <c r="BN533"/>
  <c r="AI537"/>
  <c r="AD537" s="1"/>
  <c r="AG536"/>
  <c r="AJ536"/>
  <c r="AH536"/>
  <c r="AK535"/>
  <c r="AL535"/>
  <c r="AP532"/>
  <c r="AQ532"/>
  <c r="AS532"/>
  <c r="AT532" s="1"/>
  <c r="AR533"/>
  <c r="BA534"/>
  <c r="BB533"/>
  <c r="BC533" s="1"/>
  <c r="AY533"/>
  <c r="AZ533"/>
  <c r="BT534"/>
  <c r="BS533"/>
  <c r="BR533"/>
  <c r="BW532"/>
  <c r="BY533"/>
  <c r="BX532"/>
  <c r="BI535"/>
  <c r="BH535"/>
  <c r="BJ536"/>
  <c r="AU566"/>
  <c r="BD569"/>
  <c r="BN534" l="1"/>
  <c r="BO535"/>
  <c r="BM534"/>
  <c r="BI536"/>
  <c r="BH536"/>
  <c r="BJ537"/>
  <c r="BY534"/>
  <c r="BX533"/>
  <c r="BW533"/>
  <c r="BS534"/>
  <c r="BR534"/>
  <c r="BT535"/>
  <c r="AZ534"/>
  <c r="AY534"/>
  <c r="BB534"/>
  <c r="BC534" s="1"/>
  <c r="BA535"/>
  <c r="AP533"/>
  <c r="AQ533"/>
  <c r="AS533"/>
  <c r="AT533" s="1"/>
  <c r="AR534"/>
  <c r="AK536"/>
  <c r="AL536"/>
  <c r="AJ537"/>
  <c r="AG537"/>
  <c r="AI538"/>
  <c r="AD538" s="1"/>
  <c r="AH537"/>
  <c r="BD570"/>
  <c r="AU567"/>
  <c r="BN535" l="1"/>
  <c r="BO536"/>
  <c r="BM535"/>
  <c r="AP534"/>
  <c r="AQ534"/>
  <c r="AS534"/>
  <c r="AT534" s="1"/>
  <c r="AR535"/>
  <c r="AY535"/>
  <c r="AZ535"/>
  <c r="BA536"/>
  <c r="BB535"/>
  <c r="BC535" s="1"/>
  <c r="BS535"/>
  <c r="BR535"/>
  <c r="BT536"/>
  <c r="BH537"/>
  <c r="BJ538"/>
  <c r="BI537"/>
  <c r="AI539"/>
  <c r="AD539" s="1"/>
  <c r="AG538"/>
  <c r="AJ538"/>
  <c r="AH538"/>
  <c r="AK537"/>
  <c r="AL537"/>
  <c r="BW534"/>
  <c r="BY535"/>
  <c r="BX534"/>
  <c r="AU568"/>
  <c r="BD571"/>
  <c r="BM536" l="1"/>
  <c r="BN536"/>
  <c r="BO537"/>
  <c r="BW535"/>
  <c r="BY536"/>
  <c r="BX535"/>
  <c r="AK538"/>
  <c r="AL538"/>
  <c r="AI540"/>
  <c r="AD540" s="1"/>
  <c r="AH539"/>
  <c r="AJ539"/>
  <c r="AG539"/>
  <c r="AR536"/>
  <c r="AP535"/>
  <c r="AQ535"/>
  <c r="AS535"/>
  <c r="AT535" s="1"/>
  <c r="BI538"/>
  <c r="BH538"/>
  <c r="BJ539"/>
  <c r="BR536"/>
  <c r="BT537"/>
  <c r="BS536"/>
  <c r="AZ536"/>
  <c r="AY536"/>
  <c r="BB536"/>
  <c r="BC536" s="1"/>
  <c r="BA537"/>
  <c r="BD572"/>
  <c r="AU569"/>
  <c r="BM537" l="1"/>
  <c r="BN537"/>
  <c r="BO538"/>
  <c r="BA538"/>
  <c r="BB537"/>
  <c r="BC537" s="1"/>
  <c r="AZ537"/>
  <c r="AY537"/>
  <c r="AK539"/>
  <c r="AL539"/>
  <c r="AI541"/>
  <c r="AD541" s="1"/>
  <c r="AG540"/>
  <c r="AJ540"/>
  <c r="AH540"/>
  <c r="BS537"/>
  <c r="BR537"/>
  <c r="BT538"/>
  <c r="BI539"/>
  <c r="BH539"/>
  <c r="BJ540"/>
  <c r="AP536"/>
  <c r="AQ536"/>
  <c r="AS536"/>
  <c r="AT536" s="1"/>
  <c r="AR537"/>
  <c r="BX536"/>
  <c r="BW536"/>
  <c r="BY537"/>
  <c r="AU570"/>
  <c r="BD573"/>
  <c r="BM538" l="1"/>
  <c r="BN538"/>
  <c r="BO539"/>
  <c r="BY538"/>
  <c r="BX537"/>
  <c r="BW537"/>
  <c r="BR538"/>
  <c r="BT539"/>
  <c r="BS538"/>
  <c r="AK540"/>
  <c r="AL540"/>
  <c r="AJ541"/>
  <c r="AG541"/>
  <c r="AI542"/>
  <c r="AD542" s="1"/>
  <c r="AH541"/>
  <c r="AZ538"/>
  <c r="AY538"/>
  <c r="BB538"/>
  <c r="BC538" s="1"/>
  <c r="BA539"/>
  <c r="AP537"/>
  <c r="AQ537"/>
  <c r="AS537"/>
  <c r="AT537" s="1"/>
  <c r="AR538"/>
  <c r="BI540"/>
  <c r="BH540"/>
  <c r="BJ541"/>
  <c r="BD574"/>
  <c r="AU571"/>
  <c r="BM539" l="1"/>
  <c r="BN539"/>
  <c r="BO540"/>
  <c r="AP538"/>
  <c r="AQ538"/>
  <c r="AS538"/>
  <c r="AT538" s="1"/>
  <c r="AR539"/>
  <c r="AI543"/>
  <c r="AD543" s="1"/>
  <c r="AG542"/>
  <c r="AJ542"/>
  <c r="AH542"/>
  <c r="AK541"/>
  <c r="AL541"/>
  <c r="BS539"/>
  <c r="BR539"/>
  <c r="BT540"/>
  <c r="BX538"/>
  <c r="BW538"/>
  <c r="BY539"/>
  <c r="BI541"/>
  <c r="BH541"/>
  <c r="BJ542"/>
  <c r="AY539"/>
  <c r="AZ539"/>
  <c r="BA540"/>
  <c r="BB539"/>
  <c r="BC539" s="1"/>
  <c r="AU572"/>
  <c r="BD575"/>
  <c r="BN540" l="1"/>
  <c r="BO541"/>
  <c r="BM540"/>
  <c r="BI542"/>
  <c r="BH542"/>
  <c r="BJ543"/>
  <c r="BR540"/>
  <c r="BT541"/>
  <c r="BS540"/>
  <c r="AP539"/>
  <c r="AQ539"/>
  <c r="AS539"/>
  <c r="AT539" s="1"/>
  <c r="AR540"/>
  <c r="AZ540"/>
  <c r="AY540"/>
  <c r="BB540"/>
  <c r="BC540" s="1"/>
  <c r="BA541"/>
  <c r="BY540"/>
  <c r="BX539"/>
  <c r="BW539"/>
  <c r="AK542"/>
  <c r="AL542"/>
  <c r="AI544"/>
  <c r="AD544" s="1"/>
  <c r="AH543"/>
  <c r="AJ543"/>
  <c r="AG543"/>
  <c r="BD576"/>
  <c r="AU573"/>
  <c r="BM541" l="1"/>
  <c r="BN541"/>
  <c r="BO542"/>
  <c r="BW540"/>
  <c r="BY541"/>
  <c r="BX540"/>
  <c r="BS541"/>
  <c r="BR541"/>
  <c r="BT542"/>
  <c r="BH543"/>
  <c r="BJ544"/>
  <c r="BI543"/>
  <c r="AK543"/>
  <c r="AL543"/>
  <c r="AG544"/>
  <c r="AJ544"/>
  <c r="AH544"/>
  <c r="AI545"/>
  <c r="AD545" s="1"/>
  <c r="AY541"/>
  <c r="AZ541"/>
  <c r="BA542"/>
  <c r="BB541"/>
  <c r="BC541" s="1"/>
  <c r="AS540"/>
  <c r="AT540" s="1"/>
  <c r="AR541"/>
  <c r="AP540"/>
  <c r="AQ540"/>
  <c r="BD577"/>
  <c r="AU574"/>
  <c r="BM542" l="1"/>
  <c r="BN542"/>
  <c r="BO543"/>
  <c r="AZ542"/>
  <c r="AY542"/>
  <c r="BB542"/>
  <c r="BC542" s="1"/>
  <c r="BA543"/>
  <c r="AR542"/>
  <c r="AQ541"/>
  <c r="AS541"/>
  <c r="AT541" s="1"/>
  <c r="AP541"/>
  <c r="AI546"/>
  <c r="AD546" s="1"/>
  <c r="AH545"/>
  <c r="AJ545"/>
  <c r="AG545"/>
  <c r="AK544"/>
  <c r="AL544"/>
  <c r="BJ545"/>
  <c r="BI544"/>
  <c r="BH544"/>
  <c r="BS542"/>
  <c r="BR542"/>
  <c r="BT543"/>
  <c r="BY542"/>
  <c r="BX541"/>
  <c r="BW541"/>
  <c r="AU575"/>
  <c r="BD578"/>
  <c r="BM543" l="1"/>
  <c r="BN543"/>
  <c r="BO544"/>
  <c r="BS543"/>
  <c r="BR543"/>
  <c r="BT544"/>
  <c r="AK545"/>
  <c r="AL545"/>
  <c r="AH546"/>
  <c r="AI547"/>
  <c r="AD547" s="1"/>
  <c r="AG546"/>
  <c r="AJ546"/>
  <c r="AS542"/>
  <c r="AT542" s="1"/>
  <c r="AP542"/>
  <c r="AQ542"/>
  <c r="AR543"/>
  <c r="AY543"/>
  <c r="AZ543"/>
  <c r="BA544"/>
  <c r="BB543"/>
  <c r="BC543" s="1"/>
  <c r="BW542"/>
  <c r="BY543"/>
  <c r="BX542"/>
  <c r="BI545"/>
  <c r="BH545"/>
  <c r="BJ546"/>
  <c r="AU576"/>
  <c r="BD579"/>
  <c r="BM544" l="1"/>
  <c r="BN544"/>
  <c r="BO545"/>
  <c r="BJ547"/>
  <c r="BI546"/>
  <c r="BH546"/>
  <c r="BY544"/>
  <c r="BX543"/>
  <c r="BW543"/>
  <c r="AR544"/>
  <c r="AQ543"/>
  <c r="AS543"/>
  <c r="AT543" s="1"/>
  <c r="AP543"/>
  <c r="AK546"/>
  <c r="AL546"/>
  <c r="AH547"/>
  <c r="AJ547"/>
  <c r="AG547"/>
  <c r="AI548"/>
  <c r="AD548" s="1"/>
  <c r="BS544"/>
  <c r="BR544"/>
  <c r="BT545"/>
  <c r="AZ544"/>
  <c r="AY544"/>
  <c r="BB544"/>
  <c r="BC544" s="1"/>
  <c r="BA545"/>
  <c r="AU577"/>
  <c r="BD580"/>
  <c r="BM545" l="1"/>
  <c r="BN545"/>
  <c r="BO546"/>
  <c r="AJ548"/>
  <c r="AH548"/>
  <c r="AI549"/>
  <c r="AD549" s="1"/>
  <c r="AG548"/>
  <c r="AK547"/>
  <c r="AL547"/>
  <c r="AS544"/>
  <c r="AT544" s="1"/>
  <c r="AP544"/>
  <c r="AQ544"/>
  <c r="AR545"/>
  <c r="BI547"/>
  <c r="BH547"/>
  <c r="BJ548"/>
  <c r="AY545"/>
  <c r="AZ545"/>
  <c r="BA546"/>
  <c r="BB545"/>
  <c r="BC545" s="1"/>
  <c r="BT546"/>
  <c r="BS545"/>
  <c r="BR545"/>
  <c r="BW544"/>
  <c r="BY545"/>
  <c r="BX544"/>
  <c r="AU578"/>
  <c r="BD581"/>
  <c r="BN546" l="1"/>
  <c r="BO547"/>
  <c r="BM546"/>
  <c r="BI548"/>
  <c r="BH548"/>
  <c r="BJ549"/>
  <c r="BY546"/>
  <c r="BX545"/>
  <c r="BW545"/>
  <c r="BR546"/>
  <c r="BT547"/>
  <c r="BS546"/>
  <c r="AZ546"/>
  <c r="AY546"/>
  <c r="BB546"/>
  <c r="BC546" s="1"/>
  <c r="BA547"/>
  <c r="AR546"/>
  <c r="AQ545"/>
  <c r="AS545"/>
  <c r="AT545" s="1"/>
  <c r="AP545"/>
  <c r="AG549"/>
  <c r="AI550"/>
  <c r="AD550" s="1"/>
  <c r="AH549"/>
  <c r="AJ549"/>
  <c r="AK548"/>
  <c r="AL548"/>
  <c r="BD582"/>
  <c r="AU579"/>
  <c r="BN547" l="1"/>
  <c r="BO548"/>
  <c r="BM547"/>
  <c r="AK549"/>
  <c r="AL549"/>
  <c r="AG550"/>
  <c r="AJ550"/>
  <c r="AH550"/>
  <c r="AI551"/>
  <c r="AD551" s="1"/>
  <c r="BA548"/>
  <c r="BB547"/>
  <c r="BC547" s="1"/>
  <c r="AY547"/>
  <c r="AZ547"/>
  <c r="BH549"/>
  <c r="BJ550"/>
  <c r="BI549"/>
  <c r="AS546"/>
  <c r="AT546" s="1"/>
  <c r="AP546"/>
  <c r="AQ546"/>
  <c r="AR547"/>
  <c r="BS547"/>
  <c r="BR547"/>
  <c r="BT548"/>
  <c r="BX546"/>
  <c r="BW546"/>
  <c r="BY547"/>
  <c r="BD583"/>
  <c r="AU580"/>
  <c r="BN548" l="1"/>
  <c r="BO549"/>
  <c r="BM548"/>
  <c r="BW547"/>
  <c r="BY548"/>
  <c r="BX547"/>
  <c r="AR548"/>
  <c r="AQ547"/>
  <c r="AS547"/>
  <c r="AT547" s="1"/>
  <c r="AP547"/>
  <c r="AZ548"/>
  <c r="AY548"/>
  <c r="BB548"/>
  <c r="BC548" s="1"/>
  <c r="BA549"/>
  <c r="BS548"/>
  <c r="BR548"/>
  <c r="BT549"/>
  <c r="BI550"/>
  <c r="BH550"/>
  <c r="BJ551"/>
  <c r="AJ551"/>
  <c r="AG551"/>
  <c r="AI552"/>
  <c r="AD552" s="1"/>
  <c r="AH551"/>
  <c r="AK550"/>
  <c r="AL550"/>
  <c r="AU581"/>
  <c r="BD584"/>
  <c r="BN549" l="1"/>
  <c r="BO550"/>
  <c r="BM549"/>
  <c r="BI551"/>
  <c r="BH551"/>
  <c r="BJ552"/>
  <c r="AQ548"/>
  <c r="AR549"/>
  <c r="AS548"/>
  <c r="AT548" s="1"/>
  <c r="AP548"/>
  <c r="BW548"/>
  <c r="BY549"/>
  <c r="BX548"/>
  <c r="AH552"/>
  <c r="AI553"/>
  <c r="AD553" s="1"/>
  <c r="AG552"/>
  <c r="AJ552"/>
  <c r="AK551"/>
  <c r="AL551"/>
  <c r="BT550"/>
  <c r="BS549"/>
  <c r="BR549"/>
  <c r="BA550"/>
  <c r="BB549"/>
  <c r="BC549" s="1"/>
  <c r="AY549"/>
  <c r="AZ549"/>
  <c r="AU582"/>
  <c r="BD585"/>
  <c r="BM550" l="1"/>
  <c r="BN550"/>
  <c r="BO551"/>
  <c r="BS550"/>
  <c r="BR550"/>
  <c r="BT551"/>
  <c r="AK552"/>
  <c r="AL552"/>
  <c r="AH553"/>
  <c r="AJ553"/>
  <c r="AG553"/>
  <c r="AI554"/>
  <c r="AD554" s="1"/>
  <c r="BJ553"/>
  <c r="BI552"/>
  <c r="BH552"/>
  <c r="BB550"/>
  <c r="BC550" s="1"/>
  <c r="BA551"/>
  <c r="AZ550"/>
  <c r="AY550"/>
  <c r="BY550"/>
  <c r="BX549"/>
  <c r="BW549"/>
  <c r="AR550"/>
  <c r="AQ549"/>
  <c r="AS549"/>
  <c r="AT549" s="1"/>
  <c r="AP549"/>
  <c r="AU583"/>
  <c r="BD586"/>
  <c r="BM551" l="1"/>
  <c r="BN551"/>
  <c r="BO552"/>
  <c r="BW550"/>
  <c r="BY551"/>
  <c r="BX550"/>
  <c r="AJ554"/>
  <c r="AH554"/>
  <c r="AI555"/>
  <c r="AD555" s="1"/>
  <c r="AG554"/>
  <c r="AK553"/>
  <c r="AL553"/>
  <c r="BS551"/>
  <c r="BR551"/>
  <c r="BT552"/>
  <c r="AQ550"/>
  <c r="AR551"/>
  <c r="AS550"/>
  <c r="AT550" s="1"/>
  <c r="AP550"/>
  <c r="BA552"/>
  <c r="BB551"/>
  <c r="BC551" s="1"/>
  <c r="AY551"/>
  <c r="AZ551"/>
  <c r="BI553"/>
  <c r="BH553"/>
  <c r="BJ554"/>
  <c r="BD587"/>
  <c r="AU584"/>
  <c r="BN552" l="1"/>
  <c r="BO553"/>
  <c r="BM552"/>
  <c r="BI554"/>
  <c r="BH554"/>
  <c r="BJ555"/>
  <c r="BB552"/>
  <c r="BC552" s="1"/>
  <c r="BA553"/>
  <c r="AZ552"/>
  <c r="AY552"/>
  <c r="AR552"/>
  <c r="AQ551"/>
  <c r="AS551"/>
  <c r="AT551" s="1"/>
  <c r="AP551"/>
  <c r="BR552"/>
  <c r="BT553"/>
  <c r="BS552"/>
  <c r="AH555"/>
  <c r="AJ555"/>
  <c r="AG555"/>
  <c r="AI556"/>
  <c r="AD556" s="1"/>
  <c r="AK554"/>
  <c r="AL554"/>
  <c r="BY552"/>
  <c r="BX551"/>
  <c r="BW551"/>
  <c r="BD588"/>
  <c r="AU585"/>
  <c r="BN553" l="1"/>
  <c r="BO554"/>
  <c r="BM553"/>
  <c r="BW552"/>
  <c r="BY553"/>
  <c r="BX552"/>
  <c r="AH556"/>
  <c r="AI557"/>
  <c r="AD557" s="1"/>
  <c r="AG556"/>
  <c r="AJ556"/>
  <c r="AK555"/>
  <c r="AL555"/>
  <c r="AS552"/>
  <c r="AT552" s="1"/>
  <c r="AP552"/>
  <c r="AQ552"/>
  <c r="AR553"/>
  <c r="AY553"/>
  <c r="AZ553"/>
  <c r="BA554"/>
  <c r="BB553"/>
  <c r="BC553" s="1"/>
  <c r="BI555"/>
  <c r="BH555"/>
  <c r="BJ556"/>
  <c r="BS553"/>
  <c r="BR553"/>
  <c r="BT554"/>
  <c r="AU586"/>
  <c r="BD589"/>
  <c r="BM554" l="1"/>
  <c r="BN554"/>
  <c r="BO555"/>
  <c r="BJ557"/>
  <c r="BI556"/>
  <c r="BH556"/>
  <c r="AZ554"/>
  <c r="AY554"/>
  <c r="BB554"/>
  <c r="BC554" s="1"/>
  <c r="BA555"/>
  <c r="AK556"/>
  <c r="AL556"/>
  <c r="AJ557"/>
  <c r="AG557"/>
  <c r="AI558"/>
  <c r="AD558" s="1"/>
  <c r="AH557"/>
  <c r="BS554"/>
  <c r="BR554"/>
  <c r="BT555"/>
  <c r="AR554"/>
  <c r="AQ553"/>
  <c r="AS553"/>
  <c r="AT553" s="1"/>
  <c r="AP553"/>
  <c r="BW553"/>
  <c r="BY554"/>
  <c r="BX553"/>
  <c r="BD590"/>
  <c r="AU587"/>
  <c r="BM555" l="1"/>
  <c r="BO556"/>
  <c r="BN555"/>
  <c r="AQ554"/>
  <c r="AR555"/>
  <c r="AS554"/>
  <c r="AT554" s="1"/>
  <c r="AP554"/>
  <c r="BW554"/>
  <c r="BY555"/>
  <c r="BX554"/>
  <c r="BS555"/>
  <c r="BR555"/>
  <c r="BT556"/>
  <c r="AG558"/>
  <c r="AJ558"/>
  <c r="AH558"/>
  <c r="AI559"/>
  <c r="AD559" s="1"/>
  <c r="AK557"/>
  <c r="AL557"/>
  <c r="BA556"/>
  <c r="BB555"/>
  <c r="BC555" s="1"/>
  <c r="AY555"/>
  <c r="AZ555"/>
  <c r="BI557"/>
  <c r="BH557"/>
  <c r="BJ558"/>
  <c r="BD591"/>
  <c r="AU588"/>
  <c r="BM556" l="1"/>
  <c r="BN556"/>
  <c r="BO557"/>
  <c r="AH559"/>
  <c r="AJ559"/>
  <c r="AG559"/>
  <c r="AI560"/>
  <c r="AD560" s="1"/>
  <c r="AK558"/>
  <c r="AL558"/>
  <c r="BR556"/>
  <c r="BT557"/>
  <c r="BS556"/>
  <c r="BY556"/>
  <c r="BX555"/>
  <c r="BW555"/>
  <c r="BI558"/>
  <c r="BH558"/>
  <c r="BJ559"/>
  <c r="AZ556"/>
  <c r="AY556"/>
  <c r="BB556"/>
  <c r="BC556" s="1"/>
  <c r="BA557"/>
  <c r="AS555"/>
  <c r="AT555" s="1"/>
  <c r="AP555"/>
  <c r="AR556"/>
  <c r="AQ555"/>
  <c r="AU589"/>
  <c r="BD592"/>
  <c r="BM557" l="1"/>
  <c r="BN557"/>
  <c r="BO558"/>
  <c r="AS556"/>
  <c r="AT556" s="1"/>
  <c r="AP556"/>
  <c r="AQ556"/>
  <c r="AR557"/>
  <c r="AY557"/>
  <c r="AZ557"/>
  <c r="BA558"/>
  <c r="BB557"/>
  <c r="BC557" s="1"/>
  <c r="BI559"/>
  <c r="BH559"/>
  <c r="BJ560"/>
  <c r="BX556"/>
  <c r="BW556"/>
  <c r="BY557"/>
  <c r="BS557"/>
  <c r="BR557"/>
  <c r="BT558"/>
  <c r="AI561"/>
  <c r="AD561" s="1"/>
  <c r="AG560"/>
  <c r="AJ560"/>
  <c r="AH560"/>
  <c r="AK559"/>
  <c r="AL559"/>
  <c r="AU590"/>
  <c r="BD593"/>
  <c r="BM558" l="1"/>
  <c r="BN558"/>
  <c r="BO559"/>
  <c r="AK560"/>
  <c r="AL560"/>
  <c r="AH561"/>
  <c r="AJ561"/>
  <c r="AG561"/>
  <c r="AI562"/>
  <c r="AD562" s="1"/>
  <c r="BW557"/>
  <c r="BY558"/>
  <c r="BX557"/>
  <c r="BI560"/>
  <c r="BH560"/>
  <c r="BJ561"/>
  <c r="BB558"/>
  <c r="BC558" s="1"/>
  <c r="BA559"/>
  <c r="AZ558"/>
  <c r="AY558"/>
  <c r="BS558"/>
  <c r="BR558"/>
  <c r="BT559"/>
  <c r="AR558"/>
  <c r="AQ557"/>
  <c r="AS557"/>
  <c r="AT557" s="1"/>
  <c r="AP557"/>
  <c r="BD594"/>
  <c r="AU591"/>
  <c r="BM559" l="1"/>
  <c r="BN559"/>
  <c r="BO560"/>
  <c r="AS558"/>
  <c r="AT558" s="1"/>
  <c r="AP558"/>
  <c r="AQ558"/>
  <c r="AR559"/>
  <c r="BA560"/>
  <c r="BB559"/>
  <c r="BC559" s="1"/>
  <c r="AY559"/>
  <c r="AZ559"/>
  <c r="BI561"/>
  <c r="BH561"/>
  <c r="BJ562"/>
  <c r="BS559"/>
  <c r="BR559"/>
  <c r="BT560"/>
  <c r="BW558"/>
  <c r="BY559"/>
  <c r="BX558"/>
  <c r="AG562"/>
  <c r="AJ562"/>
  <c r="AH562"/>
  <c r="AI563"/>
  <c r="AD563" s="1"/>
  <c r="AK561"/>
  <c r="AL561"/>
  <c r="BD595"/>
  <c r="AU592"/>
  <c r="BN560" l="1"/>
  <c r="BO561"/>
  <c r="BM560"/>
  <c r="BW559"/>
  <c r="BY560"/>
  <c r="BX559"/>
  <c r="BI562"/>
  <c r="BH562"/>
  <c r="BJ563"/>
  <c r="AZ560"/>
  <c r="AY560"/>
  <c r="BB560"/>
  <c r="BC560" s="1"/>
  <c r="BA561"/>
  <c r="AJ563"/>
  <c r="AG563"/>
  <c r="AI564"/>
  <c r="AD564" s="1"/>
  <c r="AH563"/>
  <c r="AK562"/>
  <c r="AL562"/>
  <c r="BR560"/>
  <c r="BS560"/>
  <c r="BT561"/>
  <c r="AS559"/>
  <c r="AT559" s="1"/>
  <c r="AP559"/>
  <c r="AR560"/>
  <c r="AQ559"/>
  <c r="AU593"/>
  <c r="BD596"/>
  <c r="BM561" l="1"/>
  <c r="BN561"/>
  <c r="BO562"/>
  <c r="AS560"/>
  <c r="AT560" s="1"/>
  <c r="AP560"/>
  <c r="AQ560"/>
  <c r="AR561"/>
  <c r="AG564"/>
  <c r="AJ564"/>
  <c r="AH564"/>
  <c r="AI565"/>
  <c r="AD565" s="1"/>
  <c r="AK563"/>
  <c r="AL563"/>
  <c r="BS561"/>
  <c r="BR561"/>
  <c r="BT562"/>
  <c r="BA562"/>
  <c r="BB561"/>
  <c r="BC561" s="1"/>
  <c r="AY561"/>
  <c r="AZ561"/>
  <c r="BI563"/>
  <c r="BH563"/>
  <c r="BJ564"/>
  <c r="BX560"/>
  <c r="BW560"/>
  <c r="BY561"/>
  <c r="AU594"/>
  <c r="BD597"/>
  <c r="BM562" l="1"/>
  <c r="BN562"/>
  <c r="BO563"/>
  <c r="BW561"/>
  <c r="BY562"/>
  <c r="BX561"/>
  <c r="BS562"/>
  <c r="BR562"/>
  <c r="BT563"/>
  <c r="AH565"/>
  <c r="AJ565"/>
  <c r="AG565"/>
  <c r="AI566"/>
  <c r="AD566" s="1"/>
  <c r="AK564"/>
  <c r="AL564"/>
  <c r="BJ565"/>
  <c r="BI564"/>
  <c r="BH564"/>
  <c r="AZ562"/>
  <c r="AY562"/>
  <c r="BB562"/>
  <c r="BC562" s="1"/>
  <c r="BA563"/>
  <c r="AR562"/>
  <c r="AQ561"/>
  <c r="AS561"/>
  <c r="AT561" s="1"/>
  <c r="AP561"/>
  <c r="AU595"/>
  <c r="BD598"/>
  <c r="BO564" l="1"/>
  <c r="BM563"/>
  <c r="BN563"/>
  <c r="AS562"/>
  <c r="AT562" s="1"/>
  <c r="AP562"/>
  <c r="AQ562"/>
  <c r="AR563"/>
  <c r="BA564"/>
  <c r="BB563"/>
  <c r="BC563" s="1"/>
  <c r="AY563"/>
  <c r="AZ563"/>
  <c r="BI565"/>
  <c r="BH565"/>
  <c r="BJ566"/>
  <c r="AJ566"/>
  <c r="AH566"/>
  <c r="AI567"/>
  <c r="AD567" s="1"/>
  <c r="AG566"/>
  <c r="AK565"/>
  <c r="AL565"/>
  <c r="BS563"/>
  <c r="BR563"/>
  <c r="BT564"/>
  <c r="BW562"/>
  <c r="BY563"/>
  <c r="BX562"/>
  <c r="AU596"/>
  <c r="BD599"/>
  <c r="BM564" l="1"/>
  <c r="BN564"/>
  <c r="BO565"/>
  <c r="AH567"/>
  <c r="AJ567"/>
  <c r="AG567"/>
  <c r="AI568"/>
  <c r="AD568" s="1"/>
  <c r="AK566"/>
  <c r="AL566"/>
  <c r="BW563"/>
  <c r="BY564"/>
  <c r="BX563"/>
  <c r="BS564"/>
  <c r="BR564"/>
  <c r="BT565"/>
  <c r="BJ567"/>
  <c r="BI566"/>
  <c r="BH566"/>
  <c r="AZ564"/>
  <c r="AY564"/>
  <c r="BB564"/>
  <c r="BC564" s="1"/>
  <c r="BA565"/>
  <c r="AR564"/>
  <c r="AQ563"/>
  <c r="AS563"/>
  <c r="AT563" s="1"/>
  <c r="AP563"/>
  <c r="BD600"/>
  <c r="AU597"/>
  <c r="BM565" l="1"/>
  <c r="BN565"/>
  <c r="BO566"/>
  <c r="AQ564"/>
  <c r="AR565"/>
  <c r="AS564"/>
  <c r="AT564" s="1"/>
  <c r="AP564"/>
  <c r="BS565"/>
  <c r="BR565"/>
  <c r="BT566"/>
  <c r="BW564"/>
  <c r="BY565"/>
  <c r="BX564"/>
  <c r="BA566"/>
  <c r="BB565"/>
  <c r="BC565" s="1"/>
  <c r="AY565"/>
  <c r="AZ565"/>
  <c r="BH567"/>
  <c r="BJ568"/>
  <c r="BI567"/>
  <c r="AH568"/>
  <c r="AI569"/>
  <c r="AD569" s="1"/>
  <c r="AG568"/>
  <c r="AJ568"/>
  <c r="AK567"/>
  <c r="AL567"/>
  <c r="AU598"/>
  <c r="BD601"/>
  <c r="BN566" l="1"/>
  <c r="BO567"/>
  <c r="BM566"/>
  <c r="BJ569"/>
  <c r="BI568"/>
  <c r="BH568"/>
  <c r="BY566"/>
  <c r="BX565"/>
  <c r="BW565"/>
  <c r="BS566"/>
  <c r="BR566"/>
  <c r="BT567"/>
  <c r="AK568"/>
  <c r="AL568"/>
  <c r="AJ569"/>
  <c r="AG569"/>
  <c r="AI570"/>
  <c r="AD570" s="1"/>
  <c r="AH569"/>
  <c r="AZ566"/>
  <c r="AY566"/>
  <c r="BB566"/>
  <c r="BC566" s="1"/>
  <c r="BA567"/>
  <c r="AR566"/>
  <c r="AQ565"/>
  <c r="AS565"/>
  <c r="AT565" s="1"/>
  <c r="AP565"/>
  <c r="BD602"/>
  <c r="AU599"/>
  <c r="BO568" l="1"/>
  <c r="BM567"/>
  <c r="BN567"/>
  <c r="AS566"/>
  <c r="AT566" s="1"/>
  <c r="AP566"/>
  <c r="AQ566"/>
  <c r="AR567"/>
  <c r="AH570"/>
  <c r="AI571"/>
  <c r="AD571" s="1"/>
  <c r="AG570"/>
  <c r="AJ570"/>
  <c r="AK569"/>
  <c r="AL569"/>
  <c r="BW566"/>
  <c r="BY567"/>
  <c r="BX566"/>
  <c r="BH569"/>
  <c r="BJ570"/>
  <c r="BI569"/>
  <c r="AY567"/>
  <c r="AZ567"/>
  <c r="BA568"/>
  <c r="BB567"/>
  <c r="BC567" s="1"/>
  <c r="BS567"/>
  <c r="BR567"/>
  <c r="BT568"/>
  <c r="BD603"/>
  <c r="AU600"/>
  <c r="BN568" l="1"/>
  <c r="BO569"/>
  <c r="BM568"/>
  <c r="BW567"/>
  <c r="BY568"/>
  <c r="BX567"/>
  <c r="BR568"/>
  <c r="BT569"/>
  <c r="BS568"/>
  <c r="BB568"/>
  <c r="BC568" s="1"/>
  <c r="BA569"/>
  <c r="AZ568"/>
  <c r="AY568"/>
  <c r="BI570"/>
  <c r="BH570"/>
  <c r="BJ571"/>
  <c r="AK570"/>
  <c r="AL570"/>
  <c r="AG571"/>
  <c r="AI572"/>
  <c r="AD572" s="1"/>
  <c r="AH571"/>
  <c r="AJ571"/>
  <c r="AS567"/>
  <c r="AT567" s="1"/>
  <c r="AP567"/>
  <c r="AR568"/>
  <c r="AQ567"/>
  <c r="AU601"/>
  <c r="BD604"/>
  <c r="BO570" l="1"/>
  <c r="BM569"/>
  <c r="BN569"/>
  <c r="AS568"/>
  <c r="AT568" s="1"/>
  <c r="AP568"/>
  <c r="AQ568"/>
  <c r="AR569"/>
  <c r="AY569"/>
  <c r="AZ569"/>
  <c r="BA570"/>
  <c r="BB569"/>
  <c r="BC569" s="1"/>
  <c r="AK571"/>
  <c r="AL571"/>
  <c r="AI573"/>
  <c r="AD573" s="1"/>
  <c r="AG572"/>
  <c r="AJ572"/>
  <c r="AH572"/>
  <c r="BI571"/>
  <c r="BH571"/>
  <c r="BJ572"/>
  <c r="BS569"/>
  <c r="BR569"/>
  <c r="BT570"/>
  <c r="BX568"/>
  <c r="BW568"/>
  <c r="BY569"/>
  <c r="AU602"/>
  <c r="BD605"/>
  <c r="BO571" l="1"/>
  <c r="BM570"/>
  <c r="BN570"/>
  <c r="BJ573"/>
  <c r="BI572"/>
  <c r="BH572"/>
  <c r="AK572"/>
  <c r="AL572"/>
  <c r="AG573"/>
  <c r="AI574"/>
  <c r="AD574" s="1"/>
  <c r="AH573"/>
  <c r="AJ573"/>
  <c r="BB570"/>
  <c r="BC570" s="1"/>
  <c r="BA571"/>
  <c r="AZ570"/>
  <c r="AY570"/>
  <c r="BW569"/>
  <c r="BY570"/>
  <c r="BX569"/>
  <c r="BR570"/>
  <c r="BT571"/>
  <c r="BS570"/>
  <c r="AS569"/>
  <c r="AT569" s="1"/>
  <c r="AP569"/>
  <c r="AR570"/>
  <c r="AQ569"/>
  <c r="AU603"/>
  <c r="BD606"/>
  <c r="BO572" l="1"/>
  <c r="BM571"/>
  <c r="BN571"/>
  <c r="BX570"/>
  <c r="BW570"/>
  <c r="BY571"/>
  <c r="BA572"/>
  <c r="BB571"/>
  <c r="BC571" s="1"/>
  <c r="AY571"/>
  <c r="AZ571"/>
  <c r="AK573"/>
  <c r="AL573"/>
  <c r="AG574"/>
  <c r="AJ574"/>
  <c r="AH574"/>
  <c r="AI575"/>
  <c r="AD575" s="1"/>
  <c r="AQ570"/>
  <c r="AR571"/>
  <c r="AS570"/>
  <c r="AT570" s="1"/>
  <c r="AP570"/>
  <c r="BT572"/>
  <c r="BS571"/>
  <c r="BR571"/>
  <c r="BH573"/>
  <c r="BJ574"/>
  <c r="BI573"/>
  <c r="AU604"/>
  <c r="BD607"/>
  <c r="BN572" l="1"/>
  <c r="BO573"/>
  <c r="BM572"/>
  <c r="BI574"/>
  <c r="BH574"/>
  <c r="BJ575"/>
  <c r="BR572"/>
  <c r="BT573"/>
  <c r="BS572"/>
  <c r="AJ575"/>
  <c r="AG575"/>
  <c r="AI576"/>
  <c r="AD576" s="1"/>
  <c r="AH575"/>
  <c r="AK574"/>
  <c r="AL574"/>
  <c r="BY572"/>
  <c r="BX571"/>
  <c r="BW571"/>
  <c r="AS571"/>
  <c r="AT571" s="1"/>
  <c r="AP571"/>
  <c r="AR572"/>
  <c r="AQ571"/>
  <c r="AZ572"/>
  <c r="BB572"/>
  <c r="BC572" s="1"/>
  <c r="BA573"/>
  <c r="AY572"/>
  <c r="BD608"/>
  <c r="AU605"/>
  <c r="BO574" l="1"/>
  <c r="BM573"/>
  <c r="BN573"/>
  <c r="AY573"/>
  <c r="AZ573"/>
  <c r="BA574"/>
  <c r="BB573"/>
  <c r="BC573" s="1"/>
  <c r="AQ572"/>
  <c r="AR573"/>
  <c r="AS572"/>
  <c r="AT572" s="1"/>
  <c r="AP572"/>
  <c r="BT574"/>
  <c r="BS573"/>
  <c r="BR573"/>
  <c r="BH575"/>
  <c r="BJ576"/>
  <c r="BI575"/>
  <c r="BX572"/>
  <c r="BW572"/>
  <c r="BY573"/>
  <c r="AH576"/>
  <c r="AI577"/>
  <c r="AD577" s="1"/>
  <c r="AG576"/>
  <c r="AJ576"/>
  <c r="AK575"/>
  <c r="AL575"/>
  <c r="AU606"/>
  <c r="BD609"/>
  <c r="BM574" l="1"/>
  <c r="BN574"/>
  <c r="BO575"/>
  <c r="AZ574"/>
  <c r="AY574"/>
  <c r="BB574"/>
  <c r="BC574" s="1"/>
  <c r="BA575"/>
  <c r="AK576"/>
  <c r="AL576"/>
  <c r="AG577"/>
  <c r="AI578"/>
  <c r="AD578" s="1"/>
  <c r="AH577"/>
  <c r="AJ577"/>
  <c r="BY574"/>
  <c r="BX573"/>
  <c r="BW573"/>
  <c r="BI576"/>
  <c r="BH576"/>
  <c r="BJ577"/>
  <c r="BS574"/>
  <c r="BR574"/>
  <c r="BT575"/>
  <c r="AR574"/>
  <c r="AQ573"/>
  <c r="AS573"/>
  <c r="AT573" s="1"/>
  <c r="AP573"/>
  <c r="BD610"/>
  <c r="AU607"/>
  <c r="BO576" l="1"/>
  <c r="BM575"/>
  <c r="BN575"/>
  <c r="BI577"/>
  <c r="BH577"/>
  <c r="BJ578"/>
  <c r="AK577"/>
  <c r="AL577"/>
  <c r="AJ578"/>
  <c r="AH578"/>
  <c r="AI579"/>
  <c r="AD579" s="1"/>
  <c r="AG578"/>
  <c r="AS574"/>
  <c r="AT574" s="1"/>
  <c r="AP574"/>
  <c r="AQ574"/>
  <c r="AR575"/>
  <c r="BS575"/>
  <c r="BR575"/>
  <c r="BT576"/>
  <c r="BW574"/>
  <c r="BY575"/>
  <c r="BX574"/>
  <c r="AY575"/>
  <c r="AZ575"/>
  <c r="BA576"/>
  <c r="BB575"/>
  <c r="BC575" s="1"/>
  <c r="BD611"/>
  <c r="AU608"/>
  <c r="BO577" l="1"/>
  <c r="BM576"/>
  <c r="BN576"/>
  <c r="AS575"/>
  <c r="AT575" s="1"/>
  <c r="AP575"/>
  <c r="AR576"/>
  <c r="AQ575"/>
  <c r="AZ576"/>
  <c r="AY576"/>
  <c r="BB576"/>
  <c r="BC576" s="1"/>
  <c r="BA577"/>
  <c r="BW575"/>
  <c r="BY576"/>
  <c r="BX575"/>
  <c r="BR576"/>
  <c r="BT577"/>
  <c r="BS576"/>
  <c r="AI580"/>
  <c r="AD580" s="1"/>
  <c r="AH579"/>
  <c r="AJ579"/>
  <c r="AG579"/>
  <c r="AK578"/>
  <c r="AL578"/>
  <c r="BI578"/>
  <c r="BH578"/>
  <c r="BJ579"/>
  <c r="AU609"/>
  <c r="BD612"/>
  <c r="BO578" l="1"/>
  <c r="BM577"/>
  <c r="BN577"/>
  <c r="AK579"/>
  <c r="AL579"/>
  <c r="AJ580"/>
  <c r="AH580"/>
  <c r="AI581"/>
  <c r="AD581" s="1"/>
  <c r="AG580"/>
  <c r="BT578"/>
  <c r="BS577"/>
  <c r="BR577"/>
  <c r="AQ576"/>
  <c r="AR577"/>
  <c r="AS576"/>
  <c r="AT576" s="1"/>
  <c r="AP576"/>
  <c r="BH579"/>
  <c r="BJ580"/>
  <c r="BI579"/>
  <c r="BX576"/>
  <c r="BW576"/>
  <c r="BY577"/>
  <c r="AY577"/>
  <c r="AZ577"/>
  <c r="BA578"/>
  <c r="BB577"/>
  <c r="BC577" s="1"/>
  <c r="AU610"/>
  <c r="BD613"/>
  <c r="BO579" l="1"/>
  <c r="BM578"/>
  <c r="BN578"/>
  <c r="BB578"/>
  <c r="BC578" s="1"/>
  <c r="BA579"/>
  <c r="AZ578"/>
  <c r="AY578"/>
  <c r="BY578"/>
  <c r="BX577"/>
  <c r="BW577"/>
  <c r="BJ581"/>
  <c r="BI580"/>
  <c r="BH580"/>
  <c r="AR578"/>
  <c r="AQ577"/>
  <c r="AS577"/>
  <c r="AT577" s="1"/>
  <c r="AP577"/>
  <c r="BS578"/>
  <c r="BR578"/>
  <c r="BT579"/>
  <c r="AJ581"/>
  <c r="AG581"/>
  <c r="AI582"/>
  <c r="AD582" s="1"/>
  <c r="AH581"/>
  <c r="AK580"/>
  <c r="AL580"/>
  <c r="AU611"/>
  <c r="BD614"/>
  <c r="BM579" l="1"/>
  <c r="BN579"/>
  <c r="BO580"/>
  <c r="AG582"/>
  <c r="AJ582"/>
  <c r="AH582"/>
  <c r="AI583"/>
  <c r="AD583" s="1"/>
  <c r="AK581"/>
  <c r="AL581"/>
  <c r="BI581"/>
  <c r="BH581"/>
  <c r="BJ582"/>
  <c r="BT580"/>
  <c r="BS579"/>
  <c r="BR579"/>
  <c r="AQ578"/>
  <c r="AR579"/>
  <c r="AS578"/>
  <c r="AT578" s="1"/>
  <c r="AP578"/>
  <c r="BW578"/>
  <c r="BY579"/>
  <c r="BX578"/>
  <c r="AY579"/>
  <c r="AZ579"/>
  <c r="BA580"/>
  <c r="BB579"/>
  <c r="BC579" s="1"/>
  <c r="AU612"/>
  <c r="BD615"/>
  <c r="BM580" l="1"/>
  <c r="BN580"/>
  <c r="BO581"/>
  <c r="AZ580"/>
  <c r="AY580"/>
  <c r="BB580"/>
  <c r="BC580" s="1"/>
  <c r="BA581"/>
  <c r="BY580"/>
  <c r="BX579"/>
  <c r="BW579"/>
  <c r="AR580"/>
  <c r="AQ579"/>
  <c r="AS579"/>
  <c r="AT579" s="1"/>
  <c r="AP579"/>
  <c r="BS580"/>
  <c r="BR580"/>
  <c r="BT581"/>
  <c r="BJ583"/>
  <c r="BI582"/>
  <c r="BH582"/>
  <c r="AI584"/>
  <c r="AD584" s="1"/>
  <c r="AH583"/>
  <c r="AG583"/>
  <c r="AJ583"/>
  <c r="AK582"/>
  <c r="AL582"/>
  <c r="BD616"/>
  <c r="AU613"/>
  <c r="BM581" l="1"/>
  <c r="BN581"/>
  <c r="BO582"/>
  <c r="AI585"/>
  <c r="AD585" s="1"/>
  <c r="AG584"/>
  <c r="AJ584"/>
  <c r="AH584"/>
  <c r="BI583"/>
  <c r="BH583"/>
  <c r="BJ584"/>
  <c r="BW580"/>
  <c r="BY581"/>
  <c r="BX580"/>
  <c r="AK583"/>
  <c r="AL583"/>
  <c r="BS581"/>
  <c r="BR581"/>
  <c r="BT582"/>
  <c r="AS580"/>
  <c r="AT580" s="1"/>
  <c r="AP580"/>
  <c r="AQ580"/>
  <c r="AR581"/>
  <c r="AY581"/>
  <c r="AZ581"/>
  <c r="BA582"/>
  <c r="BB581"/>
  <c r="BC581" s="1"/>
  <c r="AU614"/>
  <c r="BD617"/>
  <c r="BN582" l="1"/>
  <c r="BO583"/>
  <c r="BM582"/>
  <c r="BB582"/>
  <c r="BC582" s="1"/>
  <c r="BA583"/>
  <c r="AZ582"/>
  <c r="AY582"/>
  <c r="BW581"/>
  <c r="BY582"/>
  <c r="BX581"/>
  <c r="BJ585"/>
  <c r="BI584"/>
  <c r="BH584"/>
  <c r="AK584"/>
  <c r="AL584"/>
  <c r="AJ585"/>
  <c r="AG585"/>
  <c r="AI586"/>
  <c r="AD586" s="1"/>
  <c r="AH585"/>
  <c r="AR582"/>
  <c r="AQ581"/>
  <c r="AS581"/>
  <c r="AT581" s="1"/>
  <c r="AP581"/>
  <c r="BS582"/>
  <c r="BR582"/>
  <c r="BT583"/>
  <c r="BD618"/>
  <c r="AU615"/>
  <c r="BO584" l="1"/>
  <c r="BM583"/>
  <c r="BN583"/>
  <c r="BI585"/>
  <c r="BH585"/>
  <c r="BJ586"/>
  <c r="BW582"/>
  <c r="BY583"/>
  <c r="BX582"/>
  <c r="BT584"/>
  <c r="BS583"/>
  <c r="BR583"/>
  <c r="AQ582"/>
  <c r="AR583"/>
  <c r="AS582"/>
  <c r="AT582" s="1"/>
  <c r="AP582"/>
  <c r="AI587"/>
  <c r="AD587" s="1"/>
  <c r="AG586"/>
  <c r="AJ586"/>
  <c r="AH586"/>
  <c r="AK585"/>
  <c r="AL585"/>
  <c r="BA584"/>
  <c r="BB583"/>
  <c r="BC583" s="1"/>
  <c r="AY583"/>
  <c r="AZ583"/>
  <c r="BD619"/>
  <c r="AU616"/>
  <c r="BN584" l="1"/>
  <c r="BO585"/>
  <c r="BM584"/>
  <c r="AZ584"/>
  <c r="AY584"/>
  <c r="BB584"/>
  <c r="BC584" s="1"/>
  <c r="BA585"/>
  <c r="AK586"/>
  <c r="AL586"/>
  <c r="AH587"/>
  <c r="AJ587"/>
  <c r="AG587"/>
  <c r="AI588"/>
  <c r="AD588" s="1"/>
  <c r="BY584"/>
  <c r="BX583"/>
  <c r="BW583"/>
  <c r="BJ587"/>
  <c r="BI586"/>
  <c r="BH586"/>
  <c r="AS583"/>
  <c r="AT583" s="1"/>
  <c r="AP583"/>
  <c r="AR584"/>
  <c r="AQ583"/>
  <c r="BR584"/>
  <c r="BT585"/>
  <c r="BS584"/>
  <c r="AU617"/>
  <c r="BD620"/>
  <c r="BN585" l="1"/>
  <c r="BO586"/>
  <c r="BM585"/>
  <c r="BS585"/>
  <c r="BR585"/>
  <c r="BT586"/>
  <c r="BH587"/>
  <c r="BJ588"/>
  <c r="BI587"/>
  <c r="AS584"/>
  <c r="AT584" s="1"/>
  <c r="AP584"/>
  <c r="AQ584"/>
  <c r="AR585"/>
  <c r="BX584"/>
  <c r="BW584"/>
  <c r="BY585"/>
  <c r="AI589"/>
  <c r="AD589" s="1"/>
  <c r="AG588"/>
  <c r="AJ588"/>
  <c r="AH588"/>
  <c r="AK587"/>
  <c r="AL587"/>
  <c r="AY585"/>
  <c r="AZ585"/>
  <c r="BA586"/>
  <c r="BB585"/>
  <c r="BC585" s="1"/>
  <c r="BD621"/>
  <c r="AU618"/>
  <c r="BM586" l="1"/>
  <c r="BN586"/>
  <c r="BO587"/>
  <c r="AK588"/>
  <c r="AL588"/>
  <c r="AH589"/>
  <c r="AJ589"/>
  <c r="AG589"/>
  <c r="AI590"/>
  <c r="AD590" s="1"/>
  <c r="AS585"/>
  <c r="AT585" s="1"/>
  <c r="AP585"/>
  <c r="AR586"/>
  <c r="AQ585"/>
  <c r="BI588"/>
  <c r="BH588"/>
  <c r="BJ589"/>
  <c r="BR586"/>
  <c r="BT587"/>
  <c r="BS586"/>
  <c r="AZ586"/>
  <c r="AY586"/>
  <c r="BB586"/>
  <c r="BC586" s="1"/>
  <c r="BA587"/>
  <c r="BW585"/>
  <c r="BY586"/>
  <c r="BX585"/>
  <c r="AU619"/>
  <c r="BD622"/>
  <c r="BO588" l="1"/>
  <c r="BM587"/>
  <c r="BN587"/>
  <c r="BS587"/>
  <c r="BR587"/>
  <c r="BT588"/>
  <c r="BI589"/>
  <c r="BH589"/>
  <c r="BJ590"/>
  <c r="AS586"/>
  <c r="AT586" s="1"/>
  <c r="AP586"/>
  <c r="AQ586"/>
  <c r="AR587"/>
  <c r="BX586"/>
  <c r="BW586"/>
  <c r="BY587"/>
  <c r="BA588"/>
  <c r="BB587"/>
  <c r="BC587" s="1"/>
  <c r="AY587"/>
  <c r="AZ587"/>
  <c r="AI591"/>
  <c r="AD591" s="1"/>
  <c r="AG590"/>
  <c r="AJ590"/>
  <c r="AH590"/>
  <c r="AK589"/>
  <c r="AL589"/>
  <c r="AU620"/>
  <c r="BD623"/>
  <c r="BN588" l="1"/>
  <c r="BO589"/>
  <c r="BM588"/>
  <c r="AK590"/>
  <c r="AL590"/>
  <c r="AG591"/>
  <c r="AI592"/>
  <c r="AD592" s="1"/>
  <c r="AH591"/>
  <c r="AJ591"/>
  <c r="AZ588"/>
  <c r="AY588"/>
  <c r="BB588"/>
  <c r="BC588" s="1"/>
  <c r="BA589"/>
  <c r="BR588"/>
  <c r="BT589"/>
  <c r="BS588"/>
  <c r="BW587"/>
  <c r="BY588"/>
  <c r="BX587"/>
  <c r="AS587"/>
  <c r="AT587" s="1"/>
  <c r="AP587"/>
  <c r="AR588"/>
  <c r="AQ587"/>
  <c r="BJ591"/>
  <c r="BI590"/>
  <c r="BH590"/>
  <c r="AU621"/>
  <c r="BD624"/>
  <c r="BO590" l="1"/>
  <c r="BM589"/>
  <c r="BN589"/>
  <c r="BH591"/>
  <c r="BJ592"/>
  <c r="BI591"/>
  <c r="AS588"/>
  <c r="AT588" s="1"/>
  <c r="AP588"/>
  <c r="AQ588"/>
  <c r="AR589"/>
  <c r="BX588"/>
  <c r="BW588"/>
  <c r="BY589"/>
  <c r="AY589"/>
  <c r="AZ589"/>
  <c r="BA590"/>
  <c r="BB589"/>
  <c r="BC589" s="1"/>
  <c r="AK591"/>
  <c r="AL591"/>
  <c r="AJ592"/>
  <c r="AH592"/>
  <c r="AI593"/>
  <c r="AD593" s="1"/>
  <c r="AG592"/>
  <c r="BS589"/>
  <c r="BR589"/>
  <c r="BT590"/>
  <c r="BD625"/>
  <c r="AU622"/>
  <c r="BO591" l="1"/>
  <c r="BM590"/>
  <c r="BN590"/>
  <c r="BR590"/>
  <c r="BT591"/>
  <c r="BS590"/>
  <c r="AH593"/>
  <c r="AJ593"/>
  <c r="AG593"/>
  <c r="AI594"/>
  <c r="AD594" s="1"/>
  <c r="AK592"/>
  <c r="AL592"/>
  <c r="BB590"/>
  <c r="BC590" s="1"/>
  <c r="BA591"/>
  <c r="AZ590"/>
  <c r="AY590"/>
  <c r="AS589"/>
  <c r="AT589" s="1"/>
  <c r="AP589"/>
  <c r="AR590"/>
  <c r="AQ589"/>
  <c r="BW589"/>
  <c r="BY590"/>
  <c r="BX589"/>
  <c r="BI592"/>
  <c r="BH592"/>
  <c r="BJ593"/>
  <c r="BD626"/>
  <c r="AU623"/>
  <c r="BM591" l="1"/>
  <c r="BN591"/>
  <c r="BO592"/>
  <c r="BH593"/>
  <c r="BJ594"/>
  <c r="BI593"/>
  <c r="BX590"/>
  <c r="BW590"/>
  <c r="BY591"/>
  <c r="AY591"/>
  <c r="AZ591"/>
  <c r="BA592"/>
  <c r="BB591"/>
  <c r="BC591" s="1"/>
  <c r="BT592"/>
  <c r="BS591"/>
  <c r="BR591"/>
  <c r="AQ590"/>
  <c r="AR591"/>
  <c r="AS590"/>
  <c r="AT590" s="1"/>
  <c r="AP590"/>
  <c r="AI595"/>
  <c r="AD595" s="1"/>
  <c r="AG594"/>
  <c r="AJ594"/>
  <c r="AH594"/>
  <c r="AK593"/>
  <c r="AL593"/>
  <c r="BD627"/>
  <c r="AU624"/>
  <c r="BM592" l="1"/>
  <c r="BN592"/>
  <c r="BO593"/>
  <c r="AK594"/>
  <c r="AL594"/>
  <c r="AG595"/>
  <c r="AI596"/>
  <c r="AD596" s="1"/>
  <c r="AH595"/>
  <c r="AJ595"/>
  <c r="BS592"/>
  <c r="BR592"/>
  <c r="BT593"/>
  <c r="BB592"/>
  <c r="BC592" s="1"/>
  <c r="BA593"/>
  <c r="AZ592"/>
  <c r="AY592"/>
  <c r="AR592"/>
  <c r="AQ591"/>
  <c r="AS591"/>
  <c r="AT591" s="1"/>
  <c r="AP591"/>
  <c r="BY592"/>
  <c r="BX591"/>
  <c r="BW591"/>
  <c r="BJ595"/>
  <c r="BI594"/>
  <c r="BH594"/>
  <c r="AU625"/>
  <c r="BD628"/>
  <c r="BO594" l="1"/>
  <c r="BM593"/>
  <c r="BN593"/>
  <c r="BW592"/>
  <c r="BY593"/>
  <c r="BX592"/>
  <c r="BA594"/>
  <c r="BB593"/>
  <c r="BC593" s="1"/>
  <c r="AY593"/>
  <c r="AZ593"/>
  <c r="BS593"/>
  <c r="BR593"/>
  <c r="BT594"/>
  <c r="BI595"/>
  <c r="BH595"/>
  <c r="BJ596"/>
  <c r="AS592"/>
  <c r="AT592" s="1"/>
  <c r="AP592"/>
  <c r="AQ592"/>
  <c r="AR593"/>
  <c r="AK595"/>
  <c r="AL595"/>
  <c r="AJ596"/>
  <c r="AH596"/>
  <c r="AI597"/>
  <c r="AD597" s="1"/>
  <c r="AG596"/>
  <c r="AU626"/>
  <c r="BD629"/>
  <c r="BO595" l="1"/>
  <c r="BM594"/>
  <c r="BN594"/>
  <c r="BJ597"/>
  <c r="BI596"/>
  <c r="BH596"/>
  <c r="AG597"/>
  <c r="AI598"/>
  <c r="AD598" s="1"/>
  <c r="AH597"/>
  <c r="AJ597"/>
  <c r="AK596"/>
  <c r="AL596"/>
  <c r="AS593"/>
  <c r="AT593" s="1"/>
  <c r="AP593"/>
  <c r="AR594"/>
  <c r="AQ593"/>
  <c r="BR594"/>
  <c r="BT595"/>
  <c r="BS594"/>
  <c r="BB594"/>
  <c r="BC594" s="1"/>
  <c r="BA595"/>
  <c r="AZ594"/>
  <c r="AY594"/>
  <c r="BW593"/>
  <c r="BY594"/>
  <c r="BX593"/>
  <c r="AU627"/>
  <c r="BD630"/>
  <c r="BO596" l="1"/>
  <c r="BM595"/>
  <c r="BN595"/>
  <c r="BT596"/>
  <c r="BS595"/>
  <c r="BR595"/>
  <c r="AQ594"/>
  <c r="AR595"/>
  <c r="AS594"/>
  <c r="AT594" s="1"/>
  <c r="AP594"/>
  <c r="AK597"/>
  <c r="AL597"/>
  <c r="AI599"/>
  <c r="AD599" s="1"/>
  <c r="AG598"/>
  <c r="AJ598"/>
  <c r="AH598"/>
  <c r="BI597"/>
  <c r="BH597"/>
  <c r="BJ598"/>
  <c r="BX594"/>
  <c r="BW594"/>
  <c r="BY595"/>
  <c r="AY595"/>
  <c r="AZ595"/>
  <c r="BA596"/>
  <c r="BB595"/>
  <c r="BC595" s="1"/>
  <c r="AU628"/>
  <c r="BD631"/>
  <c r="BO597" l="1"/>
  <c r="BM596"/>
  <c r="BN596"/>
  <c r="BS596"/>
  <c r="BR596"/>
  <c r="BT597"/>
  <c r="BB596"/>
  <c r="BC596" s="1"/>
  <c r="BA597"/>
  <c r="AZ596"/>
  <c r="AY596"/>
  <c r="BJ599"/>
  <c r="BI598"/>
  <c r="BH598"/>
  <c r="AK598"/>
  <c r="AL598"/>
  <c r="AH599"/>
  <c r="AJ599"/>
  <c r="AG599"/>
  <c r="AI600"/>
  <c r="AD600" s="1"/>
  <c r="BY596"/>
  <c r="BX595"/>
  <c r="BW595"/>
  <c r="AR596"/>
  <c r="AQ595"/>
  <c r="AS595"/>
  <c r="AT595" s="1"/>
  <c r="AP595"/>
  <c r="AU629"/>
  <c r="BD632"/>
  <c r="BN597" l="1"/>
  <c r="BO598"/>
  <c r="BM597"/>
  <c r="BW596"/>
  <c r="BY597"/>
  <c r="BX596"/>
  <c r="AY597"/>
  <c r="AZ597"/>
  <c r="BA598"/>
  <c r="BB597"/>
  <c r="BC597" s="1"/>
  <c r="BT598"/>
  <c r="BS597"/>
  <c r="BR597"/>
  <c r="AQ596"/>
  <c r="AR597"/>
  <c r="AS596"/>
  <c r="AT596" s="1"/>
  <c r="AP596"/>
  <c r="AI601"/>
  <c r="AD601" s="1"/>
  <c r="AG600"/>
  <c r="AJ600"/>
  <c r="AH600"/>
  <c r="AK599"/>
  <c r="AL599"/>
  <c r="BH599"/>
  <c r="BJ600"/>
  <c r="BI599"/>
  <c r="BD633"/>
  <c r="AU630"/>
  <c r="BM598" l="1"/>
  <c r="BN598"/>
  <c r="BO599"/>
  <c r="BJ601"/>
  <c r="BI600"/>
  <c r="BH600"/>
  <c r="AS597"/>
  <c r="AT597" s="1"/>
  <c r="AP597"/>
  <c r="AR598"/>
  <c r="AQ597"/>
  <c r="AK600"/>
  <c r="AL600"/>
  <c r="AH601"/>
  <c r="AJ601"/>
  <c r="AG601"/>
  <c r="AI602"/>
  <c r="AD602" s="1"/>
  <c r="BR598"/>
  <c r="BT599"/>
  <c r="BS598"/>
  <c r="AZ598"/>
  <c r="AY598"/>
  <c r="BB598"/>
  <c r="BC598" s="1"/>
  <c r="BA599"/>
  <c r="BY598"/>
  <c r="BX597"/>
  <c r="BW597"/>
  <c r="BD634"/>
  <c r="AU631"/>
  <c r="BN599" l="1"/>
  <c r="BO600"/>
  <c r="BM599"/>
  <c r="AY599"/>
  <c r="AZ599"/>
  <c r="BA600"/>
  <c r="BB599"/>
  <c r="BC599" s="1"/>
  <c r="BH601"/>
  <c r="BJ602"/>
  <c r="BI601"/>
  <c r="BX598"/>
  <c r="BW598"/>
  <c r="BY599"/>
  <c r="BS599"/>
  <c r="BR599"/>
  <c r="BT600"/>
  <c r="AI603"/>
  <c r="AD603" s="1"/>
  <c r="AG602"/>
  <c r="AJ602"/>
  <c r="AH602"/>
  <c r="AK601"/>
  <c r="AL601"/>
  <c r="AS598"/>
  <c r="AT598" s="1"/>
  <c r="AP598"/>
  <c r="AQ598"/>
  <c r="AR599"/>
  <c r="BD635"/>
  <c r="AU632"/>
  <c r="BM600" l="1"/>
  <c r="BN600"/>
  <c r="BO601"/>
  <c r="BR600"/>
  <c r="BT601"/>
  <c r="BS600"/>
  <c r="AZ600"/>
  <c r="AY600"/>
  <c r="BB600"/>
  <c r="BC600" s="1"/>
  <c r="BA601"/>
  <c r="AS599"/>
  <c r="AT599" s="1"/>
  <c r="AP599"/>
  <c r="AR600"/>
  <c r="AQ599"/>
  <c r="AK602"/>
  <c r="AL602"/>
  <c r="AG603"/>
  <c r="AI604"/>
  <c r="AD604" s="1"/>
  <c r="AH603"/>
  <c r="AJ603"/>
  <c r="BW599"/>
  <c r="BY600"/>
  <c r="BX599"/>
  <c r="BI602"/>
  <c r="BH602"/>
  <c r="BJ603"/>
  <c r="AU633"/>
  <c r="BD636"/>
  <c r="BN601" l="1"/>
  <c r="BO602"/>
  <c r="BM601"/>
  <c r="AS600"/>
  <c r="AT600" s="1"/>
  <c r="AP600"/>
  <c r="AQ600"/>
  <c r="AR601"/>
  <c r="BS601"/>
  <c r="BR601"/>
  <c r="BT602"/>
  <c r="BH603"/>
  <c r="BJ604"/>
  <c r="BI603"/>
  <c r="BX600"/>
  <c r="BW600"/>
  <c r="BY601"/>
  <c r="AK603"/>
  <c r="AL603"/>
  <c r="AI605"/>
  <c r="AD605" s="1"/>
  <c r="AG604"/>
  <c r="AJ604"/>
  <c r="AH604"/>
  <c r="AY601"/>
  <c r="AZ601"/>
  <c r="BA602"/>
  <c r="BB601"/>
  <c r="BC601" s="1"/>
  <c r="AU634"/>
  <c r="BD637"/>
  <c r="BN602" l="1"/>
  <c r="BO603"/>
  <c r="BM602"/>
  <c r="BW601"/>
  <c r="BY602"/>
  <c r="BX601"/>
  <c r="BJ605"/>
  <c r="BI604"/>
  <c r="BH604"/>
  <c r="AS601"/>
  <c r="AT601" s="1"/>
  <c r="AP601"/>
  <c r="AR602"/>
  <c r="AQ601"/>
  <c r="BB602"/>
  <c r="BC602" s="1"/>
  <c r="BA603"/>
  <c r="AZ602"/>
  <c r="AY602"/>
  <c r="AK604"/>
  <c r="AL604"/>
  <c r="AG605"/>
  <c r="AI606"/>
  <c r="AD606" s="1"/>
  <c r="AH605"/>
  <c r="AJ605"/>
  <c r="BR602"/>
  <c r="BT603"/>
  <c r="BS602"/>
  <c r="BD638"/>
  <c r="AU635"/>
  <c r="BO604" l="1"/>
  <c r="BM603"/>
  <c r="BN603"/>
  <c r="BT604"/>
  <c r="BS603"/>
  <c r="BR603"/>
  <c r="AK605"/>
  <c r="AL605"/>
  <c r="AJ606"/>
  <c r="AH606"/>
  <c r="AI607"/>
  <c r="AD607" s="1"/>
  <c r="AG606"/>
  <c r="AQ602"/>
  <c r="AR603"/>
  <c r="AS602"/>
  <c r="AT602" s="1"/>
  <c r="AP602"/>
  <c r="BH605"/>
  <c r="BJ606"/>
  <c r="BI605"/>
  <c r="BX602"/>
  <c r="BW602"/>
  <c r="BY603"/>
  <c r="AY603"/>
  <c r="AZ603"/>
  <c r="BA604"/>
  <c r="BB603"/>
  <c r="BC603" s="1"/>
  <c r="AU636"/>
  <c r="BD639"/>
  <c r="BN604" l="1"/>
  <c r="BO605"/>
  <c r="BM604"/>
  <c r="BB604"/>
  <c r="BC604" s="1"/>
  <c r="BA605"/>
  <c r="AZ604"/>
  <c r="AY604"/>
  <c r="BY604"/>
  <c r="BX603"/>
  <c r="BW603"/>
  <c r="BI606"/>
  <c r="BH606"/>
  <c r="BJ607"/>
  <c r="AS603"/>
  <c r="AT603" s="1"/>
  <c r="AP603"/>
  <c r="AR604"/>
  <c r="AQ603"/>
  <c r="BR604"/>
  <c r="BT605"/>
  <c r="BS604"/>
  <c r="AG607"/>
  <c r="AI608"/>
  <c r="AD608" s="1"/>
  <c r="AH607"/>
  <c r="AJ607"/>
  <c r="AK606"/>
  <c r="AL606"/>
  <c r="BD640"/>
  <c r="AU637"/>
  <c r="BO606" l="1"/>
  <c r="BM605"/>
  <c r="BN605"/>
  <c r="AQ604"/>
  <c r="AR605"/>
  <c r="AS604"/>
  <c r="AT604" s="1"/>
  <c r="AP604"/>
  <c r="BX604"/>
  <c r="BW604"/>
  <c r="BY605"/>
  <c r="AK607"/>
  <c r="AL607"/>
  <c r="AI609"/>
  <c r="AD609" s="1"/>
  <c r="AG608"/>
  <c r="AJ608"/>
  <c r="AH608"/>
  <c r="BT606"/>
  <c r="BS605"/>
  <c r="BR605"/>
  <c r="BH607"/>
  <c r="BJ608"/>
  <c r="BI607"/>
  <c r="AY605"/>
  <c r="AZ605"/>
  <c r="BA606"/>
  <c r="BB605"/>
  <c r="BC605" s="1"/>
  <c r="AU638"/>
  <c r="BD641"/>
  <c r="BO607" l="1"/>
  <c r="BM606"/>
  <c r="BN606"/>
  <c r="BB606"/>
  <c r="BC606" s="1"/>
  <c r="BA607"/>
  <c r="AZ606"/>
  <c r="AY606"/>
  <c r="BI608"/>
  <c r="BH608"/>
  <c r="BJ609"/>
  <c r="BS606"/>
  <c r="BR606"/>
  <c r="BT607"/>
  <c r="BY606"/>
  <c r="BX605"/>
  <c r="BW605"/>
  <c r="AK608"/>
  <c r="AL608"/>
  <c r="AG609"/>
  <c r="AI610"/>
  <c r="AD610" s="1"/>
  <c r="AH609"/>
  <c r="AJ609"/>
  <c r="AR606"/>
  <c r="AQ605"/>
  <c r="AS605"/>
  <c r="AT605" s="1"/>
  <c r="AP605"/>
  <c r="AU639"/>
  <c r="BD642"/>
  <c r="BN607" l="1"/>
  <c r="BO608"/>
  <c r="BM607"/>
  <c r="AK609"/>
  <c r="AL609"/>
  <c r="AJ610"/>
  <c r="AH610"/>
  <c r="AI611"/>
  <c r="AD611" s="1"/>
  <c r="AG610"/>
  <c r="BW606"/>
  <c r="BY607"/>
  <c r="BX606"/>
  <c r="BT608"/>
  <c r="BS607"/>
  <c r="BR607"/>
  <c r="AY607"/>
  <c r="AZ607"/>
  <c r="BA608"/>
  <c r="BB607"/>
  <c r="BC607" s="1"/>
  <c r="AQ606"/>
  <c r="AR607"/>
  <c r="AS606"/>
  <c r="AT606" s="1"/>
  <c r="AP606"/>
  <c r="BI609"/>
  <c r="BH609"/>
  <c r="BJ610"/>
  <c r="BD643"/>
  <c r="AU640"/>
  <c r="BO609" l="1"/>
  <c r="BM608"/>
  <c r="BN608"/>
  <c r="BB608"/>
  <c r="BC608" s="1"/>
  <c r="BA609"/>
  <c r="AZ608"/>
  <c r="AY608"/>
  <c r="AG611"/>
  <c r="AI612"/>
  <c r="AD612" s="1"/>
  <c r="AH611"/>
  <c r="AJ611"/>
  <c r="AK610"/>
  <c r="AL610"/>
  <c r="BI610"/>
  <c r="BH610"/>
  <c r="BJ611"/>
  <c r="AS607"/>
  <c r="AT607" s="1"/>
  <c r="AP607"/>
  <c r="AR608"/>
  <c r="AQ607"/>
  <c r="BR608"/>
  <c r="BT609"/>
  <c r="BS608"/>
  <c r="BY608"/>
  <c r="BX607"/>
  <c r="BW607"/>
  <c r="AU641"/>
  <c r="BD644"/>
  <c r="BO610" l="1"/>
  <c r="BM609"/>
  <c r="BN609"/>
  <c r="AQ608"/>
  <c r="AR609"/>
  <c r="AS608"/>
  <c r="AT608" s="1"/>
  <c r="AP608"/>
  <c r="BH611"/>
  <c r="BJ612"/>
  <c r="BI611"/>
  <c r="BX608"/>
  <c r="BW608"/>
  <c r="BY609"/>
  <c r="BT610"/>
  <c r="BS609"/>
  <c r="BR609"/>
  <c r="AK611"/>
  <c r="AL611"/>
  <c r="AJ612"/>
  <c r="AH612"/>
  <c r="AI613"/>
  <c r="AD613" s="1"/>
  <c r="AG612"/>
  <c r="BA610"/>
  <c r="BB609"/>
  <c r="BC609" s="1"/>
  <c r="AY609"/>
  <c r="AZ609"/>
  <c r="AU642"/>
  <c r="BD645"/>
  <c r="BN610" l="1"/>
  <c r="BO611"/>
  <c r="BM610"/>
  <c r="BB610"/>
  <c r="BC610" s="1"/>
  <c r="BA611"/>
  <c r="AZ610"/>
  <c r="AY610"/>
  <c r="AH613"/>
  <c r="AJ613"/>
  <c r="AG613"/>
  <c r="AI614"/>
  <c r="AD614" s="1"/>
  <c r="AK612"/>
  <c r="AL612"/>
  <c r="BS610"/>
  <c r="BR610"/>
  <c r="BT611"/>
  <c r="BY610"/>
  <c r="BX609"/>
  <c r="BW609"/>
  <c r="BJ613"/>
  <c r="BI612"/>
  <c r="BH612"/>
  <c r="AR610"/>
  <c r="AQ609"/>
  <c r="AS609"/>
  <c r="AT609" s="1"/>
  <c r="AP609"/>
  <c r="BD646"/>
  <c r="AU643"/>
  <c r="BO612" l="1"/>
  <c r="BM611"/>
  <c r="BN611"/>
  <c r="BI613"/>
  <c r="BH613"/>
  <c r="BJ614"/>
  <c r="AQ610"/>
  <c r="AR611"/>
  <c r="AS610"/>
  <c r="AT610" s="1"/>
  <c r="AP610"/>
  <c r="BW610"/>
  <c r="BY611"/>
  <c r="BX610"/>
  <c r="BT612"/>
  <c r="BS611"/>
  <c r="BR611"/>
  <c r="AJ614"/>
  <c r="AH614"/>
  <c r="AI615"/>
  <c r="AD615" s="1"/>
  <c r="AG614"/>
  <c r="AK613"/>
  <c r="AL613"/>
  <c r="BA612"/>
  <c r="BB611"/>
  <c r="BC611" s="1"/>
  <c r="AY611"/>
  <c r="AZ611"/>
  <c r="AU644"/>
  <c r="BD647"/>
  <c r="BN612" l="1"/>
  <c r="BO613"/>
  <c r="BM612"/>
  <c r="AZ612"/>
  <c r="AY612"/>
  <c r="BB612"/>
  <c r="BC612" s="1"/>
  <c r="BA613"/>
  <c r="AG615"/>
  <c r="AI616"/>
  <c r="AD616" s="1"/>
  <c r="AH615"/>
  <c r="AJ615"/>
  <c r="AK614"/>
  <c r="AL614"/>
  <c r="BI614"/>
  <c r="BH614"/>
  <c r="BJ615"/>
  <c r="BS612"/>
  <c r="BR612"/>
  <c r="BT613"/>
  <c r="BY612"/>
  <c r="BX611"/>
  <c r="BW611"/>
  <c r="AR612"/>
  <c r="AQ611"/>
  <c r="AS611"/>
  <c r="AT611" s="1"/>
  <c r="AP611"/>
  <c r="BD648"/>
  <c r="AU645"/>
  <c r="BO614" l="1"/>
  <c r="BM613"/>
  <c r="BN613"/>
  <c r="BW612"/>
  <c r="BY613"/>
  <c r="BX612"/>
  <c r="BI615"/>
  <c r="BH615"/>
  <c r="BJ616"/>
  <c r="AS612"/>
  <c r="AT612" s="1"/>
  <c r="AP612"/>
  <c r="AQ612"/>
  <c r="AR613"/>
  <c r="BS613"/>
  <c r="BR613"/>
  <c r="BT614"/>
  <c r="AK615"/>
  <c r="AL615"/>
  <c r="AI617"/>
  <c r="AD617" s="1"/>
  <c r="AG616"/>
  <c r="AJ616"/>
  <c r="AH616"/>
  <c r="AY613"/>
  <c r="AZ613"/>
  <c r="BA614"/>
  <c r="BB613"/>
  <c r="BC613" s="1"/>
  <c r="AU646"/>
  <c r="BD649"/>
  <c r="BO615" l="1"/>
  <c r="BM614"/>
  <c r="BN614"/>
  <c r="AZ614"/>
  <c r="AY614"/>
  <c r="BB614"/>
  <c r="BC614" s="1"/>
  <c r="BA615"/>
  <c r="AK616"/>
  <c r="AL616"/>
  <c r="AH617"/>
  <c r="AJ617"/>
  <c r="AG617"/>
  <c r="AI618"/>
  <c r="AD618" s="1"/>
  <c r="BS614"/>
  <c r="BR614"/>
  <c r="BT615"/>
  <c r="AR614"/>
  <c r="AQ613"/>
  <c r="AS613"/>
  <c r="AT613" s="1"/>
  <c r="AP613"/>
  <c r="BI616"/>
  <c r="BH616"/>
  <c r="BJ617"/>
  <c r="BW613"/>
  <c r="BY614"/>
  <c r="BX613"/>
  <c r="BD650"/>
  <c r="AU647"/>
  <c r="BN615" l="1"/>
  <c r="BO616"/>
  <c r="BM615"/>
  <c r="BW614"/>
  <c r="BY615"/>
  <c r="BX614"/>
  <c r="BH617"/>
  <c r="BJ618"/>
  <c r="BI617"/>
  <c r="AQ614"/>
  <c r="AR615"/>
  <c r="AS614"/>
  <c r="AT614" s="1"/>
  <c r="AP614"/>
  <c r="BT616"/>
  <c r="BS615"/>
  <c r="BR615"/>
  <c r="AI619"/>
  <c r="AD619" s="1"/>
  <c r="AG618"/>
  <c r="AJ618"/>
  <c r="AH618"/>
  <c r="AK617"/>
  <c r="AL617"/>
  <c r="BA616"/>
  <c r="BB615"/>
  <c r="BC615" s="1"/>
  <c r="AY615"/>
  <c r="AZ615"/>
  <c r="AU648"/>
  <c r="BD651"/>
  <c r="BM616" l="1"/>
  <c r="BN616"/>
  <c r="BO617"/>
  <c r="BB616"/>
  <c r="BC616" s="1"/>
  <c r="BA617"/>
  <c r="AZ616"/>
  <c r="AY616"/>
  <c r="AK618"/>
  <c r="AL618"/>
  <c r="AH619"/>
  <c r="AJ619"/>
  <c r="AG619"/>
  <c r="AI620"/>
  <c r="AD620" s="1"/>
  <c r="AS615"/>
  <c r="AT615" s="1"/>
  <c r="AP615"/>
  <c r="AR616"/>
  <c r="AQ615"/>
  <c r="BY616"/>
  <c r="BX615"/>
  <c r="BW615"/>
  <c r="BR616"/>
  <c r="BT617"/>
  <c r="BS616"/>
  <c r="BJ619"/>
  <c r="BI618"/>
  <c r="BH618"/>
  <c r="BD652"/>
  <c r="AU649"/>
  <c r="BO618" l="1"/>
  <c r="BM617"/>
  <c r="BN617"/>
  <c r="BI619"/>
  <c r="BH619"/>
  <c r="BJ620"/>
  <c r="BS617"/>
  <c r="BR617"/>
  <c r="BT618"/>
  <c r="BX616"/>
  <c r="BW616"/>
  <c r="BY617"/>
  <c r="AS616"/>
  <c r="AT616" s="1"/>
  <c r="AP616"/>
  <c r="AQ616"/>
  <c r="AR617"/>
  <c r="AJ620"/>
  <c r="AH620"/>
  <c r="AI621"/>
  <c r="AD621" s="1"/>
  <c r="AG620"/>
  <c r="AK619"/>
  <c r="AL619"/>
  <c r="BA618"/>
  <c r="BB617"/>
  <c r="BC617" s="1"/>
  <c r="AY617"/>
  <c r="AZ617"/>
  <c r="AU650"/>
  <c r="BD653"/>
  <c r="BO619" l="1"/>
  <c r="BM618"/>
  <c r="BN618"/>
  <c r="BR618"/>
  <c r="BT619"/>
  <c r="BS618"/>
  <c r="BB618"/>
  <c r="BC618" s="1"/>
  <c r="BA619"/>
  <c r="AZ618"/>
  <c r="AY618"/>
  <c r="AH621"/>
  <c r="AJ621"/>
  <c r="AG621"/>
  <c r="AI622"/>
  <c r="AD622" s="1"/>
  <c r="AK620"/>
  <c r="AL620"/>
  <c r="AS617"/>
  <c r="AT617" s="1"/>
  <c r="AP617"/>
  <c r="AR618"/>
  <c r="AQ617"/>
  <c r="BW617"/>
  <c r="BY618"/>
  <c r="BX617"/>
  <c r="BJ621"/>
  <c r="BI620"/>
  <c r="BH620"/>
  <c r="BD654"/>
  <c r="AU651"/>
  <c r="BO620" l="1"/>
  <c r="BM619"/>
  <c r="BN619"/>
  <c r="AQ618"/>
  <c r="AR619"/>
  <c r="AS618"/>
  <c r="AT618" s="1"/>
  <c r="AP618"/>
  <c r="BS619"/>
  <c r="BR619"/>
  <c r="BT620"/>
  <c r="BI621"/>
  <c r="BH621"/>
  <c r="BJ622"/>
  <c r="BX618"/>
  <c r="BW618"/>
  <c r="BY619"/>
  <c r="AJ622"/>
  <c r="AH622"/>
  <c r="AI623"/>
  <c r="AD623" s="1"/>
  <c r="AG622"/>
  <c r="AK621"/>
  <c r="AL621"/>
  <c r="AY619"/>
  <c r="AZ619"/>
  <c r="BA620"/>
  <c r="BB619"/>
  <c r="BC619" s="1"/>
  <c r="AU652"/>
  <c r="BD655"/>
  <c r="BO621" l="1"/>
  <c r="BM620"/>
  <c r="BN620"/>
  <c r="BB620"/>
  <c r="BC620" s="1"/>
  <c r="BA621"/>
  <c r="AZ620"/>
  <c r="AY620"/>
  <c r="AG623"/>
  <c r="AI624"/>
  <c r="AD624" s="1"/>
  <c r="AH623"/>
  <c r="AJ623"/>
  <c r="AK622"/>
  <c r="AL622"/>
  <c r="BI622"/>
  <c r="BH622"/>
  <c r="BJ623"/>
  <c r="BS620"/>
  <c r="BR620"/>
  <c r="BT621"/>
  <c r="BY620"/>
  <c r="BX619"/>
  <c r="BW619"/>
  <c r="AR620"/>
  <c r="AQ619"/>
  <c r="AS619"/>
  <c r="AT619" s="1"/>
  <c r="AP619"/>
  <c r="BD656"/>
  <c r="AU653"/>
  <c r="BO622" l="1"/>
  <c r="BM621"/>
  <c r="BN621"/>
  <c r="BW620"/>
  <c r="BY621"/>
  <c r="BX620"/>
  <c r="AQ620"/>
  <c r="AR621"/>
  <c r="AS620"/>
  <c r="AT620" s="1"/>
  <c r="AP620"/>
  <c r="BT622"/>
  <c r="BS621"/>
  <c r="BR621"/>
  <c r="BH623"/>
  <c r="BJ624"/>
  <c r="BI623"/>
  <c r="AK623"/>
  <c r="AL623"/>
  <c r="AI625"/>
  <c r="AD625" s="1"/>
  <c r="AG624"/>
  <c r="AJ624"/>
  <c r="AH624"/>
  <c r="BA622"/>
  <c r="BB621"/>
  <c r="BC621" s="1"/>
  <c r="AY621"/>
  <c r="AZ621"/>
  <c r="AU654"/>
  <c r="BD657"/>
  <c r="BM622" l="1"/>
  <c r="BN622"/>
  <c r="BO623"/>
  <c r="AZ622"/>
  <c r="AY622"/>
  <c r="BB622"/>
  <c r="BC622" s="1"/>
  <c r="BA623"/>
  <c r="AK624"/>
  <c r="AL624"/>
  <c r="AG625"/>
  <c r="AI626"/>
  <c r="AD626" s="1"/>
  <c r="AH625"/>
  <c r="AJ625"/>
  <c r="BJ625"/>
  <c r="BI624"/>
  <c r="BH624"/>
  <c r="BR622"/>
  <c r="BT623"/>
  <c r="BS622"/>
  <c r="AS621"/>
  <c r="AT621" s="1"/>
  <c r="AP621"/>
  <c r="AR622"/>
  <c r="AQ621"/>
  <c r="BY622"/>
  <c r="BX621"/>
  <c r="BW621"/>
  <c r="BD658"/>
  <c r="AU655"/>
  <c r="BN623" l="1"/>
  <c r="BO624"/>
  <c r="BM623"/>
  <c r="BX622"/>
  <c r="BW622"/>
  <c r="BY623"/>
  <c r="BS623"/>
  <c r="BR623"/>
  <c r="BT624"/>
  <c r="BH625"/>
  <c r="BJ626"/>
  <c r="BI625"/>
  <c r="AS622"/>
  <c r="AT622" s="1"/>
  <c r="AP622"/>
  <c r="AQ622"/>
  <c r="AR623"/>
  <c r="AK625"/>
  <c r="AL625"/>
  <c r="AJ626"/>
  <c r="AH626"/>
  <c r="AI627"/>
  <c r="AD627" s="1"/>
  <c r="AG626"/>
  <c r="AY623"/>
  <c r="AZ623"/>
  <c r="BA624"/>
  <c r="BB623"/>
  <c r="BC623" s="1"/>
  <c r="AU656"/>
  <c r="BD659"/>
  <c r="BN624" l="1"/>
  <c r="BO625"/>
  <c r="BM624"/>
  <c r="AS623"/>
  <c r="AT623" s="1"/>
  <c r="AP623"/>
  <c r="AR624"/>
  <c r="AQ623"/>
  <c r="BI626"/>
  <c r="BH626"/>
  <c r="BJ627"/>
  <c r="BR624"/>
  <c r="BT625"/>
  <c r="BS624"/>
  <c r="BB624"/>
  <c r="BC624" s="1"/>
  <c r="BA625"/>
  <c r="AZ624"/>
  <c r="AY624"/>
  <c r="AH627"/>
  <c r="AJ627"/>
  <c r="AG627"/>
  <c r="AI628"/>
  <c r="AD628" s="1"/>
  <c r="AK626"/>
  <c r="AL626"/>
  <c r="BW623"/>
  <c r="BY624"/>
  <c r="BX623"/>
  <c r="BD660"/>
  <c r="AU657"/>
  <c r="BO626" l="1"/>
  <c r="BM625"/>
  <c r="BN625"/>
  <c r="BX624"/>
  <c r="BW624"/>
  <c r="BY625"/>
  <c r="AJ628"/>
  <c r="AH628"/>
  <c r="AI629"/>
  <c r="AD629" s="1"/>
  <c r="AG628"/>
  <c r="AK627"/>
  <c r="AL627"/>
  <c r="BA626"/>
  <c r="BB625"/>
  <c r="BC625" s="1"/>
  <c r="AY625"/>
  <c r="AZ625"/>
  <c r="BS625"/>
  <c r="BR625"/>
  <c r="BT626"/>
  <c r="BH627"/>
  <c r="BJ628"/>
  <c r="BI627"/>
  <c r="AS624"/>
  <c r="AT624" s="1"/>
  <c r="AP624"/>
  <c r="AQ624"/>
  <c r="AR625"/>
  <c r="AU658"/>
  <c r="BD661"/>
  <c r="BN626" l="1"/>
  <c r="BO627"/>
  <c r="BM626"/>
  <c r="BJ629"/>
  <c r="BI628"/>
  <c r="BH628"/>
  <c r="BS626"/>
  <c r="BR626"/>
  <c r="BT627"/>
  <c r="AZ626"/>
  <c r="AY626"/>
  <c r="BB626"/>
  <c r="BC626" s="1"/>
  <c r="BA627"/>
  <c r="AH629"/>
  <c r="AJ629"/>
  <c r="AG629"/>
  <c r="AI630"/>
  <c r="AD630" s="1"/>
  <c r="AK628"/>
  <c r="AL628"/>
  <c r="BW625"/>
  <c r="BY626"/>
  <c r="BX625"/>
  <c r="AR626"/>
  <c r="AQ625"/>
  <c r="AS625"/>
  <c r="AT625" s="1"/>
  <c r="AP625"/>
  <c r="BD662"/>
  <c r="AU659"/>
  <c r="BN627" l="1"/>
  <c r="BO628"/>
  <c r="BM627"/>
  <c r="BI629"/>
  <c r="BH629"/>
  <c r="BJ630"/>
  <c r="AQ626"/>
  <c r="AR627"/>
  <c r="AS626"/>
  <c r="AT626" s="1"/>
  <c r="AP626"/>
  <c r="BW626"/>
  <c r="BY627"/>
  <c r="BX626"/>
  <c r="AJ630"/>
  <c r="AH630"/>
  <c r="AI631"/>
  <c r="AD631" s="1"/>
  <c r="AG630"/>
  <c r="AK629"/>
  <c r="AL629"/>
  <c r="AY627"/>
  <c r="AZ627"/>
  <c r="BA628"/>
  <c r="BB627"/>
  <c r="BC627" s="1"/>
  <c r="BT628"/>
  <c r="BS627"/>
  <c r="BR627"/>
  <c r="AU660"/>
  <c r="BD663"/>
  <c r="BO629" l="1"/>
  <c r="BM628"/>
  <c r="BN628"/>
  <c r="BR628"/>
  <c r="BT629"/>
  <c r="BS628"/>
  <c r="AZ628"/>
  <c r="AY628"/>
  <c r="BB628"/>
  <c r="BC628" s="1"/>
  <c r="BA629"/>
  <c r="AG631"/>
  <c r="AI632"/>
  <c r="AD632" s="1"/>
  <c r="AH631"/>
  <c r="AJ631"/>
  <c r="AK630"/>
  <c r="AL630"/>
  <c r="BY628"/>
  <c r="BX627"/>
  <c r="BW627"/>
  <c r="AS627"/>
  <c r="AT627" s="1"/>
  <c r="AP627"/>
  <c r="AR628"/>
  <c r="AQ627"/>
  <c r="BJ631"/>
  <c r="BI630"/>
  <c r="BH630"/>
  <c r="BD664"/>
  <c r="AU661"/>
  <c r="BO630" l="1"/>
  <c r="BM629"/>
  <c r="BN629"/>
  <c r="BX628"/>
  <c r="BW628"/>
  <c r="BY629"/>
  <c r="BT630"/>
  <c r="BS629"/>
  <c r="BR629"/>
  <c r="BH631"/>
  <c r="BJ632"/>
  <c r="BI631"/>
  <c r="AQ628"/>
  <c r="AR629"/>
  <c r="AS628"/>
  <c r="AT628" s="1"/>
  <c r="AP628"/>
  <c r="AK631"/>
  <c r="AL631"/>
  <c r="AI633"/>
  <c r="AD633" s="1"/>
  <c r="AG632"/>
  <c r="AJ632"/>
  <c r="AH632"/>
  <c r="AY629"/>
  <c r="AZ629"/>
  <c r="BA630"/>
  <c r="BB629"/>
  <c r="BC629" s="1"/>
  <c r="AU662"/>
  <c r="BD665"/>
  <c r="BO631" l="1"/>
  <c r="BM630"/>
  <c r="BN630"/>
  <c r="BJ633"/>
  <c r="BI632"/>
  <c r="BH632"/>
  <c r="BY630"/>
  <c r="BX629"/>
  <c r="BW629"/>
  <c r="BB630"/>
  <c r="BC630" s="1"/>
  <c r="BA631"/>
  <c r="AZ630"/>
  <c r="AY630"/>
  <c r="AK632"/>
  <c r="AL632"/>
  <c r="AH633"/>
  <c r="AJ633"/>
  <c r="AG633"/>
  <c r="AI634"/>
  <c r="AD634" s="1"/>
  <c r="AR630"/>
  <c r="AQ629"/>
  <c r="AS629"/>
  <c r="AT629" s="1"/>
  <c r="AP629"/>
  <c r="BT631"/>
  <c r="BR630"/>
  <c r="BS630"/>
  <c r="BD666"/>
  <c r="AU663"/>
  <c r="BN631" l="1"/>
  <c r="BO632"/>
  <c r="BM631"/>
  <c r="BT632"/>
  <c r="BS631"/>
  <c r="BR631"/>
  <c r="AQ630"/>
  <c r="AR631"/>
  <c r="AS630"/>
  <c r="AT630" s="1"/>
  <c r="AP630"/>
  <c r="AI635"/>
  <c r="AD635" s="1"/>
  <c r="AG634"/>
  <c r="AJ634"/>
  <c r="AH634"/>
  <c r="AK633"/>
  <c r="AL633"/>
  <c r="AY631"/>
  <c r="AZ631"/>
  <c r="BA632"/>
  <c r="BB631"/>
  <c r="BC631" s="1"/>
  <c r="BW630"/>
  <c r="BY631"/>
  <c r="BX630"/>
  <c r="BI633"/>
  <c r="BH633"/>
  <c r="BJ634"/>
  <c r="AU664"/>
  <c r="BD667"/>
  <c r="BM632" l="1"/>
  <c r="BN632"/>
  <c r="BO633"/>
  <c r="BB632"/>
  <c r="BC632" s="1"/>
  <c r="BA633"/>
  <c r="AZ632"/>
  <c r="AY632"/>
  <c r="AK634"/>
  <c r="AL634"/>
  <c r="AG635"/>
  <c r="AI636"/>
  <c r="AD636" s="1"/>
  <c r="AH635"/>
  <c r="AJ635"/>
  <c r="BI634"/>
  <c r="BH634"/>
  <c r="BJ635"/>
  <c r="BY632"/>
  <c r="BX631"/>
  <c r="BW631"/>
  <c r="AS631"/>
  <c r="AT631" s="1"/>
  <c r="AP631"/>
  <c r="AR632"/>
  <c r="AQ631"/>
  <c r="BR632"/>
  <c r="BT633"/>
  <c r="BS632"/>
  <c r="BD668"/>
  <c r="AU665"/>
  <c r="BO634" l="1"/>
  <c r="BM633"/>
  <c r="BN633"/>
  <c r="AS632"/>
  <c r="AT632" s="1"/>
  <c r="AP632"/>
  <c r="AQ632"/>
  <c r="AR633"/>
  <c r="BI635"/>
  <c r="BH635"/>
  <c r="BJ636"/>
  <c r="BS633"/>
  <c r="BR633"/>
  <c r="BT634"/>
  <c r="BX632"/>
  <c r="BW632"/>
  <c r="BY633"/>
  <c r="AK635"/>
  <c r="AL635"/>
  <c r="AI637"/>
  <c r="AD637" s="1"/>
  <c r="AG636"/>
  <c r="AJ636"/>
  <c r="AH636"/>
  <c r="AY633"/>
  <c r="AZ633"/>
  <c r="BA634"/>
  <c r="BB633"/>
  <c r="BC633" s="1"/>
  <c r="AU666"/>
  <c r="BD669"/>
  <c r="BO635" l="1"/>
  <c r="BM634"/>
  <c r="BN634"/>
  <c r="AZ634"/>
  <c r="AY634"/>
  <c r="BB634"/>
  <c r="BC634" s="1"/>
  <c r="BA635"/>
  <c r="AK636"/>
  <c r="AL636"/>
  <c r="AH637"/>
  <c r="AG637"/>
  <c r="AI638"/>
  <c r="AD638" s="1"/>
  <c r="AJ637"/>
  <c r="BW633"/>
  <c r="BY634"/>
  <c r="BX633"/>
  <c r="AS633"/>
  <c r="AT633" s="1"/>
  <c r="AP633"/>
  <c r="AR634"/>
  <c r="AQ633"/>
  <c r="BR634"/>
  <c r="BT635"/>
  <c r="BS634"/>
  <c r="BI636"/>
  <c r="BH636"/>
  <c r="BJ637"/>
  <c r="BD670"/>
  <c r="AU667"/>
  <c r="BM635" l="1"/>
  <c r="BO636"/>
  <c r="BN635"/>
  <c r="BX634"/>
  <c r="BW634"/>
  <c r="BY635"/>
  <c r="AK637"/>
  <c r="AL637"/>
  <c r="BI637"/>
  <c r="BH637"/>
  <c r="BJ638"/>
  <c r="BT636"/>
  <c r="BS635"/>
  <c r="BR635"/>
  <c r="AQ634"/>
  <c r="AR635"/>
  <c r="AS634"/>
  <c r="AT634" s="1"/>
  <c r="AP634"/>
  <c r="AJ638"/>
  <c r="AH638"/>
  <c r="AI639"/>
  <c r="AD639" s="1"/>
  <c r="AG638"/>
  <c r="AY635"/>
  <c r="AZ635"/>
  <c r="BA636"/>
  <c r="BB635"/>
  <c r="BC635" s="1"/>
  <c r="AU668"/>
  <c r="BD671"/>
  <c r="BN636" l="1"/>
  <c r="BM636"/>
  <c r="BO637"/>
  <c r="BJ639"/>
  <c r="BI638"/>
  <c r="BH638"/>
  <c r="BY636"/>
  <c r="BX635"/>
  <c r="BW635"/>
  <c r="BB636"/>
  <c r="BC636" s="1"/>
  <c r="BA637"/>
  <c r="AZ636"/>
  <c r="AY636"/>
  <c r="AG639"/>
  <c r="AI640"/>
  <c r="AD640" s="1"/>
  <c r="AH639"/>
  <c r="AJ639"/>
  <c r="AK638"/>
  <c r="AL638"/>
  <c r="AS635"/>
  <c r="AT635" s="1"/>
  <c r="AP635"/>
  <c r="AR636"/>
  <c r="AQ635"/>
  <c r="BR636"/>
  <c r="BT637"/>
  <c r="BS636"/>
  <c r="BD672"/>
  <c r="AU669"/>
  <c r="BN637" l="1"/>
  <c r="BO638"/>
  <c r="BM637"/>
  <c r="BS637"/>
  <c r="BR637"/>
  <c r="BT638"/>
  <c r="BH639"/>
  <c r="BJ640"/>
  <c r="BI639"/>
  <c r="AQ636"/>
  <c r="AR637"/>
  <c r="AS636"/>
  <c r="AT636" s="1"/>
  <c r="AP636"/>
  <c r="AK639"/>
  <c r="AL639"/>
  <c r="AJ640"/>
  <c r="AH640"/>
  <c r="AI641"/>
  <c r="AD641" s="1"/>
  <c r="AG640"/>
  <c r="BA638"/>
  <c r="BB637"/>
  <c r="BC637" s="1"/>
  <c r="AY637"/>
  <c r="AZ637"/>
  <c r="BX636"/>
  <c r="BW636"/>
  <c r="BY637"/>
  <c r="AU670"/>
  <c r="BD673"/>
  <c r="BN638" l="1"/>
  <c r="BO639"/>
  <c r="BM638"/>
  <c r="BY638"/>
  <c r="BX637"/>
  <c r="BW637"/>
  <c r="AZ638"/>
  <c r="AY638"/>
  <c r="BB638"/>
  <c r="BC638" s="1"/>
  <c r="BA639"/>
  <c r="AG641"/>
  <c r="AI642"/>
  <c r="AD642" s="1"/>
  <c r="AH641"/>
  <c r="AJ641"/>
  <c r="AK640"/>
  <c r="AL640"/>
  <c r="AR638"/>
  <c r="AQ637"/>
  <c r="AS637"/>
  <c r="AT637" s="1"/>
  <c r="AP637"/>
  <c r="BI640"/>
  <c r="BH640"/>
  <c r="BJ641"/>
  <c r="BS638"/>
  <c r="BR638"/>
  <c r="BT639"/>
  <c r="AU671"/>
  <c r="BD674"/>
  <c r="BN639" l="1"/>
  <c r="BO640"/>
  <c r="BM639"/>
  <c r="BI641"/>
  <c r="BH641"/>
  <c r="BJ642"/>
  <c r="AK641"/>
  <c r="AL641"/>
  <c r="AI643"/>
  <c r="AD643" s="1"/>
  <c r="AG642"/>
  <c r="AJ642"/>
  <c r="AH642"/>
  <c r="BA640"/>
  <c r="BB639"/>
  <c r="BC639" s="1"/>
  <c r="AY639"/>
  <c r="AZ639"/>
  <c r="BW638"/>
  <c r="BY639"/>
  <c r="BX638"/>
  <c r="BS639"/>
  <c r="BR639"/>
  <c r="BT640"/>
  <c r="AQ638"/>
  <c r="AR639"/>
  <c r="AS638"/>
  <c r="AT638" s="1"/>
  <c r="AP638"/>
  <c r="AU672"/>
  <c r="BD675"/>
  <c r="BO641" l="1"/>
  <c r="BM640"/>
  <c r="BN640"/>
  <c r="BS640"/>
  <c r="BR640"/>
  <c r="BT641"/>
  <c r="BY640"/>
  <c r="BX639"/>
  <c r="BW639"/>
  <c r="BI642"/>
  <c r="BH642"/>
  <c r="BJ643"/>
  <c r="AR640"/>
  <c r="AQ639"/>
  <c r="AS639"/>
  <c r="AT639" s="1"/>
  <c r="AP639"/>
  <c r="AZ640"/>
  <c r="AY640"/>
  <c r="BB640"/>
  <c r="BC640" s="1"/>
  <c r="BA641"/>
  <c r="AK642"/>
  <c r="AL642"/>
  <c r="AG643"/>
  <c r="AI644"/>
  <c r="AD644" s="1"/>
  <c r="AH643"/>
  <c r="AJ643"/>
  <c r="BD676"/>
  <c r="AU673"/>
  <c r="BN641" l="1"/>
  <c r="BO642"/>
  <c r="BM641"/>
  <c r="BH643"/>
  <c r="BJ644"/>
  <c r="BI643"/>
  <c r="BS641"/>
  <c r="BR641"/>
  <c r="BT642"/>
  <c r="AK643"/>
  <c r="AL643"/>
  <c r="AJ644"/>
  <c r="AH644"/>
  <c r="AI645"/>
  <c r="AD645" s="1"/>
  <c r="AG644"/>
  <c r="BA642"/>
  <c r="BB641"/>
  <c r="BC641" s="1"/>
  <c r="AY641"/>
  <c r="AZ641"/>
  <c r="AS640"/>
  <c r="AT640" s="1"/>
  <c r="AP640"/>
  <c r="AQ640"/>
  <c r="AR641"/>
  <c r="BW640"/>
  <c r="BY641"/>
  <c r="BX640"/>
  <c r="AU674"/>
  <c r="BD677"/>
  <c r="BM642" l="1"/>
  <c r="BN642"/>
  <c r="BO643"/>
  <c r="BW641"/>
  <c r="BY642"/>
  <c r="BX641"/>
  <c r="AR642"/>
  <c r="AQ641"/>
  <c r="AS641"/>
  <c r="AT641" s="1"/>
  <c r="AP641"/>
  <c r="BB642"/>
  <c r="BC642" s="1"/>
  <c r="BA643"/>
  <c r="AZ642"/>
  <c r="AY642"/>
  <c r="AH645"/>
  <c r="AJ645"/>
  <c r="AG645"/>
  <c r="AI646"/>
  <c r="AD646" s="1"/>
  <c r="AK644"/>
  <c r="AL644"/>
  <c r="BR642"/>
  <c r="BT643"/>
  <c r="BS642"/>
  <c r="BI644"/>
  <c r="BH644"/>
  <c r="BJ645"/>
  <c r="AU675"/>
  <c r="BD678"/>
  <c r="BN643" l="1"/>
  <c r="BO644"/>
  <c r="BM643"/>
  <c r="BH645"/>
  <c r="BJ646"/>
  <c r="BI645"/>
  <c r="BT644"/>
  <c r="BS643"/>
  <c r="BR643"/>
  <c r="AS642"/>
  <c r="AT642" s="1"/>
  <c r="AP642"/>
  <c r="AQ642"/>
  <c r="AR643"/>
  <c r="BW642"/>
  <c r="BY643"/>
  <c r="BX642"/>
  <c r="AJ646"/>
  <c r="AH646"/>
  <c r="AI647"/>
  <c r="AD647" s="1"/>
  <c r="AG646"/>
  <c r="AK645"/>
  <c r="AL645"/>
  <c r="AY643"/>
  <c r="AZ643"/>
  <c r="BA644"/>
  <c r="BB643"/>
  <c r="BC643" s="1"/>
  <c r="BD679"/>
  <c r="AU676"/>
  <c r="BM644" l="1"/>
  <c r="BN644"/>
  <c r="BO645"/>
  <c r="AZ644"/>
  <c r="AY644"/>
  <c r="BB644"/>
  <c r="BC644" s="1"/>
  <c r="BA645"/>
  <c r="AI648"/>
  <c r="AD648" s="1"/>
  <c r="AH647"/>
  <c r="AJ647"/>
  <c r="AG647"/>
  <c r="AK646"/>
  <c r="AL646"/>
  <c r="BW643"/>
  <c r="BY644"/>
  <c r="BX643"/>
  <c r="AS643"/>
  <c r="AT643" s="1"/>
  <c r="AP643"/>
  <c r="AR644"/>
  <c r="AQ643"/>
  <c r="BS644"/>
  <c r="BR644"/>
  <c r="BT645"/>
  <c r="BJ647"/>
  <c r="BI646"/>
  <c r="BH646"/>
  <c r="BD680"/>
  <c r="AU677"/>
  <c r="BM645" l="1"/>
  <c r="BN645"/>
  <c r="BO646"/>
  <c r="BS645"/>
  <c r="BR645"/>
  <c r="BT646"/>
  <c r="AQ644"/>
  <c r="AR645"/>
  <c r="AS644"/>
  <c r="AT644" s="1"/>
  <c r="AP644"/>
  <c r="BX644"/>
  <c r="BW644"/>
  <c r="BY645"/>
  <c r="AK647"/>
  <c r="AL647"/>
  <c r="AJ648"/>
  <c r="AH648"/>
  <c r="AI649"/>
  <c r="AD649" s="1"/>
  <c r="AG648"/>
  <c r="BH647"/>
  <c r="BJ648"/>
  <c r="BI647"/>
  <c r="BA646"/>
  <c r="BB645"/>
  <c r="BC645" s="1"/>
  <c r="AY645"/>
  <c r="AZ645"/>
  <c r="AU678"/>
  <c r="BD681"/>
  <c r="BO647" l="1"/>
  <c r="BM646"/>
  <c r="BN646"/>
  <c r="AZ646"/>
  <c r="AY646"/>
  <c r="BB646"/>
  <c r="BC646" s="1"/>
  <c r="BA647"/>
  <c r="BI648"/>
  <c r="BH648"/>
  <c r="BJ649"/>
  <c r="AG649"/>
  <c r="AI650"/>
  <c r="AD650" s="1"/>
  <c r="AH649"/>
  <c r="AJ649"/>
  <c r="AK648"/>
  <c r="AL648"/>
  <c r="AS645"/>
  <c r="AT645" s="1"/>
  <c r="AP645"/>
  <c r="AR646"/>
  <c r="AQ645"/>
  <c r="BS646"/>
  <c r="BR646"/>
  <c r="BT647"/>
  <c r="BY646"/>
  <c r="BX645"/>
  <c r="BW645"/>
  <c r="BD682"/>
  <c r="AU679"/>
  <c r="BN647" l="1"/>
  <c r="BO648"/>
  <c r="BM647"/>
  <c r="BX646"/>
  <c r="BW646"/>
  <c r="BY647"/>
  <c r="BT648"/>
  <c r="BS647"/>
  <c r="BR647"/>
  <c r="AS646"/>
  <c r="AT646" s="1"/>
  <c r="AP646"/>
  <c r="AQ646"/>
  <c r="AR647"/>
  <c r="BI649"/>
  <c r="BH649"/>
  <c r="BJ650"/>
  <c r="AK649"/>
  <c r="AL649"/>
  <c r="AI651"/>
  <c r="AD651" s="1"/>
  <c r="AG650"/>
  <c r="AJ650"/>
  <c r="AH650"/>
  <c r="AY647"/>
  <c r="AZ647"/>
  <c r="BA648"/>
  <c r="BB647"/>
  <c r="BC647" s="1"/>
  <c r="BD683"/>
  <c r="AU680"/>
  <c r="BO649" l="1"/>
  <c r="BM648"/>
  <c r="BN648"/>
  <c r="AZ648"/>
  <c r="AY648"/>
  <c r="BB648"/>
  <c r="BC648" s="1"/>
  <c r="BA649"/>
  <c r="BI650"/>
  <c r="BH650"/>
  <c r="BJ651"/>
  <c r="BW647"/>
  <c r="BY648"/>
  <c r="BX647"/>
  <c r="AK650"/>
  <c r="AL650"/>
  <c r="AG651"/>
  <c r="AI652"/>
  <c r="AD652" s="1"/>
  <c r="AH651"/>
  <c r="AJ651"/>
  <c r="AS647"/>
  <c r="AT647" s="1"/>
  <c r="AP647"/>
  <c r="AR648"/>
  <c r="AQ647"/>
  <c r="BS648"/>
  <c r="BR648"/>
  <c r="BT649"/>
  <c r="BD684"/>
  <c r="AU681"/>
  <c r="BO650" l="1"/>
  <c r="BM649"/>
  <c r="BN649"/>
  <c r="AK651"/>
  <c r="AL651"/>
  <c r="AJ652"/>
  <c r="AH652"/>
  <c r="AI653"/>
  <c r="AD653" s="1"/>
  <c r="AG652"/>
  <c r="BX648"/>
  <c r="BW648"/>
  <c r="BY649"/>
  <c r="BH651"/>
  <c r="BJ652"/>
  <c r="BI651"/>
  <c r="BT650"/>
  <c r="BS649"/>
  <c r="BR649"/>
  <c r="AS648"/>
  <c r="AT648" s="1"/>
  <c r="AP648"/>
  <c r="AQ648"/>
  <c r="AR649"/>
  <c r="AY649"/>
  <c r="AZ649"/>
  <c r="BB649"/>
  <c r="BC649" s="1"/>
  <c r="BA650"/>
  <c r="BD685"/>
  <c r="AU682"/>
  <c r="BO651" l="1"/>
  <c r="BM650"/>
  <c r="BN650"/>
  <c r="BB650"/>
  <c r="BC650" s="1"/>
  <c r="BA651"/>
  <c r="AZ650"/>
  <c r="AY650"/>
  <c r="BI652"/>
  <c r="BH652"/>
  <c r="BJ653"/>
  <c r="BW649"/>
  <c r="BY650"/>
  <c r="BX649"/>
  <c r="AJ653"/>
  <c r="AG653"/>
  <c r="AI654"/>
  <c r="AD654" s="1"/>
  <c r="AH653"/>
  <c r="AK652"/>
  <c r="AL652"/>
  <c r="AR650"/>
  <c r="AQ649"/>
  <c r="AS649"/>
  <c r="AT649" s="1"/>
  <c r="AP649"/>
  <c r="BR650"/>
  <c r="BT651"/>
  <c r="BS650"/>
  <c r="BD686"/>
  <c r="AU683"/>
  <c r="BN651" l="1"/>
  <c r="BO652"/>
  <c r="BM651"/>
  <c r="AS650"/>
  <c r="AT650" s="1"/>
  <c r="AP650"/>
  <c r="AQ650"/>
  <c r="AR651"/>
  <c r="BT652"/>
  <c r="BS651"/>
  <c r="BR651"/>
  <c r="AH654"/>
  <c r="AG654"/>
  <c r="AI655"/>
  <c r="AD655" s="1"/>
  <c r="AJ654"/>
  <c r="AK653"/>
  <c r="AL653"/>
  <c r="BW650"/>
  <c r="BY651"/>
  <c r="BX650"/>
  <c r="BH653"/>
  <c r="BJ654"/>
  <c r="BI653"/>
  <c r="AY651"/>
  <c r="AZ651"/>
  <c r="BB651"/>
  <c r="BC651" s="1"/>
  <c r="BA652"/>
  <c r="BD687"/>
  <c r="AU684"/>
  <c r="BM652" l="1"/>
  <c r="BN652"/>
  <c r="BO653"/>
  <c r="BW651"/>
  <c r="BY652"/>
  <c r="BX651"/>
  <c r="AK654"/>
  <c r="AL654"/>
  <c r="BS652"/>
  <c r="BR652"/>
  <c r="BT653"/>
  <c r="AZ652"/>
  <c r="AY652"/>
  <c r="BB652"/>
  <c r="BC652" s="1"/>
  <c r="BA653"/>
  <c r="BJ655"/>
  <c r="BI654"/>
  <c r="BH654"/>
  <c r="AG655"/>
  <c r="AI656"/>
  <c r="AD656" s="1"/>
  <c r="AH655"/>
  <c r="AJ655"/>
  <c r="AS651"/>
  <c r="AT651" s="1"/>
  <c r="AP651"/>
  <c r="AR652"/>
  <c r="AQ651"/>
  <c r="AU685"/>
  <c r="BD688"/>
  <c r="BM653" l="1"/>
  <c r="BN653"/>
  <c r="BO654"/>
  <c r="AK655"/>
  <c r="AL655"/>
  <c r="AG656"/>
  <c r="AJ656"/>
  <c r="AH656"/>
  <c r="AI657"/>
  <c r="AD657" s="1"/>
  <c r="BH655"/>
  <c r="BJ656"/>
  <c r="BI655"/>
  <c r="AY653"/>
  <c r="AZ653"/>
  <c r="BA654"/>
  <c r="BB653"/>
  <c r="BC653" s="1"/>
  <c r="BS653"/>
  <c r="BR653"/>
  <c r="BT654"/>
  <c r="AQ652"/>
  <c r="AR653"/>
  <c r="AS652"/>
  <c r="AT652" s="1"/>
  <c r="AP652"/>
  <c r="BX652"/>
  <c r="BW652"/>
  <c r="BY653"/>
  <c r="AU686"/>
  <c r="BD689"/>
  <c r="BM654" l="1"/>
  <c r="BN654"/>
  <c r="BO655"/>
  <c r="AS653"/>
  <c r="AT653" s="1"/>
  <c r="AP653"/>
  <c r="AR654"/>
  <c r="AQ653"/>
  <c r="BI656"/>
  <c r="BH656"/>
  <c r="BJ657"/>
  <c r="AI658"/>
  <c r="AD658" s="1"/>
  <c r="AH657"/>
  <c r="AJ657"/>
  <c r="AG657"/>
  <c r="AK656"/>
  <c r="AL656"/>
  <c r="BY654"/>
  <c r="BX653"/>
  <c r="BW653"/>
  <c r="BS654"/>
  <c r="BR654"/>
  <c r="BT655"/>
  <c r="AZ654"/>
  <c r="AY654"/>
  <c r="BB654"/>
  <c r="BC654" s="1"/>
  <c r="BA655"/>
  <c r="BD690"/>
  <c r="AU687"/>
  <c r="BM655" l="1"/>
  <c r="BN655"/>
  <c r="BO656"/>
  <c r="BX654"/>
  <c r="BW654"/>
  <c r="BY655"/>
  <c r="AK657"/>
  <c r="AL657"/>
  <c r="AI659"/>
  <c r="AD659" s="1"/>
  <c r="AG658"/>
  <c r="AJ658"/>
  <c r="AH658"/>
  <c r="AS654"/>
  <c r="AT654" s="1"/>
  <c r="AP654"/>
  <c r="AQ654"/>
  <c r="AR655"/>
  <c r="BA656"/>
  <c r="BB655"/>
  <c r="BC655" s="1"/>
  <c r="AY655"/>
  <c r="AZ655"/>
  <c r="BT656"/>
  <c r="BS655"/>
  <c r="BR655"/>
  <c r="BI657"/>
  <c r="BH657"/>
  <c r="BJ658"/>
  <c r="AU688"/>
  <c r="BD691"/>
  <c r="BM656" l="1"/>
  <c r="BN656"/>
  <c r="BO657"/>
  <c r="BS656"/>
  <c r="BR656"/>
  <c r="BT657"/>
  <c r="AZ656"/>
  <c r="AY656"/>
  <c r="BB656"/>
  <c r="BC656" s="1"/>
  <c r="BA657"/>
  <c r="BW655"/>
  <c r="BY656"/>
  <c r="BX655"/>
  <c r="BI658"/>
  <c r="BH658"/>
  <c r="BJ659"/>
  <c r="AS655"/>
  <c r="AT655" s="1"/>
  <c r="AP655"/>
  <c r="AR656"/>
  <c r="AQ655"/>
  <c r="AK658"/>
  <c r="AL658"/>
  <c r="AI660"/>
  <c r="AD660" s="1"/>
  <c r="AH659"/>
  <c r="AJ659"/>
  <c r="AG659"/>
  <c r="BD692"/>
  <c r="AU689"/>
  <c r="BN657" l="1"/>
  <c r="BO658"/>
  <c r="BM657"/>
  <c r="AK659"/>
  <c r="AL659"/>
  <c r="AG660"/>
  <c r="AJ660"/>
  <c r="AH660"/>
  <c r="AI661"/>
  <c r="AD661" s="1"/>
  <c r="BH659"/>
  <c r="BJ660"/>
  <c r="BI659"/>
  <c r="BX656"/>
  <c r="BW656"/>
  <c r="BY657"/>
  <c r="AY657"/>
  <c r="AZ657"/>
  <c r="BA658"/>
  <c r="BB657"/>
  <c r="BC657" s="1"/>
  <c r="BT658"/>
  <c r="BS657"/>
  <c r="BR657"/>
  <c r="AS656"/>
  <c r="AT656" s="1"/>
  <c r="AP656"/>
  <c r="AQ656"/>
  <c r="AR657"/>
  <c r="AU690"/>
  <c r="BD693"/>
  <c r="BM658" l="1"/>
  <c r="BN658"/>
  <c r="BO659"/>
  <c r="AR658"/>
  <c r="AQ657"/>
  <c r="AS657"/>
  <c r="AT657" s="1"/>
  <c r="AP657"/>
  <c r="BW657"/>
  <c r="BY658"/>
  <c r="BX657"/>
  <c r="BJ661"/>
  <c r="BI660"/>
  <c r="BH660"/>
  <c r="BR658"/>
  <c r="BT659"/>
  <c r="BS658"/>
  <c r="AZ658"/>
  <c r="AY658"/>
  <c r="BB658"/>
  <c r="BC658" s="1"/>
  <c r="BA659"/>
  <c r="AH661"/>
  <c r="AJ661"/>
  <c r="AG661"/>
  <c r="AI662"/>
  <c r="AD662" s="1"/>
  <c r="AK660"/>
  <c r="AL660"/>
  <c r="BD694"/>
  <c r="AU691"/>
  <c r="BM659" l="1"/>
  <c r="BN659"/>
  <c r="BO660"/>
  <c r="AG662"/>
  <c r="AJ662"/>
  <c r="AH662"/>
  <c r="AI663"/>
  <c r="AD663" s="1"/>
  <c r="AK661"/>
  <c r="AL661"/>
  <c r="BA660"/>
  <c r="BB659"/>
  <c r="BC659" s="1"/>
  <c r="AY659"/>
  <c r="AZ659"/>
  <c r="BH661"/>
  <c r="BJ662"/>
  <c r="BI661"/>
  <c r="BW658"/>
  <c r="BY659"/>
  <c r="BX658"/>
  <c r="BT660"/>
  <c r="BS659"/>
  <c r="BR659"/>
  <c r="AS658"/>
  <c r="AT658" s="1"/>
  <c r="AP658"/>
  <c r="AQ658"/>
  <c r="AR659"/>
  <c r="AU692"/>
  <c r="BD695"/>
  <c r="BN660" l="1"/>
  <c r="BO661"/>
  <c r="BM660"/>
  <c r="BI662"/>
  <c r="BH662"/>
  <c r="BJ663"/>
  <c r="AZ660"/>
  <c r="AY660"/>
  <c r="BB660"/>
  <c r="BC660" s="1"/>
  <c r="BA661"/>
  <c r="AS659"/>
  <c r="AT659" s="1"/>
  <c r="AP659"/>
  <c r="AR660"/>
  <c r="AQ659"/>
  <c r="BS660"/>
  <c r="BR660"/>
  <c r="BT661"/>
  <c r="BW659"/>
  <c r="BY660"/>
  <c r="BX659"/>
  <c r="AI664"/>
  <c r="AD664" s="1"/>
  <c r="AH663"/>
  <c r="AJ663"/>
  <c r="AG663"/>
  <c r="AK662"/>
  <c r="AL662"/>
  <c r="BD696"/>
  <c r="AU693"/>
  <c r="BM661" l="1"/>
  <c r="BN661"/>
  <c r="BO662"/>
  <c r="AK663"/>
  <c r="AL663"/>
  <c r="AI665"/>
  <c r="AD665" s="1"/>
  <c r="AG664"/>
  <c r="AJ664"/>
  <c r="AH664"/>
  <c r="BX660"/>
  <c r="BW660"/>
  <c r="BY661"/>
  <c r="BS661"/>
  <c r="BR661"/>
  <c r="BT662"/>
  <c r="AQ660"/>
  <c r="AR661"/>
  <c r="AS660"/>
  <c r="AT660" s="1"/>
  <c r="AP660"/>
  <c r="BH663"/>
  <c r="BJ664"/>
  <c r="BI663"/>
  <c r="AY661"/>
  <c r="AZ661"/>
  <c r="BA662"/>
  <c r="BB661"/>
  <c r="BC661" s="1"/>
  <c r="AU694"/>
  <c r="BD697"/>
  <c r="BO663" l="1"/>
  <c r="BM662"/>
  <c r="BN662"/>
  <c r="AZ662"/>
  <c r="AY662"/>
  <c r="BB662"/>
  <c r="BC662" s="1"/>
  <c r="BA663"/>
  <c r="BJ665"/>
  <c r="BI664"/>
  <c r="BH664"/>
  <c r="BY662"/>
  <c r="BX661"/>
  <c r="BW661"/>
  <c r="AK664"/>
  <c r="AL664"/>
  <c r="AI666"/>
  <c r="AD666" s="1"/>
  <c r="AH665"/>
  <c r="AJ665"/>
  <c r="AG665"/>
  <c r="AS661"/>
  <c r="AT661" s="1"/>
  <c r="AP661"/>
  <c r="AR662"/>
  <c r="AQ661"/>
  <c r="BS662"/>
  <c r="BR662"/>
  <c r="BT663"/>
  <c r="BD698"/>
  <c r="AU695"/>
  <c r="BO664" l="1"/>
  <c r="BM663"/>
  <c r="BN663"/>
  <c r="BT664"/>
  <c r="BS663"/>
  <c r="BR663"/>
  <c r="AS662"/>
  <c r="AT662" s="1"/>
  <c r="AP662"/>
  <c r="AQ662"/>
  <c r="AR663"/>
  <c r="AK665"/>
  <c r="AL665"/>
  <c r="AG666"/>
  <c r="AJ666"/>
  <c r="AH666"/>
  <c r="AI667"/>
  <c r="AD667" s="1"/>
  <c r="BX662"/>
  <c r="BW662"/>
  <c r="BY663"/>
  <c r="BH665"/>
  <c r="BJ666"/>
  <c r="BI665"/>
  <c r="BA664"/>
  <c r="BB663"/>
  <c r="BC663" s="1"/>
  <c r="AY663"/>
  <c r="AZ663"/>
  <c r="AU696"/>
  <c r="BD699"/>
  <c r="BM664" l="1"/>
  <c r="BN664"/>
  <c r="BO665"/>
  <c r="AZ664"/>
  <c r="AY664"/>
  <c r="BB664"/>
  <c r="BC664" s="1"/>
  <c r="BA665"/>
  <c r="BJ667"/>
  <c r="BI666"/>
  <c r="BH666"/>
  <c r="AG667"/>
  <c r="AI668"/>
  <c r="AD668" s="1"/>
  <c r="AH667"/>
  <c r="AJ667"/>
  <c r="AK666"/>
  <c r="AL666"/>
  <c r="AR664"/>
  <c r="AQ663"/>
  <c r="AS663"/>
  <c r="AT663" s="1"/>
  <c r="AP663"/>
  <c r="BR664"/>
  <c r="BT665"/>
  <c r="BS664"/>
  <c r="BW663"/>
  <c r="BY664"/>
  <c r="BX663"/>
  <c r="BD700"/>
  <c r="AU697"/>
  <c r="BN665" l="1"/>
  <c r="BO666"/>
  <c r="BM665"/>
  <c r="BW664"/>
  <c r="BY665"/>
  <c r="BX664"/>
  <c r="BT666"/>
  <c r="BS665"/>
  <c r="BR665"/>
  <c r="AS664"/>
  <c r="AT664" s="1"/>
  <c r="AP664"/>
  <c r="AQ664"/>
  <c r="AR665"/>
  <c r="BI667"/>
  <c r="BH667"/>
  <c r="BJ668"/>
  <c r="AK667"/>
  <c r="AL667"/>
  <c r="AH668"/>
  <c r="AI669"/>
  <c r="AD669" s="1"/>
  <c r="AG668"/>
  <c r="AJ668"/>
  <c r="BA666"/>
  <c r="AY665"/>
  <c r="AZ665"/>
  <c r="BB665"/>
  <c r="BC665" s="1"/>
  <c r="AU698"/>
  <c r="BD701"/>
  <c r="BO667" l="1"/>
  <c r="BM666"/>
  <c r="BN666"/>
  <c r="AZ666"/>
  <c r="AY666"/>
  <c r="BB666"/>
  <c r="BC666" s="1"/>
  <c r="BA667"/>
  <c r="AK668"/>
  <c r="AL668"/>
  <c r="AI670"/>
  <c r="AD670" s="1"/>
  <c r="AH669"/>
  <c r="AJ669"/>
  <c r="AG669"/>
  <c r="BI668"/>
  <c r="BH668"/>
  <c r="BJ669"/>
  <c r="AS665"/>
  <c r="AT665" s="1"/>
  <c r="AP665"/>
  <c r="AR666"/>
  <c r="AQ665"/>
  <c r="BS666"/>
  <c r="BR666"/>
  <c r="BT667"/>
  <c r="BW665"/>
  <c r="BY666"/>
  <c r="BX665"/>
  <c r="BD702"/>
  <c r="AU699"/>
  <c r="BO668" l="1"/>
  <c r="BM667"/>
  <c r="BN667"/>
  <c r="BX666"/>
  <c r="BW666"/>
  <c r="BY667"/>
  <c r="BT668"/>
  <c r="BS667"/>
  <c r="BR667"/>
  <c r="AS666"/>
  <c r="AT666" s="1"/>
  <c r="AP666"/>
  <c r="AQ666"/>
  <c r="AR667"/>
  <c r="BI669"/>
  <c r="BH669"/>
  <c r="BJ670"/>
  <c r="AK669"/>
  <c r="AL669"/>
  <c r="AI671"/>
  <c r="AD671" s="1"/>
  <c r="AG670"/>
  <c r="AJ670"/>
  <c r="AH670"/>
  <c r="AY667"/>
  <c r="AZ667"/>
  <c r="BA668"/>
  <c r="BB667"/>
  <c r="BC667" s="1"/>
  <c r="AU700"/>
  <c r="BD703"/>
  <c r="BO669" l="1"/>
  <c r="BM668"/>
  <c r="BN668"/>
  <c r="AZ668"/>
  <c r="AY668"/>
  <c r="BB668"/>
  <c r="BC668" s="1"/>
  <c r="BA669"/>
  <c r="AK670"/>
  <c r="AL670"/>
  <c r="AJ671"/>
  <c r="AG671"/>
  <c r="AI672"/>
  <c r="AD672" s="1"/>
  <c r="AH671"/>
  <c r="BJ671"/>
  <c r="BI670"/>
  <c r="BH670"/>
  <c r="AR668"/>
  <c r="AQ667"/>
  <c r="AS667"/>
  <c r="AT667" s="1"/>
  <c r="AP667"/>
  <c r="BR668"/>
  <c r="BT669"/>
  <c r="BS668"/>
  <c r="BW667"/>
  <c r="BY668"/>
  <c r="BX667"/>
  <c r="BD704"/>
  <c r="AU701"/>
  <c r="BO670" l="1"/>
  <c r="BM669"/>
  <c r="BN669"/>
  <c r="BT670"/>
  <c r="BS669"/>
  <c r="BR669"/>
  <c r="BI671"/>
  <c r="BJ672"/>
  <c r="BH671"/>
  <c r="AG672"/>
  <c r="AJ672"/>
  <c r="AH672"/>
  <c r="AI673"/>
  <c r="AD673" s="1"/>
  <c r="AK671"/>
  <c r="AL671"/>
  <c r="BW668"/>
  <c r="BY669"/>
  <c r="BX668"/>
  <c r="AS668"/>
  <c r="AT668" s="1"/>
  <c r="AP668"/>
  <c r="AQ668"/>
  <c r="AR669"/>
  <c r="AY669"/>
  <c r="AZ669"/>
  <c r="BA670"/>
  <c r="BB669"/>
  <c r="BC669" s="1"/>
  <c r="AU702"/>
  <c r="BD705"/>
  <c r="BM670" l="1"/>
  <c r="BN670"/>
  <c r="BO671"/>
  <c r="AR670"/>
  <c r="AQ669"/>
  <c r="AS669"/>
  <c r="AT669" s="1"/>
  <c r="AP669"/>
  <c r="BW669"/>
  <c r="BY670"/>
  <c r="BX669"/>
  <c r="BJ673"/>
  <c r="BI672"/>
  <c r="BH672"/>
  <c r="BR670"/>
  <c r="BT671"/>
  <c r="BS670"/>
  <c r="AZ670"/>
  <c r="AY670"/>
  <c r="BB670"/>
  <c r="BC670" s="1"/>
  <c r="BA671"/>
  <c r="AH673"/>
  <c r="AJ673"/>
  <c r="AG673"/>
  <c r="AI674"/>
  <c r="AD674" s="1"/>
  <c r="AK672"/>
  <c r="AL672"/>
  <c r="BD706"/>
  <c r="AU703"/>
  <c r="BM671" l="1"/>
  <c r="BN671"/>
  <c r="BO672"/>
  <c r="AQ670"/>
  <c r="AR671"/>
  <c r="AS670"/>
  <c r="AT670" s="1"/>
  <c r="AP670"/>
  <c r="BS671"/>
  <c r="BR671"/>
  <c r="BT672"/>
  <c r="BI673"/>
  <c r="BH673"/>
  <c r="BJ674"/>
  <c r="BW670"/>
  <c r="BY671"/>
  <c r="BX670"/>
  <c r="AH674"/>
  <c r="AI675"/>
  <c r="AD675" s="1"/>
  <c r="AG674"/>
  <c r="AJ674"/>
  <c r="AK673"/>
  <c r="AL673"/>
  <c r="AY671"/>
  <c r="AZ671"/>
  <c r="BA672"/>
  <c r="BB671"/>
  <c r="BC671" s="1"/>
  <c r="AU704"/>
  <c r="BD707"/>
  <c r="BM672" l="1"/>
  <c r="BN672"/>
  <c r="BO673"/>
  <c r="AZ672"/>
  <c r="AY672"/>
  <c r="BB672"/>
  <c r="BC672" s="1"/>
  <c r="BA673"/>
  <c r="BS672"/>
  <c r="BR672"/>
  <c r="BT673"/>
  <c r="AK674"/>
  <c r="AL674"/>
  <c r="AJ675"/>
  <c r="AG675"/>
  <c r="AI676"/>
  <c r="AD676" s="1"/>
  <c r="AH675"/>
  <c r="BY672"/>
  <c r="BX671"/>
  <c r="BW671"/>
  <c r="BI674"/>
  <c r="BH674"/>
  <c r="BJ675"/>
  <c r="AR672"/>
  <c r="AQ671"/>
  <c r="AS671"/>
  <c r="AT671" s="1"/>
  <c r="AP671"/>
  <c r="BD708"/>
  <c r="AU705"/>
  <c r="BO674" l="1"/>
  <c r="BM673"/>
  <c r="BN673"/>
  <c r="BH675"/>
  <c r="BJ676"/>
  <c r="BI675"/>
  <c r="AI677"/>
  <c r="AD677" s="1"/>
  <c r="AG676"/>
  <c r="AJ676"/>
  <c r="AH676"/>
  <c r="AQ672"/>
  <c r="AR673"/>
  <c r="AS672"/>
  <c r="AT672" s="1"/>
  <c r="AP672"/>
  <c r="BW672"/>
  <c r="BY673"/>
  <c r="BX672"/>
  <c r="BS673"/>
  <c r="BR673"/>
  <c r="BT674"/>
  <c r="AK675"/>
  <c r="AL675"/>
  <c r="BA674"/>
  <c r="BB673"/>
  <c r="BC673" s="1"/>
  <c r="AY673"/>
  <c r="AZ673"/>
  <c r="AU706"/>
  <c r="BD709"/>
  <c r="BN674" l="1"/>
  <c r="BO675"/>
  <c r="BM674"/>
  <c r="AZ674"/>
  <c r="AY674"/>
  <c r="BB674"/>
  <c r="BC674" s="1"/>
  <c r="BA675"/>
  <c r="BR674"/>
  <c r="BT675"/>
  <c r="BS674"/>
  <c r="BY674"/>
  <c r="BX673"/>
  <c r="BW673"/>
  <c r="AR674"/>
  <c r="AQ673"/>
  <c r="AS673"/>
  <c r="AT673" s="1"/>
  <c r="AP673"/>
  <c r="BI676"/>
  <c r="BH676"/>
  <c r="BJ677"/>
  <c r="AK676"/>
  <c r="AL676"/>
  <c r="AJ677"/>
  <c r="AG677"/>
  <c r="AI678"/>
  <c r="AD678" s="1"/>
  <c r="AH677"/>
  <c r="BD710"/>
  <c r="AU707"/>
  <c r="BN675" l="1"/>
  <c r="BO676"/>
  <c r="BM675"/>
  <c r="AQ674"/>
  <c r="AR675"/>
  <c r="AS674"/>
  <c r="AT674" s="1"/>
  <c r="AP674"/>
  <c r="AH678"/>
  <c r="AI679"/>
  <c r="AD679" s="1"/>
  <c r="AG678"/>
  <c r="AJ678"/>
  <c r="AK677"/>
  <c r="AL677"/>
  <c r="BH677"/>
  <c r="BJ678"/>
  <c r="BI677"/>
  <c r="BW674"/>
  <c r="BY675"/>
  <c r="BX674"/>
  <c r="BS675"/>
  <c r="BR675"/>
  <c r="BT676"/>
  <c r="BA676"/>
  <c r="BB675"/>
  <c r="BC675" s="1"/>
  <c r="AY675"/>
  <c r="AZ675"/>
  <c r="AU708"/>
  <c r="BD711"/>
  <c r="BN676" l="1"/>
  <c r="BO677"/>
  <c r="BM676"/>
  <c r="BB676"/>
  <c r="BC676" s="1"/>
  <c r="AZ676"/>
  <c r="AY676"/>
  <c r="BA677"/>
  <c r="BR676"/>
  <c r="BT677"/>
  <c r="BS676"/>
  <c r="BY676"/>
  <c r="BX675"/>
  <c r="BW675"/>
  <c r="BI678"/>
  <c r="BH678"/>
  <c r="BJ679"/>
  <c r="AK678"/>
  <c r="AL678"/>
  <c r="AH679"/>
  <c r="AJ679"/>
  <c r="AG679"/>
  <c r="AI680"/>
  <c r="AD680" s="1"/>
  <c r="AR676"/>
  <c r="AQ675"/>
  <c r="AS675"/>
  <c r="AT675" s="1"/>
  <c r="AP675"/>
  <c r="BD712"/>
  <c r="AU709"/>
  <c r="BN677" l="1"/>
  <c r="BO678"/>
  <c r="BM677"/>
  <c r="AQ676"/>
  <c r="AR677"/>
  <c r="AS676"/>
  <c r="AT676" s="1"/>
  <c r="AP676"/>
  <c r="AH680"/>
  <c r="AI681"/>
  <c r="AD681" s="1"/>
  <c r="AG680"/>
  <c r="AJ680"/>
  <c r="AK679"/>
  <c r="AL679"/>
  <c r="BI679"/>
  <c r="BH679"/>
  <c r="BJ680"/>
  <c r="BW676"/>
  <c r="BY677"/>
  <c r="BX676"/>
  <c r="BS677"/>
  <c r="BR677"/>
  <c r="BT678"/>
  <c r="AY677"/>
  <c r="AZ677"/>
  <c r="BA678"/>
  <c r="BB677"/>
  <c r="BC677" s="1"/>
  <c r="AU710"/>
  <c r="BD713"/>
  <c r="BM678" l="1"/>
  <c r="BN678"/>
  <c r="BO679"/>
  <c r="AZ678"/>
  <c r="AY678"/>
  <c r="BB678"/>
  <c r="BC678" s="1"/>
  <c r="BA679"/>
  <c r="AS677"/>
  <c r="AT677" s="1"/>
  <c r="AP677"/>
  <c r="AR678"/>
  <c r="AQ677"/>
  <c r="BR678"/>
  <c r="BT679"/>
  <c r="BS678"/>
  <c r="BY678"/>
  <c r="BX677"/>
  <c r="BW677"/>
  <c r="BI680"/>
  <c r="BH680"/>
  <c r="BJ681"/>
  <c r="AK680"/>
  <c r="AL680"/>
  <c r="AI682"/>
  <c r="AD682" s="1"/>
  <c r="AH681"/>
  <c r="AJ681"/>
  <c r="AG681"/>
  <c r="BD714"/>
  <c r="AU711"/>
  <c r="BN679" l="1"/>
  <c r="BO680"/>
  <c r="BM679"/>
  <c r="AK681"/>
  <c r="AL681"/>
  <c r="AJ682"/>
  <c r="AH682"/>
  <c r="AI683"/>
  <c r="AD683" s="1"/>
  <c r="AG682"/>
  <c r="BI681"/>
  <c r="BH681"/>
  <c r="BJ682"/>
  <c r="AS678"/>
  <c r="AT678" s="1"/>
  <c r="AP678"/>
  <c r="AQ678"/>
  <c r="AR679"/>
  <c r="BX678"/>
  <c r="BW678"/>
  <c r="BY679"/>
  <c r="BS679"/>
  <c r="BR679"/>
  <c r="BT680"/>
  <c r="BA680"/>
  <c r="BB679"/>
  <c r="BC679" s="1"/>
  <c r="AY679"/>
  <c r="AZ679"/>
  <c r="AU712"/>
  <c r="BD715"/>
  <c r="BM680" l="1"/>
  <c r="BN680"/>
  <c r="BO681"/>
  <c r="BB680"/>
  <c r="BC680" s="1"/>
  <c r="BA681"/>
  <c r="AZ680"/>
  <c r="AY680"/>
  <c r="BW679"/>
  <c r="BY680"/>
  <c r="BX679"/>
  <c r="BR680"/>
  <c r="BT681"/>
  <c r="BS680"/>
  <c r="AS679"/>
  <c r="AT679" s="1"/>
  <c r="AP679"/>
  <c r="AR680"/>
  <c r="AQ679"/>
  <c r="BJ683"/>
  <c r="BI682"/>
  <c r="BH682"/>
  <c r="AJ683"/>
  <c r="AG683"/>
  <c r="AI684"/>
  <c r="AD684" s="1"/>
  <c r="AH683"/>
  <c r="AK682"/>
  <c r="AL682"/>
  <c r="BD716"/>
  <c r="AU713"/>
  <c r="BM681" l="1"/>
  <c r="BN681"/>
  <c r="BO682"/>
  <c r="BH683"/>
  <c r="BJ684"/>
  <c r="BI683"/>
  <c r="AS680"/>
  <c r="AT680" s="1"/>
  <c r="AP680"/>
  <c r="AQ680"/>
  <c r="AR681"/>
  <c r="BT682"/>
  <c r="BS681"/>
  <c r="BR681"/>
  <c r="BX680"/>
  <c r="BW680"/>
  <c r="BY681"/>
  <c r="AY681"/>
  <c r="AZ681"/>
  <c r="BA682"/>
  <c r="BB681"/>
  <c r="BC681" s="1"/>
  <c r="AG684"/>
  <c r="AJ684"/>
  <c r="AH684"/>
  <c r="AI685"/>
  <c r="AD685" s="1"/>
  <c r="AK683"/>
  <c r="AL683"/>
  <c r="AU714"/>
  <c r="BD717"/>
  <c r="BN682" l="1"/>
  <c r="BO683"/>
  <c r="BM682"/>
  <c r="AH685"/>
  <c r="AJ685"/>
  <c r="AG685"/>
  <c r="AI686"/>
  <c r="AD686" s="1"/>
  <c r="AK684"/>
  <c r="AL684"/>
  <c r="BW681"/>
  <c r="BY682"/>
  <c r="BX681"/>
  <c r="AS681"/>
  <c r="AT681" s="1"/>
  <c r="AP681"/>
  <c r="AR682"/>
  <c r="AQ681"/>
  <c r="AZ682"/>
  <c r="AY682"/>
  <c r="BB682"/>
  <c r="BC682" s="1"/>
  <c r="BA683"/>
  <c r="BS682"/>
  <c r="BR682"/>
  <c r="BT683"/>
  <c r="BJ685"/>
  <c r="BI684"/>
  <c r="BH684"/>
  <c r="BD718"/>
  <c r="AU715"/>
  <c r="BN683" l="1"/>
  <c r="BO684"/>
  <c r="BM683"/>
  <c r="BS683"/>
  <c r="BR683"/>
  <c r="BT684"/>
  <c r="BI685"/>
  <c r="BH685"/>
  <c r="BJ686"/>
  <c r="AY683"/>
  <c r="AZ683"/>
  <c r="BA684"/>
  <c r="BB683"/>
  <c r="BC683" s="1"/>
  <c r="AQ682"/>
  <c r="AR683"/>
  <c r="AS682"/>
  <c r="AT682" s="1"/>
  <c r="AP682"/>
  <c r="BX682"/>
  <c r="BW682"/>
  <c r="BY683"/>
  <c r="AH686"/>
  <c r="AI687"/>
  <c r="AD687" s="1"/>
  <c r="AG686"/>
  <c r="AJ686"/>
  <c r="AK685"/>
  <c r="AL685"/>
  <c r="AU716"/>
  <c r="BD719"/>
  <c r="BM684" l="1"/>
  <c r="BN684"/>
  <c r="BO685"/>
  <c r="AR684"/>
  <c r="AQ683"/>
  <c r="AS683"/>
  <c r="AT683" s="1"/>
  <c r="AP683"/>
  <c r="AZ684"/>
  <c r="AY684"/>
  <c r="BB684"/>
  <c r="BC684" s="1"/>
  <c r="BA685"/>
  <c r="BS684"/>
  <c r="BR684"/>
  <c r="BT685"/>
  <c r="AK686"/>
  <c r="AL686"/>
  <c r="AI688"/>
  <c r="AD688" s="1"/>
  <c r="AH687"/>
  <c r="AJ687"/>
  <c r="AG687"/>
  <c r="BY684"/>
  <c r="BX683"/>
  <c r="BW683"/>
  <c r="BI686"/>
  <c r="BH686"/>
  <c r="BJ687"/>
  <c r="AU717"/>
  <c r="BD720"/>
  <c r="BO686" l="1"/>
  <c r="BM685"/>
  <c r="BN685"/>
  <c r="BH687"/>
  <c r="BJ688"/>
  <c r="BI687"/>
  <c r="BW684"/>
  <c r="BY685"/>
  <c r="BX684"/>
  <c r="AK687"/>
  <c r="AL687"/>
  <c r="AH688"/>
  <c r="AI689"/>
  <c r="AD689" s="1"/>
  <c r="AG688"/>
  <c r="AJ688"/>
  <c r="AY685"/>
  <c r="AZ685"/>
  <c r="BA686"/>
  <c r="BB685"/>
  <c r="BC685" s="1"/>
  <c r="AQ684"/>
  <c r="AR685"/>
  <c r="AS684"/>
  <c r="AT684" s="1"/>
  <c r="AP684"/>
  <c r="BS685"/>
  <c r="BR685"/>
  <c r="BT686"/>
  <c r="AU718"/>
  <c r="BD721"/>
  <c r="BO687" l="1"/>
  <c r="BM686"/>
  <c r="BN686"/>
  <c r="AR686"/>
  <c r="AQ685"/>
  <c r="AS685"/>
  <c r="AT685" s="1"/>
  <c r="AP685"/>
  <c r="AK688"/>
  <c r="AL688"/>
  <c r="AJ689"/>
  <c r="AG689"/>
  <c r="AI690"/>
  <c r="AD690" s="1"/>
  <c r="AH689"/>
  <c r="BY686"/>
  <c r="BX685"/>
  <c r="BW685"/>
  <c r="BR686"/>
  <c r="BT687"/>
  <c r="BS686"/>
  <c r="AZ686"/>
  <c r="AY686"/>
  <c r="BB686"/>
  <c r="BC686" s="1"/>
  <c r="BA687"/>
  <c r="BJ689"/>
  <c r="BI688"/>
  <c r="BH688"/>
  <c r="BD722"/>
  <c r="AU719"/>
  <c r="BN687" l="1"/>
  <c r="BO688"/>
  <c r="BM687"/>
  <c r="BA688"/>
  <c r="BB687"/>
  <c r="BC687" s="1"/>
  <c r="AY687"/>
  <c r="AZ687"/>
  <c r="BH689"/>
  <c r="BJ690"/>
  <c r="BI689"/>
  <c r="BT688"/>
  <c r="BS687"/>
  <c r="BR687"/>
  <c r="BW686"/>
  <c r="BY687"/>
  <c r="BX686"/>
  <c r="AG690"/>
  <c r="AJ690"/>
  <c r="AH690"/>
  <c r="AI691"/>
  <c r="AD691" s="1"/>
  <c r="AK689"/>
  <c r="AL689"/>
  <c r="AS686"/>
  <c r="AT686" s="1"/>
  <c r="AP686"/>
  <c r="AQ686"/>
  <c r="AR687"/>
  <c r="AU720"/>
  <c r="BD723"/>
  <c r="BM688" l="1"/>
  <c r="BN688"/>
  <c r="BO689"/>
  <c r="AR688"/>
  <c r="AQ687"/>
  <c r="AS687"/>
  <c r="AT687" s="1"/>
  <c r="AP687"/>
  <c r="BW687"/>
  <c r="BY688"/>
  <c r="BX687"/>
  <c r="BR688"/>
  <c r="BT689"/>
  <c r="BS688"/>
  <c r="BI690"/>
  <c r="BH690"/>
  <c r="BJ691"/>
  <c r="AI692"/>
  <c r="AD692" s="1"/>
  <c r="AH691"/>
  <c r="AJ691"/>
  <c r="AG691"/>
  <c r="AK690"/>
  <c r="AL690"/>
  <c r="AZ688"/>
  <c r="AY688"/>
  <c r="BB688"/>
  <c r="BC688" s="1"/>
  <c r="BA689"/>
  <c r="BD724"/>
  <c r="AU721"/>
  <c r="BN689" l="1"/>
  <c r="BO690"/>
  <c r="BM689"/>
  <c r="AK691"/>
  <c r="AL691"/>
  <c r="AI693"/>
  <c r="AD693" s="1"/>
  <c r="AG692"/>
  <c r="AJ692"/>
  <c r="AH692"/>
  <c r="BI691"/>
  <c r="BH691"/>
  <c r="BJ692"/>
  <c r="BS689"/>
  <c r="BR689"/>
  <c r="BT690"/>
  <c r="AQ688"/>
  <c r="AR689"/>
  <c r="AS688"/>
  <c r="AT688" s="1"/>
  <c r="AP688"/>
  <c r="AY689"/>
  <c r="AZ689"/>
  <c r="BA690"/>
  <c r="BB689"/>
  <c r="BC689" s="1"/>
  <c r="BW688"/>
  <c r="BY689"/>
  <c r="BX688"/>
  <c r="AU722"/>
  <c r="BD725"/>
  <c r="BM690" l="1"/>
  <c r="BN690"/>
  <c r="BO691"/>
  <c r="AS689"/>
  <c r="AT689" s="1"/>
  <c r="AP689"/>
  <c r="AR690"/>
  <c r="AQ689"/>
  <c r="BS690"/>
  <c r="BR690"/>
  <c r="BT691"/>
  <c r="BY690"/>
  <c r="BX689"/>
  <c r="BW689"/>
  <c r="AZ690"/>
  <c r="AY690"/>
  <c r="BB690"/>
  <c r="BC690" s="1"/>
  <c r="BA691"/>
  <c r="BI692"/>
  <c r="BH692"/>
  <c r="BJ693"/>
  <c r="AK692"/>
  <c r="AL692"/>
  <c r="AI694"/>
  <c r="AD694" s="1"/>
  <c r="AH693"/>
  <c r="AJ693"/>
  <c r="AG693"/>
  <c r="BD726"/>
  <c r="AU723"/>
  <c r="BN691" l="1"/>
  <c r="BO692"/>
  <c r="BM691"/>
  <c r="AK693"/>
  <c r="AL693"/>
  <c r="AJ694"/>
  <c r="AH694"/>
  <c r="AI695"/>
  <c r="AD695" s="1"/>
  <c r="AG694"/>
  <c r="BH693"/>
  <c r="BJ694"/>
  <c r="BI693"/>
  <c r="BX690"/>
  <c r="BW690"/>
  <c r="BY691"/>
  <c r="AY691"/>
  <c r="AZ691"/>
  <c r="BA692"/>
  <c r="BB691"/>
  <c r="BC691" s="1"/>
  <c r="BT692"/>
  <c r="BS691"/>
  <c r="BR691"/>
  <c r="AS690"/>
  <c r="AT690" s="1"/>
  <c r="AP690"/>
  <c r="AQ690"/>
  <c r="AR691"/>
  <c r="AU724"/>
  <c r="BD727"/>
  <c r="BM692" l="1"/>
  <c r="BN692"/>
  <c r="BO693"/>
  <c r="BW691"/>
  <c r="BY692"/>
  <c r="BX691"/>
  <c r="AJ695"/>
  <c r="AG695"/>
  <c r="AI696"/>
  <c r="AD696" s="1"/>
  <c r="AH695"/>
  <c r="AK694"/>
  <c r="AL694"/>
  <c r="AR692"/>
  <c r="AQ691"/>
  <c r="AS691"/>
  <c r="AT691" s="1"/>
  <c r="AP691"/>
  <c r="BR692"/>
  <c r="BT693"/>
  <c r="BS692"/>
  <c r="AZ692"/>
  <c r="AY692"/>
  <c r="BB692"/>
  <c r="BC692" s="1"/>
  <c r="BA693"/>
  <c r="BI694"/>
  <c r="BH694"/>
  <c r="BJ695"/>
  <c r="BD728"/>
  <c r="AU725"/>
  <c r="BM693" l="1"/>
  <c r="BN693"/>
  <c r="BO694"/>
  <c r="BT694"/>
  <c r="BS693"/>
  <c r="BR693"/>
  <c r="BH695"/>
  <c r="BJ696"/>
  <c r="BI695"/>
  <c r="AY693"/>
  <c r="AZ693"/>
  <c r="BA694"/>
  <c r="BB693"/>
  <c r="BC693" s="1"/>
  <c r="AS692"/>
  <c r="AT692" s="1"/>
  <c r="AP692"/>
  <c r="AQ692"/>
  <c r="AR693"/>
  <c r="AJ696"/>
  <c r="AH696"/>
  <c r="AI697"/>
  <c r="AD697" s="1"/>
  <c r="AG696"/>
  <c r="AK695"/>
  <c r="AL695"/>
  <c r="BW692"/>
  <c r="BY693"/>
  <c r="BX692"/>
  <c r="AU726"/>
  <c r="BD729"/>
  <c r="BM694" l="1"/>
  <c r="BN694"/>
  <c r="BO695"/>
  <c r="AS693"/>
  <c r="AT693" s="1"/>
  <c r="AP693"/>
  <c r="AR694"/>
  <c r="AQ693"/>
  <c r="BI696"/>
  <c r="BH696"/>
  <c r="BJ697"/>
  <c r="BS694"/>
  <c r="BR694"/>
  <c r="BT695"/>
  <c r="BW693"/>
  <c r="BY694"/>
  <c r="BX693"/>
  <c r="AI698"/>
  <c r="AD698" s="1"/>
  <c r="AH697"/>
  <c r="AJ697"/>
  <c r="AG697"/>
  <c r="AK696"/>
  <c r="AL696"/>
  <c r="AZ694"/>
  <c r="AY694"/>
  <c r="BB694"/>
  <c r="BC694" s="1"/>
  <c r="BA695"/>
  <c r="BD730"/>
  <c r="AU727"/>
  <c r="BN695" l="1"/>
  <c r="BO696"/>
  <c r="BM695"/>
  <c r="AK697"/>
  <c r="AL697"/>
  <c r="AJ698"/>
  <c r="AH698"/>
  <c r="AI699"/>
  <c r="AD699" s="1"/>
  <c r="AG698"/>
  <c r="BX694"/>
  <c r="BW694"/>
  <c r="BY695"/>
  <c r="BS695"/>
  <c r="BR695"/>
  <c r="BT696"/>
  <c r="AQ694"/>
  <c r="AR695"/>
  <c r="AS694"/>
  <c r="AT694" s="1"/>
  <c r="AP694"/>
  <c r="BA696"/>
  <c r="BB695"/>
  <c r="BC695" s="1"/>
  <c r="AY695"/>
  <c r="AZ695"/>
  <c r="BH697"/>
  <c r="BJ698"/>
  <c r="BI697"/>
  <c r="AU728"/>
  <c r="BD731"/>
  <c r="BM696" l="1"/>
  <c r="BN696"/>
  <c r="BO697"/>
  <c r="BI698"/>
  <c r="BH698"/>
  <c r="BJ699"/>
  <c r="AZ696"/>
  <c r="AY696"/>
  <c r="BB696"/>
  <c r="BC696" s="1"/>
  <c r="BA697"/>
  <c r="BY696"/>
  <c r="BX695"/>
  <c r="BW695"/>
  <c r="AI700"/>
  <c r="AD700" s="1"/>
  <c r="AH699"/>
  <c r="AJ699"/>
  <c r="AG699"/>
  <c r="AK698"/>
  <c r="AL698"/>
  <c r="AS695"/>
  <c r="AT695" s="1"/>
  <c r="AP695"/>
  <c r="AR696"/>
  <c r="AQ695"/>
  <c r="BS696"/>
  <c r="BR696"/>
  <c r="BT697"/>
  <c r="AU729"/>
  <c r="BD732"/>
  <c r="BM697" l="1"/>
  <c r="BN697"/>
  <c r="BO698"/>
  <c r="BT698"/>
  <c r="BS697"/>
  <c r="BR697"/>
  <c r="AS696"/>
  <c r="AT696" s="1"/>
  <c r="AP696"/>
  <c r="AQ696"/>
  <c r="AR697"/>
  <c r="BX696"/>
  <c r="BW696"/>
  <c r="BY697"/>
  <c r="AK699"/>
  <c r="AL699"/>
  <c r="AJ700"/>
  <c r="AH700"/>
  <c r="AI701"/>
  <c r="AD701" s="1"/>
  <c r="AG700"/>
  <c r="AY697"/>
  <c r="AZ697"/>
  <c r="BA698"/>
  <c r="BB697"/>
  <c r="BC697" s="1"/>
  <c r="BI699"/>
  <c r="BH699"/>
  <c r="BJ700"/>
  <c r="BD733"/>
  <c r="AU730"/>
  <c r="BM698" l="1"/>
  <c r="BN698"/>
  <c r="BO699"/>
  <c r="BW697"/>
  <c r="BY698"/>
  <c r="BX697"/>
  <c r="BI700"/>
  <c r="BH700"/>
  <c r="BJ701"/>
  <c r="BB698"/>
  <c r="BC698" s="1"/>
  <c r="BA699"/>
  <c r="AZ698"/>
  <c r="AY698"/>
  <c r="AI702"/>
  <c r="AD702" s="1"/>
  <c r="AH701"/>
  <c r="AJ701"/>
  <c r="AG701"/>
  <c r="AK700"/>
  <c r="AL700"/>
  <c r="AS697"/>
  <c r="AT697" s="1"/>
  <c r="AP697"/>
  <c r="AR698"/>
  <c r="AQ697"/>
  <c r="BS698"/>
  <c r="BR698"/>
  <c r="BT699"/>
  <c r="AU731"/>
  <c r="BD734"/>
  <c r="BN699" l="1"/>
  <c r="BO700"/>
  <c r="BM699"/>
  <c r="AY699"/>
  <c r="AZ699"/>
  <c r="BA700"/>
  <c r="BB699"/>
  <c r="BC699" s="1"/>
  <c r="BH701"/>
  <c r="BJ702"/>
  <c r="BI701"/>
  <c r="BX698"/>
  <c r="BW698"/>
  <c r="BY699"/>
  <c r="BT700"/>
  <c r="BS699"/>
  <c r="BR699"/>
  <c r="AS698"/>
  <c r="AT698" s="1"/>
  <c r="AP698"/>
  <c r="AQ698"/>
  <c r="AR699"/>
  <c r="AK701"/>
  <c r="AL701"/>
  <c r="AJ702"/>
  <c r="AH702"/>
  <c r="AI703"/>
  <c r="AD703" s="1"/>
  <c r="AG702"/>
  <c r="BD735"/>
  <c r="AU732"/>
  <c r="BM700" l="1"/>
  <c r="BN700"/>
  <c r="BO701"/>
  <c r="AJ703"/>
  <c r="AG703"/>
  <c r="AI704"/>
  <c r="AD704" s="1"/>
  <c r="AH703"/>
  <c r="AK702"/>
  <c r="AL702"/>
  <c r="AS699"/>
  <c r="AT699" s="1"/>
  <c r="AP699"/>
  <c r="AR700"/>
  <c r="AQ699"/>
  <c r="BS700"/>
  <c r="BR700"/>
  <c r="BT701"/>
  <c r="BB700"/>
  <c r="BC700" s="1"/>
  <c r="BA701"/>
  <c r="AZ700"/>
  <c r="AY700"/>
  <c r="BW699"/>
  <c r="BY700"/>
  <c r="BX699"/>
  <c r="BI702"/>
  <c r="BH702"/>
  <c r="BJ703"/>
  <c r="BD736"/>
  <c r="AU733"/>
  <c r="BM701" l="1"/>
  <c r="BN701"/>
  <c r="BO702"/>
  <c r="AY701"/>
  <c r="AZ701"/>
  <c r="BA702"/>
  <c r="BB701"/>
  <c r="BC701" s="1"/>
  <c r="BT702"/>
  <c r="BS701"/>
  <c r="BR701"/>
  <c r="AS700"/>
  <c r="AT700" s="1"/>
  <c r="AP700"/>
  <c r="AQ700"/>
  <c r="AR701"/>
  <c r="AJ704"/>
  <c r="AH704"/>
  <c r="AI705"/>
  <c r="AD705" s="1"/>
  <c r="AG704"/>
  <c r="AK703"/>
  <c r="AL703"/>
  <c r="BI703"/>
  <c r="BH703"/>
  <c r="BJ704"/>
  <c r="BX700"/>
  <c r="BW700"/>
  <c r="BY701"/>
  <c r="BD737"/>
  <c r="AU734"/>
  <c r="BN702" l="1"/>
  <c r="BO703"/>
  <c r="BM702"/>
  <c r="BW701"/>
  <c r="BY702"/>
  <c r="BX701"/>
  <c r="AS701"/>
  <c r="AT701" s="1"/>
  <c r="AP701"/>
  <c r="AR702"/>
  <c r="AQ701"/>
  <c r="BS702"/>
  <c r="BR702"/>
  <c r="BT703"/>
  <c r="AZ702"/>
  <c r="AY702"/>
  <c r="BB702"/>
  <c r="BC702" s="1"/>
  <c r="BA703"/>
  <c r="BI704"/>
  <c r="BH704"/>
  <c r="BJ705"/>
  <c r="AI706"/>
  <c r="AD706" s="1"/>
  <c r="AH705"/>
  <c r="AJ705"/>
  <c r="AG705"/>
  <c r="AK704"/>
  <c r="AL704"/>
  <c r="BD738"/>
  <c r="AU735"/>
  <c r="BN703" l="1"/>
  <c r="BO704"/>
  <c r="BM703"/>
  <c r="BH705"/>
  <c r="BJ706"/>
  <c r="BI705"/>
  <c r="BA704"/>
  <c r="BB703"/>
  <c r="BC703" s="1"/>
  <c r="AY703"/>
  <c r="AZ703"/>
  <c r="BS703"/>
  <c r="BR703"/>
  <c r="BT704"/>
  <c r="AQ702"/>
  <c r="AR703"/>
  <c r="AS702"/>
  <c r="AT702" s="1"/>
  <c r="AP702"/>
  <c r="BX702"/>
  <c r="BW702"/>
  <c r="BY703"/>
  <c r="AK705"/>
  <c r="AL705"/>
  <c r="AJ706"/>
  <c r="AH706"/>
  <c r="AI707"/>
  <c r="AD707" s="1"/>
  <c r="AG706"/>
  <c r="BD739"/>
  <c r="AU736"/>
  <c r="BM704" l="1"/>
  <c r="BN704"/>
  <c r="BO705"/>
  <c r="AJ707"/>
  <c r="AG707"/>
  <c r="AI708"/>
  <c r="AD708" s="1"/>
  <c r="AH707"/>
  <c r="AK706"/>
  <c r="AL706"/>
  <c r="AS703"/>
  <c r="AT703" s="1"/>
  <c r="AP703"/>
  <c r="AR704"/>
  <c r="AQ703"/>
  <c r="BS704"/>
  <c r="BR704"/>
  <c r="BT705"/>
  <c r="AZ704"/>
  <c r="AY704"/>
  <c r="BB704"/>
  <c r="BC704" s="1"/>
  <c r="BA705"/>
  <c r="BY704"/>
  <c r="BX703"/>
  <c r="BW703"/>
  <c r="BI706"/>
  <c r="BH706"/>
  <c r="BJ707"/>
  <c r="BD740"/>
  <c r="AU737"/>
  <c r="BM705" l="1"/>
  <c r="BN705"/>
  <c r="BO706"/>
  <c r="BH707"/>
  <c r="BJ708"/>
  <c r="BI707"/>
  <c r="BX704"/>
  <c r="BW704"/>
  <c r="BY705"/>
  <c r="AY705"/>
  <c r="AZ705"/>
  <c r="BA706"/>
  <c r="BB705"/>
  <c r="BC705" s="1"/>
  <c r="BT706"/>
  <c r="BS705"/>
  <c r="BR705"/>
  <c r="AS704"/>
  <c r="AT704" s="1"/>
  <c r="AP704"/>
  <c r="AQ704"/>
  <c r="AR705"/>
  <c r="AJ708"/>
  <c r="AH708"/>
  <c r="AI709"/>
  <c r="AD709" s="1"/>
  <c r="AG708"/>
  <c r="AK707"/>
  <c r="AL707"/>
  <c r="BD741"/>
  <c r="AU738"/>
  <c r="BM706" l="1"/>
  <c r="BN706"/>
  <c r="BO707"/>
  <c r="AI710"/>
  <c r="AD710" s="1"/>
  <c r="AH709"/>
  <c r="AJ709"/>
  <c r="AG709"/>
  <c r="AK708"/>
  <c r="AL708"/>
  <c r="BW705"/>
  <c r="BY706"/>
  <c r="BX705"/>
  <c r="AS705"/>
  <c r="AT705" s="1"/>
  <c r="AP705"/>
  <c r="AR706"/>
  <c r="AQ705"/>
  <c r="BS706"/>
  <c r="BR706"/>
  <c r="BT707"/>
  <c r="AZ706"/>
  <c r="AY706"/>
  <c r="BB706"/>
  <c r="BC706" s="1"/>
  <c r="BA707"/>
  <c r="BJ709"/>
  <c r="BI708"/>
  <c r="BH708"/>
  <c r="BD742"/>
  <c r="AU739"/>
  <c r="BM707" l="1"/>
  <c r="BN707"/>
  <c r="BO708"/>
  <c r="BH709"/>
  <c r="BJ710"/>
  <c r="BI709"/>
  <c r="AY707"/>
  <c r="AZ707"/>
  <c r="BA708"/>
  <c r="BB707"/>
  <c r="BC707" s="1"/>
  <c r="BS707"/>
  <c r="BR707"/>
  <c r="BT708"/>
  <c r="AQ706"/>
  <c r="AR707"/>
  <c r="AS706"/>
  <c r="AT706" s="1"/>
  <c r="AP706"/>
  <c r="BX706"/>
  <c r="BW706"/>
  <c r="BY707"/>
  <c r="AK709"/>
  <c r="AL709"/>
  <c r="AJ710"/>
  <c r="AH710"/>
  <c r="AI711"/>
  <c r="AD711" s="1"/>
  <c r="AG710"/>
  <c r="BD743"/>
  <c r="AU740"/>
  <c r="BM708" l="1"/>
  <c r="BN708"/>
  <c r="BO709"/>
  <c r="AS707"/>
  <c r="AT707" s="1"/>
  <c r="AP707"/>
  <c r="AR708"/>
  <c r="AQ707"/>
  <c r="BS708"/>
  <c r="BR708"/>
  <c r="BT709"/>
  <c r="AZ708"/>
  <c r="AY708"/>
  <c r="BB708"/>
  <c r="BC708" s="1"/>
  <c r="BA709"/>
  <c r="AI712"/>
  <c r="AD712" s="1"/>
  <c r="AH711"/>
  <c r="AJ711"/>
  <c r="AG711"/>
  <c r="AK710"/>
  <c r="AL710"/>
  <c r="BY708"/>
  <c r="BX707"/>
  <c r="BW707"/>
  <c r="BI710"/>
  <c r="BH710"/>
  <c r="BJ711"/>
  <c r="BD744"/>
  <c r="AU741"/>
  <c r="BM709" l="1"/>
  <c r="BN709"/>
  <c r="BO710"/>
  <c r="BH711"/>
  <c r="BJ712"/>
  <c r="BI711"/>
  <c r="BX708"/>
  <c r="BW708"/>
  <c r="BY709"/>
  <c r="AK711"/>
  <c r="AL711"/>
  <c r="AI713"/>
  <c r="AD713" s="1"/>
  <c r="AG712"/>
  <c r="AJ712"/>
  <c r="AH712"/>
  <c r="AY709"/>
  <c r="AZ709"/>
  <c r="BA710"/>
  <c r="BB709"/>
  <c r="BC709" s="1"/>
  <c r="BT710"/>
  <c r="BS709"/>
  <c r="BR709"/>
  <c r="AS708"/>
  <c r="AT708" s="1"/>
  <c r="AP708"/>
  <c r="AQ708"/>
  <c r="AR709"/>
  <c r="AU742"/>
  <c r="BD745"/>
  <c r="BM710" l="1"/>
  <c r="BN710"/>
  <c r="BO711"/>
  <c r="AS709"/>
  <c r="AT709" s="1"/>
  <c r="AP709"/>
  <c r="AR710"/>
  <c r="AQ709"/>
  <c r="BS710"/>
  <c r="BR710"/>
  <c r="BT711"/>
  <c r="AZ710"/>
  <c r="AY710"/>
  <c r="BB710"/>
  <c r="BC710" s="1"/>
  <c r="BA711"/>
  <c r="AK712"/>
  <c r="AL712"/>
  <c r="AI714"/>
  <c r="AD714" s="1"/>
  <c r="AH713"/>
  <c r="AJ713"/>
  <c r="AG713"/>
  <c r="BW709"/>
  <c r="BY710"/>
  <c r="BX709"/>
  <c r="BI712"/>
  <c r="BH712"/>
  <c r="BJ713"/>
  <c r="BD746"/>
  <c r="AU743"/>
  <c r="BN711" l="1"/>
  <c r="BO712"/>
  <c r="BM711"/>
  <c r="BX710"/>
  <c r="BW710"/>
  <c r="BY711"/>
  <c r="AY711"/>
  <c r="AZ711"/>
  <c r="BA712"/>
  <c r="BB711"/>
  <c r="BC711" s="1"/>
  <c r="BT712"/>
  <c r="BS711"/>
  <c r="BR711"/>
  <c r="AS710"/>
  <c r="AT710" s="1"/>
  <c r="AP710"/>
  <c r="AQ710"/>
  <c r="AR711"/>
  <c r="BI713"/>
  <c r="BH713"/>
  <c r="BJ714"/>
  <c r="AK713"/>
  <c r="AL713"/>
  <c r="AJ714"/>
  <c r="AH714"/>
  <c r="AI715"/>
  <c r="AD715" s="1"/>
  <c r="AG714"/>
  <c r="BD747"/>
  <c r="AU744"/>
  <c r="BM712" l="1"/>
  <c r="BN712"/>
  <c r="BO713"/>
  <c r="AI716"/>
  <c r="AD716" s="1"/>
  <c r="AH715"/>
  <c r="AJ715"/>
  <c r="AG715"/>
  <c r="AK714"/>
  <c r="AL714"/>
  <c r="BW711"/>
  <c r="BY712"/>
  <c r="BX711"/>
  <c r="BI714"/>
  <c r="BH714"/>
  <c r="BJ715"/>
  <c r="AR712"/>
  <c r="AQ711"/>
  <c r="AS711"/>
  <c r="AT711" s="1"/>
  <c r="AP711"/>
  <c r="BR712"/>
  <c r="BT713"/>
  <c r="BS712"/>
  <c r="AZ712"/>
  <c r="AY712"/>
  <c r="BB712"/>
  <c r="BC712" s="1"/>
  <c r="BA713"/>
  <c r="BD748"/>
  <c r="AU745"/>
  <c r="BM713" l="1"/>
  <c r="BN713"/>
  <c r="BO714"/>
  <c r="BA714"/>
  <c r="BB713"/>
  <c r="BC713" s="1"/>
  <c r="AY713"/>
  <c r="AZ713"/>
  <c r="AS712"/>
  <c r="AT712" s="1"/>
  <c r="AP712"/>
  <c r="AQ712"/>
  <c r="AR713"/>
  <c r="AK715"/>
  <c r="AL715"/>
  <c r="AJ716"/>
  <c r="AH716"/>
  <c r="AI717"/>
  <c r="AD717" s="1"/>
  <c r="AG716"/>
  <c r="BT714"/>
  <c r="BS713"/>
  <c r="BR713"/>
  <c r="BH715"/>
  <c r="BJ716"/>
  <c r="BI715"/>
  <c r="BW712"/>
  <c r="BY713"/>
  <c r="BX712"/>
  <c r="BD749"/>
  <c r="AU746"/>
  <c r="BM714" l="1"/>
  <c r="BN714"/>
  <c r="BO715"/>
  <c r="BW713"/>
  <c r="BY714"/>
  <c r="BX713"/>
  <c r="AS713"/>
  <c r="AT713" s="1"/>
  <c r="AP713"/>
  <c r="AR714"/>
  <c r="AQ713"/>
  <c r="BI716"/>
  <c r="BH716"/>
  <c r="BJ717"/>
  <c r="BS714"/>
  <c r="BR714"/>
  <c r="BT715"/>
  <c r="AJ717"/>
  <c r="AG717"/>
  <c r="AI718"/>
  <c r="AD718" s="1"/>
  <c r="AH717"/>
  <c r="AK716"/>
  <c r="AL716"/>
  <c r="AZ714"/>
  <c r="AY714"/>
  <c r="BB714"/>
  <c r="BC714" s="1"/>
  <c r="BA715"/>
  <c r="BD750"/>
  <c r="AU747"/>
  <c r="BM715" l="1"/>
  <c r="BN715"/>
  <c r="BO716"/>
  <c r="AY715"/>
  <c r="AZ715"/>
  <c r="BA716"/>
  <c r="BB715"/>
  <c r="BC715" s="1"/>
  <c r="AJ718"/>
  <c r="AH718"/>
  <c r="AI719"/>
  <c r="AD719" s="1"/>
  <c r="AG718"/>
  <c r="AK717"/>
  <c r="AL717"/>
  <c r="BI717"/>
  <c r="BH717"/>
  <c r="BJ718"/>
  <c r="BT716"/>
  <c r="BS715"/>
  <c r="BR715"/>
  <c r="AS714"/>
  <c r="AT714" s="1"/>
  <c r="AP714"/>
  <c r="AQ714"/>
  <c r="AR715"/>
  <c r="BX714"/>
  <c r="BW714"/>
  <c r="BY715"/>
  <c r="BD751"/>
  <c r="AU748"/>
  <c r="BN716" l="1"/>
  <c r="BO717"/>
  <c r="BM716"/>
  <c r="BW715"/>
  <c r="BY716"/>
  <c r="BX715"/>
  <c r="BS716"/>
  <c r="BR716"/>
  <c r="BT717"/>
  <c r="AI720"/>
  <c r="AD720" s="1"/>
  <c r="AH719"/>
  <c r="AJ719"/>
  <c r="AG719"/>
  <c r="AK718"/>
  <c r="AL718"/>
  <c r="BA717"/>
  <c r="AZ716"/>
  <c r="AY716"/>
  <c r="BB716"/>
  <c r="BC716" s="1"/>
  <c r="AS715"/>
  <c r="AT715" s="1"/>
  <c r="AP715"/>
  <c r="AR716"/>
  <c r="AQ715"/>
  <c r="BI718"/>
  <c r="BH718"/>
  <c r="BJ719"/>
  <c r="BD752"/>
  <c r="AU749"/>
  <c r="BN717" l="1"/>
  <c r="BO718"/>
  <c r="BM717"/>
  <c r="BI719"/>
  <c r="BH719"/>
  <c r="BJ720"/>
  <c r="AK719"/>
  <c r="AL719"/>
  <c r="AJ720"/>
  <c r="AH720"/>
  <c r="AI721"/>
  <c r="AD721" s="1"/>
  <c r="AG720"/>
  <c r="AQ716"/>
  <c r="AR717"/>
  <c r="AS716"/>
  <c r="AT716" s="1"/>
  <c r="AP716"/>
  <c r="BA718"/>
  <c r="BB717"/>
  <c r="BC717" s="1"/>
  <c r="AY717"/>
  <c r="AZ717"/>
  <c r="BS717"/>
  <c r="BR717"/>
  <c r="BT718"/>
  <c r="BX716"/>
  <c r="BW716"/>
  <c r="BY717"/>
  <c r="BD753"/>
  <c r="AU750"/>
  <c r="BO719" l="1"/>
  <c r="BM718"/>
  <c r="BN718"/>
  <c r="BS718"/>
  <c r="BR718"/>
  <c r="BT719"/>
  <c r="BB718"/>
  <c r="BC718" s="1"/>
  <c r="BA719"/>
  <c r="AZ718"/>
  <c r="AY718"/>
  <c r="BJ721"/>
  <c r="BI720"/>
  <c r="BH720"/>
  <c r="BY718"/>
  <c r="BX717"/>
  <c r="BW717"/>
  <c r="AR718"/>
  <c r="AQ717"/>
  <c r="AS717"/>
  <c r="AT717" s="1"/>
  <c r="AP717"/>
  <c r="AJ721"/>
  <c r="AG721"/>
  <c r="AI722"/>
  <c r="AD722" s="1"/>
  <c r="AH721"/>
  <c r="AK720"/>
  <c r="AL720"/>
  <c r="AU751"/>
  <c r="BD754"/>
  <c r="BN719" l="1"/>
  <c r="BO720"/>
  <c r="BM719"/>
  <c r="AJ722"/>
  <c r="AH722"/>
  <c r="AI723"/>
  <c r="AD723" s="1"/>
  <c r="AG722"/>
  <c r="AK721"/>
  <c r="AL721"/>
  <c r="BW718"/>
  <c r="BY719"/>
  <c r="BX718"/>
  <c r="BA720"/>
  <c r="BB719"/>
  <c r="BC719" s="1"/>
  <c r="AY719"/>
  <c r="AZ719"/>
  <c r="BT720"/>
  <c r="BS719"/>
  <c r="BR719"/>
  <c r="AS718"/>
  <c r="AT718" s="1"/>
  <c r="AP718"/>
  <c r="AQ718"/>
  <c r="AR719"/>
  <c r="BH721"/>
  <c r="BJ722"/>
  <c r="BI721"/>
  <c r="BD755"/>
  <c r="AU752"/>
  <c r="BM720" l="1"/>
  <c r="BN720"/>
  <c r="BO721"/>
  <c r="BI722"/>
  <c r="BH722"/>
  <c r="BJ723"/>
  <c r="AR720"/>
  <c r="AQ719"/>
  <c r="AS719"/>
  <c r="AT719" s="1"/>
  <c r="AP719"/>
  <c r="BS720"/>
  <c r="BR720"/>
  <c r="BT721"/>
  <c r="AZ720"/>
  <c r="AY720"/>
  <c r="BB720"/>
  <c r="BC720" s="1"/>
  <c r="BA721"/>
  <c r="BW719"/>
  <c r="BY720"/>
  <c r="BX719"/>
  <c r="AJ723"/>
  <c r="AG723"/>
  <c r="AI724"/>
  <c r="AD724" s="1"/>
  <c r="AH723"/>
  <c r="AK722"/>
  <c r="AL722"/>
  <c r="BD756"/>
  <c r="AU753"/>
  <c r="BN721" l="1"/>
  <c r="BO722"/>
  <c r="BM721"/>
  <c r="AI725"/>
  <c r="AD725" s="1"/>
  <c r="AG724"/>
  <c r="AJ724"/>
  <c r="AH724"/>
  <c r="AK723"/>
  <c r="AL723"/>
  <c r="BH723"/>
  <c r="BJ724"/>
  <c r="BI723"/>
  <c r="BW720"/>
  <c r="BY721"/>
  <c r="BX720"/>
  <c r="AY721"/>
  <c r="AZ721"/>
  <c r="BA722"/>
  <c r="BB721"/>
  <c r="BC721" s="1"/>
  <c r="BS721"/>
  <c r="BR721"/>
  <c r="BT722"/>
  <c r="AQ720"/>
  <c r="AR721"/>
  <c r="AS720"/>
  <c r="AT720" s="1"/>
  <c r="AP720"/>
  <c r="BD757"/>
  <c r="AU754"/>
  <c r="BN722" l="1"/>
  <c r="BO723"/>
  <c r="BM722"/>
  <c r="AS721"/>
  <c r="AT721" s="1"/>
  <c r="AP721"/>
  <c r="AR722"/>
  <c r="AQ721"/>
  <c r="BS722"/>
  <c r="BR722"/>
  <c r="BT723"/>
  <c r="BB722"/>
  <c r="BC722" s="1"/>
  <c r="BA723"/>
  <c r="AZ722"/>
  <c r="AY722"/>
  <c r="BY722"/>
  <c r="BX721"/>
  <c r="BW721"/>
  <c r="AK724"/>
  <c r="AL724"/>
  <c r="AI726"/>
  <c r="AD726" s="1"/>
  <c r="AH725"/>
  <c r="AJ725"/>
  <c r="AG725"/>
  <c r="BI724"/>
  <c r="BH724"/>
  <c r="BJ725"/>
  <c r="BD758"/>
  <c r="AU755"/>
  <c r="BN723" l="1"/>
  <c r="BO724"/>
  <c r="BM723"/>
  <c r="BI725"/>
  <c r="BH725"/>
  <c r="BJ726"/>
  <c r="AK725"/>
  <c r="AL725"/>
  <c r="AJ726"/>
  <c r="AH726"/>
  <c r="AI727"/>
  <c r="AD727" s="1"/>
  <c r="AG726"/>
  <c r="BA724"/>
  <c r="BB723"/>
  <c r="BC723" s="1"/>
  <c r="AY723"/>
  <c r="AZ723"/>
  <c r="BS723"/>
  <c r="BR723"/>
  <c r="BT724"/>
  <c r="AQ722"/>
  <c r="AR723"/>
  <c r="AS722"/>
  <c r="AT722" s="1"/>
  <c r="AP722"/>
  <c r="BX722"/>
  <c r="BW722"/>
  <c r="BY723"/>
  <c r="BD759"/>
  <c r="AU756"/>
  <c r="BO725" l="1"/>
  <c r="BM724"/>
  <c r="BN724"/>
  <c r="BY724"/>
  <c r="BX723"/>
  <c r="BW723"/>
  <c r="BI726"/>
  <c r="BH726"/>
  <c r="BJ727"/>
  <c r="AR724"/>
  <c r="AQ723"/>
  <c r="AS723"/>
  <c r="AT723" s="1"/>
  <c r="AP723"/>
  <c r="BR724"/>
  <c r="BT725"/>
  <c r="BS724"/>
  <c r="AZ724"/>
  <c r="AY724"/>
  <c r="BB724"/>
  <c r="BC724" s="1"/>
  <c r="BA725"/>
  <c r="AI728"/>
  <c r="AD728" s="1"/>
  <c r="AH727"/>
  <c r="AJ727"/>
  <c r="AG727"/>
  <c r="AK726"/>
  <c r="AL726"/>
  <c r="BD760"/>
  <c r="AU757"/>
  <c r="BN725" l="1"/>
  <c r="BO726"/>
  <c r="BM725"/>
  <c r="BA726"/>
  <c r="BB725"/>
  <c r="BC725" s="1"/>
  <c r="AY725"/>
  <c r="AZ725"/>
  <c r="AS724"/>
  <c r="AT724" s="1"/>
  <c r="AP724"/>
  <c r="AQ724"/>
  <c r="AR725"/>
  <c r="BH727"/>
  <c r="BJ728"/>
  <c r="BI727"/>
  <c r="AK727"/>
  <c r="AL727"/>
  <c r="AJ728"/>
  <c r="AH728"/>
  <c r="AI729"/>
  <c r="AD729" s="1"/>
  <c r="AG728"/>
  <c r="BT726"/>
  <c r="BS725"/>
  <c r="BR725"/>
  <c r="BW724"/>
  <c r="BY725"/>
  <c r="BX724"/>
  <c r="BD761"/>
  <c r="AU758"/>
  <c r="BO727" l="1"/>
  <c r="BM726"/>
  <c r="BN726"/>
  <c r="BJ729"/>
  <c r="BI728"/>
  <c r="BH728"/>
  <c r="AZ726"/>
  <c r="AY726"/>
  <c r="BB726"/>
  <c r="BC726" s="1"/>
  <c r="BA727"/>
  <c r="BW725"/>
  <c r="BY726"/>
  <c r="BX725"/>
  <c r="BS726"/>
  <c r="BR726"/>
  <c r="BT727"/>
  <c r="AJ729"/>
  <c r="AG729"/>
  <c r="AI730"/>
  <c r="AD730" s="1"/>
  <c r="AH729"/>
  <c r="AK728"/>
  <c r="AL728"/>
  <c r="AR726"/>
  <c r="AQ725"/>
  <c r="AS725"/>
  <c r="AT725" s="1"/>
  <c r="AP725"/>
  <c r="BD762"/>
  <c r="AU759"/>
  <c r="BN727" l="1"/>
  <c r="BO728"/>
  <c r="BM727"/>
  <c r="BT728"/>
  <c r="BS727"/>
  <c r="BR727"/>
  <c r="BW726"/>
  <c r="BY727"/>
  <c r="BX726"/>
  <c r="BA728"/>
  <c r="BB727"/>
  <c r="BC727" s="1"/>
  <c r="AY727"/>
  <c r="AZ727"/>
  <c r="AS726"/>
  <c r="AT726" s="1"/>
  <c r="AP726"/>
  <c r="AQ726"/>
  <c r="AR727"/>
  <c r="AI731"/>
  <c r="AD731" s="1"/>
  <c r="AG730"/>
  <c r="AJ730"/>
  <c r="AH730"/>
  <c r="AK729"/>
  <c r="AL729"/>
  <c r="BH729"/>
  <c r="BJ730"/>
  <c r="BI729"/>
  <c r="BD763"/>
  <c r="AU760"/>
  <c r="BM728" l="1"/>
  <c r="BN728"/>
  <c r="BO729"/>
  <c r="AK730"/>
  <c r="AL730"/>
  <c r="AH731"/>
  <c r="AG731"/>
  <c r="AJ731"/>
  <c r="AI732"/>
  <c r="AD732" s="1"/>
  <c r="BB728"/>
  <c r="BC728" s="1"/>
  <c r="BA729"/>
  <c r="AZ728"/>
  <c r="AY728"/>
  <c r="BW727"/>
  <c r="BY728"/>
  <c r="BX727"/>
  <c r="BS728"/>
  <c r="BR728"/>
  <c r="BT729"/>
  <c r="BJ731"/>
  <c r="BI730"/>
  <c r="BH730"/>
  <c r="AR728"/>
  <c r="AQ727"/>
  <c r="AS727"/>
  <c r="AT727" s="1"/>
  <c r="AP727"/>
  <c r="BD764"/>
  <c r="AU761"/>
  <c r="BO730" l="1"/>
  <c r="BM729"/>
  <c r="BN729"/>
  <c r="BS729"/>
  <c r="BR729"/>
  <c r="BT730"/>
  <c r="BW728"/>
  <c r="BY729"/>
  <c r="BX728"/>
  <c r="BA730"/>
  <c r="BB729"/>
  <c r="BC729" s="1"/>
  <c r="AY729"/>
  <c r="AZ729"/>
  <c r="AG732"/>
  <c r="AH732"/>
  <c r="AI733"/>
  <c r="AD733" s="1"/>
  <c r="AJ732"/>
  <c r="AQ728"/>
  <c r="AR729"/>
  <c r="AS728"/>
  <c r="AT728" s="1"/>
  <c r="AP728"/>
  <c r="BH731"/>
  <c r="BJ732"/>
  <c r="BI731"/>
  <c r="AK731"/>
  <c r="AL731"/>
  <c r="AU762"/>
  <c r="BD765"/>
  <c r="BM730" l="1"/>
  <c r="BN730"/>
  <c r="BO731"/>
  <c r="AJ733"/>
  <c r="AI734"/>
  <c r="AD734" s="1"/>
  <c r="AH733"/>
  <c r="AG733"/>
  <c r="BB730"/>
  <c r="BC730" s="1"/>
  <c r="BA731"/>
  <c r="AZ730"/>
  <c r="AY730"/>
  <c r="BY730"/>
  <c r="BX729"/>
  <c r="BW729"/>
  <c r="BR730"/>
  <c r="BT731"/>
  <c r="BS730"/>
  <c r="BI732"/>
  <c r="BH732"/>
  <c r="BJ733"/>
  <c r="AS729"/>
  <c r="AT729" s="1"/>
  <c r="AP729"/>
  <c r="AR730"/>
  <c r="AQ729"/>
  <c r="AK732"/>
  <c r="AL732"/>
  <c r="BD766"/>
  <c r="AU763"/>
  <c r="BN731" l="1"/>
  <c r="BO732"/>
  <c r="BM731"/>
  <c r="BI733"/>
  <c r="BH733"/>
  <c r="BJ734"/>
  <c r="BT732"/>
  <c r="BS731"/>
  <c r="BR731"/>
  <c r="BX730"/>
  <c r="BW730"/>
  <c r="BY731"/>
  <c r="AK733"/>
  <c r="AL733"/>
  <c r="AS730"/>
  <c r="AT730" s="1"/>
  <c r="AP730"/>
  <c r="AQ730"/>
  <c r="AR731"/>
  <c r="BA732"/>
  <c r="BB731"/>
  <c r="BC731" s="1"/>
  <c r="AY731"/>
  <c r="AZ731"/>
  <c r="AG734"/>
  <c r="AH734"/>
  <c r="AI735"/>
  <c r="AD735" s="1"/>
  <c r="AJ734"/>
  <c r="BD767"/>
  <c r="AU764"/>
  <c r="BO733" l="1"/>
  <c r="BM732"/>
  <c r="BN732"/>
  <c r="AJ735"/>
  <c r="AI736"/>
  <c r="AD736" s="1"/>
  <c r="AH735"/>
  <c r="AG735"/>
  <c r="AZ732"/>
  <c r="AY732"/>
  <c r="BB732"/>
  <c r="BC732" s="1"/>
  <c r="BA733"/>
  <c r="BS732"/>
  <c r="BR732"/>
  <c r="BT733"/>
  <c r="AK734"/>
  <c r="AL734"/>
  <c r="AR732"/>
  <c r="AQ731"/>
  <c r="AS731"/>
  <c r="AT731" s="1"/>
  <c r="AP731"/>
  <c r="BW731"/>
  <c r="BY732"/>
  <c r="BX731"/>
  <c r="BI734"/>
  <c r="BH734"/>
  <c r="BJ735"/>
  <c r="AU765"/>
  <c r="BD768"/>
  <c r="BO734" l="1"/>
  <c r="BM733"/>
  <c r="BN733"/>
  <c r="AS732"/>
  <c r="AT732" s="1"/>
  <c r="AP732"/>
  <c r="AQ732"/>
  <c r="AR733"/>
  <c r="AY733"/>
  <c r="AZ733"/>
  <c r="BA734"/>
  <c r="BB733"/>
  <c r="BC733" s="1"/>
  <c r="AI737"/>
  <c r="AD737" s="1"/>
  <c r="AJ736"/>
  <c r="AG736"/>
  <c r="AH736"/>
  <c r="BI735"/>
  <c r="BH735"/>
  <c r="BJ736"/>
  <c r="BW732"/>
  <c r="BY733"/>
  <c r="BX732"/>
  <c r="BT734"/>
  <c r="BS733"/>
  <c r="BR733"/>
  <c r="AK735"/>
  <c r="AL735"/>
  <c r="BD769"/>
  <c r="AU766"/>
  <c r="BM734" l="1"/>
  <c r="BN734"/>
  <c r="BO735"/>
  <c r="BW733"/>
  <c r="BY734"/>
  <c r="BX733"/>
  <c r="BI736"/>
  <c r="BH736"/>
  <c r="BJ737"/>
  <c r="AJ737"/>
  <c r="AI738"/>
  <c r="AD738" s="1"/>
  <c r="AH737"/>
  <c r="AG737"/>
  <c r="BB734"/>
  <c r="BC734" s="1"/>
  <c r="BA735"/>
  <c r="AZ734"/>
  <c r="AY734"/>
  <c r="BR734"/>
  <c r="BT735"/>
  <c r="BS734"/>
  <c r="AK736"/>
  <c r="AL736"/>
  <c r="AR734"/>
  <c r="AQ733"/>
  <c r="AS733"/>
  <c r="AT733" s="1"/>
  <c r="AP733"/>
  <c r="BD770"/>
  <c r="AU767"/>
  <c r="BN735" l="1"/>
  <c r="BO736"/>
  <c r="BM735"/>
  <c r="BS735"/>
  <c r="BR735"/>
  <c r="BT736"/>
  <c r="AY735"/>
  <c r="AZ735"/>
  <c r="BA736"/>
  <c r="BB735"/>
  <c r="BC735" s="1"/>
  <c r="AG738"/>
  <c r="AH738"/>
  <c r="AI739"/>
  <c r="AD739" s="1"/>
  <c r="AJ738"/>
  <c r="BH737"/>
  <c r="BJ738"/>
  <c r="BI737"/>
  <c r="BW734"/>
  <c r="BY735"/>
  <c r="BX734"/>
  <c r="AQ734"/>
  <c r="AR735"/>
  <c r="AS734"/>
  <c r="AT734" s="1"/>
  <c r="AP734"/>
  <c r="AK737"/>
  <c r="AL737"/>
  <c r="AU768"/>
  <c r="BD771"/>
  <c r="BO737" l="1"/>
  <c r="BM736"/>
  <c r="BN736"/>
  <c r="BI738"/>
  <c r="BH738"/>
  <c r="BJ739"/>
  <c r="AK738"/>
  <c r="AL738"/>
  <c r="BS736"/>
  <c r="BR736"/>
  <c r="BT737"/>
  <c r="AS735"/>
  <c r="AT735" s="1"/>
  <c r="AP735"/>
  <c r="AR736"/>
  <c r="AQ735"/>
  <c r="BY736"/>
  <c r="BX735"/>
  <c r="BW735"/>
  <c r="AH739"/>
  <c r="AG739"/>
  <c r="AJ739"/>
  <c r="AI740"/>
  <c r="AD740" s="1"/>
  <c r="BB736"/>
  <c r="BC736" s="1"/>
  <c r="BA737"/>
  <c r="AZ736"/>
  <c r="AY736"/>
  <c r="BD772"/>
  <c r="AU769"/>
  <c r="BO738" l="1"/>
  <c r="BM737"/>
  <c r="BN737"/>
  <c r="BA738"/>
  <c r="BB737"/>
  <c r="BC737" s="1"/>
  <c r="AY737"/>
  <c r="AZ737"/>
  <c r="AG740"/>
  <c r="AH740"/>
  <c r="AI741"/>
  <c r="AD741" s="1"/>
  <c r="AJ740"/>
  <c r="BX736"/>
  <c r="BW736"/>
  <c r="BY737"/>
  <c r="BT738"/>
  <c r="BS737"/>
  <c r="BR737"/>
  <c r="BH739"/>
  <c r="BJ740"/>
  <c r="BI739"/>
  <c r="AK739"/>
  <c r="AL739"/>
  <c r="AQ736"/>
  <c r="AR737"/>
  <c r="AS736"/>
  <c r="AT736" s="1"/>
  <c r="AP736"/>
  <c r="BD773"/>
  <c r="AU770"/>
  <c r="BO739" l="1"/>
  <c r="BM738"/>
  <c r="BN738"/>
  <c r="AK740"/>
  <c r="AL740"/>
  <c r="AS737"/>
  <c r="AT737" s="1"/>
  <c r="AP737"/>
  <c r="AR738"/>
  <c r="AQ737"/>
  <c r="BI740"/>
  <c r="BH740"/>
  <c r="BJ741"/>
  <c r="BR738"/>
  <c r="BT739"/>
  <c r="BS738"/>
  <c r="BY738"/>
  <c r="BX737"/>
  <c r="BW737"/>
  <c r="AH741"/>
  <c r="AG741"/>
  <c r="AJ741"/>
  <c r="AI742"/>
  <c r="AD742" s="1"/>
  <c r="AZ738"/>
  <c r="AY738"/>
  <c r="BB738"/>
  <c r="BC738" s="1"/>
  <c r="BA739"/>
  <c r="BD774"/>
  <c r="AU771"/>
  <c r="BN739" l="1"/>
  <c r="BO740"/>
  <c r="BM739"/>
  <c r="AK741"/>
  <c r="AL741"/>
  <c r="AY739"/>
  <c r="AZ739"/>
  <c r="BA740"/>
  <c r="BB739"/>
  <c r="BC739" s="1"/>
  <c r="AG742"/>
  <c r="AH742"/>
  <c r="AI743"/>
  <c r="AD743" s="1"/>
  <c r="AJ742"/>
  <c r="BX738"/>
  <c r="BW738"/>
  <c r="BY739"/>
  <c r="BT740"/>
  <c r="BS739"/>
  <c r="BR739"/>
  <c r="BH741"/>
  <c r="BJ742"/>
  <c r="BI741"/>
  <c r="AQ738"/>
  <c r="AR739"/>
  <c r="AS738"/>
  <c r="AT738" s="1"/>
  <c r="AP738"/>
  <c r="BD775"/>
  <c r="AU772"/>
  <c r="BN740" l="1"/>
  <c r="BO741"/>
  <c r="BM740"/>
  <c r="BI742"/>
  <c r="BH742"/>
  <c r="BJ743"/>
  <c r="BS740"/>
  <c r="BR740"/>
  <c r="BT741"/>
  <c r="AK742"/>
  <c r="AL742"/>
  <c r="AS739"/>
  <c r="AT739" s="1"/>
  <c r="AP739"/>
  <c r="AR740"/>
  <c r="AQ739"/>
  <c r="BY740"/>
  <c r="BX739"/>
  <c r="BW739"/>
  <c r="AJ743"/>
  <c r="AI744"/>
  <c r="AD744" s="1"/>
  <c r="AH743"/>
  <c r="AG743"/>
  <c r="AZ740"/>
  <c r="AY740"/>
  <c r="BB740"/>
  <c r="BC740" s="1"/>
  <c r="BA741"/>
  <c r="BD776"/>
  <c r="AU773"/>
  <c r="BM741" l="1"/>
  <c r="BN741"/>
  <c r="BO742"/>
  <c r="AK743"/>
  <c r="AL743"/>
  <c r="BS741"/>
  <c r="BR741"/>
  <c r="BT742"/>
  <c r="AY741"/>
  <c r="AZ741"/>
  <c r="BA742"/>
  <c r="BB741"/>
  <c r="BC741" s="1"/>
  <c r="AG744"/>
  <c r="AH744"/>
  <c r="AI745"/>
  <c r="AD745" s="1"/>
  <c r="AJ744"/>
  <c r="BX740"/>
  <c r="BW740"/>
  <c r="BY741"/>
  <c r="AQ740"/>
  <c r="AR741"/>
  <c r="AS740"/>
  <c r="AT740" s="1"/>
  <c r="AP740"/>
  <c r="BH743"/>
  <c r="BJ744"/>
  <c r="BI743"/>
  <c r="BD777"/>
  <c r="AU774"/>
  <c r="BM742" l="1"/>
  <c r="BN742"/>
  <c r="BO743"/>
  <c r="AK744"/>
  <c r="AL744"/>
  <c r="BS742"/>
  <c r="BR742"/>
  <c r="BT743"/>
  <c r="BI744"/>
  <c r="BH744"/>
  <c r="BJ745"/>
  <c r="AS741"/>
  <c r="AT741" s="1"/>
  <c r="AP741"/>
  <c r="AR742"/>
  <c r="AQ741"/>
  <c r="BY742"/>
  <c r="BX741"/>
  <c r="BW741"/>
  <c r="AJ745"/>
  <c r="AI746"/>
  <c r="AD746" s="1"/>
  <c r="AH745"/>
  <c r="AG745"/>
  <c r="AZ742"/>
  <c r="AY742"/>
  <c r="BB742"/>
  <c r="BC742" s="1"/>
  <c r="BA743"/>
  <c r="BD778"/>
  <c r="AU775"/>
  <c r="BM743" l="1"/>
  <c r="BN743"/>
  <c r="BO744"/>
  <c r="BA744"/>
  <c r="BB743"/>
  <c r="BC743" s="1"/>
  <c r="AY743"/>
  <c r="AZ743"/>
  <c r="AG746"/>
  <c r="AH746"/>
  <c r="AI747"/>
  <c r="AD747" s="1"/>
  <c r="AJ746"/>
  <c r="BX742"/>
  <c r="BW742"/>
  <c r="BY743"/>
  <c r="AQ742"/>
  <c r="AS742"/>
  <c r="AT742" s="1"/>
  <c r="AP742"/>
  <c r="AR743"/>
  <c r="BT744"/>
  <c r="BS743"/>
  <c r="BR743"/>
  <c r="AK745"/>
  <c r="AL745"/>
  <c r="BI745"/>
  <c r="BH745"/>
  <c r="BJ746"/>
  <c r="BD779"/>
  <c r="AU776"/>
  <c r="BM744" l="1"/>
  <c r="BN744"/>
  <c r="BO745"/>
  <c r="BS744"/>
  <c r="BR744"/>
  <c r="BT745"/>
  <c r="AK746"/>
  <c r="AL746"/>
  <c r="BJ747"/>
  <c r="BI746"/>
  <c r="BH746"/>
  <c r="AR744"/>
  <c r="AQ743"/>
  <c r="AS743"/>
  <c r="AT743" s="1"/>
  <c r="AP743"/>
  <c r="BW743"/>
  <c r="BY744"/>
  <c r="BX743"/>
  <c r="AH747"/>
  <c r="AG747"/>
  <c r="AJ747"/>
  <c r="AI748"/>
  <c r="AD748" s="1"/>
  <c r="AZ744"/>
  <c r="AY744"/>
  <c r="BB744"/>
  <c r="BC744" s="1"/>
  <c r="BA745"/>
  <c r="BD780"/>
  <c r="AU777"/>
  <c r="BM745" l="1"/>
  <c r="BN745"/>
  <c r="BO746"/>
  <c r="AK747"/>
  <c r="AL747"/>
  <c r="BW744"/>
  <c r="BY745"/>
  <c r="BX744"/>
  <c r="BT746"/>
  <c r="BS745"/>
  <c r="BR745"/>
  <c r="BA746"/>
  <c r="BB745"/>
  <c r="BC745" s="1"/>
  <c r="AY745"/>
  <c r="AZ745"/>
  <c r="AI749"/>
  <c r="AD749" s="1"/>
  <c r="AJ748"/>
  <c r="AG748"/>
  <c r="AH748"/>
  <c r="AS744"/>
  <c r="AT744" s="1"/>
  <c r="AP744"/>
  <c r="AQ744"/>
  <c r="AR745"/>
  <c r="BH747"/>
  <c r="BJ748"/>
  <c r="BI747"/>
  <c r="BD781"/>
  <c r="AU778"/>
  <c r="BN746" l="1"/>
  <c r="BO747"/>
  <c r="BM746"/>
  <c r="AS745"/>
  <c r="AT745" s="1"/>
  <c r="AP745"/>
  <c r="AR746"/>
  <c r="AQ745"/>
  <c r="AK748"/>
  <c r="AL748"/>
  <c r="BI748"/>
  <c r="BH748"/>
  <c r="BJ749"/>
  <c r="AH749"/>
  <c r="AG749"/>
  <c r="AJ749"/>
  <c r="AI750"/>
  <c r="AD750" s="1"/>
  <c r="AZ746"/>
  <c r="AY746"/>
  <c r="BB746"/>
  <c r="BC746" s="1"/>
  <c r="BA747"/>
  <c r="BS746"/>
  <c r="BR746"/>
  <c r="BT747"/>
  <c r="BW745"/>
  <c r="BY746"/>
  <c r="BX745"/>
  <c r="AU779"/>
  <c r="BD782"/>
  <c r="BN747" l="1"/>
  <c r="BO748"/>
  <c r="BM747"/>
  <c r="BX746"/>
  <c r="BW746"/>
  <c r="BY747"/>
  <c r="BS747"/>
  <c r="BR747"/>
  <c r="BT748"/>
  <c r="AK749"/>
  <c r="AL749"/>
  <c r="BH749"/>
  <c r="BJ750"/>
  <c r="BI749"/>
  <c r="AS746"/>
  <c r="AT746" s="1"/>
  <c r="AP746"/>
  <c r="AQ746"/>
  <c r="AR747"/>
  <c r="BA748"/>
  <c r="BB747"/>
  <c r="BC747" s="1"/>
  <c r="AY747"/>
  <c r="AZ747"/>
  <c r="AI751"/>
  <c r="AD751" s="1"/>
  <c r="AJ750"/>
  <c r="AG750"/>
  <c r="AH750"/>
  <c r="BD783"/>
  <c r="AU780"/>
  <c r="BM748" l="1"/>
  <c r="BN748"/>
  <c r="BO749"/>
  <c r="AK750"/>
  <c r="AL750"/>
  <c r="AS747"/>
  <c r="AT747" s="1"/>
  <c r="AP747"/>
  <c r="AR748"/>
  <c r="AQ747"/>
  <c r="BW747"/>
  <c r="BY748"/>
  <c r="BX747"/>
  <c r="AJ751"/>
  <c r="AI752"/>
  <c r="AD752" s="1"/>
  <c r="AH751"/>
  <c r="AG751"/>
  <c r="AZ748"/>
  <c r="AY748"/>
  <c r="BB748"/>
  <c r="BC748" s="1"/>
  <c r="BA749"/>
  <c r="BI750"/>
  <c r="BH750"/>
  <c r="BJ751"/>
  <c r="BR748"/>
  <c r="BT749"/>
  <c r="BS748"/>
  <c r="AU781"/>
  <c r="BD784"/>
  <c r="BO750" l="1"/>
  <c r="BM749"/>
  <c r="BN749"/>
  <c r="BA750"/>
  <c r="BB749"/>
  <c r="BC749" s="1"/>
  <c r="AY749"/>
  <c r="AZ749"/>
  <c r="AG752"/>
  <c r="AH752"/>
  <c r="AI753"/>
  <c r="AD753" s="1"/>
  <c r="AJ752"/>
  <c r="BX748"/>
  <c r="BW748"/>
  <c r="BY749"/>
  <c r="BS749"/>
  <c r="BR749"/>
  <c r="BT750"/>
  <c r="BI751"/>
  <c r="BH751"/>
  <c r="BJ752"/>
  <c r="AK751"/>
  <c r="AL751"/>
  <c r="AQ748"/>
  <c r="AR749"/>
  <c r="AS748"/>
  <c r="AT748" s="1"/>
  <c r="AP748"/>
  <c r="AU782"/>
  <c r="BD785"/>
  <c r="BM750" l="1"/>
  <c r="BN750"/>
  <c r="BO751"/>
  <c r="BI752"/>
  <c r="BH752"/>
  <c r="BJ753"/>
  <c r="AK752"/>
  <c r="AL752"/>
  <c r="AR750"/>
  <c r="AQ749"/>
  <c r="AS749"/>
  <c r="AT749" s="1"/>
  <c r="AP749"/>
  <c r="BR750"/>
  <c r="BT751"/>
  <c r="BS750"/>
  <c r="BY750"/>
  <c r="BX749"/>
  <c r="BW749"/>
  <c r="AH753"/>
  <c r="AG753"/>
  <c r="AJ753"/>
  <c r="AI754"/>
  <c r="AD754" s="1"/>
  <c r="AZ750"/>
  <c r="AY750"/>
  <c r="BB750"/>
  <c r="BC750" s="1"/>
  <c r="BA751"/>
  <c r="BD786"/>
  <c r="AU783"/>
  <c r="BO752" l="1"/>
  <c r="BM751"/>
  <c r="BN751"/>
  <c r="AK753"/>
  <c r="AL753"/>
  <c r="BH753"/>
  <c r="BJ754"/>
  <c r="BI753"/>
  <c r="BA752"/>
  <c r="BB751"/>
  <c r="BC751" s="1"/>
  <c r="AY751"/>
  <c r="AZ751"/>
  <c r="AI755"/>
  <c r="AD755" s="1"/>
  <c r="AJ754"/>
  <c r="AG754"/>
  <c r="AH754"/>
  <c r="BW750"/>
  <c r="BY751"/>
  <c r="BX750"/>
  <c r="BT752"/>
  <c r="BS751"/>
  <c r="BR751"/>
  <c r="AS750"/>
  <c r="AT750" s="1"/>
  <c r="AP750"/>
  <c r="AQ750"/>
  <c r="AR751"/>
  <c r="AU784"/>
  <c r="BD787"/>
  <c r="BM752" l="1"/>
  <c r="BN752"/>
  <c r="BO753"/>
  <c r="AS751"/>
  <c r="AT751" s="1"/>
  <c r="AP751"/>
  <c r="AR752"/>
  <c r="AQ751"/>
  <c r="BR752"/>
  <c r="BT753"/>
  <c r="BS752"/>
  <c r="BW751"/>
  <c r="BY752"/>
  <c r="BX751"/>
  <c r="AK754"/>
  <c r="AL754"/>
  <c r="BJ755"/>
  <c r="BI754"/>
  <c r="BH754"/>
  <c r="AJ755"/>
  <c r="AI756"/>
  <c r="AD756" s="1"/>
  <c r="AH755"/>
  <c r="AG755"/>
  <c r="BB752"/>
  <c r="BC752" s="1"/>
  <c r="BA753"/>
  <c r="AZ752"/>
  <c r="AY752"/>
  <c r="AU785"/>
  <c r="BD788"/>
  <c r="BN753" l="1"/>
  <c r="BO754"/>
  <c r="BM753"/>
  <c r="AK755"/>
  <c r="AL755"/>
  <c r="BX752"/>
  <c r="BW752"/>
  <c r="BY753"/>
  <c r="AS752"/>
  <c r="AT752" s="1"/>
  <c r="AP752"/>
  <c r="AQ752"/>
  <c r="AR753"/>
  <c r="BA754"/>
  <c r="BB753"/>
  <c r="BC753" s="1"/>
  <c r="AY753"/>
  <c r="AZ753"/>
  <c r="AI757"/>
  <c r="AD757" s="1"/>
  <c r="AJ756"/>
  <c r="AG756"/>
  <c r="AH756"/>
  <c r="BH755"/>
  <c r="BJ756"/>
  <c r="BI755"/>
  <c r="BS753"/>
  <c r="BR753"/>
  <c r="BT754"/>
  <c r="BD789"/>
  <c r="AU786"/>
  <c r="BO755" l="1"/>
  <c r="BM754"/>
  <c r="BN754"/>
  <c r="AK756"/>
  <c r="AL756"/>
  <c r="AS753"/>
  <c r="AT753" s="1"/>
  <c r="AP753"/>
  <c r="AR754"/>
  <c r="AQ753"/>
  <c r="BW753"/>
  <c r="BY754"/>
  <c r="BX753"/>
  <c r="BR754"/>
  <c r="BT755"/>
  <c r="BS754"/>
  <c r="BI756"/>
  <c r="BH756"/>
  <c r="BJ757"/>
  <c r="AJ757"/>
  <c r="AI758"/>
  <c r="AD758" s="1"/>
  <c r="AH757"/>
  <c r="AG757"/>
  <c r="AZ754"/>
  <c r="AY754"/>
  <c r="BB754"/>
  <c r="BC754" s="1"/>
  <c r="BA755"/>
  <c r="AU787"/>
  <c r="BD790"/>
  <c r="BN755" l="1"/>
  <c r="BO756"/>
  <c r="BM755"/>
  <c r="BA756"/>
  <c r="BB755"/>
  <c r="BC755" s="1"/>
  <c r="AY755"/>
  <c r="AZ755"/>
  <c r="AI759"/>
  <c r="AD759" s="1"/>
  <c r="AJ758"/>
  <c r="AG758"/>
  <c r="AH758"/>
  <c r="AQ754"/>
  <c r="AR755"/>
  <c r="AS754"/>
  <c r="AT754" s="1"/>
  <c r="AP754"/>
  <c r="AK757"/>
  <c r="AL757"/>
  <c r="BH757"/>
  <c r="BJ758"/>
  <c r="BI757"/>
  <c r="BT756"/>
  <c r="BS755"/>
  <c r="BR755"/>
  <c r="BX754"/>
  <c r="BW754"/>
  <c r="BY755"/>
  <c r="AU788"/>
  <c r="BD791"/>
  <c r="BO757" l="1"/>
  <c r="BM756"/>
  <c r="BN756"/>
  <c r="BY756"/>
  <c r="BX755"/>
  <c r="BW755"/>
  <c r="AJ759"/>
  <c r="AI760"/>
  <c r="AD760" s="1"/>
  <c r="AH759"/>
  <c r="AG759"/>
  <c r="AZ756"/>
  <c r="AY756"/>
  <c r="BB756"/>
  <c r="BC756" s="1"/>
  <c r="BA757"/>
  <c r="BR756"/>
  <c r="BT757"/>
  <c r="BS756"/>
  <c r="BI758"/>
  <c r="BH758"/>
  <c r="BJ759"/>
  <c r="AR756"/>
  <c r="AQ755"/>
  <c r="AS755"/>
  <c r="AT755" s="1"/>
  <c r="AP755"/>
  <c r="AK758"/>
  <c r="AL758"/>
  <c r="AU789"/>
  <c r="BD792"/>
  <c r="BO758" l="1"/>
  <c r="BM757"/>
  <c r="BN757"/>
  <c r="AS756"/>
  <c r="AT756" s="1"/>
  <c r="AP756"/>
  <c r="AQ756"/>
  <c r="AR757"/>
  <c r="BH759"/>
  <c r="BJ760"/>
  <c r="BI759"/>
  <c r="BT758"/>
  <c r="BS757"/>
  <c r="BR757"/>
  <c r="AY757"/>
  <c r="AZ757"/>
  <c r="BA758"/>
  <c r="BB757"/>
  <c r="BC757" s="1"/>
  <c r="AI761"/>
  <c r="AD761" s="1"/>
  <c r="AJ760"/>
  <c r="AG760"/>
  <c r="AH760"/>
  <c r="BW756"/>
  <c r="BY757"/>
  <c r="BX756"/>
  <c r="AK759"/>
  <c r="AL759"/>
  <c r="BD793"/>
  <c r="AU790"/>
  <c r="BO759" l="1"/>
  <c r="BM758"/>
  <c r="BN758"/>
  <c r="AJ761"/>
  <c r="AI762"/>
  <c r="AD762" s="1"/>
  <c r="AH761"/>
  <c r="AG761"/>
  <c r="AZ758"/>
  <c r="AY758"/>
  <c r="BB758"/>
  <c r="BC758" s="1"/>
  <c r="BA759"/>
  <c r="AR758"/>
  <c r="AQ757"/>
  <c r="AS757"/>
  <c r="AT757" s="1"/>
  <c r="AP757"/>
  <c r="BW757"/>
  <c r="BY758"/>
  <c r="BX757"/>
  <c r="AK760"/>
  <c r="AL760"/>
  <c r="BR758"/>
  <c r="BT759"/>
  <c r="BS758"/>
  <c r="BJ761"/>
  <c r="BI760"/>
  <c r="BH760"/>
  <c r="AU791"/>
  <c r="BD794"/>
  <c r="BN759" l="1"/>
  <c r="BO760"/>
  <c r="BM759"/>
  <c r="AS758"/>
  <c r="AT758" s="1"/>
  <c r="AP758"/>
  <c r="AQ758"/>
  <c r="AR759"/>
  <c r="AK761"/>
  <c r="AL761"/>
  <c r="BH761"/>
  <c r="BJ762"/>
  <c r="BI761"/>
  <c r="BT760"/>
  <c r="BS759"/>
  <c r="BR759"/>
  <c r="BW758"/>
  <c r="BY759"/>
  <c r="BX758"/>
  <c r="BA760"/>
  <c r="AY759"/>
  <c r="AZ759"/>
  <c r="BB759"/>
  <c r="BC759" s="1"/>
  <c r="AG762"/>
  <c r="AH762"/>
  <c r="AI763"/>
  <c r="AD763" s="1"/>
  <c r="AJ762"/>
  <c r="AU792"/>
  <c r="BD795"/>
  <c r="BO761" l="1"/>
  <c r="BM760"/>
  <c r="BN760"/>
  <c r="AJ763"/>
  <c r="AI764"/>
  <c r="AD764" s="1"/>
  <c r="AH763"/>
  <c r="AG763"/>
  <c r="BB760"/>
  <c r="BC760" s="1"/>
  <c r="BA761"/>
  <c r="AZ760"/>
  <c r="AY760"/>
  <c r="BW759"/>
  <c r="BY760"/>
  <c r="BX759"/>
  <c r="BR760"/>
  <c r="BT761"/>
  <c r="BS760"/>
  <c r="BJ763"/>
  <c r="BI762"/>
  <c r="BH762"/>
  <c r="AK762"/>
  <c r="AL762"/>
  <c r="AS759"/>
  <c r="AT759" s="1"/>
  <c r="AP759"/>
  <c r="AR760"/>
  <c r="AQ759"/>
  <c r="AU793"/>
  <c r="BD796"/>
  <c r="BO762" l="1"/>
  <c r="BM761"/>
  <c r="BN761"/>
  <c r="AS760"/>
  <c r="AT760" s="1"/>
  <c r="AP760"/>
  <c r="AQ760"/>
  <c r="AR761"/>
  <c r="BX760"/>
  <c r="BW760"/>
  <c r="BY761"/>
  <c r="AY761"/>
  <c r="AZ761"/>
  <c r="BA762"/>
  <c r="BB761"/>
  <c r="BC761" s="1"/>
  <c r="AI765"/>
  <c r="AD765" s="1"/>
  <c r="AJ764"/>
  <c r="AG764"/>
  <c r="AH764"/>
  <c r="BI763"/>
  <c r="BH763"/>
  <c r="BJ764"/>
  <c r="BT762"/>
  <c r="BS761"/>
  <c r="BR761"/>
  <c r="AK763"/>
  <c r="AL763"/>
  <c r="BD797"/>
  <c r="AU794"/>
  <c r="BO763" l="1"/>
  <c r="BM762"/>
  <c r="BN762"/>
  <c r="BI764"/>
  <c r="BH764"/>
  <c r="BJ765"/>
  <c r="AK764"/>
  <c r="AL764"/>
  <c r="BW761"/>
  <c r="BY762"/>
  <c r="BX761"/>
  <c r="BR762"/>
  <c r="BT763"/>
  <c r="BS762"/>
  <c r="AJ765"/>
  <c r="AI766"/>
  <c r="AD766" s="1"/>
  <c r="AH765"/>
  <c r="AG765"/>
  <c r="AZ762"/>
  <c r="AY762"/>
  <c r="BB762"/>
  <c r="BC762" s="1"/>
  <c r="BA763"/>
  <c r="AR762"/>
  <c r="AQ761"/>
  <c r="AS761"/>
  <c r="AT761" s="1"/>
  <c r="AP761"/>
  <c r="AU795"/>
  <c r="BD798"/>
  <c r="BO764" l="1"/>
  <c r="BM763"/>
  <c r="BN763"/>
  <c r="AS762"/>
  <c r="AT762" s="1"/>
  <c r="AP762"/>
  <c r="AQ762"/>
  <c r="AR763"/>
  <c r="AK765"/>
  <c r="AL765"/>
  <c r="BX762"/>
  <c r="BW762"/>
  <c r="BY763"/>
  <c r="BH765"/>
  <c r="BJ766"/>
  <c r="BI765"/>
  <c r="AY763"/>
  <c r="AZ763"/>
  <c r="BA764"/>
  <c r="BB763"/>
  <c r="BC763" s="1"/>
  <c r="AI767"/>
  <c r="AD767" s="1"/>
  <c r="AJ766"/>
  <c r="AG766"/>
  <c r="AH766"/>
  <c r="BT764"/>
  <c r="BS763"/>
  <c r="BR763"/>
  <c r="BD799"/>
  <c r="AU796"/>
  <c r="BO765" l="1"/>
  <c r="BM764"/>
  <c r="BN764"/>
  <c r="BT765"/>
  <c r="BS764"/>
  <c r="BR764"/>
  <c r="AH767"/>
  <c r="AG767"/>
  <c r="AJ767"/>
  <c r="AI768"/>
  <c r="AD768" s="1"/>
  <c r="BB764"/>
  <c r="BC764" s="1"/>
  <c r="BA765"/>
  <c r="AZ764"/>
  <c r="AY764"/>
  <c r="AK766"/>
  <c r="AL766"/>
  <c r="BJ767"/>
  <c r="BI766"/>
  <c r="BH766"/>
  <c r="BY764"/>
  <c r="BW763"/>
  <c r="BX763"/>
  <c r="AS763"/>
  <c r="AT763" s="1"/>
  <c r="AP763"/>
  <c r="AR764"/>
  <c r="AQ763"/>
  <c r="AU797"/>
  <c r="BD800"/>
  <c r="BN765" l="1"/>
  <c r="BO766"/>
  <c r="BM765"/>
  <c r="BX764"/>
  <c r="BY765"/>
  <c r="BW764"/>
  <c r="AK767"/>
  <c r="AL767"/>
  <c r="AS764"/>
  <c r="AT764" s="1"/>
  <c r="AP764"/>
  <c r="AQ764"/>
  <c r="AR765"/>
  <c r="BI767"/>
  <c r="BH767"/>
  <c r="BJ768"/>
  <c r="AY765"/>
  <c r="AZ765"/>
  <c r="BA766"/>
  <c r="BB765"/>
  <c r="BC765" s="1"/>
  <c r="AG768"/>
  <c r="AH768"/>
  <c r="AI769"/>
  <c r="AD769" s="1"/>
  <c r="AJ768"/>
  <c r="BT766"/>
  <c r="BS765"/>
  <c r="BR765"/>
  <c r="AU798"/>
  <c r="BD801"/>
  <c r="BO767" l="1"/>
  <c r="BM766"/>
  <c r="BN766"/>
  <c r="BT767"/>
  <c r="BS766"/>
  <c r="BR766"/>
  <c r="AJ769"/>
  <c r="AI770"/>
  <c r="AD770" s="1"/>
  <c r="AH769"/>
  <c r="AG769"/>
  <c r="BB766"/>
  <c r="BC766" s="1"/>
  <c r="BA767"/>
  <c r="AZ766"/>
  <c r="AY766"/>
  <c r="BJ769"/>
  <c r="BI768"/>
  <c r="BH768"/>
  <c r="AK768"/>
  <c r="AL768"/>
  <c r="AR766"/>
  <c r="AQ765"/>
  <c r="AS765"/>
  <c r="AT765" s="1"/>
  <c r="AP765"/>
  <c r="BW765"/>
  <c r="BX765"/>
  <c r="BY766"/>
  <c r="BD802"/>
  <c r="AU799"/>
  <c r="BN767" l="1"/>
  <c r="BO768"/>
  <c r="BM767"/>
  <c r="BI769"/>
  <c r="BH769"/>
  <c r="BJ770"/>
  <c r="AK769"/>
  <c r="AL769"/>
  <c r="BX766"/>
  <c r="BY767"/>
  <c r="BW766"/>
  <c r="AQ766"/>
  <c r="AR767"/>
  <c r="AS766"/>
  <c r="AT766" s="1"/>
  <c r="AP766"/>
  <c r="AZ767"/>
  <c r="AY767"/>
  <c r="BB767"/>
  <c r="BC767" s="1"/>
  <c r="BA768"/>
  <c r="AI771"/>
  <c r="AD771" s="1"/>
  <c r="AJ770"/>
  <c r="AG770"/>
  <c r="AH770"/>
  <c r="BS767"/>
  <c r="BR767"/>
  <c r="BT768"/>
  <c r="AU800"/>
  <c r="BD803"/>
  <c r="BO769" l="1"/>
  <c r="BM768"/>
  <c r="BN768"/>
  <c r="AK770"/>
  <c r="AL770"/>
  <c r="AY768"/>
  <c r="AZ768"/>
  <c r="BA769"/>
  <c r="BB768"/>
  <c r="BC768" s="1"/>
  <c r="AR768"/>
  <c r="AQ767"/>
  <c r="AS767"/>
  <c r="AT767" s="1"/>
  <c r="AP767"/>
  <c r="BI770"/>
  <c r="BH770"/>
  <c r="BJ771"/>
  <c r="BT769"/>
  <c r="BS768"/>
  <c r="BR768"/>
  <c r="AH771"/>
  <c r="AG771"/>
  <c r="AJ771"/>
  <c r="AI772"/>
  <c r="AD772" s="1"/>
  <c r="BX767"/>
  <c r="BY768"/>
  <c r="BW767"/>
  <c r="AU801"/>
  <c r="BD804"/>
  <c r="BO770" l="1"/>
  <c r="BM769"/>
  <c r="BN769"/>
  <c r="AK771"/>
  <c r="AL771"/>
  <c r="BX768"/>
  <c r="BY769"/>
  <c r="BW768"/>
  <c r="AI773"/>
  <c r="AD773" s="1"/>
  <c r="AJ772"/>
  <c r="AG772"/>
  <c r="AH772"/>
  <c r="BT770"/>
  <c r="BS769"/>
  <c r="BR769"/>
  <c r="BH771"/>
  <c r="BJ772"/>
  <c r="BI771"/>
  <c r="AR769"/>
  <c r="AS768"/>
  <c r="AT768" s="1"/>
  <c r="AP768"/>
  <c r="AQ768"/>
  <c r="BB769"/>
  <c r="BC769" s="1"/>
  <c r="BA770"/>
  <c r="AZ769"/>
  <c r="AY769"/>
  <c r="BD805"/>
  <c r="AU802"/>
  <c r="BO771" l="1"/>
  <c r="BM770"/>
  <c r="BN770"/>
  <c r="BA771"/>
  <c r="BB770"/>
  <c r="BC770" s="1"/>
  <c r="AY770"/>
  <c r="AZ770"/>
  <c r="AK772"/>
  <c r="AL772"/>
  <c r="AS769"/>
  <c r="AT769" s="1"/>
  <c r="AP769"/>
  <c r="AR770"/>
  <c r="AQ769"/>
  <c r="BI772"/>
  <c r="BH772"/>
  <c r="BJ773"/>
  <c r="BS770"/>
  <c r="BR770"/>
  <c r="BT771"/>
  <c r="AH773"/>
  <c r="AG773"/>
  <c r="AJ773"/>
  <c r="AI774"/>
  <c r="AD774" s="1"/>
  <c r="BW769"/>
  <c r="BX769"/>
  <c r="BY770"/>
  <c r="AU803"/>
  <c r="BD806"/>
  <c r="BO772" l="1"/>
  <c r="BM771"/>
  <c r="BN771"/>
  <c r="AG774"/>
  <c r="AH774"/>
  <c r="AI775"/>
  <c r="AD775" s="1"/>
  <c r="AJ774"/>
  <c r="BS771"/>
  <c r="BR771"/>
  <c r="BT772"/>
  <c r="BB771"/>
  <c r="BC771" s="1"/>
  <c r="BA772"/>
  <c r="AZ771"/>
  <c r="AY771"/>
  <c r="BY771"/>
  <c r="BW770"/>
  <c r="BX770"/>
  <c r="AK773"/>
  <c r="AL773"/>
  <c r="BI773"/>
  <c r="BH773"/>
  <c r="BJ774"/>
  <c r="AQ770"/>
  <c r="AR771"/>
  <c r="AS770"/>
  <c r="AT770" s="1"/>
  <c r="AP770"/>
  <c r="AU804"/>
  <c r="BD807"/>
  <c r="BN772" l="1"/>
  <c r="BO773"/>
  <c r="BM772"/>
  <c r="BY772"/>
  <c r="BX771"/>
  <c r="BW771"/>
  <c r="BB772"/>
  <c r="BC772" s="1"/>
  <c r="BA773"/>
  <c r="AZ772"/>
  <c r="AY772"/>
  <c r="AK774"/>
  <c r="AL774"/>
  <c r="AS771"/>
  <c r="AT771" s="1"/>
  <c r="AP771"/>
  <c r="AR772"/>
  <c r="AQ771"/>
  <c r="BJ775"/>
  <c r="BI774"/>
  <c r="BH774"/>
  <c r="BR772"/>
  <c r="BT773"/>
  <c r="BS772"/>
  <c r="AJ775"/>
  <c r="AI776"/>
  <c r="AD776" s="1"/>
  <c r="AH775"/>
  <c r="AG775"/>
  <c r="BD808"/>
  <c r="AU805"/>
  <c r="BM773" l="1"/>
  <c r="BN773"/>
  <c r="BO774"/>
  <c r="AG776"/>
  <c r="AH776"/>
  <c r="AI777"/>
  <c r="AD777" s="1"/>
  <c r="AJ776"/>
  <c r="AK775"/>
  <c r="AL775"/>
  <c r="BS773"/>
  <c r="BR773"/>
  <c r="BT774"/>
  <c r="BH775"/>
  <c r="BJ776"/>
  <c r="BI775"/>
  <c r="AS772"/>
  <c r="AT772" s="1"/>
  <c r="AP772"/>
  <c r="AQ772"/>
  <c r="AR773"/>
  <c r="AZ773"/>
  <c r="AY773"/>
  <c r="BB773"/>
  <c r="BC773" s="1"/>
  <c r="BA774"/>
  <c r="BW772"/>
  <c r="BY773"/>
  <c r="BX772"/>
  <c r="AU806"/>
  <c r="BD809"/>
  <c r="BO775" l="1"/>
  <c r="BM774"/>
  <c r="BN774"/>
  <c r="AS773"/>
  <c r="AT773" s="1"/>
  <c r="AP773"/>
  <c r="AR774"/>
  <c r="AQ773"/>
  <c r="AH777"/>
  <c r="AG777"/>
  <c r="AJ777"/>
  <c r="AI778"/>
  <c r="AD778" s="1"/>
  <c r="BY774"/>
  <c r="BX773"/>
  <c r="BW773"/>
  <c r="BA775"/>
  <c r="BB774"/>
  <c r="BC774" s="1"/>
  <c r="AY774"/>
  <c r="AZ774"/>
  <c r="BI776"/>
  <c r="BH776"/>
  <c r="BJ777"/>
  <c r="BS774"/>
  <c r="BR774"/>
  <c r="BT775"/>
  <c r="AK776"/>
  <c r="AL776"/>
  <c r="AU807"/>
  <c r="BD810"/>
  <c r="BN775" l="1"/>
  <c r="BO776"/>
  <c r="BM775"/>
  <c r="BI777"/>
  <c r="BH777"/>
  <c r="BJ778"/>
  <c r="BX774"/>
  <c r="BW774"/>
  <c r="BY775"/>
  <c r="AK777"/>
  <c r="AL777"/>
  <c r="AQ774"/>
  <c r="AR775"/>
  <c r="AS774"/>
  <c r="AT774" s="1"/>
  <c r="AP774"/>
  <c r="BT776"/>
  <c r="BS775"/>
  <c r="BR775"/>
  <c r="AZ775"/>
  <c r="AY775"/>
  <c r="BB775"/>
  <c r="BC775" s="1"/>
  <c r="BA776"/>
  <c r="AI779"/>
  <c r="AD779" s="1"/>
  <c r="AJ778"/>
  <c r="AG778"/>
  <c r="AH778"/>
  <c r="BD811"/>
  <c r="AU808"/>
  <c r="BN776" l="1"/>
  <c r="BO777"/>
  <c r="BM776"/>
  <c r="AJ779"/>
  <c r="AI780"/>
  <c r="AD780" s="1"/>
  <c r="AH779"/>
  <c r="AG779"/>
  <c r="BS776"/>
  <c r="BR776"/>
  <c r="BT777"/>
  <c r="BI778"/>
  <c r="BH778"/>
  <c r="BJ779"/>
  <c r="AK778"/>
  <c r="AL778"/>
  <c r="BA777"/>
  <c r="BB776"/>
  <c r="BC776" s="1"/>
  <c r="AY776"/>
  <c r="AZ776"/>
  <c r="AS775"/>
  <c r="AT775" s="1"/>
  <c r="AP775"/>
  <c r="AR776"/>
  <c r="AQ775"/>
  <c r="BW775"/>
  <c r="BY776"/>
  <c r="BX775"/>
  <c r="AU809"/>
  <c r="BD812"/>
  <c r="BN777" l="1"/>
  <c r="BO778"/>
  <c r="BM777"/>
  <c r="BX776"/>
  <c r="BW776"/>
  <c r="BY777"/>
  <c r="BB777"/>
  <c r="BC777" s="1"/>
  <c r="BA778"/>
  <c r="AZ777"/>
  <c r="AY777"/>
  <c r="BI779"/>
  <c r="BH779"/>
  <c r="BJ780"/>
  <c r="AG780"/>
  <c r="AH780"/>
  <c r="AI781"/>
  <c r="AD781" s="1"/>
  <c r="AJ780"/>
  <c r="AS776"/>
  <c r="AT776" s="1"/>
  <c r="AP776"/>
  <c r="AQ776"/>
  <c r="AR777"/>
  <c r="BS777"/>
  <c r="BR777"/>
  <c r="BT778"/>
  <c r="AK779"/>
  <c r="AL779"/>
  <c r="AU810"/>
  <c r="BD813"/>
  <c r="BO779" l="1"/>
  <c r="BM778"/>
  <c r="BN778"/>
  <c r="AS777"/>
  <c r="AT777" s="1"/>
  <c r="AP777"/>
  <c r="AR778"/>
  <c r="AQ777"/>
  <c r="AK780"/>
  <c r="AL780"/>
  <c r="BJ781"/>
  <c r="BI780"/>
  <c r="BH780"/>
  <c r="BY778"/>
  <c r="BX777"/>
  <c r="BW777"/>
  <c r="BR778"/>
  <c r="BT779"/>
  <c r="BS778"/>
  <c r="AH781"/>
  <c r="AG781"/>
  <c r="AJ781"/>
  <c r="AI782"/>
  <c r="AD782" s="1"/>
  <c r="BA779"/>
  <c r="BB778"/>
  <c r="BC778" s="1"/>
  <c r="AY778"/>
  <c r="AZ778"/>
  <c r="BD814"/>
  <c r="AU811"/>
  <c r="BN779" l="1"/>
  <c r="BO780"/>
  <c r="BM779"/>
  <c r="AZ779"/>
  <c r="AY779"/>
  <c r="BB779"/>
  <c r="BC779" s="1"/>
  <c r="BA780"/>
  <c r="AK781"/>
  <c r="AL781"/>
  <c r="BT780"/>
  <c r="BS779"/>
  <c r="BR779"/>
  <c r="BW778"/>
  <c r="BY779"/>
  <c r="BX778"/>
  <c r="AQ778"/>
  <c r="AR779"/>
  <c r="AS778"/>
  <c r="AT778" s="1"/>
  <c r="AP778"/>
  <c r="AG782"/>
  <c r="AH782"/>
  <c r="AI783"/>
  <c r="AD783" s="1"/>
  <c r="AJ782"/>
  <c r="BI781"/>
  <c r="BH781"/>
  <c r="BJ782"/>
  <c r="BD815"/>
  <c r="AU812"/>
  <c r="BM780" l="1"/>
  <c r="BN780"/>
  <c r="BO781"/>
  <c r="AK782"/>
  <c r="AL782"/>
  <c r="AR780"/>
  <c r="AQ779"/>
  <c r="AS779"/>
  <c r="AT779" s="1"/>
  <c r="AP779"/>
  <c r="BA781"/>
  <c r="BB780"/>
  <c r="BC780" s="1"/>
  <c r="AY780"/>
  <c r="AZ780"/>
  <c r="BJ783"/>
  <c r="BI782"/>
  <c r="BH782"/>
  <c r="AH783"/>
  <c r="AG783"/>
  <c r="AJ783"/>
  <c r="AI784"/>
  <c r="AD784" s="1"/>
  <c r="BW779"/>
  <c r="BY780"/>
  <c r="BX779"/>
  <c r="BS780"/>
  <c r="BR780"/>
  <c r="BT781"/>
  <c r="BD816"/>
  <c r="AU813"/>
  <c r="BM781" l="1"/>
  <c r="BN781"/>
  <c r="BO782"/>
  <c r="BS781"/>
  <c r="BR781"/>
  <c r="BT782"/>
  <c r="BX780"/>
  <c r="BW780"/>
  <c r="BY781"/>
  <c r="AI785"/>
  <c r="AD785" s="1"/>
  <c r="AJ784"/>
  <c r="AG784"/>
  <c r="AH784"/>
  <c r="BI783"/>
  <c r="BH783"/>
  <c r="BJ784"/>
  <c r="AK783"/>
  <c r="AL783"/>
  <c r="AZ781"/>
  <c r="AY781"/>
  <c r="BB781"/>
  <c r="BC781" s="1"/>
  <c r="BA782"/>
  <c r="AQ780"/>
  <c r="AR781"/>
  <c r="AS780"/>
  <c r="AT780" s="1"/>
  <c r="AP780"/>
  <c r="AU814"/>
  <c r="BD817"/>
  <c r="BN782" l="1"/>
  <c r="BO783"/>
  <c r="BM782"/>
  <c r="AK784"/>
  <c r="AL784"/>
  <c r="BY782"/>
  <c r="BX781"/>
  <c r="BW781"/>
  <c r="AR782"/>
  <c r="AQ781"/>
  <c r="AS781"/>
  <c r="AT781" s="1"/>
  <c r="AP781"/>
  <c r="AY782"/>
  <c r="AZ782"/>
  <c r="BA783"/>
  <c r="BB782"/>
  <c r="BC782" s="1"/>
  <c r="BJ785"/>
  <c r="BI784"/>
  <c r="BH784"/>
  <c r="AH785"/>
  <c r="AG785"/>
  <c r="AJ785"/>
  <c r="AI786"/>
  <c r="AD786" s="1"/>
  <c r="BS782"/>
  <c r="BR782"/>
  <c r="BT783"/>
  <c r="AU815"/>
  <c r="BD818"/>
  <c r="BN783" l="1"/>
  <c r="BO784"/>
  <c r="BM783"/>
  <c r="AI787"/>
  <c r="AD787" s="1"/>
  <c r="AJ786"/>
  <c r="AG786"/>
  <c r="AH786"/>
  <c r="BI785"/>
  <c r="BH785"/>
  <c r="BJ786"/>
  <c r="BS783"/>
  <c r="BR783"/>
  <c r="BT784"/>
  <c r="AK785"/>
  <c r="AL785"/>
  <c r="AZ783"/>
  <c r="AY783"/>
  <c r="BB783"/>
  <c r="BC783" s="1"/>
  <c r="BA784"/>
  <c r="AS782"/>
  <c r="AT782" s="1"/>
  <c r="AP782"/>
  <c r="AQ782"/>
  <c r="AR783"/>
  <c r="BX782"/>
  <c r="BW782"/>
  <c r="BY783"/>
  <c r="BD819"/>
  <c r="AU816"/>
  <c r="BM784" l="1"/>
  <c r="BN784"/>
  <c r="BO785"/>
  <c r="BY784"/>
  <c r="BX783"/>
  <c r="BW783"/>
  <c r="BI786"/>
  <c r="BH786"/>
  <c r="BJ787"/>
  <c r="AH787"/>
  <c r="AG787"/>
  <c r="AJ787"/>
  <c r="AI788"/>
  <c r="AD788" s="1"/>
  <c r="AS783"/>
  <c r="AT783" s="1"/>
  <c r="AP783"/>
  <c r="AR784"/>
  <c r="AQ783"/>
  <c r="BA785"/>
  <c r="BB784"/>
  <c r="BC784" s="1"/>
  <c r="AY784"/>
  <c r="AZ784"/>
  <c r="BR784"/>
  <c r="BT785"/>
  <c r="BS784"/>
  <c r="AK786"/>
  <c r="AL786"/>
  <c r="BD820"/>
  <c r="AU817"/>
  <c r="BO786" l="1"/>
  <c r="BM785"/>
  <c r="BN785"/>
  <c r="BS785"/>
  <c r="BR785"/>
  <c r="BT786"/>
  <c r="BB785"/>
  <c r="BC785" s="1"/>
  <c r="BA786"/>
  <c r="AZ785"/>
  <c r="AY785"/>
  <c r="AQ784"/>
  <c r="AR785"/>
  <c r="AS784"/>
  <c r="AT784" s="1"/>
  <c r="AP784"/>
  <c r="AK787"/>
  <c r="AL787"/>
  <c r="BW784"/>
  <c r="BY785"/>
  <c r="BX784"/>
  <c r="AI789"/>
  <c r="AD789" s="1"/>
  <c r="AJ788"/>
  <c r="AG788"/>
  <c r="AH788"/>
  <c r="BI787"/>
  <c r="BH787"/>
  <c r="BJ788"/>
  <c r="AU818"/>
  <c r="BD821"/>
  <c r="BN786" l="1"/>
  <c r="BO787"/>
  <c r="BM786"/>
  <c r="AK788"/>
  <c r="AL788"/>
  <c r="BR786"/>
  <c r="BT787"/>
  <c r="BS786"/>
  <c r="BI788"/>
  <c r="BH788"/>
  <c r="BJ789"/>
  <c r="AH789"/>
  <c r="AG789"/>
  <c r="AJ789"/>
  <c r="AI790"/>
  <c r="AD790" s="1"/>
  <c r="BY786"/>
  <c r="BX785"/>
  <c r="BW785"/>
  <c r="AS785"/>
  <c r="AT785" s="1"/>
  <c r="AP785"/>
  <c r="AR786"/>
  <c r="AQ785"/>
  <c r="BB786"/>
  <c r="BC786" s="1"/>
  <c r="BA787"/>
  <c r="AZ786"/>
  <c r="AY786"/>
  <c r="AU819"/>
  <c r="BD822"/>
  <c r="BN787" l="1"/>
  <c r="BO788"/>
  <c r="BM787"/>
  <c r="BA788"/>
  <c r="BB787"/>
  <c r="BC787" s="1"/>
  <c r="AY787"/>
  <c r="AZ787"/>
  <c r="BW786"/>
  <c r="BY787"/>
  <c r="BX786"/>
  <c r="AK789"/>
  <c r="AL789"/>
  <c r="AS786"/>
  <c r="AT786" s="1"/>
  <c r="AP786"/>
  <c r="AQ786"/>
  <c r="AR787"/>
  <c r="AG790"/>
  <c r="AH790"/>
  <c r="AI791"/>
  <c r="AD791" s="1"/>
  <c r="AJ790"/>
  <c r="BH789"/>
  <c r="BJ790"/>
  <c r="BI789"/>
  <c r="BS787"/>
  <c r="BR787"/>
  <c r="BT788"/>
  <c r="BD823"/>
  <c r="AU820"/>
  <c r="BM788" l="1"/>
  <c r="BN788"/>
  <c r="BO789"/>
  <c r="BR788"/>
  <c r="BT789"/>
  <c r="BS788"/>
  <c r="BJ791"/>
  <c r="BI790"/>
  <c r="BH790"/>
  <c r="AK790"/>
  <c r="AL790"/>
  <c r="AS787"/>
  <c r="AT787" s="1"/>
  <c r="AR788"/>
  <c r="AQ787"/>
  <c r="AP787"/>
  <c r="BY788"/>
  <c r="BX787"/>
  <c r="BW787"/>
  <c r="AJ791"/>
  <c r="AI792"/>
  <c r="AD792" s="1"/>
  <c r="AH791"/>
  <c r="AG791"/>
  <c r="BB788"/>
  <c r="BC788" s="1"/>
  <c r="BA789"/>
  <c r="AZ788"/>
  <c r="AY788"/>
  <c r="BD824"/>
  <c r="AU821"/>
  <c r="BN789" l="1"/>
  <c r="BO790"/>
  <c r="BM789"/>
  <c r="AZ789"/>
  <c r="AY789"/>
  <c r="BB789"/>
  <c r="BC789" s="1"/>
  <c r="BA790"/>
  <c r="AI793"/>
  <c r="AD793" s="1"/>
  <c r="AJ792"/>
  <c r="AG792"/>
  <c r="AH792"/>
  <c r="AR789"/>
  <c r="AQ788"/>
  <c r="AP788"/>
  <c r="AS788"/>
  <c r="AT788" s="1"/>
  <c r="AK791"/>
  <c r="AL791"/>
  <c r="BW788"/>
  <c r="BY789"/>
  <c r="BX788"/>
  <c r="BH791"/>
  <c r="BJ792"/>
  <c r="BI791"/>
  <c r="BS789"/>
  <c r="BR789"/>
  <c r="BT790"/>
  <c r="BD825"/>
  <c r="AU822"/>
  <c r="BN790" l="1"/>
  <c r="BO791"/>
  <c r="BM790"/>
  <c r="BS790"/>
  <c r="BR790"/>
  <c r="BT791"/>
  <c r="BJ793"/>
  <c r="BI792"/>
  <c r="BH792"/>
  <c r="AK792"/>
  <c r="AL792"/>
  <c r="BB790"/>
  <c r="BC790" s="1"/>
  <c r="AZ790"/>
  <c r="AY790"/>
  <c r="BA791"/>
  <c r="BY790"/>
  <c r="BX789"/>
  <c r="BW789"/>
  <c r="AS789"/>
  <c r="AT789" s="1"/>
  <c r="AP789"/>
  <c r="AR790"/>
  <c r="AQ789"/>
  <c r="AJ793"/>
  <c r="AI794"/>
  <c r="AD794" s="1"/>
  <c r="AH793"/>
  <c r="AG793"/>
  <c r="AU823"/>
  <c r="BD826"/>
  <c r="BM791" l="1"/>
  <c r="BN791"/>
  <c r="BO792"/>
  <c r="AK793"/>
  <c r="AL793"/>
  <c r="AR791"/>
  <c r="AQ790"/>
  <c r="AP790"/>
  <c r="AS790"/>
  <c r="AT790" s="1"/>
  <c r="BX790"/>
  <c r="BW790"/>
  <c r="BY791"/>
  <c r="BB791"/>
  <c r="BC791" s="1"/>
  <c r="BA792"/>
  <c r="AZ791"/>
  <c r="AY791"/>
  <c r="BS791"/>
  <c r="BR791"/>
  <c r="BT792"/>
  <c r="AI795"/>
  <c r="AD795" s="1"/>
  <c r="AH794"/>
  <c r="AG794"/>
  <c r="AJ794"/>
  <c r="BH793"/>
  <c r="BJ794"/>
  <c r="BI793"/>
  <c r="AU824"/>
  <c r="BD827"/>
  <c r="BO793" l="1"/>
  <c r="BM792"/>
  <c r="BN792"/>
  <c r="BJ795"/>
  <c r="BI794"/>
  <c r="BH794"/>
  <c r="AK794"/>
  <c r="AL794"/>
  <c r="AG795"/>
  <c r="AI796"/>
  <c r="AD796" s="1"/>
  <c r="AH795"/>
  <c r="AJ795"/>
  <c r="BS792"/>
  <c r="BR792"/>
  <c r="BT793"/>
  <c r="AR792"/>
  <c r="AQ791"/>
  <c r="AS791"/>
  <c r="AT791" s="1"/>
  <c r="AP791"/>
  <c r="BB792"/>
  <c r="BC792" s="1"/>
  <c r="BA793"/>
  <c r="AZ792"/>
  <c r="AY792"/>
  <c r="BY792"/>
  <c r="BX791"/>
  <c r="BW791"/>
  <c r="AU825"/>
  <c r="BD828"/>
  <c r="BO794" l="1"/>
  <c r="BM793"/>
  <c r="BN793"/>
  <c r="BX792"/>
  <c r="BW792"/>
  <c r="BY793"/>
  <c r="AK795"/>
  <c r="AL795"/>
  <c r="AI797"/>
  <c r="AD797" s="1"/>
  <c r="AG796"/>
  <c r="AJ796"/>
  <c r="AH796"/>
  <c r="BI795"/>
  <c r="BH795"/>
  <c r="BJ796"/>
  <c r="BB793"/>
  <c r="BC793" s="1"/>
  <c r="BA794"/>
  <c r="AZ793"/>
  <c r="AY793"/>
  <c r="AP792"/>
  <c r="AS792"/>
  <c r="AT792" s="1"/>
  <c r="AR793"/>
  <c r="AQ792"/>
  <c r="BT794"/>
  <c r="BS793"/>
  <c r="BR793"/>
  <c r="BD829"/>
  <c r="AU826"/>
  <c r="BO795" l="1"/>
  <c r="BM794"/>
  <c r="BN794"/>
  <c r="BB794"/>
  <c r="BC794" s="1"/>
  <c r="BA795"/>
  <c r="AZ794"/>
  <c r="AY794"/>
  <c r="BW793"/>
  <c r="BY794"/>
  <c r="BX793"/>
  <c r="BR794"/>
  <c r="BT795"/>
  <c r="BS794"/>
  <c r="AS793"/>
  <c r="AT793" s="1"/>
  <c r="AP793"/>
  <c r="AR794"/>
  <c r="AQ793"/>
  <c r="BI796"/>
  <c r="BH796"/>
  <c r="BJ797"/>
  <c r="AK796"/>
  <c r="AL796"/>
  <c r="AG797"/>
  <c r="AI798"/>
  <c r="AD798" s="1"/>
  <c r="AH797"/>
  <c r="AJ797"/>
  <c r="AU827"/>
  <c r="BD830"/>
  <c r="BO796" l="1"/>
  <c r="BM795"/>
  <c r="BN795"/>
  <c r="BW794"/>
  <c r="BY795"/>
  <c r="BX794"/>
  <c r="AZ795"/>
  <c r="AY795"/>
  <c r="BB795"/>
  <c r="BC795" s="1"/>
  <c r="BA796"/>
  <c r="AK797"/>
  <c r="AL797"/>
  <c r="AG798"/>
  <c r="AH798"/>
  <c r="AI799"/>
  <c r="AD799" s="1"/>
  <c r="AJ798"/>
  <c r="BI797"/>
  <c r="BH797"/>
  <c r="BJ798"/>
  <c r="AR795"/>
  <c r="AQ794"/>
  <c r="AP794"/>
  <c r="AS794"/>
  <c r="AT794" s="1"/>
  <c r="BT796"/>
  <c r="BS795"/>
  <c r="BR795"/>
  <c r="BD831"/>
  <c r="AU828"/>
  <c r="BO797" l="1"/>
  <c r="BM796"/>
  <c r="BN796"/>
  <c r="BR796"/>
  <c r="BT797"/>
  <c r="BS796"/>
  <c r="AR796"/>
  <c r="AQ795"/>
  <c r="AS795"/>
  <c r="AT795" s="1"/>
  <c r="AP795"/>
  <c r="AK798"/>
  <c r="AL798"/>
  <c r="BB796"/>
  <c r="BC796" s="1"/>
  <c r="BA797"/>
  <c r="AZ796"/>
  <c r="AY796"/>
  <c r="BI798"/>
  <c r="BH798"/>
  <c r="BJ799"/>
  <c r="AH799"/>
  <c r="AJ799"/>
  <c r="AG799"/>
  <c r="AI800"/>
  <c r="AD800" s="1"/>
  <c r="BW795"/>
  <c r="BY796"/>
  <c r="BX795"/>
  <c r="BD832"/>
  <c r="AU829"/>
  <c r="BO798" l="1"/>
  <c r="BM797"/>
  <c r="BN797"/>
  <c r="AZ797"/>
  <c r="AY797"/>
  <c r="BB797"/>
  <c r="BC797" s="1"/>
  <c r="BA798"/>
  <c r="BW796"/>
  <c r="BY797"/>
  <c r="BX796"/>
  <c r="AI801"/>
  <c r="AD801" s="1"/>
  <c r="AG800"/>
  <c r="AJ800"/>
  <c r="AH800"/>
  <c r="AK799"/>
  <c r="AL799"/>
  <c r="BH799"/>
  <c r="BJ800"/>
  <c r="BI799"/>
  <c r="AP796"/>
  <c r="AS796"/>
  <c r="AT796" s="1"/>
  <c r="AR797"/>
  <c r="AQ796"/>
  <c r="BT798"/>
  <c r="BS797"/>
  <c r="BR797"/>
  <c r="BD833"/>
  <c r="AU830"/>
  <c r="BN798" l="1"/>
  <c r="BO799"/>
  <c r="BM798"/>
  <c r="AK800"/>
  <c r="AL800"/>
  <c r="AJ801"/>
  <c r="AG801"/>
  <c r="AI802"/>
  <c r="AD802" s="1"/>
  <c r="AH801"/>
  <c r="BW797"/>
  <c r="BY798"/>
  <c r="BX797"/>
  <c r="AZ798"/>
  <c r="AY798"/>
  <c r="BB798"/>
  <c r="BC798" s="1"/>
  <c r="BA799"/>
  <c r="BR798"/>
  <c r="BT799"/>
  <c r="BS798"/>
  <c r="AS797"/>
  <c r="AT797" s="1"/>
  <c r="AP797"/>
  <c r="AR798"/>
  <c r="AQ797"/>
  <c r="BJ801"/>
  <c r="BI800"/>
  <c r="BH800"/>
  <c r="BD834"/>
  <c r="AU831"/>
  <c r="BM799" l="1"/>
  <c r="BN799"/>
  <c r="BO800"/>
  <c r="BI801"/>
  <c r="BH801"/>
  <c r="BJ802"/>
  <c r="AR799"/>
  <c r="AQ798"/>
  <c r="AP798"/>
  <c r="AS798"/>
  <c r="AT798" s="1"/>
  <c r="BS799"/>
  <c r="BR799"/>
  <c r="BT800"/>
  <c r="BW798"/>
  <c r="BY799"/>
  <c r="BX798"/>
  <c r="AZ799"/>
  <c r="AY799"/>
  <c r="BB799"/>
  <c r="BC799" s="1"/>
  <c r="BA800"/>
  <c r="AJ802"/>
  <c r="AH802"/>
  <c r="AI803"/>
  <c r="AD803" s="1"/>
  <c r="AG802"/>
  <c r="AK801"/>
  <c r="AL801"/>
  <c r="BD835"/>
  <c r="AU832"/>
  <c r="BM800" l="1"/>
  <c r="BN800"/>
  <c r="BO801"/>
  <c r="AI804"/>
  <c r="AD804" s="1"/>
  <c r="AH803"/>
  <c r="AJ803"/>
  <c r="AG803"/>
  <c r="AK802"/>
  <c r="AL802"/>
  <c r="BY800"/>
  <c r="BX799"/>
  <c r="BW799"/>
  <c r="BI802"/>
  <c r="BH802"/>
  <c r="BJ803"/>
  <c r="BB800"/>
  <c r="BC800" s="1"/>
  <c r="BA801"/>
  <c r="AZ800"/>
  <c r="AY800"/>
  <c r="BS800"/>
  <c r="BR800"/>
  <c r="BT801"/>
  <c r="AR800"/>
  <c r="AQ799"/>
  <c r="AS799"/>
  <c r="AT799" s="1"/>
  <c r="AP799"/>
  <c r="AU833"/>
  <c r="BD836"/>
  <c r="BN801" l="1"/>
  <c r="BO802"/>
  <c r="BM801"/>
  <c r="AP800"/>
  <c r="AS800"/>
  <c r="AT800" s="1"/>
  <c r="AR801"/>
  <c r="AQ800"/>
  <c r="BB801"/>
  <c r="BC801" s="1"/>
  <c r="BA802"/>
  <c r="AZ801"/>
  <c r="AY801"/>
  <c r="BH803"/>
  <c r="BJ804"/>
  <c r="BI803"/>
  <c r="BX800"/>
  <c r="BW800"/>
  <c r="BY801"/>
  <c r="AK803"/>
  <c r="AL803"/>
  <c r="AG804"/>
  <c r="AJ804"/>
  <c r="AH804"/>
  <c r="AI805"/>
  <c r="AD805" s="1"/>
  <c r="BS801"/>
  <c r="BR801"/>
  <c r="BT802"/>
  <c r="BD837"/>
  <c r="AU834"/>
  <c r="BO803" l="1"/>
  <c r="BM802"/>
  <c r="BN802"/>
  <c r="BS802"/>
  <c r="BR802"/>
  <c r="BT803"/>
  <c r="BY802"/>
  <c r="BX801"/>
  <c r="BW801"/>
  <c r="AR802"/>
  <c r="AQ801"/>
  <c r="AS801"/>
  <c r="AT801" s="1"/>
  <c r="AP801"/>
  <c r="AH805"/>
  <c r="AJ805"/>
  <c r="AG805"/>
  <c r="AI806"/>
  <c r="AD806" s="1"/>
  <c r="AK804"/>
  <c r="AL804"/>
  <c r="BJ805"/>
  <c r="BI804"/>
  <c r="BH804"/>
  <c r="AZ802"/>
  <c r="AY802"/>
  <c r="BB802"/>
  <c r="BC802" s="1"/>
  <c r="BA803"/>
  <c r="BD838"/>
  <c r="AU835"/>
  <c r="BN803" l="1"/>
  <c r="BO804"/>
  <c r="BM803"/>
  <c r="AG806"/>
  <c r="AJ806"/>
  <c r="AH806"/>
  <c r="AI807"/>
  <c r="AD807" s="1"/>
  <c r="AK805"/>
  <c r="AL805"/>
  <c r="BX802"/>
  <c r="BW802"/>
  <c r="BY803"/>
  <c r="AZ803"/>
  <c r="AY803"/>
  <c r="BB803"/>
  <c r="BC803" s="1"/>
  <c r="BA804"/>
  <c r="BI805"/>
  <c r="BH805"/>
  <c r="BJ806"/>
  <c r="AP802"/>
  <c r="AS802"/>
  <c r="AT802" s="1"/>
  <c r="AR803"/>
  <c r="AQ802"/>
  <c r="BT804"/>
  <c r="BS803"/>
  <c r="BR803"/>
  <c r="AU836"/>
  <c r="BD839"/>
  <c r="BM804" l="1"/>
  <c r="BN804"/>
  <c r="BO805"/>
  <c r="BS804"/>
  <c r="BR804"/>
  <c r="BT805"/>
  <c r="AS803"/>
  <c r="AT803" s="1"/>
  <c r="AP803"/>
  <c r="AR804"/>
  <c r="AQ803"/>
  <c r="BB804"/>
  <c r="BC804" s="1"/>
  <c r="BA805"/>
  <c r="AZ804"/>
  <c r="AY804"/>
  <c r="BW803"/>
  <c r="BY804"/>
  <c r="BX803"/>
  <c r="AI808"/>
  <c r="AD808" s="1"/>
  <c r="AH807"/>
  <c r="AJ807"/>
  <c r="AG807"/>
  <c r="AK806"/>
  <c r="AL806"/>
  <c r="BJ807"/>
  <c r="BI806"/>
  <c r="BH806"/>
  <c r="AU837"/>
  <c r="BD840"/>
  <c r="BN805" l="1"/>
  <c r="BO806"/>
  <c r="BM805"/>
  <c r="BH807"/>
  <c r="BJ808"/>
  <c r="BI807"/>
  <c r="AK807"/>
  <c r="AL807"/>
  <c r="AI809"/>
  <c r="AD809" s="1"/>
  <c r="AG808"/>
  <c r="AJ808"/>
  <c r="AH808"/>
  <c r="BW804"/>
  <c r="BY805"/>
  <c r="BX804"/>
  <c r="AZ805"/>
  <c r="AY805"/>
  <c r="BB805"/>
  <c r="BC805" s="1"/>
  <c r="BA806"/>
  <c r="BS805"/>
  <c r="BR805"/>
  <c r="BT806"/>
  <c r="AR805"/>
  <c r="AQ804"/>
  <c r="AP804"/>
  <c r="AS804"/>
  <c r="AT804" s="1"/>
  <c r="BD841"/>
  <c r="AU838"/>
  <c r="BO807" l="1"/>
  <c r="BM806"/>
  <c r="BN806"/>
  <c r="BS806"/>
  <c r="BR806"/>
  <c r="BT807"/>
  <c r="BY806"/>
  <c r="BX805"/>
  <c r="BW805"/>
  <c r="AS805"/>
  <c r="AT805" s="1"/>
  <c r="AP805"/>
  <c r="AR806"/>
  <c r="AQ805"/>
  <c r="BB806"/>
  <c r="BC806" s="1"/>
  <c r="BA807"/>
  <c r="AZ806"/>
  <c r="AY806"/>
  <c r="AK808"/>
  <c r="AL808"/>
  <c r="AJ809"/>
  <c r="AG809"/>
  <c r="AI810"/>
  <c r="AD810" s="1"/>
  <c r="AH809"/>
  <c r="BI808"/>
  <c r="BH808"/>
  <c r="BJ809"/>
  <c r="AU839"/>
  <c r="BD842"/>
  <c r="BN807" l="1"/>
  <c r="BO808"/>
  <c r="BM807"/>
  <c r="BI809"/>
  <c r="BH809"/>
  <c r="BJ810"/>
  <c r="AP806"/>
  <c r="AS806"/>
  <c r="AT806" s="1"/>
  <c r="AR807"/>
  <c r="AQ806"/>
  <c r="BT808"/>
  <c r="BS807"/>
  <c r="BR807"/>
  <c r="AG810"/>
  <c r="AJ810"/>
  <c r="AH810"/>
  <c r="AI811"/>
  <c r="AD811" s="1"/>
  <c r="AK809"/>
  <c r="AL809"/>
  <c r="BB807"/>
  <c r="BC807" s="1"/>
  <c r="BA808"/>
  <c r="AZ807"/>
  <c r="AY807"/>
  <c r="BW806"/>
  <c r="BY807"/>
  <c r="BX806"/>
  <c r="AU840"/>
  <c r="BD843"/>
  <c r="BN808" l="1"/>
  <c r="BO809"/>
  <c r="BM808"/>
  <c r="BW807"/>
  <c r="BY808"/>
  <c r="BX807"/>
  <c r="BB808"/>
  <c r="BC808" s="1"/>
  <c r="BA809"/>
  <c r="AZ808"/>
  <c r="AY808"/>
  <c r="AG811"/>
  <c r="AI812"/>
  <c r="AD812" s="1"/>
  <c r="AH811"/>
  <c r="AJ811"/>
  <c r="AK810"/>
  <c r="AL810"/>
  <c r="BR808"/>
  <c r="BT809"/>
  <c r="BS808"/>
  <c r="AR808"/>
  <c r="AQ807"/>
  <c r="AS807"/>
  <c r="AT807" s="1"/>
  <c r="AP807"/>
  <c r="BI810"/>
  <c r="BH810"/>
  <c r="BJ811"/>
  <c r="BD844"/>
  <c r="AU841"/>
  <c r="BN809" l="1"/>
  <c r="BO810"/>
  <c r="BM809"/>
  <c r="BI811"/>
  <c r="BH811"/>
  <c r="BJ812"/>
  <c r="AR809"/>
  <c r="AQ808"/>
  <c r="AP808"/>
  <c r="AS808"/>
  <c r="AT808" s="1"/>
  <c r="BS809"/>
  <c r="BR809"/>
  <c r="BT810"/>
  <c r="BW808"/>
  <c r="BY809"/>
  <c r="BX808"/>
  <c r="AK811"/>
  <c r="AL811"/>
  <c r="AH812"/>
  <c r="AI813"/>
  <c r="AD813" s="1"/>
  <c r="AG812"/>
  <c r="AJ812"/>
  <c r="AZ809"/>
  <c r="AY809"/>
  <c r="BB809"/>
  <c r="BC809" s="1"/>
  <c r="BA810"/>
  <c r="BD845"/>
  <c r="AU842"/>
  <c r="BM810" l="1"/>
  <c r="BN810"/>
  <c r="BO811"/>
  <c r="AZ810"/>
  <c r="AY810"/>
  <c r="BB810"/>
  <c r="BC810" s="1"/>
  <c r="BA811"/>
  <c r="AK812"/>
  <c r="AL812"/>
  <c r="AJ813"/>
  <c r="AG813"/>
  <c r="AI814"/>
  <c r="AD814" s="1"/>
  <c r="AH813"/>
  <c r="BI812"/>
  <c r="BH812"/>
  <c r="BJ813"/>
  <c r="BY810"/>
  <c r="BX809"/>
  <c r="BW809"/>
  <c r="BS810"/>
  <c r="BR810"/>
  <c r="BT811"/>
  <c r="AS809"/>
  <c r="AT809" s="1"/>
  <c r="AP809"/>
  <c r="AR810"/>
  <c r="AQ809"/>
  <c r="BD846"/>
  <c r="AU843"/>
  <c r="BN811" l="1"/>
  <c r="BO812"/>
  <c r="BM811"/>
  <c r="BT812"/>
  <c r="BS811"/>
  <c r="BR811"/>
  <c r="BH813"/>
  <c r="BJ814"/>
  <c r="BI813"/>
  <c r="AJ814"/>
  <c r="AH814"/>
  <c r="AG814"/>
  <c r="AI815"/>
  <c r="AD815" s="1"/>
  <c r="AK813"/>
  <c r="AL813"/>
  <c r="AP810"/>
  <c r="AS810"/>
  <c r="AT810" s="1"/>
  <c r="AR811"/>
  <c r="AQ810"/>
  <c r="BW810"/>
  <c r="BY811"/>
  <c r="BX810"/>
  <c r="BB811"/>
  <c r="BC811" s="1"/>
  <c r="BA812"/>
  <c r="AZ811"/>
  <c r="AY811"/>
  <c r="AU844"/>
  <c r="BD847"/>
  <c r="BN812" l="1"/>
  <c r="BO813"/>
  <c r="BM812"/>
  <c r="BB812"/>
  <c r="BC812" s="1"/>
  <c r="BA813"/>
  <c r="AZ812"/>
  <c r="AY812"/>
  <c r="BW811"/>
  <c r="BY812"/>
  <c r="BX811"/>
  <c r="AK814"/>
  <c r="AL814"/>
  <c r="BJ815"/>
  <c r="BI814"/>
  <c r="BH814"/>
  <c r="BR812"/>
  <c r="BT813"/>
  <c r="BS812"/>
  <c r="AR812"/>
  <c r="AQ811"/>
  <c r="AS811"/>
  <c r="AT811" s="1"/>
  <c r="AP811"/>
  <c r="AJ815"/>
  <c r="AG815"/>
  <c r="AI816"/>
  <c r="AD816" s="1"/>
  <c r="AH815"/>
  <c r="BD848"/>
  <c r="AU845"/>
  <c r="BM813" l="1"/>
  <c r="BN813"/>
  <c r="BO814"/>
  <c r="AH816"/>
  <c r="AI817"/>
  <c r="AD817" s="1"/>
  <c r="AG816"/>
  <c r="AJ816"/>
  <c r="AK815"/>
  <c r="AL815"/>
  <c r="AR813"/>
  <c r="AQ812"/>
  <c r="AS812"/>
  <c r="AT812" s="1"/>
  <c r="AP812"/>
  <c r="BS813"/>
  <c r="BR813"/>
  <c r="BT814"/>
  <c r="BH815"/>
  <c r="BJ816"/>
  <c r="BI815"/>
  <c r="AY813"/>
  <c r="AZ813"/>
  <c r="BA814"/>
  <c r="BB813"/>
  <c r="BC813" s="1"/>
  <c r="BX812"/>
  <c r="BW812"/>
  <c r="BY813"/>
  <c r="AU846"/>
  <c r="BD849"/>
  <c r="BN814" l="1"/>
  <c r="BO815"/>
  <c r="BM814"/>
  <c r="BY814"/>
  <c r="BX813"/>
  <c r="BW813"/>
  <c r="BB814"/>
  <c r="BC814" s="1"/>
  <c r="BA815"/>
  <c r="AZ814"/>
  <c r="AY814"/>
  <c r="BJ817"/>
  <c r="BI816"/>
  <c r="BH816"/>
  <c r="BS814"/>
  <c r="BR814"/>
  <c r="BT815"/>
  <c r="AP813"/>
  <c r="AS813"/>
  <c r="AT813" s="1"/>
  <c r="AR814"/>
  <c r="AQ813"/>
  <c r="AK816"/>
  <c r="AL816"/>
  <c r="AG817"/>
  <c r="AI818"/>
  <c r="AD818" s="1"/>
  <c r="AH817"/>
  <c r="AJ817"/>
  <c r="BD850"/>
  <c r="AU847"/>
  <c r="BN815" l="1"/>
  <c r="BO816"/>
  <c r="BM815"/>
  <c r="AK817"/>
  <c r="AL817"/>
  <c r="AG818"/>
  <c r="AJ818"/>
  <c r="AH818"/>
  <c r="AI819"/>
  <c r="AD819" s="1"/>
  <c r="AR815"/>
  <c r="AQ814"/>
  <c r="AS814"/>
  <c r="AT814" s="1"/>
  <c r="AP814"/>
  <c r="BH817"/>
  <c r="BJ818"/>
  <c r="BI817"/>
  <c r="AZ815"/>
  <c r="BB815"/>
  <c r="BC815" s="1"/>
  <c r="BA816"/>
  <c r="AY815"/>
  <c r="BX814"/>
  <c r="BW814"/>
  <c r="BY815"/>
  <c r="BS815"/>
  <c r="BR815"/>
  <c r="BT816"/>
  <c r="AU848"/>
  <c r="BD851"/>
  <c r="BO817" l="1"/>
  <c r="BM816"/>
  <c r="BN816"/>
  <c r="BS816"/>
  <c r="BR816"/>
  <c r="BT817"/>
  <c r="BY816"/>
  <c r="BX815"/>
  <c r="BW815"/>
  <c r="AZ816"/>
  <c r="AY816"/>
  <c r="BB816"/>
  <c r="BC816" s="1"/>
  <c r="BA817"/>
  <c r="BI818"/>
  <c r="BH818"/>
  <c r="BJ819"/>
  <c r="AI820"/>
  <c r="AD820" s="1"/>
  <c r="AH819"/>
  <c r="AJ819"/>
  <c r="AG819"/>
  <c r="AK818"/>
  <c r="AL818"/>
  <c r="AR816"/>
  <c r="AQ815"/>
  <c r="AP815"/>
  <c r="AS815"/>
  <c r="AT815" s="1"/>
  <c r="BD852"/>
  <c r="AU849"/>
  <c r="BM817" l="1"/>
  <c r="BN817"/>
  <c r="BO818"/>
  <c r="AS816"/>
  <c r="AT816" s="1"/>
  <c r="AP816"/>
  <c r="AR817"/>
  <c r="AQ816"/>
  <c r="BH819"/>
  <c r="BJ820"/>
  <c r="BI819"/>
  <c r="BT818"/>
  <c r="BS817"/>
  <c r="BR817"/>
  <c r="AK819"/>
  <c r="AL819"/>
  <c r="AJ820"/>
  <c r="AH820"/>
  <c r="AI821"/>
  <c r="AD821" s="1"/>
  <c r="AG820"/>
  <c r="AY817"/>
  <c r="AZ817"/>
  <c r="BA818"/>
  <c r="BB817"/>
  <c r="BC817" s="1"/>
  <c r="BW816"/>
  <c r="BY817"/>
  <c r="BX816"/>
  <c r="BD853"/>
  <c r="AU850"/>
  <c r="BM818" l="1"/>
  <c r="BN818"/>
  <c r="BO819"/>
  <c r="AZ818"/>
  <c r="AY818"/>
  <c r="BB818"/>
  <c r="BC818" s="1"/>
  <c r="BA819"/>
  <c r="AJ821"/>
  <c r="AG821"/>
  <c r="AI822"/>
  <c r="AD822" s="1"/>
  <c r="AH821"/>
  <c r="AK820"/>
  <c r="AL820"/>
  <c r="AR818"/>
  <c r="AQ817"/>
  <c r="AP817"/>
  <c r="AS817"/>
  <c r="AT817" s="1"/>
  <c r="BW817"/>
  <c r="BY818"/>
  <c r="BX817"/>
  <c r="BS818"/>
  <c r="BR818"/>
  <c r="BT819"/>
  <c r="BI820"/>
  <c r="BH820"/>
  <c r="BJ821"/>
  <c r="AU851"/>
  <c r="BD854"/>
  <c r="BN819" l="1"/>
  <c r="BO820"/>
  <c r="BM819"/>
  <c r="BI821"/>
  <c r="BH821"/>
  <c r="BJ822"/>
  <c r="AS818"/>
  <c r="AT818" s="1"/>
  <c r="AP818"/>
  <c r="AR819"/>
  <c r="AQ818"/>
  <c r="AG822"/>
  <c r="AJ822"/>
  <c r="AH822"/>
  <c r="AI823"/>
  <c r="AD823" s="1"/>
  <c r="AK821"/>
  <c r="AL821"/>
  <c r="BS819"/>
  <c r="BR819"/>
  <c r="BT820"/>
  <c r="BW818"/>
  <c r="BY819"/>
  <c r="BX818"/>
  <c r="BA820"/>
  <c r="BB819"/>
  <c r="BC819" s="1"/>
  <c r="AY819"/>
  <c r="AZ819"/>
  <c r="BD855"/>
  <c r="AU852"/>
  <c r="BM820" l="1"/>
  <c r="BN820"/>
  <c r="BO821"/>
  <c r="BW819"/>
  <c r="BY820"/>
  <c r="BX819"/>
  <c r="BS820"/>
  <c r="BR820"/>
  <c r="BT821"/>
  <c r="AH823"/>
  <c r="AJ823"/>
  <c r="AG823"/>
  <c r="AI824"/>
  <c r="AD824" s="1"/>
  <c r="AK822"/>
  <c r="AL822"/>
  <c r="BJ823"/>
  <c r="BI822"/>
  <c r="BH822"/>
  <c r="BB820"/>
  <c r="BC820" s="1"/>
  <c r="AZ820"/>
  <c r="AY820"/>
  <c r="BA821"/>
  <c r="AR820"/>
  <c r="AQ819"/>
  <c r="AP819"/>
  <c r="AS819"/>
  <c r="AT819" s="1"/>
  <c r="BD856"/>
  <c r="AU853"/>
  <c r="BM821" l="1"/>
  <c r="BN821"/>
  <c r="BO822"/>
  <c r="BA822"/>
  <c r="AY821"/>
  <c r="AZ821"/>
  <c r="BB821"/>
  <c r="BC821" s="1"/>
  <c r="BH823"/>
  <c r="BJ824"/>
  <c r="BI823"/>
  <c r="AH824"/>
  <c r="AI825"/>
  <c r="AD825" s="1"/>
  <c r="AG824"/>
  <c r="AJ824"/>
  <c r="AK823"/>
  <c r="AL823"/>
  <c r="BS821"/>
  <c r="BR821"/>
  <c r="BT822"/>
  <c r="BW820"/>
  <c r="BY821"/>
  <c r="BX820"/>
  <c r="AS820"/>
  <c r="AT820" s="1"/>
  <c r="AP820"/>
  <c r="AR821"/>
  <c r="AQ820"/>
  <c r="BD857"/>
  <c r="AU854"/>
  <c r="BM822" l="1"/>
  <c r="BN822"/>
  <c r="BO823"/>
  <c r="AK824"/>
  <c r="AL824"/>
  <c r="AJ825"/>
  <c r="AG825"/>
  <c r="AI826"/>
  <c r="AD826" s="1"/>
  <c r="AH825"/>
  <c r="AZ822"/>
  <c r="AY822"/>
  <c r="BB822"/>
  <c r="BC822" s="1"/>
  <c r="BA823"/>
  <c r="AR822"/>
  <c r="AQ821"/>
  <c r="AP821"/>
  <c r="AS821"/>
  <c r="AT821" s="1"/>
  <c r="BW821"/>
  <c r="BY822"/>
  <c r="BX821"/>
  <c r="BS822"/>
  <c r="BR822"/>
  <c r="BT823"/>
  <c r="BJ825"/>
  <c r="BI824"/>
  <c r="BH824"/>
  <c r="AU855"/>
  <c r="BD858"/>
  <c r="BO824" l="1"/>
  <c r="BM823"/>
  <c r="BN823"/>
  <c r="AS822"/>
  <c r="AT822" s="1"/>
  <c r="AP822"/>
  <c r="AR823"/>
  <c r="AQ822"/>
  <c r="BA824"/>
  <c r="BB823"/>
  <c r="BC823" s="1"/>
  <c r="AY823"/>
  <c r="AZ823"/>
  <c r="BS823"/>
  <c r="BR823"/>
  <c r="BT824"/>
  <c r="BW822"/>
  <c r="BY823"/>
  <c r="BX822"/>
  <c r="AI827"/>
  <c r="AD827" s="1"/>
  <c r="AG826"/>
  <c r="AJ826"/>
  <c r="AH826"/>
  <c r="AK825"/>
  <c r="AL825"/>
  <c r="BI825"/>
  <c r="BH825"/>
  <c r="BJ826"/>
  <c r="BD859"/>
  <c r="AU856"/>
  <c r="BN824" l="1"/>
  <c r="BO825"/>
  <c r="BM824"/>
  <c r="BJ827"/>
  <c r="BI826"/>
  <c r="BH826"/>
  <c r="AK826"/>
  <c r="AL826"/>
  <c r="AI828"/>
  <c r="AD828" s="1"/>
  <c r="AH827"/>
  <c r="AJ827"/>
  <c r="AG827"/>
  <c r="BW823"/>
  <c r="BY824"/>
  <c r="BX823"/>
  <c r="BR824"/>
  <c r="BT825"/>
  <c r="BS824"/>
  <c r="AZ824"/>
  <c r="AY824"/>
  <c r="BB824"/>
  <c r="BC824" s="1"/>
  <c r="BA825"/>
  <c r="AP823"/>
  <c r="AS823"/>
  <c r="AT823" s="1"/>
  <c r="AR824"/>
  <c r="AQ823"/>
  <c r="AU857"/>
  <c r="BD860"/>
  <c r="BN825" l="1"/>
  <c r="BO826"/>
  <c r="BM825"/>
  <c r="AZ825"/>
  <c r="BB825"/>
  <c r="BC825" s="1"/>
  <c r="BA826"/>
  <c r="AY825"/>
  <c r="BX824"/>
  <c r="BW824"/>
  <c r="BY825"/>
  <c r="BH827"/>
  <c r="BJ828"/>
  <c r="BI827"/>
  <c r="AR825"/>
  <c r="AQ824"/>
  <c r="AS824"/>
  <c r="AT824" s="1"/>
  <c r="AP824"/>
  <c r="BS825"/>
  <c r="BR825"/>
  <c r="BT826"/>
  <c r="AK827"/>
  <c r="AL827"/>
  <c r="AH828"/>
  <c r="AI829"/>
  <c r="AD829" s="1"/>
  <c r="AG828"/>
  <c r="AJ828"/>
  <c r="BD861"/>
  <c r="AU858"/>
  <c r="BM826" l="1"/>
  <c r="BN826"/>
  <c r="BO827"/>
  <c r="BI828"/>
  <c r="BH828"/>
  <c r="BJ829"/>
  <c r="BY826"/>
  <c r="BX825"/>
  <c r="BW825"/>
  <c r="AZ826"/>
  <c r="AY826"/>
  <c r="BB826"/>
  <c r="BC826" s="1"/>
  <c r="BA827"/>
  <c r="AK828"/>
  <c r="AL828"/>
  <c r="AG829"/>
  <c r="AI830"/>
  <c r="AD830" s="1"/>
  <c r="AH829"/>
  <c r="AJ829"/>
  <c r="BR826"/>
  <c r="BT827"/>
  <c r="BS826"/>
  <c r="AR826"/>
  <c r="AQ825"/>
  <c r="AP825"/>
  <c r="AS825"/>
  <c r="AT825" s="1"/>
  <c r="BD862"/>
  <c r="AU859"/>
  <c r="BN827" l="1"/>
  <c r="BO828"/>
  <c r="BM827"/>
  <c r="AS826"/>
  <c r="AT826" s="1"/>
  <c r="AP826"/>
  <c r="AR827"/>
  <c r="AQ826"/>
  <c r="BT828"/>
  <c r="BS827"/>
  <c r="BR827"/>
  <c r="AK829"/>
  <c r="AL829"/>
  <c r="AG830"/>
  <c r="AJ830"/>
  <c r="AH830"/>
  <c r="AI831"/>
  <c r="AD831" s="1"/>
  <c r="BH829"/>
  <c r="BJ830"/>
  <c r="BI829"/>
  <c r="BA828"/>
  <c r="BB827"/>
  <c r="BC827" s="1"/>
  <c r="AY827"/>
  <c r="AZ827"/>
  <c r="BW826"/>
  <c r="BY827"/>
  <c r="BX826"/>
  <c r="BD863"/>
  <c r="AU860"/>
  <c r="BM828" l="1"/>
  <c r="BN828"/>
  <c r="BO829"/>
  <c r="BA829"/>
  <c r="AZ828"/>
  <c r="AY828"/>
  <c r="BB828"/>
  <c r="BC828" s="1"/>
  <c r="BR828"/>
  <c r="BT829"/>
  <c r="BS828"/>
  <c r="AR828"/>
  <c r="AQ827"/>
  <c r="AP827"/>
  <c r="AS827"/>
  <c r="AT827" s="1"/>
  <c r="BW827"/>
  <c r="BY828"/>
  <c r="BX827"/>
  <c r="BJ831"/>
  <c r="BI830"/>
  <c r="BH830"/>
  <c r="AJ831"/>
  <c r="AG831"/>
  <c r="AI832"/>
  <c r="AD832" s="1"/>
  <c r="AH831"/>
  <c r="AK830"/>
  <c r="AL830"/>
  <c r="AU861"/>
  <c r="BD864"/>
  <c r="BM829" l="1"/>
  <c r="BN829"/>
  <c r="BO830"/>
  <c r="AI833"/>
  <c r="AD833" s="1"/>
  <c r="AG832"/>
  <c r="AJ832"/>
  <c r="AH832"/>
  <c r="AK831"/>
  <c r="AL831"/>
  <c r="AZ829"/>
  <c r="AY829"/>
  <c r="BB829"/>
  <c r="BC829" s="1"/>
  <c r="BA830"/>
  <c r="BH831"/>
  <c r="BJ832"/>
  <c r="BI831"/>
  <c r="BW828"/>
  <c r="BY829"/>
  <c r="BX828"/>
  <c r="AR829"/>
  <c r="AQ828"/>
  <c r="AS828"/>
  <c r="AT828" s="1"/>
  <c r="AP828"/>
  <c r="BT830"/>
  <c r="BS829"/>
  <c r="BR829"/>
  <c r="BD865"/>
  <c r="AU862"/>
  <c r="BM830" l="1"/>
  <c r="BN830"/>
  <c r="BO831"/>
  <c r="BR830"/>
  <c r="BT831"/>
  <c r="BS830"/>
  <c r="AP829"/>
  <c r="AS829"/>
  <c r="AT829" s="1"/>
  <c r="AR830"/>
  <c r="AQ829"/>
  <c r="BY830"/>
  <c r="BX829"/>
  <c r="BW829"/>
  <c r="AK832"/>
  <c r="AL832"/>
  <c r="AJ833"/>
  <c r="AG833"/>
  <c r="AH833"/>
  <c r="AI834"/>
  <c r="AD834" s="1"/>
  <c r="BI832"/>
  <c r="BH832"/>
  <c r="BJ833"/>
  <c r="BB830"/>
  <c r="BC830" s="1"/>
  <c r="BA831"/>
  <c r="AZ830"/>
  <c r="AY830"/>
  <c r="AU863"/>
  <c r="BD866"/>
  <c r="BO832" l="1"/>
  <c r="BM831"/>
  <c r="BN831"/>
  <c r="BA832"/>
  <c r="BB831"/>
  <c r="BC831" s="1"/>
  <c r="AY831"/>
  <c r="AZ831"/>
  <c r="BH833"/>
  <c r="BJ834"/>
  <c r="BI833"/>
  <c r="AK833"/>
  <c r="AL833"/>
  <c r="AH834"/>
  <c r="AI835"/>
  <c r="AD835" s="1"/>
  <c r="AG834"/>
  <c r="AJ834"/>
  <c r="BX830"/>
  <c r="BW830"/>
  <c r="BY831"/>
  <c r="AR831"/>
  <c r="AQ830"/>
  <c r="AS830"/>
  <c r="AT830" s="1"/>
  <c r="AP830"/>
  <c r="BT832"/>
  <c r="BS831"/>
  <c r="BR831"/>
  <c r="AU864"/>
  <c r="BD867"/>
  <c r="BN832" l="1"/>
  <c r="BO833"/>
  <c r="BM832"/>
  <c r="BY832"/>
  <c r="BX831"/>
  <c r="BW831"/>
  <c r="BI834"/>
  <c r="BH834"/>
  <c r="BJ835"/>
  <c r="BS832"/>
  <c r="BR832"/>
  <c r="BT833"/>
  <c r="AR832"/>
  <c r="AQ831"/>
  <c r="AP831"/>
  <c r="AS831"/>
  <c r="AT831" s="1"/>
  <c r="AK834"/>
  <c r="AL834"/>
  <c r="AG835"/>
  <c r="AI836"/>
  <c r="AD836" s="1"/>
  <c r="AH835"/>
  <c r="AJ835"/>
  <c r="BA833"/>
  <c r="AZ832"/>
  <c r="AY832"/>
  <c r="BB832"/>
  <c r="BC832" s="1"/>
  <c r="AU865"/>
  <c r="BD868"/>
  <c r="BN833" l="1"/>
  <c r="BO834"/>
  <c r="BM833"/>
  <c r="BA834"/>
  <c r="AZ833"/>
  <c r="AY833"/>
  <c r="BB833"/>
  <c r="BC833" s="1"/>
  <c r="AR833"/>
  <c r="AQ832"/>
  <c r="AS832"/>
  <c r="AT832" s="1"/>
  <c r="AP832"/>
  <c r="BI835"/>
  <c r="BH835"/>
  <c r="BJ836"/>
  <c r="AK835"/>
  <c r="AL835"/>
  <c r="AH836"/>
  <c r="AI837"/>
  <c r="AD837" s="1"/>
  <c r="AG836"/>
  <c r="AJ836"/>
  <c r="BT834"/>
  <c r="BS833"/>
  <c r="BR833"/>
  <c r="BW832"/>
  <c r="BY833"/>
  <c r="BX832"/>
  <c r="BD869"/>
  <c r="AU866"/>
  <c r="BO835" l="1"/>
  <c r="BM834"/>
  <c r="BN834"/>
  <c r="BY834"/>
  <c r="BX833"/>
  <c r="BW833"/>
  <c r="AK836"/>
  <c r="AL836"/>
  <c r="AI838"/>
  <c r="AD838" s="1"/>
  <c r="AH837"/>
  <c r="AJ837"/>
  <c r="AG837"/>
  <c r="BR834"/>
  <c r="BT835"/>
  <c r="BS834"/>
  <c r="BJ837"/>
  <c r="BI836"/>
  <c r="BH836"/>
  <c r="AR834"/>
  <c r="AQ833"/>
  <c r="AP833"/>
  <c r="AS833"/>
  <c r="AT833" s="1"/>
  <c r="BA835"/>
  <c r="BB834"/>
  <c r="BC834" s="1"/>
  <c r="AY834"/>
  <c r="AZ834"/>
  <c r="AU867"/>
  <c r="BD870"/>
  <c r="BO836" l="1"/>
  <c r="BM835"/>
  <c r="BN835"/>
  <c r="BI837"/>
  <c r="BH837"/>
  <c r="BJ838"/>
  <c r="BT836"/>
  <c r="BS835"/>
  <c r="BR835"/>
  <c r="AK837"/>
  <c r="AL837"/>
  <c r="AJ838"/>
  <c r="AH838"/>
  <c r="AI839"/>
  <c r="AD839" s="1"/>
  <c r="AG838"/>
  <c r="BW834"/>
  <c r="BY835"/>
  <c r="BX834"/>
  <c r="AZ835"/>
  <c r="BA836"/>
  <c r="BB835"/>
  <c r="BC835" s="1"/>
  <c r="AY835"/>
  <c r="AS834"/>
  <c r="AT834" s="1"/>
  <c r="AP834"/>
  <c r="AR835"/>
  <c r="AQ834"/>
  <c r="BD871"/>
  <c r="AU868"/>
  <c r="BO837" l="1"/>
  <c r="BM836"/>
  <c r="BN836"/>
  <c r="AY836"/>
  <c r="AZ836"/>
  <c r="BA837"/>
  <c r="BB836"/>
  <c r="BC836" s="1"/>
  <c r="AJ839"/>
  <c r="AG839"/>
  <c r="AI840"/>
  <c r="AD840" s="1"/>
  <c r="AH839"/>
  <c r="AK838"/>
  <c r="AL838"/>
  <c r="BI838"/>
  <c r="BH838"/>
  <c r="BJ839"/>
  <c r="AR836"/>
  <c r="AQ835"/>
  <c r="AP835"/>
  <c r="AS835"/>
  <c r="AT835" s="1"/>
  <c r="BW835"/>
  <c r="BY836"/>
  <c r="BX835"/>
  <c r="BS836"/>
  <c r="BR836"/>
  <c r="BT837"/>
  <c r="AU869"/>
  <c r="BD872"/>
  <c r="BN837" l="1"/>
  <c r="BO838"/>
  <c r="BM837"/>
  <c r="BT838"/>
  <c r="BS837"/>
  <c r="BR837"/>
  <c r="BW836"/>
  <c r="BY837"/>
  <c r="BX836"/>
  <c r="BI839"/>
  <c r="BH839"/>
  <c r="BJ840"/>
  <c r="AH840"/>
  <c r="AI841"/>
  <c r="AD841" s="1"/>
  <c r="AG840"/>
  <c r="AJ840"/>
  <c r="AK839"/>
  <c r="AL839"/>
  <c r="AY837"/>
  <c r="AZ837"/>
  <c r="BA838"/>
  <c r="BB837"/>
  <c r="BC837" s="1"/>
  <c r="AS836"/>
  <c r="AT836" s="1"/>
  <c r="AP836"/>
  <c r="AR837"/>
  <c r="AQ836"/>
  <c r="BD873"/>
  <c r="AU870"/>
  <c r="BN838" l="1"/>
  <c r="BO839"/>
  <c r="BM838"/>
  <c r="AP837"/>
  <c r="AS837"/>
  <c r="AT837" s="1"/>
  <c r="AR838"/>
  <c r="AQ837"/>
  <c r="BB838"/>
  <c r="BC838" s="1"/>
  <c r="BA839"/>
  <c r="AZ838"/>
  <c r="AY838"/>
  <c r="AK840"/>
  <c r="AL840"/>
  <c r="AH841"/>
  <c r="AJ841"/>
  <c r="AG841"/>
  <c r="AI842"/>
  <c r="AD842" s="1"/>
  <c r="BI840"/>
  <c r="BH840"/>
  <c r="BJ841"/>
  <c r="BW837"/>
  <c r="BY838"/>
  <c r="BX837"/>
  <c r="BS838"/>
  <c r="BR838"/>
  <c r="BT839"/>
  <c r="AU871"/>
  <c r="BD874"/>
  <c r="BO840" l="1"/>
  <c r="BM839"/>
  <c r="BN839"/>
  <c r="AG842"/>
  <c r="AJ842"/>
  <c r="AH842"/>
  <c r="AI843"/>
  <c r="AD843" s="1"/>
  <c r="AK841"/>
  <c r="AL841"/>
  <c r="AY839"/>
  <c r="AZ839"/>
  <c r="BA840"/>
  <c r="BB839"/>
  <c r="BC839" s="1"/>
  <c r="BS839"/>
  <c r="BR839"/>
  <c r="BT840"/>
  <c r="BX838"/>
  <c r="BW838"/>
  <c r="BY839"/>
  <c r="BH841"/>
  <c r="BJ842"/>
  <c r="BI841"/>
  <c r="AR839"/>
  <c r="AQ838"/>
  <c r="AS838"/>
  <c r="AT838" s="1"/>
  <c r="AP838"/>
  <c r="BD875"/>
  <c r="AU872"/>
  <c r="BM840" l="1"/>
  <c r="BN840"/>
  <c r="BO841"/>
  <c r="BR840"/>
  <c r="BT841"/>
  <c r="BS840"/>
  <c r="AZ840"/>
  <c r="AY840"/>
  <c r="BB840"/>
  <c r="BC840" s="1"/>
  <c r="BA841"/>
  <c r="AR840"/>
  <c r="AQ839"/>
  <c r="AP839"/>
  <c r="AS839"/>
  <c r="AT839" s="1"/>
  <c r="BI842"/>
  <c r="BH842"/>
  <c r="BJ843"/>
  <c r="BY840"/>
  <c r="BX839"/>
  <c r="BW839"/>
  <c r="AJ843"/>
  <c r="AG843"/>
  <c r="AI844"/>
  <c r="AD844" s="1"/>
  <c r="AH843"/>
  <c r="AK842"/>
  <c r="AL842"/>
  <c r="AU873"/>
  <c r="BD876"/>
  <c r="BM841" l="1"/>
  <c r="BN841"/>
  <c r="BO842"/>
  <c r="AJ844"/>
  <c r="AH844"/>
  <c r="AI845"/>
  <c r="AD845" s="1"/>
  <c r="AG844"/>
  <c r="AK843"/>
  <c r="AL843"/>
  <c r="BI843"/>
  <c r="BH843"/>
  <c r="BJ844"/>
  <c r="AR841"/>
  <c r="AQ840"/>
  <c r="AS840"/>
  <c r="AT840" s="1"/>
  <c r="AP840"/>
  <c r="AY841"/>
  <c r="AZ841"/>
  <c r="BA842"/>
  <c r="BB841"/>
  <c r="BC841" s="1"/>
  <c r="BW840"/>
  <c r="BY841"/>
  <c r="BX840"/>
  <c r="BS841"/>
  <c r="BR841"/>
  <c r="BT842"/>
  <c r="AU874"/>
  <c r="BD877"/>
  <c r="BO843" l="1"/>
  <c r="BN842"/>
  <c r="BM842"/>
  <c r="AP841"/>
  <c r="AS841"/>
  <c r="AT841" s="1"/>
  <c r="AR842"/>
  <c r="AQ841"/>
  <c r="AJ845"/>
  <c r="AG845"/>
  <c r="AI846"/>
  <c r="AD846" s="1"/>
  <c r="AH845"/>
  <c r="AK844"/>
  <c r="AL844"/>
  <c r="BS842"/>
  <c r="BR842"/>
  <c r="BT843"/>
  <c r="BY842"/>
  <c r="BX841"/>
  <c r="BW841"/>
  <c r="AZ842"/>
  <c r="AY842"/>
  <c r="BB842"/>
  <c r="BC842" s="1"/>
  <c r="BA843"/>
  <c r="BI844"/>
  <c r="BH844"/>
  <c r="BJ845"/>
  <c r="BD878"/>
  <c r="AU875"/>
  <c r="BM843" l="1"/>
  <c r="BN843"/>
  <c r="BO844"/>
  <c r="AY843"/>
  <c r="AZ843"/>
  <c r="BA844"/>
  <c r="BB843"/>
  <c r="BC843" s="1"/>
  <c r="BX842"/>
  <c r="BW842"/>
  <c r="BY843"/>
  <c r="BH845"/>
  <c r="BJ846"/>
  <c r="BI845"/>
  <c r="BS843"/>
  <c r="BR843"/>
  <c r="BT844"/>
  <c r="AG846"/>
  <c r="AJ846"/>
  <c r="AH846"/>
  <c r="AI847"/>
  <c r="AD847" s="1"/>
  <c r="AK845"/>
  <c r="AL845"/>
  <c r="AR843"/>
  <c r="AQ842"/>
  <c r="AS842"/>
  <c r="AT842" s="1"/>
  <c r="AP842"/>
  <c r="BD879"/>
  <c r="AU876"/>
  <c r="BM844" l="1"/>
  <c r="BN844"/>
  <c r="BO845"/>
  <c r="AR844"/>
  <c r="AQ843"/>
  <c r="AP843"/>
  <c r="AS843"/>
  <c r="AT843" s="1"/>
  <c r="AH847"/>
  <c r="AJ847"/>
  <c r="AG847"/>
  <c r="AI848"/>
  <c r="AD848" s="1"/>
  <c r="AK846"/>
  <c r="AL846"/>
  <c r="BS844"/>
  <c r="BR844"/>
  <c r="BT845"/>
  <c r="BJ847"/>
  <c r="BI846"/>
  <c r="BH846"/>
  <c r="BY844"/>
  <c r="BX843"/>
  <c r="BW843"/>
  <c r="AZ844"/>
  <c r="AY844"/>
  <c r="BB844"/>
  <c r="BC844" s="1"/>
  <c r="BA845"/>
  <c r="AU877"/>
  <c r="BD880"/>
  <c r="BN845" l="1"/>
  <c r="BO846"/>
  <c r="BM845"/>
  <c r="BH847"/>
  <c r="BJ848"/>
  <c r="BI847"/>
  <c r="AH848"/>
  <c r="AI849"/>
  <c r="AD849" s="1"/>
  <c r="AG848"/>
  <c r="AJ848"/>
  <c r="AK847"/>
  <c r="AL847"/>
  <c r="AY845"/>
  <c r="AZ845"/>
  <c r="BA846"/>
  <c r="BB845"/>
  <c r="BC845" s="1"/>
  <c r="BW844"/>
  <c r="BY845"/>
  <c r="BX844"/>
  <c r="BT846"/>
  <c r="BS845"/>
  <c r="BR845"/>
  <c r="AS844"/>
  <c r="AT844" s="1"/>
  <c r="AP844"/>
  <c r="AR845"/>
  <c r="AQ844"/>
  <c r="BD881"/>
  <c r="AU878"/>
  <c r="BO847" l="1"/>
  <c r="BM846"/>
  <c r="BN846"/>
  <c r="AP845"/>
  <c r="AS845"/>
  <c r="AT845" s="1"/>
  <c r="AR846"/>
  <c r="AQ845"/>
  <c r="AZ846"/>
  <c r="AY846"/>
  <c r="BB846"/>
  <c r="BC846" s="1"/>
  <c r="BA847"/>
  <c r="AK848"/>
  <c r="AL848"/>
  <c r="AJ849"/>
  <c r="AG849"/>
  <c r="AI850"/>
  <c r="AD850" s="1"/>
  <c r="AH849"/>
  <c r="BR846"/>
  <c r="BT847"/>
  <c r="BS846"/>
  <c r="BW845"/>
  <c r="BY846"/>
  <c r="BX845"/>
  <c r="BJ849"/>
  <c r="BI848"/>
  <c r="BH848"/>
  <c r="BD882"/>
  <c r="AU879"/>
  <c r="BN847" l="1"/>
  <c r="BO848"/>
  <c r="BM847"/>
  <c r="BI849"/>
  <c r="BH849"/>
  <c r="BJ850"/>
  <c r="BX846"/>
  <c r="BW846"/>
  <c r="BY847"/>
  <c r="AI851"/>
  <c r="AD851" s="1"/>
  <c r="AG850"/>
  <c r="AJ850"/>
  <c r="AH850"/>
  <c r="AK849"/>
  <c r="AL849"/>
  <c r="BA848"/>
  <c r="BB847"/>
  <c r="BC847" s="1"/>
  <c r="AY847"/>
  <c r="AZ847"/>
  <c r="BT848"/>
  <c r="BS847"/>
  <c r="BR847"/>
  <c r="AR847"/>
  <c r="AQ846"/>
  <c r="AS846"/>
  <c r="AT846" s="1"/>
  <c r="AP846"/>
  <c r="AU880"/>
  <c r="BD883"/>
  <c r="BM848" l="1"/>
  <c r="BN848"/>
  <c r="BO849"/>
  <c r="BR848"/>
  <c r="BT849"/>
  <c r="BS848"/>
  <c r="AY848"/>
  <c r="BB848"/>
  <c r="BC848" s="1"/>
  <c r="BA849"/>
  <c r="AZ848"/>
  <c r="AK850"/>
  <c r="AL850"/>
  <c r="AI852"/>
  <c r="AD852" s="1"/>
  <c r="AH851"/>
  <c r="AJ851"/>
  <c r="AG851"/>
  <c r="BI850"/>
  <c r="BH850"/>
  <c r="BJ851"/>
  <c r="AP847"/>
  <c r="AS847"/>
  <c r="AT847" s="1"/>
  <c r="AR848"/>
  <c r="AQ847"/>
  <c r="BY848"/>
  <c r="BX847"/>
  <c r="BW847"/>
  <c r="BD884"/>
  <c r="AU881"/>
  <c r="BN849" l="1"/>
  <c r="BO850"/>
  <c r="BM849"/>
  <c r="BX848"/>
  <c r="BW848"/>
  <c r="BY849"/>
  <c r="AS848"/>
  <c r="AT848" s="1"/>
  <c r="AP848"/>
  <c r="AR849"/>
  <c r="AQ848"/>
  <c r="BH851"/>
  <c r="BJ852"/>
  <c r="BI851"/>
  <c r="AK851"/>
  <c r="AL851"/>
  <c r="AH852"/>
  <c r="AI853"/>
  <c r="AD853" s="1"/>
  <c r="AG852"/>
  <c r="AJ852"/>
  <c r="BB849"/>
  <c r="BC849" s="1"/>
  <c r="BA850"/>
  <c r="AZ849"/>
  <c r="AY849"/>
  <c r="BT850"/>
  <c r="BS849"/>
  <c r="BR849"/>
  <c r="AU882"/>
  <c r="BD885"/>
  <c r="BM850" l="1"/>
  <c r="BN850"/>
  <c r="BO851"/>
  <c r="BR850"/>
  <c r="BT851"/>
  <c r="BS850"/>
  <c r="AR850"/>
  <c r="AQ849"/>
  <c r="AP849"/>
  <c r="AS849"/>
  <c r="AT849" s="1"/>
  <c r="AZ850"/>
  <c r="AY850"/>
  <c r="BB850"/>
  <c r="BC850" s="1"/>
  <c r="BA851"/>
  <c r="AK852"/>
  <c r="AL852"/>
  <c r="AH853"/>
  <c r="AJ853"/>
  <c r="AG853"/>
  <c r="AI854"/>
  <c r="AD854" s="1"/>
  <c r="BI852"/>
  <c r="BH852"/>
  <c r="BJ853"/>
  <c r="BW849"/>
  <c r="BY850"/>
  <c r="BX849"/>
  <c r="AU883"/>
  <c r="BD886"/>
  <c r="BM851" l="1"/>
  <c r="BN851"/>
  <c r="BO852"/>
  <c r="AZ851"/>
  <c r="BB851"/>
  <c r="BC851" s="1"/>
  <c r="BA852"/>
  <c r="AY851"/>
  <c r="AS850"/>
  <c r="AT850" s="1"/>
  <c r="AP850"/>
  <c r="AR851"/>
  <c r="AQ850"/>
  <c r="BT852"/>
  <c r="BS851"/>
  <c r="BR851"/>
  <c r="AG854"/>
  <c r="AJ854"/>
  <c r="AH854"/>
  <c r="AI855"/>
  <c r="AD855" s="1"/>
  <c r="AK853"/>
  <c r="AL853"/>
  <c r="BW850"/>
  <c r="BY851"/>
  <c r="BX850"/>
  <c r="BI853"/>
  <c r="BH853"/>
  <c r="BJ854"/>
  <c r="AU884"/>
  <c r="BD887"/>
  <c r="BM852" l="1"/>
  <c r="BN852"/>
  <c r="BO853"/>
  <c r="BI854"/>
  <c r="BH854"/>
  <c r="BJ855"/>
  <c r="BW851"/>
  <c r="BY852"/>
  <c r="BX851"/>
  <c r="AI856"/>
  <c r="AD856" s="1"/>
  <c r="AH855"/>
  <c r="AJ855"/>
  <c r="AG855"/>
  <c r="AK854"/>
  <c r="AL854"/>
  <c r="BS852"/>
  <c r="BR852"/>
  <c r="BT853"/>
  <c r="AR852"/>
  <c r="AQ851"/>
  <c r="AP851"/>
  <c r="AS851"/>
  <c r="AT851" s="1"/>
  <c r="BA853"/>
  <c r="AZ852"/>
  <c r="AY852"/>
  <c r="BB852"/>
  <c r="BC852" s="1"/>
  <c r="BD888"/>
  <c r="AU885"/>
  <c r="BN853" l="1"/>
  <c r="BO854"/>
  <c r="BM853"/>
  <c r="BT854"/>
  <c r="BS853"/>
  <c r="BR853"/>
  <c r="AZ853"/>
  <c r="AY853"/>
  <c r="BB853"/>
  <c r="BC853" s="1"/>
  <c r="BA854"/>
  <c r="AR853"/>
  <c r="AQ852"/>
  <c r="AS852"/>
  <c r="AT852" s="1"/>
  <c r="AP852"/>
  <c r="AK855"/>
  <c r="AL855"/>
  <c r="AJ856"/>
  <c r="AH856"/>
  <c r="AI857"/>
  <c r="AD857" s="1"/>
  <c r="AG856"/>
  <c r="BW852"/>
  <c r="BY853"/>
  <c r="BX852"/>
  <c r="BI855"/>
  <c r="BH855"/>
  <c r="BJ856"/>
  <c r="AU886"/>
  <c r="BD889"/>
  <c r="BN854" l="1"/>
  <c r="BO855"/>
  <c r="BM854"/>
  <c r="BI856"/>
  <c r="BH856"/>
  <c r="BJ857"/>
  <c r="BY854"/>
  <c r="BX853"/>
  <c r="BW853"/>
  <c r="AR854"/>
  <c r="AQ853"/>
  <c r="AP853"/>
  <c r="AS853"/>
  <c r="AT853" s="1"/>
  <c r="BS854"/>
  <c r="BR854"/>
  <c r="BT855"/>
  <c r="AJ857"/>
  <c r="AG857"/>
  <c r="AI858"/>
  <c r="AD858" s="1"/>
  <c r="AH857"/>
  <c r="AK856"/>
  <c r="AL856"/>
  <c r="AZ854"/>
  <c r="AY854"/>
  <c r="BB854"/>
  <c r="BC854" s="1"/>
  <c r="BA855"/>
  <c r="BD890"/>
  <c r="AU887"/>
  <c r="BO856" l="1"/>
  <c r="BM855"/>
  <c r="BN855"/>
  <c r="AG858"/>
  <c r="AJ858"/>
  <c r="AH858"/>
  <c r="AI859"/>
  <c r="AD859" s="1"/>
  <c r="AK857"/>
  <c r="AL857"/>
  <c r="BW854"/>
  <c r="BY855"/>
  <c r="BX854"/>
  <c r="AY855"/>
  <c r="AZ855"/>
  <c r="BA856"/>
  <c r="BB855"/>
  <c r="BC855" s="1"/>
  <c r="BS855"/>
  <c r="BR855"/>
  <c r="BT856"/>
  <c r="AR855"/>
  <c r="AQ854"/>
  <c r="AS854"/>
  <c r="AT854" s="1"/>
  <c r="AP854"/>
  <c r="BI857"/>
  <c r="BH857"/>
  <c r="BJ858"/>
  <c r="AU888"/>
  <c r="BD891"/>
  <c r="BO857" l="1"/>
  <c r="BM856"/>
  <c r="BN856"/>
  <c r="BJ859"/>
  <c r="BI858"/>
  <c r="BH858"/>
  <c r="AR856"/>
  <c r="AQ855"/>
  <c r="AP855"/>
  <c r="AS855"/>
  <c r="AT855" s="1"/>
  <c r="BS856"/>
  <c r="BR856"/>
  <c r="BT857"/>
  <c r="AZ856"/>
  <c r="AY856"/>
  <c r="BB856"/>
  <c r="BC856" s="1"/>
  <c r="BA857"/>
  <c r="BY856"/>
  <c r="BX855"/>
  <c r="BW855"/>
  <c r="AH859"/>
  <c r="AJ859"/>
  <c r="AG859"/>
  <c r="AI860"/>
  <c r="AD860" s="1"/>
  <c r="AK858"/>
  <c r="AL858"/>
  <c r="AU889"/>
  <c r="BD892"/>
  <c r="BN857" l="1"/>
  <c r="BO858"/>
  <c r="BM857"/>
  <c r="BA858"/>
  <c r="BB857"/>
  <c r="BC857" s="1"/>
  <c r="AY857"/>
  <c r="AZ857"/>
  <c r="BS857"/>
  <c r="BR857"/>
  <c r="BT858"/>
  <c r="BI859"/>
  <c r="BH859"/>
  <c r="BJ860"/>
  <c r="AG860"/>
  <c r="AJ860"/>
  <c r="AH860"/>
  <c r="AI861"/>
  <c r="AD861" s="1"/>
  <c r="AK859"/>
  <c r="AL859"/>
  <c r="BW856"/>
  <c r="BY857"/>
  <c r="BX856"/>
  <c r="AS856"/>
  <c r="AT856" s="1"/>
  <c r="AP856"/>
  <c r="AR857"/>
  <c r="AQ856"/>
  <c r="BD893"/>
  <c r="AU890"/>
  <c r="BN858" l="1"/>
  <c r="BO859"/>
  <c r="BM858"/>
  <c r="AJ861"/>
  <c r="AG861"/>
  <c r="AI862"/>
  <c r="AD862" s="1"/>
  <c r="AH861"/>
  <c r="AK860"/>
  <c r="AL860"/>
  <c r="BI860"/>
  <c r="BH860"/>
  <c r="BJ861"/>
  <c r="BS858"/>
  <c r="BR858"/>
  <c r="BT859"/>
  <c r="AZ858"/>
  <c r="AY858"/>
  <c r="BB858"/>
  <c r="BC858" s="1"/>
  <c r="BA859"/>
  <c r="AR858"/>
  <c r="AQ857"/>
  <c r="AP857"/>
  <c r="AS857"/>
  <c r="AT857" s="1"/>
  <c r="BW857"/>
  <c r="BY858"/>
  <c r="BX857"/>
  <c r="AU891"/>
  <c r="BD894"/>
  <c r="BM859" l="1"/>
  <c r="BN859"/>
  <c r="BO860"/>
  <c r="AR859"/>
  <c r="AQ858"/>
  <c r="AS858"/>
  <c r="AT858" s="1"/>
  <c r="AP858"/>
  <c r="BI861"/>
  <c r="BH861"/>
  <c r="BJ862"/>
  <c r="AI863"/>
  <c r="AD863" s="1"/>
  <c r="AG862"/>
  <c r="AJ862"/>
  <c r="AH862"/>
  <c r="AK861"/>
  <c r="AL861"/>
  <c r="BW858"/>
  <c r="BY859"/>
  <c r="BX858"/>
  <c r="AY859"/>
  <c r="AZ859"/>
  <c r="BA860"/>
  <c r="BB859"/>
  <c r="BC859" s="1"/>
  <c r="BS859"/>
  <c r="BR859"/>
  <c r="BT860"/>
  <c r="BD895"/>
  <c r="AU892"/>
  <c r="BO861" l="1"/>
  <c r="BM860"/>
  <c r="BN860"/>
  <c r="BS860"/>
  <c r="BR860"/>
  <c r="BT861"/>
  <c r="AZ860"/>
  <c r="AY860"/>
  <c r="BB860"/>
  <c r="BC860" s="1"/>
  <c r="BA861"/>
  <c r="BY860"/>
  <c r="BX859"/>
  <c r="BW859"/>
  <c r="AK862"/>
  <c r="AL862"/>
  <c r="AJ863"/>
  <c r="AG863"/>
  <c r="AI864"/>
  <c r="AD864" s="1"/>
  <c r="AH863"/>
  <c r="BI862"/>
  <c r="BH862"/>
  <c r="BJ863"/>
  <c r="AP859"/>
  <c r="AS859"/>
  <c r="AT859" s="1"/>
  <c r="AR860"/>
  <c r="AQ859"/>
  <c r="AU893"/>
  <c r="BD896"/>
  <c r="BM861" l="1"/>
  <c r="BN861"/>
  <c r="BO862"/>
  <c r="BI863"/>
  <c r="BH863"/>
  <c r="BJ864"/>
  <c r="AY861"/>
  <c r="AZ861"/>
  <c r="BA862"/>
  <c r="BB861"/>
  <c r="BC861" s="1"/>
  <c r="BS861"/>
  <c r="BR861"/>
  <c r="BT862"/>
  <c r="AS860"/>
  <c r="AT860" s="1"/>
  <c r="AP860"/>
  <c r="AR861"/>
  <c r="AQ860"/>
  <c r="AG864"/>
  <c r="AJ864"/>
  <c r="AH864"/>
  <c r="AI865"/>
  <c r="AD865" s="1"/>
  <c r="AK863"/>
  <c r="AL863"/>
  <c r="BX860"/>
  <c r="BW860"/>
  <c r="BY861"/>
  <c r="AU894"/>
  <c r="BD897"/>
  <c r="BO863" l="1"/>
  <c r="BM862"/>
  <c r="BN862"/>
  <c r="AP861"/>
  <c r="AS861"/>
  <c r="AT861" s="1"/>
  <c r="AR862"/>
  <c r="AQ861"/>
  <c r="BW861"/>
  <c r="BY862"/>
  <c r="BX861"/>
  <c r="AH865"/>
  <c r="AJ865"/>
  <c r="AG865"/>
  <c r="AI866"/>
  <c r="AD866" s="1"/>
  <c r="AK864"/>
  <c r="AL864"/>
  <c r="BR862"/>
  <c r="BT863"/>
  <c r="BS862"/>
  <c r="AZ862"/>
  <c r="AY862"/>
  <c r="BB862"/>
  <c r="BC862" s="1"/>
  <c r="BA863"/>
  <c r="BJ865"/>
  <c r="BI864"/>
  <c r="BH864"/>
  <c r="BD898"/>
  <c r="AU895"/>
  <c r="BM863" l="1"/>
  <c r="BN863"/>
  <c r="BO864"/>
  <c r="AY863"/>
  <c r="AZ863"/>
  <c r="BA864"/>
  <c r="BB863"/>
  <c r="BC863" s="1"/>
  <c r="BX862"/>
  <c r="BW862"/>
  <c r="BY863"/>
  <c r="AS862"/>
  <c r="AT862" s="1"/>
  <c r="AP862"/>
  <c r="AR863"/>
  <c r="AQ862"/>
  <c r="BI865"/>
  <c r="BH865"/>
  <c r="BJ866"/>
  <c r="BS863"/>
  <c r="BR863"/>
  <c r="BT864"/>
  <c r="AG866"/>
  <c r="AJ866"/>
  <c r="AH866"/>
  <c r="AI867"/>
  <c r="AD867" s="1"/>
  <c r="AK865"/>
  <c r="AL865"/>
  <c r="BD899"/>
  <c r="AU896"/>
  <c r="BO865" l="1"/>
  <c r="BM864"/>
  <c r="BN864"/>
  <c r="AJ867"/>
  <c r="AG867"/>
  <c r="AI868"/>
  <c r="AD868" s="1"/>
  <c r="AH867"/>
  <c r="AK866"/>
  <c r="AL866"/>
  <c r="BS864"/>
  <c r="BR864"/>
  <c r="BT865"/>
  <c r="BW863"/>
  <c r="BY864"/>
  <c r="BX863"/>
  <c r="BB864"/>
  <c r="BC864" s="1"/>
  <c r="BA865"/>
  <c r="AZ864"/>
  <c r="AY864"/>
  <c r="BI866"/>
  <c r="BH866"/>
  <c r="BJ867"/>
  <c r="AP863"/>
  <c r="AS863"/>
  <c r="AT863" s="1"/>
  <c r="AR864"/>
  <c r="AQ863"/>
  <c r="BD900"/>
  <c r="AU897"/>
  <c r="BO866" l="1"/>
  <c r="BM865"/>
  <c r="BN865"/>
  <c r="BH867"/>
  <c r="BJ868"/>
  <c r="BI867"/>
  <c r="AY865"/>
  <c r="AZ865"/>
  <c r="BA866"/>
  <c r="BB865"/>
  <c r="BC865" s="1"/>
  <c r="AI869"/>
  <c r="AD869" s="1"/>
  <c r="AG868"/>
  <c r="AJ868"/>
  <c r="AH868"/>
  <c r="AK867"/>
  <c r="AL867"/>
  <c r="AR865"/>
  <c r="AQ864"/>
  <c r="AS864"/>
  <c r="AT864" s="1"/>
  <c r="AP864"/>
  <c r="BX864"/>
  <c r="BW864"/>
  <c r="BY865"/>
  <c r="BS865"/>
  <c r="BR865"/>
  <c r="BT866"/>
  <c r="AU898"/>
  <c r="BD901"/>
  <c r="BO867" l="1"/>
  <c r="BM866"/>
  <c r="BN866"/>
  <c r="BS866"/>
  <c r="BR866"/>
  <c r="BT867"/>
  <c r="BJ869"/>
  <c r="BI868"/>
  <c r="BH868"/>
  <c r="BW865"/>
  <c r="BY866"/>
  <c r="BX865"/>
  <c r="AP865"/>
  <c r="AS865"/>
  <c r="AT865" s="1"/>
  <c r="AR866"/>
  <c r="AQ865"/>
  <c r="AK868"/>
  <c r="AL868"/>
  <c r="AJ869"/>
  <c r="AG869"/>
  <c r="AI870"/>
  <c r="AD870" s="1"/>
  <c r="AH869"/>
  <c r="BB866"/>
  <c r="BC866" s="1"/>
  <c r="AZ866"/>
  <c r="AY866"/>
  <c r="BA867"/>
  <c r="BD902"/>
  <c r="AU899"/>
  <c r="BN867" l="1"/>
  <c r="BO868"/>
  <c r="BM867"/>
  <c r="AY867"/>
  <c r="AZ867"/>
  <c r="BA868"/>
  <c r="BB867"/>
  <c r="BC867" s="1"/>
  <c r="AG870"/>
  <c r="AJ870"/>
  <c r="AI871"/>
  <c r="AD871" s="1"/>
  <c r="AH870"/>
  <c r="AK869"/>
  <c r="AL869"/>
  <c r="AR867"/>
  <c r="AQ866"/>
  <c r="AS866"/>
  <c r="AT866" s="1"/>
  <c r="AP866"/>
  <c r="BW866"/>
  <c r="BY867"/>
  <c r="BX866"/>
  <c r="BI869"/>
  <c r="BH869"/>
  <c r="BJ870"/>
  <c r="BS867"/>
  <c r="BR867"/>
  <c r="BT868"/>
  <c r="BD903"/>
  <c r="AU900"/>
  <c r="BO869" l="1"/>
  <c r="BM868"/>
  <c r="BN868"/>
  <c r="BR868"/>
  <c r="BT869"/>
  <c r="BS868"/>
  <c r="BI870"/>
  <c r="BH870"/>
  <c r="BJ871"/>
  <c r="BW867"/>
  <c r="BY868"/>
  <c r="BX867"/>
  <c r="AH871"/>
  <c r="AJ871"/>
  <c r="AG871"/>
  <c r="AI872"/>
  <c r="AD872" s="1"/>
  <c r="BB868"/>
  <c r="BC868" s="1"/>
  <c r="AZ868"/>
  <c r="AY868"/>
  <c r="BA869"/>
  <c r="AP867"/>
  <c r="AS867"/>
  <c r="AT867" s="1"/>
  <c r="AR868"/>
  <c r="AQ867"/>
  <c r="AK870"/>
  <c r="AL870"/>
  <c r="AU901"/>
  <c r="BD904"/>
  <c r="BO870" l="1"/>
  <c r="BM869"/>
  <c r="BN869"/>
  <c r="AS868"/>
  <c r="AT868" s="1"/>
  <c r="AP868"/>
  <c r="AR869"/>
  <c r="AQ868"/>
  <c r="BW868"/>
  <c r="BY869"/>
  <c r="BX868"/>
  <c r="BI871"/>
  <c r="BH871"/>
  <c r="BJ872"/>
  <c r="BS869"/>
  <c r="BR869"/>
  <c r="BT870"/>
  <c r="BA870"/>
  <c r="BB869"/>
  <c r="BC869" s="1"/>
  <c r="AY869"/>
  <c r="AZ869"/>
  <c r="AG872"/>
  <c r="AJ872"/>
  <c r="AI873"/>
  <c r="AD873" s="1"/>
  <c r="AH872"/>
  <c r="AK871"/>
  <c r="AL871"/>
  <c r="AU902"/>
  <c r="BD905"/>
  <c r="BO871" l="1"/>
  <c r="BM870"/>
  <c r="BN870"/>
  <c r="AI874"/>
  <c r="AD874" s="1"/>
  <c r="AH873"/>
  <c r="AJ873"/>
  <c r="AG873"/>
  <c r="AY870"/>
  <c r="AZ870"/>
  <c r="BA871"/>
  <c r="BB870"/>
  <c r="BC870" s="1"/>
  <c r="BS870"/>
  <c r="BT871"/>
  <c r="BR870"/>
  <c r="AR870"/>
  <c r="AQ869"/>
  <c r="AS869"/>
  <c r="AT869" s="1"/>
  <c r="AP869"/>
  <c r="AK872"/>
  <c r="AL872"/>
  <c r="BJ873"/>
  <c r="BI872"/>
  <c r="BH872"/>
  <c r="BW869"/>
  <c r="BY870"/>
  <c r="BX869"/>
  <c r="AU903"/>
  <c r="BD906"/>
  <c r="BN871" l="1"/>
  <c r="BO872"/>
  <c r="BM871"/>
  <c r="AY871"/>
  <c r="AZ871"/>
  <c r="BA872"/>
  <c r="BB871"/>
  <c r="BC871" s="1"/>
  <c r="AK873"/>
  <c r="AL873"/>
  <c r="AI875"/>
  <c r="AD875" s="1"/>
  <c r="AG874"/>
  <c r="AJ874"/>
  <c r="AH874"/>
  <c r="BW870"/>
  <c r="BY871"/>
  <c r="BX870"/>
  <c r="BH873"/>
  <c r="BJ874"/>
  <c r="BI873"/>
  <c r="AS870"/>
  <c r="AT870" s="1"/>
  <c r="AP870"/>
  <c r="AR871"/>
  <c r="AQ870"/>
  <c r="BS871"/>
  <c r="BR871"/>
  <c r="BT872"/>
  <c r="BD907"/>
  <c r="AU904"/>
  <c r="BM872" l="1"/>
  <c r="BN872"/>
  <c r="BO873"/>
  <c r="BS872"/>
  <c r="BR872"/>
  <c r="BT873"/>
  <c r="AR872"/>
  <c r="AQ871"/>
  <c r="AP871"/>
  <c r="AS871"/>
  <c r="AT871" s="1"/>
  <c r="BI874"/>
  <c r="BH874"/>
  <c r="BJ875"/>
  <c r="AK874"/>
  <c r="AL874"/>
  <c r="AJ875"/>
  <c r="AG875"/>
  <c r="AI876"/>
  <c r="AD876" s="1"/>
  <c r="AH875"/>
  <c r="BW871"/>
  <c r="BY872"/>
  <c r="BX871"/>
  <c r="AY872"/>
  <c r="AZ872"/>
  <c r="BA873"/>
  <c r="BB872"/>
  <c r="BC872" s="1"/>
  <c r="BD908"/>
  <c r="AU905"/>
  <c r="BN873" l="1"/>
  <c r="BO874"/>
  <c r="BM873"/>
  <c r="AY873"/>
  <c r="AZ873"/>
  <c r="BA874"/>
  <c r="BB873"/>
  <c r="BC873" s="1"/>
  <c r="BW872"/>
  <c r="BY873"/>
  <c r="BX872"/>
  <c r="AG876"/>
  <c r="AJ876"/>
  <c r="AH876"/>
  <c r="AI877"/>
  <c r="AD877" s="1"/>
  <c r="AK875"/>
  <c r="AL875"/>
  <c r="BT874"/>
  <c r="BS873"/>
  <c r="BR873"/>
  <c r="BH875"/>
  <c r="BJ876"/>
  <c r="BI875"/>
  <c r="AR873"/>
  <c r="AQ872"/>
  <c r="AS872"/>
  <c r="AT872" s="1"/>
  <c r="AP872"/>
  <c r="AU906"/>
  <c r="BD909"/>
  <c r="BM874" l="1"/>
  <c r="BN874"/>
  <c r="BO875"/>
  <c r="BR874"/>
  <c r="BT875"/>
  <c r="BS874"/>
  <c r="AH877"/>
  <c r="AJ877"/>
  <c r="AG877"/>
  <c r="AI878"/>
  <c r="AD878" s="1"/>
  <c r="AK876"/>
  <c r="AL876"/>
  <c r="AZ874"/>
  <c r="AY874"/>
  <c r="BB874"/>
  <c r="BC874" s="1"/>
  <c r="BA875"/>
  <c r="AP873"/>
  <c r="AS873"/>
  <c r="AT873" s="1"/>
  <c r="AR874"/>
  <c r="AQ873"/>
  <c r="BJ877"/>
  <c r="BI876"/>
  <c r="BH876"/>
  <c r="BY874"/>
  <c r="BX873"/>
  <c r="BW873"/>
  <c r="BD910"/>
  <c r="AU907"/>
  <c r="BN875" l="1"/>
  <c r="BO876"/>
  <c r="BM875"/>
  <c r="BX874"/>
  <c r="BW874"/>
  <c r="BY875"/>
  <c r="BH877"/>
  <c r="BJ878"/>
  <c r="BI877"/>
  <c r="AR875"/>
  <c r="AQ874"/>
  <c r="AS874"/>
  <c r="AT874" s="1"/>
  <c r="AP874"/>
  <c r="AH878"/>
  <c r="AI879"/>
  <c r="AD879" s="1"/>
  <c r="AG878"/>
  <c r="AJ878"/>
  <c r="AK877"/>
  <c r="AL877"/>
  <c r="AZ875"/>
  <c r="BA876"/>
  <c r="BB875"/>
  <c r="BC875" s="1"/>
  <c r="AY875"/>
  <c r="BS875"/>
  <c r="BR875"/>
  <c r="BT876"/>
  <c r="BD911"/>
  <c r="AU908"/>
  <c r="BN876" l="1"/>
  <c r="BO877"/>
  <c r="BM876"/>
  <c r="BS876"/>
  <c r="BT877"/>
  <c r="BR876"/>
  <c r="BA877"/>
  <c r="BB876"/>
  <c r="BC876" s="1"/>
  <c r="AY876"/>
  <c r="AZ876"/>
  <c r="AR876"/>
  <c r="AQ875"/>
  <c r="AS875"/>
  <c r="AT875" s="1"/>
  <c r="AP875"/>
  <c r="BI878"/>
  <c r="BH878"/>
  <c r="BJ879"/>
  <c r="BY876"/>
  <c r="BX875"/>
  <c r="BW875"/>
  <c r="AK878"/>
  <c r="AL878"/>
  <c r="AI880"/>
  <c r="AD880" s="1"/>
  <c r="AH879"/>
  <c r="AJ879"/>
  <c r="AG879"/>
  <c r="AU909"/>
  <c r="BD912"/>
  <c r="BM877" l="1"/>
  <c r="BO878"/>
  <c r="BN877"/>
  <c r="BH879"/>
  <c r="BJ880"/>
  <c r="BI879"/>
  <c r="AS876"/>
  <c r="AT876" s="1"/>
  <c r="AP876"/>
  <c r="AR877"/>
  <c r="AQ876"/>
  <c r="AK879"/>
  <c r="AL879"/>
  <c r="AJ880"/>
  <c r="AH880"/>
  <c r="AI881"/>
  <c r="AD881" s="1"/>
  <c r="AG880"/>
  <c r="BW876"/>
  <c r="BY877"/>
  <c r="BX876"/>
  <c r="AY877"/>
  <c r="AZ877"/>
  <c r="BA878"/>
  <c r="BB877"/>
  <c r="BC877" s="1"/>
  <c r="BS877"/>
  <c r="BR877"/>
  <c r="BT878"/>
  <c r="BD913"/>
  <c r="AU910"/>
  <c r="BO879" l="1"/>
  <c r="BM878"/>
  <c r="BN878"/>
  <c r="BW877"/>
  <c r="BY878"/>
  <c r="BX877"/>
  <c r="AP877"/>
  <c r="AS877"/>
  <c r="AT877" s="1"/>
  <c r="AQ877"/>
  <c r="AR878"/>
  <c r="BJ881"/>
  <c r="BI880"/>
  <c r="BH880"/>
  <c r="BR878"/>
  <c r="BT879"/>
  <c r="BS878"/>
  <c r="AZ878"/>
  <c r="AY878"/>
  <c r="BB878"/>
  <c r="BC878" s="1"/>
  <c r="BA879"/>
  <c r="AJ881"/>
  <c r="AG881"/>
  <c r="AH881"/>
  <c r="AI882"/>
  <c r="AD882" s="1"/>
  <c r="AK880"/>
  <c r="AL880"/>
  <c r="BD914"/>
  <c r="AU911"/>
  <c r="BM879" l="1"/>
  <c r="BN879"/>
  <c r="BO880"/>
  <c r="AG882"/>
  <c r="AJ882"/>
  <c r="AH882"/>
  <c r="AI883"/>
  <c r="AD883" s="1"/>
  <c r="AY879"/>
  <c r="AZ879"/>
  <c r="BA880"/>
  <c r="BB879"/>
  <c r="BC879" s="1"/>
  <c r="AS878"/>
  <c r="AT878" s="1"/>
  <c r="AP878"/>
  <c r="AR879"/>
  <c r="AQ878"/>
  <c r="AK881"/>
  <c r="AL881"/>
  <c r="BT880"/>
  <c r="BS879"/>
  <c r="BR879"/>
  <c r="BH881"/>
  <c r="BJ882"/>
  <c r="BI881"/>
  <c r="BX878"/>
  <c r="BY879"/>
  <c r="BW878"/>
  <c r="AU912"/>
  <c r="BD915"/>
  <c r="BM880" l="1"/>
  <c r="BN880"/>
  <c r="BO881"/>
  <c r="BI882"/>
  <c r="BH882"/>
  <c r="BJ883"/>
  <c r="BS880"/>
  <c r="BR880"/>
  <c r="BT881"/>
  <c r="AR880"/>
  <c r="AQ879"/>
  <c r="AP879"/>
  <c r="AS879"/>
  <c r="AT879" s="1"/>
  <c r="BB880"/>
  <c r="BC880" s="1"/>
  <c r="AZ880"/>
  <c r="AY880"/>
  <c r="BA881"/>
  <c r="BW879"/>
  <c r="BY880"/>
  <c r="BX879"/>
  <c r="AH883"/>
  <c r="AJ883"/>
  <c r="AG883"/>
  <c r="AI884"/>
  <c r="AD884" s="1"/>
  <c r="AK882"/>
  <c r="AL882"/>
  <c r="AU913"/>
  <c r="BD916"/>
  <c r="BM881" l="1"/>
  <c r="BN881"/>
  <c r="BO882"/>
  <c r="BW880"/>
  <c r="BY881"/>
  <c r="BX880"/>
  <c r="AS880"/>
  <c r="AT880" s="1"/>
  <c r="AP880"/>
  <c r="AR881"/>
  <c r="AQ880"/>
  <c r="BI883"/>
  <c r="BH883"/>
  <c r="BJ884"/>
  <c r="AH884"/>
  <c r="AI885"/>
  <c r="AD885" s="1"/>
  <c r="AG884"/>
  <c r="AJ884"/>
  <c r="AK883"/>
  <c r="AL883"/>
  <c r="BA882"/>
  <c r="BB881"/>
  <c r="BC881" s="1"/>
  <c r="AY881"/>
  <c r="AZ881"/>
  <c r="BT882"/>
  <c r="BR881"/>
  <c r="BS881"/>
  <c r="AU914"/>
  <c r="BD917"/>
  <c r="BN882" l="1"/>
  <c r="BO883"/>
  <c r="BM882"/>
  <c r="BT883"/>
  <c r="BR882"/>
  <c r="BS882"/>
  <c r="AZ882"/>
  <c r="AY882"/>
  <c r="BB882"/>
  <c r="BC882" s="1"/>
  <c r="BA883"/>
  <c r="AK884"/>
  <c r="AL884"/>
  <c r="AJ885"/>
  <c r="AG885"/>
  <c r="AI886"/>
  <c r="AD886" s="1"/>
  <c r="AH885"/>
  <c r="BJ885"/>
  <c r="BI884"/>
  <c r="BH884"/>
  <c r="AR882"/>
  <c r="AQ881"/>
  <c r="AP881"/>
  <c r="AS881"/>
  <c r="AT881" s="1"/>
  <c r="BW881"/>
  <c r="BY882"/>
  <c r="BX881"/>
  <c r="BD918"/>
  <c r="AU915"/>
  <c r="BN883" l="1"/>
  <c r="BO884"/>
  <c r="BM883"/>
  <c r="BH885"/>
  <c r="BJ886"/>
  <c r="BI885"/>
  <c r="AJ886"/>
  <c r="AH886"/>
  <c r="AI887"/>
  <c r="AD887" s="1"/>
  <c r="AG886"/>
  <c r="AK885"/>
  <c r="AL885"/>
  <c r="BA884"/>
  <c r="BB883"/>
  <c r="BC883" s="1"/>
  <c r="AY883"/>
  <c r="AZ883"/>
  <c r="BR883"/>
  <c r="BT884"/>
  <c r="BS883"/>
  <c r="BW882"/>
  <c r="BY883"/>
  <c r="BX882"/>
  <c r="AR883"/>
  <c r="AQ882"/>
  <c r="AS882"/>
  <c r="AT882" s="1"/>
  <c r="AP882"/>
  <c r="BD919"/>
  <c r="AU916"/>
  <c r="BM884" l="1"/>
  <c r="BN884"/>
  <c r="BO885"/>
  <c r="AR884"/>
  <c r="AQ883"/>
  <c r="AP883"/>
  <c r="AS883"/>
  <c r="AT883" s="1"/>
  <c r="AZ884"/>
  <c r="AY884"/>
  <c r="BB884"/>
  <c r="BC884" s="1"/>
  <c r="BA885"/>
  <c r="BY884"/>
  <c r="BX883"/>
  <c r="BW883"/>
  <c r="BS884"/>
  <c r="BR884"/>
  <c r="BT885"/>
  <c r="AJ887"/>
  <c r="AG887"/>
  <c r="AI888"/>
  <c r="AD888" s="1"/>
  <c r="AH887"/>
  <c r="AK886"/>
  <c r="AL886"/>
  <c r="BI886"/>
  <c r="BH886"/>
  <c r="BJ887"/>
  <c r="AU917"/>
  <c r="BD920"/>
  <c r="BN885" l="1"/>
  <c r="BO886"/>
  <c r="BM885"/>
  <c r="BT886"/>
  <c r="BS885"/>
  <c r="BR885"/>
  <c r="AS884"/>
  <c r="AT884" s="1"/>
  <c r="AP884"/>
  <c r="AR885"/>
  <c r="AQ884"/>
  <c r="BI887"/>
  <c r="BH887"/>
  <c r="BJ888"/>
  <c r="AH888"/>
  <c r="AI889"/>
  <c r="AD889" s="1"/>
  <c r="AG888"/>
  <c r="AJ888"/>
  <c r="AK887"/>
  <c r="AL887"/>
  <c r="BW884"/>
  <c r="BY885"/>
  <c r="BX884"/>
  <c r="AZ885"/>
  <c r="BB885"/>
  <c r="BC885" s="1"/>
  <c r="BA886"/>
  <c r="AY885"/>
  <c r="AU918"/>
  <c r="BD921"/>
  <c r="BM886" l="1"/>
  <c r="BN886"/>
  <c r="BO887"/>
  <c r="AK888"/>
  <c r="AL888"/>
  <c r="AG889"/>
  <c r="AI890"/>
  <c r="AD890" s="1"/>
  <c r="AH889"/>
  <c r="AJ889"/>
  <c r="BJ889"/>
  <c r="BI888"/>
  <c r="BH888"/>
  <c r="AP885"/>
  <c r="AS885"/>
  <c r="AT885" s="1"/>
  <c r="AR886"/>
  <c r="AQ885"/>
  <c r="BT887"/>
  <c r="BS886"/>
  <c r="BR886"/>
  <c r="BA887"/>
  <c r="BB886"/>
  <c r="BC886" s="1"/>
  <c r="AY886"/>
  <c r="AZ886"/>
  <c r="BW885"/>
  <c r="BY886"/>
  <c r="BX885"/>
  <c r="AU919"/>
  <c r="BD922"/>
  <c r="BN887" l="1"/>
  <c r="BO888"/>
  <c r="BM887"/>
  <c r="BX886"/>
  <c r="BW886"/>
  <c r="BY887"/>
  <c r="BT888"/>
  <c r="BS887"/>
  <c r="BR887"/>
  <c r="AR887"/>
  <c r="AQ886"/>
  <c r="AS886"/>
  <c r="AT886" s="1"/>
  <c r="AP886"/>
  <c r="AK889"/>
  <c r="AL889"/>
  <c r="AH890"/>
  <c r="AI891"/>
  <c r="AD891" s="1"/>
  <c r="AG890"/>
  <c r="AJ890"/>
  <c r="AY887"/>
  <c r="AZ887"/>
  <c r="BA888"/>
  <c r="BB887"/>
  <c r="BC887" s="1"/>
  <c r="BI889"/>
  <c r="BH889"/>
  <c r="BJ890"/>
  <c r="AU920"/>
  <c r="BD923"/>
  <c r="BM888" l="1"/>
  <c r="BN888"/>
  <c r="BO889"/>
  <c r="AK890"/>
  <c r="AL890"/>
  <c r="AI892"/>
  <c r="AD892" s="1"/>
  <c r="AH891"/>
  <c r="AJ891"/>
  <c r="AG891"/>
  <c r="BT889"/>
  <c r="BS888"/>
  <c r="BR888"/>
  <c r="BI890"/>
  <c r="BH890"/>
  <c r="BJ891"/>
  <c r="AZ888"/>
  <c r="AY888"/>
  <c r="BB888"/>
  <c r="BC888" s="1"/>
  <c r="BA889"/>
  <c r="AR888"/>
  <c r="AQ887"/>
  <c r="AP887"/>
  <c r="AS887"/>
  <c r="AT887" s="1"/>
  <c r="BY888"/>
  <c r="BX887"/>
  <c r="BW887"/>
  <c r="BD924"/>
  <c r="AU921"/>
  <c r="BN889" l="1"/>
  <c r="BO890"/>
  <c r="BM889"/>
  <c r="BW888"/>
  <c r="BY889"/>
  <c r="BX888"/>
  <c r="AS888"/>
  <c r="AT888" s="1"/>
  <c r="AP888"/>
  <c r="AR889"/>
  <c r="AQ888"/>
  <c r="AZ889"/>
  <c r="BA890"/>
  <c r="BB889"/>
  <c r="BC889" s="1"/>
  <c r="AY889"/>
  <c r="BI891"/>
  <c r="BH891"/>
  <c r="BJ892"/>
  <c r="BT890"/>
  <c r="BS889"/>
  <c r="BR889"/>
  <c r="AK891"/>
  <c r="AL891"/>
  <c r="AJ892"/>
  <c r="AH892"/>
  <c r="AI893"/>
  <c r="AD893" s="1"/>
  <c r="AG892"/>
  <c r="BD925"/>
  <c r="AU922"/>
  <c r="BM890" l="1"/>
  <c r="BO891"/>
  <c r="BN890"/>
  <c r="BT891"/>
  <c r="BS890"/>
  <c r="BR890"/>
  <c r="BJ893"/>
  <c r="BI892"/>
  <c r="BH892"/>
  <c r="AP889"/>
  <c r="AS889"/>
  <c r="AT889" s="1"/>
  <c r="AR890"/>
  <c r="AQ889"/>
  <c r="BW889"/>
  <c r="BY890"/>
  <c r="BX889"/>
  <c r="AJ893"/>
  <c r="AG893"/>
  <c r="AI894"/>
  <c r="AD894" s="1"/>
  <c r="AH893"/>
  <c r="AK892"/>
  <c r="AL892"/>
  <c r="BA891"/>
  <c r="BB890"/>
  <c r="BC890" s="1"/>
  <c r="AY890"/>
  <c r="AZ890"/>
  <c r="BD926"/>
  <c r="AU923"/>
  <c r="BO892" l="1"/>
  <c r="BN891"/>
  <c r="BM891"/>
  <c r="AG894"/>
  <c r="AJ894"/>
  <c r="AH894"/>
  <c r="AI895"/>
  <c r="AD895" s="1"/>
  <c r="AK893"/>
  <c r="AL893"/>
  <c r="BX890"/>
  <c r="BW890"/>
  <c r="BY891"/>
  <c r="BI893"/>
  <c r="BH893"/>
  <c r="BJ894"/>
  <c r="BB891"/>
  <c r="BC891" s="1"/>
  <c r="BA892"/>
  <c r="AZ891"/>
  <c r="AY891"/>
  <c r="AR891"/>
  <c r="AQ890"/>
  <c r="AS890"/>
  <c r="AT890" s="1"/>
  <c r="AP890"/>
  <c r="BT892"/>
  <c r="BS891"/>
  <c r="BR891"/>
  <c r="BD927"/>
  <c r="AU924"/>
  <c r="BO893" l="1"/>
  <c r="BM892"/>
  <c r="BN892"/>
  <c r="BR892"/>
  <c r="BT893"/>
  <c r="BS892"/>
  <c r="AP891"/>
  <c r="AS891"/>
  <c r="AT891" s="1"/>
  <c r="AR892"/>
  <c r="AQ891"/>
  <c r="BY892"/>
  <c r="BX891"/>
  <c r="BW891"/>
  <c r="AG895"/>
  <c r="AH895"/>
  <c r="AJ895"/>
  <c r="AI896"/>
  <c r="AD896" s="1"/>
  <c r="AK894"/>
  <c r="AL894"/>
  <c r="AY892"/>
  <c r="AZ892"/>
  <c r="BA893"/>
  <c r="BB892"/>
  <c r="BC892" s="1"/>
  <c r="BI894"/>
  <c r="BH894"/>
  <c r="BJ895"/>
  <c r="BD928"/>
  <c r="AU925"/>
  <c r="BM893" l="1"/>
  <c r="BN893"/>
  <c r="BO894"/>
  <c r="BH895"/>
  <c r="BJ896"/>
  <c r="BI895"/>
  <c r="AK895"/>
  <c r="AL895"/>
  <c r="BB893"/>
  <c r="BC893" s="1"/>
  <c r="BA894"/>
  <c r="AZ893"/>
  <c r="AY893"/>
  <c r="AH896"/>
  <c r="AI897"/>
  <c r="AD897" s="1"/>
  <c r="AG896"/>
  <c r="AJ896"/>
  <c r="BX892"/>
  <c r="BW892"/>
  <c r="BY893"/>
  <c r="AR893"/>
  <c r="AQ892"/>
  <c r="AS892"/>
  <c r="AT892" s="1"/>
  <c r="AP892"/>
  <c r="BS893"/>
  <c r="BR893"/>
  <c r="BT894"/>
  <c r="AU926"/>
  <c r="BD929"/>
  <c r="BM894" l="1"/>
  <c r="BN894"/>
  <c r="BO895"/>
  <c r="AP893"/>
  <c r="AS893"/>
  <c r="AT893" s="1"/>
  <c r="AR894"/>
  <c r="AQ893"/>
  <c r="AK896"/>
  <c r="AL896"/>
  <c r="AJ897"/>
  <c r="AG897"/>
  <c r="AI898"/>
  <c r="AD898" s="1"/>
  <c r="AH897"/>
  <c r="AZ894"/>
  <c r="AY894"/>
  <c r="BB894"/>
  <c r="BC894" s="1"/>
  <c r="BA895"/>
  <c r="BY894"/>
  <c r="BX893"/>
  <c r="BW893"/>
  <c r="BS894"/>
  <c r="BR894"/>
  <c r="BT895"/>
  <c r="BJ897"/>
  <c r="BI896"/>
  <c r="BH896"/>
  <c r="AU927"/>
  <c r="BD930"/>
  <c r="BN895" l="1"/>
  <c r="BO896"/>
  <c r="BM895"/>
  <c r="BA896"/>
  <c r="AY895"/>
  <c r="AZ895"/>
  <c r="BB895"/>
  <c r="BC895" s="1"/>
  <c r="BI897"/>
  <c r="BH897"/>
  <c r="BJ898"/>
  <c r="BS895"/>
  <c r="BR895"/>
  <c r="BT896"/>
  <c r="BX894"/>
  <c r="BW894"/>
  <c r="BY895"/>
  <c r="AJ898"/>
  <c r="AH898"/>
  <c r="AI899"/>
  <c r="AD899" s="1"/>
  <c r="AG898"/>
  <c r="AK897"/>
  <c r="AL897"/>
  <c r="AS894"/>
  <c r="AT894" s="1"/>
  <c r="AQ894"/>
  <c r="AR895"/>
  <c r="AP894"/>
  <c r="BD931"/>
  <c r="AU928"/>
  <c r="BM896" l="1"/>
  <c r="BN896"/>
  <c r="BO897"/>
  <c r="AS895"/>
  <c r="AT895" s="1"/>
  <c r="AP895"/>
  <c r="AQ895"/>
  <c r="AR896"/>
  <c r="AI900"/>
  <c r="AD900" s="1"/>
  <c r="AH899"/>
  <c r="AJ899"/>
  <c r="AG899"/>
  <c r="AK898"/>
  <c r="AL898"/>
  <c r="BR896"/>
  <c r="BT897"/>
  <c r="BS896"/>
  <c r="BJ899"/>
  <c r="BI898"/>
  <c r="BH898"/>
  <c r="AY896"/>
  <c r="AZ896"/>
  <c r="BA897"/>
  <c r="BB896"/>
  <c r="BC896" s="1"/>
  <c r="BY896"/>
  <c r="BX895"/>
  <c r="BW895"/>
  <c r="AU929"/>
  <c r="BD932"/>
  <c r="BO898" l="1"/>
  <c r="BM897"/>
  <c r="BN897"/>
  <c r="BI899"/>
  <c r="BH899"/>
  <c r="BJ900"/>
  <c r="BS897"/>
  <c r="BR897"/>
  <c r="BT898"/>
  <c r="BX896"/>
  <c r="BW896"/>
  <c r="BY897"/>
  <c r="AY897"/>
  <c r="AZ897"/>
  <c r="BB897"/>
  <c r="BC897" s="1"/>
  <c r="BA898"/>
  <c r="AK899"/>
  <c r="AL899"/>
  <c r="AH900"/>
  <c r="AI901"/>
  <c r="AD901" s="1"/>
  <c r="AG900"/>
  <c r="AJ900"/>
  <c r="AQ896"/>
  <c r="AR897"/>
  <c r="AS896"/>
  <c r="AT896" s="1"/>
  <c r="AP896"/>
  <c r="BD933"/>
  <c r="AU930"/>
  <c r="BN898" l="1"/>
  <c r="BO899"/>
  <c r="BM898"/>
  <c r="AS897"/>
  <c r="AT897" s="1"/>
  <c r="AP897"/>
  <c r="AR898"/>
  <c r="AQ897"/>
  <c r="AK900"/>
  <c r="AL900"/>
  <c r="AH901"/>
  <c r="AJ901"/>
  <c r="AG901"/>
  <c r="AI902"/>
  <c r="AD902" s="1"/>
  <c r="BS898"/>
  <c r="BR898"/>
  <c r="BT899"/>
  <c r="AY898"/>
  <c r="AZ898"/>
  <c r="BA899"/>
  <c r="BB898"/>
  <c r="BC898" s="1"/>
  <c r="BY898"/>
  <c r="BX897"/>
  <c r="BW897"/>
  <c r="BI900"/>
  <c r="BH900"/>
  <c r="BJ901"/>
  <c r="BD934"/>
  <c r="AU931"/>
  <c r="BN899" l="1"/>
  <c r="BO900"/>
  <c r="BM899"/>
  <c r="BH901"/>
  <c r="BJ902"/>
  <c r="BI901"/>
  <c r="BT900"/>
  <c r="BS899"/>
  <c r="BR899"/>
  <c r="AS898"/>
  <c r="AT898" s="1"/>
  <c r="AP898"/>
  <c r="AQ898"/>
  <c r="AR899"/>
  <c r="BW898"/>
  <c r="BY899"/>
  <c r="BX898"/>
  <c r="BB899"/>
  <c r="BC899" s="1"/>
  <c r="BA900"/>
  <c r="AZ899"/>
  <c r="AY899"/>
  <c r="AH902"/>
  <c r="AI903"/>
  <c r="AD903" s="1"/>
  <c r="AG902"/>
  <c r="AJ902"/>
  <c r="AK901"/>
  <c r="AL901"/>
  <c r="BD935"/>
  <c r="AU932"/>
  <c r="BM900" l="1"/>
  <c r="BN900"/>
  <c r="BO901"/>
  <c r="BA901"/>
  <c r="BB900"/>
  <c r="BC900" s="1"/>
  <c r="AY900"/>
  <c r="AZ900"/>
  <c r="AR900"/>
  <c r="AQ899"/>
  <c r="AS899"/>
  <c r="AT899" s="1"/>
  <c r="AP899"/>
  <c r="BR900"/>
  <c r="BT901"/>
  <c r="BS900"/>
  <c r="BI902"/>
  <c r="BH902"/>
  <c r="BJ903"/>
  <c r="AK902"/>
  <c r="AL902"/>
  <c r="AJ903"/>
  <c r="AG903"/>
  <c r="AI904"/>
  <c r="AD904" s="1"/>
  <c r="AH903"/>
  <c r="BY900"/>
  <c r="BX899"/>
  <c r="BW899"/>
  <c r="AU933"/>
  <c r="BD936"/>
  <c r="BM901" l="1"/>
  <c r="BN901"/>
  <c r="BO902"/>
  <c r="AJ904"/>
  <c r="AH904"/>
  <c r="AI905"/>
  <c r="AD905" s="1"/>
  <c r="AG904"/>
  <c r="AK903"/>
  <c r="AL903"/>
  <c r="AP900"/>
  <c r="AQ900"/>
  <c r="AR901"/>
  <c r="AS900"/>
  <c r="AT900" s="1"/>
  <c r="AZ901"/>
  <c r="AY901"/>
  <c r="BB901"/>
  <c r="BC901" s="1"/>
  <c r="BA902"/>
  <c r="BW900"/>
  <c r="BY901"/>
  <c r="BX900"/>
  <c r="BI903"/>
  <c r="BH903"/>
  <c r="BJ904"/>
  <c r="BS901"/>
  <c r="BR901"/>
  <c r="BT902"/>
  <c r="BD937"/>
  <c r="AU934"/>
  <c r="BM902" l="1"/>
  <c r="BN902"/>
  <c r="BO903"/>
  <c r="BI904"/>
  <c r="BH904"/>
  <c r="BJ905"/>
  <c r="AY902"/>
  <c r="AZ902"/>
  <c r="BA903"/>
  <c r="BB902"/>
  <c r="BC902" s="1"/>
  <c r="AI906"/>
  <c r="AD906" s="1"/>
  <c r="AH905"/>
  <c r="AJ905"/>
  <c r="AG905"/>
  <c r="AK904"/>
  <c r="AL904"/>
  <c r="BR902"/>
  <c r="BT903"/>
  <c r="BS902"/>
  <c r="BW901"/>
  <c r="BY902"/>
  <c r="BX901"/>
  <c r="AS901"/>
  <c r="AT901" s="1"/>
  <c r="AP901"/>
  <c r="AR902"/>
  <c r="AQ901"/>
  <c r="AU935"/>
  <c r="BD938"/>
  <c r="BO904" l="1"/>
  <c r="BM903"/>
  <c r="BN903"/>
  <c r="BI905"/>
  <c r="BH905"/>
  <c r="BJ906"/>
  <c r="AQ902"/>
  <c r="AR903"/>
  <c r="AS902"/>
  <c r="AT902" s="1"/>
  <c r="AP902"/>
  <c r="BX902"/>
  <c r="BW902"/>
  <c r="BY903"/>
  <c r="BS903"/>
  <c r="BR903"/>
  <c r="BT904"/>
  <c r="AK905"/>
  <c r="AL905"/>
  <c r="AG906"/>
  <c r="AJ906"/>
  <c r="AH906"/>
  <c r="AI907"/>
  <c r="AD907" s="1"/>
  <c r="BA904"/>
  <c r="BB903"/>
  <c r="BC903" s="1"/>
  <c r="AZ903"/>
  <c r="AY903"/>
  <c r="BD939"/>
  <c r="AU936"/>
  <c r="BM904" l="1"/>
  <c r="BN904"/>
  <c r="BO905"/>
  <c r="BA905"/>
  <c r="BB904"/>
  <c r="BC904" s="1"/>
  <c r="AY904"/>
  <c r="AZ904"/>
  <c r="AR904"/>
  <c r="AQ903"/>
  <c r="AS903"/>
  <c r="AT903" s="1"/>
  <c r="AP903"/>
  <c r="BI906"/>
  <c r="BH906"/>
  <c r="BJ907"/>
  <c r="AH907"/>
  <c r="AJ907"/>
  <c r="AG907"/>
  <c r="AI908"/>
  <c r="AD908" s="1"/>
  <c r="AK906"/>
  <c r="AL906"/>
  <c r="BS904"/>
  <c r="BR904"/>
  <c r="BT905"/>
  <c r="BY904"/>
  <c r="BX903"/>
  <c r="BW903"/>
  <c r="BD940"/>
  <c r="AU937"/>
  <c r="BM905" l="1"/>
  <c r="BN905"/>
  <c r="BO906"/>
  <c r="AG908"/>
  <c r="AJ908"/>
  <c r="AH908"/>
  <c r="AI909"/>
  <c r="AD909" s="1"/>
  <c r="AK907"/>
  <c r="AL907"/>
  <c r="BH907"/>
  <c r="BJ908"/>
  <c r="BI907"/>
  <c r="AQ904"/>
  <c r="AR905"/>
  <c r="AS904"/>
  <c r="AT904" s="1"/>
  <c r="AP904"/>
  <c r="BW904"/>
  <c r="BY905"/>
  <c r="BX904"/>
  <c r="BT906"/>
  <c r="BS905"/>
  <c r="BR905"/>
  <c r="BB905"/>
  <c r="BC905" s="1"/>
  <c r="BA906"/>
  <c r="AZ905"/>
  <c r="AY905"/>
  <c r="BD941"/>
  <c r="AU938"/>
  <c r="BM906" l="1"/>
  <c r="BN906"/>
  <c r="BO907"/>
  <c r="AY906"/>
  <c r="AZ906"/>
  <c r="BB906"/>
  <c r="BC906" s="1"/>
  <c r="BA907"/>
  <c r="BS906"/>
  <c r="BR906"/>
  <c r="BT907"/>
  <c r="BY906"/>
  <c r="BX905"/>
  <c r="BW905"/>
  <c r="BJ909"/>
  <c r="BI908"/>
  <c r="BH908"/>
  <c r="AR906"/>
  <c r="AQ905"/>
  <c r="AS905"/>
  <c r="AT905" s="1"/>
  <c r="AP905"/>
  <c r="AJ909"/>
  <c r="AG909"/>
  <c r="AI910"/>
  <c r="AD910" s="1"/>
  <c r="AH909"/>
  <c r="AK908"/>
  <c r="AL908"/>
  <c r="BD942"/>
  <c r="AU939"/>
  <c r="BM907" l="1"/>
  <c r="BN907"/>
  <c r="BO908"/>
  <c r="AJ910"/>
  <c r="AH910"/>
  <c r="AI911"/>
  <c r="AD911" s="1"/>
  <c r="AG910"/>
  <c r="AK909"/>
  <c r="AL909"/>
  <c r="AS906"/>
  <c r="AT906" s="1"/>
  <c r="AP906"/>
  <c r="AQ906"/>
  <c r="AR907"/>
  <c r="BS907"/>
  <c r="BR907"/>
  <c r="BT908"/>
  <c r="BI909"/>
  <c r="BH909"/>
  <c r="BJ910"/>
  <c r="BW906"/>
  <c r="BY907"/>
  <c r="BX906"/>
  <c r="BB907"/>
  <c r="BC907" s="1"/>
  <c r="BA908"/>
  <c r="AZ907"/>
  <c r="AY907"/>
  <c r="BD943"/>
  <c r="AU940"/>
  <c r="BN908" l="1"/>
  <c r="BO909"/>
  <c r="BM908"/>
  <c r="BB908"/>
  <c r="BC908" s="1"/>
  <c r="BA909"/>
  <c r="AZ908"/>
  <c r="AY908"/>
  <c r="BS908"/>
  <c r="BR908"/>
  <c r="BT909"/>
  <c r="AS907"/>
  <c r="AT907" s="1"/>
  <c r="AP907"/>
  <c r="AR908"/>
  <c r="AQ907"/>
  <c r="BW907"/>
  <c r="BY908"/>
  <c r="BX907"/>
  <c r="BJ911"/>
  <c r="BI910"/>
  <c r="BH910"/>
  <c r="AI912"/>
  <c r="AD912" s="1"/>
  <c r="AH911"/>
  <c r="AJ911"/>
  <c r="AG911"/>
  <c r="AK910"/>
  <c r="AL910"/>
  <c r="BD944"/>
  <c r="AU941"/>
  <c r="BN909" l="1"/>
  <c r="BO910"/>
  <c r="BM909"/>
  <c r="AK911"/>
  <c r="AL911"/>
  <c r="AH912"/>
  <c r="AI913"/>
  <c r="AD913" s="1"/>
  <c r="AG912"/>
  <c r="AJ912"/>
  <c r="BH911"/>
  <c r="BJ912"/>
  <c r="BI911"/>
  <c r="BX908"/>
  <c r="BW908"/>
  <c r="BY909"/>
  <c r="BS909"/>
  <c r="BR909"/>
  <c r="BT910"/>
  <c r="AQ908"/>
  <c r="AR909"/>
  <c r="AS908"/>
  <c r="AT908" s="1"/>
  <c r="AP908"/>
  <c r="AY909"/>
  <c r="AZ909"/>
  <c r="BA910"/>
  <c r="BB909"/>
  <c r="BC909" s="1"/>
  <c r="BD945"/>
  <c r="AU942"/>
  <c r="BM910" l="1"/>
  <c r="BN910"/>
  <c r="BO911"/>
  <c r="AS909"/>
  <c r="AT909" s="1"/>
  <c r="AP909"/>
  <c r="AR910"/>
  <c r="AQ909"/>
  <c r="BS910"/>
  <c r="BR910"/>
  <c r="BT911"/>
  <c r="AK912"/>
  <c r="AL912"/>
  <c r="AH913"/>
  <c r="AJ913"/>
  <c r="AG913"/>
  <c r="AI914"/>
  <c r="AD914" s="1"/>
  <c r="BA911"/>
  <c r="BB910"/>
  <c r="BC910" s="1"/>
  <c r="AY910"/>
  <c r="AZ910"/>
  <c r="BY910"/>
  <c r="BX909"/>
  <c r="BW909"/>
  <c r="BI912"/>
  <c r="BH912"/>
  <c r="BJ913"/>
  <c r="AU943"/>
  <c r="BD946"/>
  <c r="BN911" l="1"/>
  <c r="BO912"/>
  <c r="BM911"/>
  <c r="BX910"/>
  <c r="BW910"/>
  <c r="BY911"/>
  <c r="AY911"/>
  <c r="AZ911"/>
  <c r="BA912"/>
  <c r="BB911"/>
  <c r="BC911" s="1"/>
  <c r="AH914"/>
  <c r="AI915"/>
  <c r="AD915" s="1"/>
  <c r="AG914"/>
  <c r="AJ914"/>
  <c r="AK913"/>
  <c r="AL913"/>
  <c r="BT912"/>
  <c r="BS911"/>
  <c r="BR911"/>
  <c r="AS910"/>
  <c r="AT910" s="1"/>
  <c r="AP910"/>
  <c r="AQ910"/>
  <c r="AR911"/>
  <c r="BI913"/>
  <c r="BH913"/>
  <c r="BJ914"/>
  <c r="AU944"/>
  <c r="BD947"/>
  <c r="BN912" l="1"/>
  <c r="BO913"/>
  <c r="BM912"/>
  <c r="BA913"/>
  <c r="BB912"/>
  <c r="BC912" s="1"/>
  <c r="AY912"/>
  <c r="AZ912"/>
  <c r="BJ915"/>
  <c r="BI914"/>
  <c r="BH914"/>
  <c r="AR912"/>
  <c r="AQ911"/>
  <c r="AS911"/>
  <c r="AT911" s="1"/>
  <c r="AP911"/>
  <c r="BR912"/>
  <c r="BT913"/>
  <c r="BS912"/>
  <c r="AK914"/>
  <c r="AL914"/>
  <c r="AI916"/>
  <c r="AD916" s="1"/>
  <c r="AH915"/>
  <c r="AJ915"/>
  <c r="AG915"/>
  <c r="BW911"/>
  <c r="BY912"/>
  <c r="BX911"/>
  <c r="AU945"/>
  <c r="BD948"/>
  <c r="BO914" l="1"/>
  <c r="BM913"/>
  <c r="BN913"/>
  <c r="BW912"/>
  <c r="BY913"/>
  <c r="BX912"/>
  <c r="AQ912"/>
  <c r="AR913"/>
  <c r="AS912"/>
  <c r="AT912" s="1"/>
  <c r="AP912"/>
  <c r="AY913"/>
  <c r="AZ913"/>
  <c r="BA914"/>
  <c r="BB913"/>
  <c r="BC913" s="1"/>
  <c r="AK915"/>
  <c r="AL915"/>
  <c r="AJ916"/>
  <c r="AH916"/>
  <c r="AI917"/>
  <c r="AD917" s="1"/>
  <c r="AG916"/>
  <c r="BS913"/>
  <c r="BR913"/>
  <c r="BT914"/>
  <c r="BH915"/>
  <c r="BJ916"/>
  <c r="BI915"/>
  <c r="BD949"/>
  <c r="AU946"/>
  <c r="BO915" l="1"/>
  <c r="BM914"/>
  <c r="BN914"/>
  <c r="AY914"/>
  <c r="AZ914"/>
  <c r="BA915"/>
  <c r="BB914"/>
  <c r="BC914" s="1"/>
  <c r="BY914"/>
  <c r="BX913"/>
  <c r="BW913"/>
  <c r="BI916"/>
  <c r="BH916"/>
  <c r="BJ917"/>
  <c r="BR914"/>
  <c r="BT915"/>
  <c r="BS914"/>
  <c r="AJ917"/>
  <c r="AG917"/>
  <c r="AI918"/>
  <c r="AD918" s="1"/>
  <c r="AH917"/>
  <c r="AK916"/>
  <c r="AL916"/>
  <c r="AR914"/>
  <c r="AQ913"/>
  <c r="AS913"/>
  <c r="AT913" s="1"/>
  <c r="AP913"/>
  <c r="BD950"/>
  <c r="AU947"/>
  <c r="BN915" l="1"/>
  <c r="BO916"/>
  <c r="BM915"/>
  <c r="AH918"/>
  <c r="AI919"/>
  <c r="AD919" s="1"/>
  <c r="AG918"/>
  <c r="AJ918"/>
  <c r="AK917"/>
  <c r="AL917"/>
  <c r="BT916"/>
  <c r="BS915"/>
  <c r="BR915"/>
  <c r="BH917"/>
  <c r="BJ918"/>
  <c r="BI917"/>
  <c r="BW914"/>
  <c r="BY915"/>
  <c r="BX914"/>
  <c r="AY915"/>
  <c r="AZ915"/>
  <c r="BA916"/>
  <c r="BB915"/>
  <c r="BC915" s="1"/>
  <c r="AS914"/>
  <c r="AT914" s="1"/>
  <c r="AP914"/>
  <c r="AQ914"/>
  <c r="AR915"/>
  <c r="BD951"/>
  <c r="AU948"/>
  <c r="BM916" l="1"/>
  <c r="BN916"/>
  <c r="BO917"/>
  <c r="BA917"/>
  <c r="BB916"/>
  <c r="BC916" s="1"/>
  <c r="AY916"/>
  <c r="AZ916"/>
  <c r="BW915"/>
  <c r="BY916"/>
  <c r="BX915"/>
  <c r="BJ919"/>
  <c r="BI918"/>
  <c r="BH918"/>
  <c r="BS916"/>
  <c r="BR916"/>
  <c r="BT917"/>
  <c r="AS915"/>
  <c r="AT915" s="1"/>
  <c r="AP915"/>
  <c r="AR916"/>
  <c r="AQ915"/>
  <c r="AK918"/>
  <c r="AL918"/>
  <c r="AG919"/>
  <c r="AI920"/>
  <c r="AD920" s="1"/>
  <c r="AH919"/>
  <c r="AJ919"/>
  <c r="BD952"/>
  <c r="AU949"/>
  <c r="BO918" l="1"/>
  <c r="BM917"/>
  <c r="BN917"/>
  <c r="AK919"/>
  <c r="AL919"/>
  <c r="AG920"/>
  <c r="AJ920"/>
  <c r="AH920"/>
  <c r="AI921"/>
  <c r="AD921" s="1"/>
  <c r="AQ916"/>
  <c r="AR917"/>
  <c r="AS916"/>
  <c r="AT916" s="1"/>
  <c r="AP916"/>
  <c r="BH919"/>
  <c r="BJ920"/>
  <c r="BI919"/>
  <c r="AY917"/>
  <c r="AZ917"/>
  <c r="BA918"/>
  <c r="BB917"/>
  <c r="BC917" s="1"/>
  <c r="BS917"/>
  <c r="BR917"/>
  <c r="BT918"/>
  <c r="BX916"/>
  <c r="BW916"/>
  <c r="BY917"/>
  <c r="BD953"/>
  <c r="AU950"/>
  <c r="BM918" l="1"/>
  <c r="BN918"/>
  <c r="BO919"/>
  <c r="BR918"/>
  <c r="BT919"/>
  <c r="BS918"/>
  <c r="AY918"/>
  <c r="AZ918"/>
  <c r="BA919"/>
  <c r="BB918"/>
  <c r="BC918" s="1"/>
  <c r="BY918"/>
  <c r="BX917"/>
  <c r="BW917"/>
  <c r="BI920"/>
  <c r="BH920"/>
  <c r="BJ921"/>
  <c r="AR918"/>
  <c r="AQ917"/>
  <c r="AS917"/>
  <c r="AT917" s="1"/>
  <c r="AP917"/>
  <c r="AI922"/>
  <c r="AD922" s="1"/>
  <c r="AH921"/>
  <c r="AJ921"/>
  <c r="AG921"/>
  <c r="AK920"/>
  <c r="AL920"/>
  <c r="BD954"/>
  <c r="AU951"/>
  <c r="BM919" l="1"/>
  <c r="BN919"/>
  <c r="BO920"/>
  <c r="AK921"/>
  <c r="AL921"/>
  <c r="AI923"/>
  <c r="AD923" s="1"/>
  <c r="AG922"/>
  <c r="AJ922"/>
  <c r="AH922"/>
  <c r="AS918"/>
  <c r="AT918" s="1"/>
  <c r="AP918"/>
  <c r="AQ918"/>
  <c r="AR919"/>
  <c r="AY919"/>
  <c r="AZ919"/>
  <c r="BA920"/>
  <c r="BB919"/>
  <c r="BC919" s="1"/>
  <c r="BT920"/>
  <c r="BS919"/>
  <c r="BR919"/>
  <c r="BI921"/>
  <c r="BH921"/>
  <c r="BJ922"/>
  <c r="BW918"/>
  <c r="BY919"/>
  <c r="BX918"/>
  <c r="AU952"/>
  <c r="BD955"/>
  <c r="BO921" l="1"/>
  <c r="BM920"/>
  <c r="BN920"/>
  <c r="AK922"/>
  <c r="AL922"/>
  <c r="AI924"/>
  <c r="AD924" s="1"/>
  <c r="AH923"/>
  <c r="AJ923"/>
  <c r="AG923"/>
  <c r="BW919"/>
  <c r="BY920"/>
  <c r="BX919"/>
  <c r="BJ923"/>
  <c r="BI922"/>
  <c r="BH922"/>
  <c r="BS920"/>
  <c r="BR920"/>
  <c r="BT921"/>
  <c r="BB920"/>
  <c r="BC920" s="1"/>
  <c r="BA921"/>
  <c r="AZ920"/>
  <c r="AY920"/>
  <c r="AR920"/>
  <c r="AQ919"/>
  <c r="AS919"/>
  <c r="AT919" s="1"/>
  <c r="AP919"/>
  <c r="AU953"/>
  <c r="BD956"/>
  <c r="BO922" l="1"/>
  <c r="BM921"/>
  <c r="BN921"/>
  <c r="AY921"/>
  <c r="AZ921"/>
  <c r="BA922"/>
  <c r="BB921"/>
  <c r="BC921" s="1"/>
  <c r="BS921"/>
  <c r="BT922"/>
  <c r="BR921"/>
  <c r="AQ920"/>
  <c r="AR921"/>
  <c r="AS920"/>
  <c r="AT920" s="1"/>
  <c r="AP920"/>
  <c r="BI923"/>
  <c r="BH923"/>
  <c r="BJ924"/>
  <c r="BW920"/>
  <c r="BY921"/>
  <c r="BX920"/>
  <c r="AK923"/>
  <c r="AL923"/>
  <c r="AG924"/>
  <c r="AJ924"/>
  <c r="AH924"/>
  <c r="AI925"/>
  <c r="AD925" s="1"/>
  <c r="BD957"/>
  <c r="AU954"/>
  <c r="BO923" l="1"/>
  <c r="BM922"/>
  <c r="BN922"/>
  <c r="AH925"/>
  <c r="AJ925"/>
  <c r="AG925"/>
  <c r="AI926"/>
  <c r="AD926" s="1"/>
  <c r="AK924"/>
  <c r="AL924"/>
  <c r="BY922"/>
  <c r="BX921"/>
  <c r="BW921"/>
  <c r="BI924"/>
  <c r="BH924"/>
  <c r="BJ925"/>
  <c r="BB922"/>
  <c r="BC922" s="1"/>
  <c r="AZ922"/>
  <c r="AY922"/>
  <c r="BA923"/>
  <c r="AR922"/>
  <c r="AQ921"/>
  <c r="AS921"/>
  <c r="AT921" s="1"/>
  <c r="AP921"/>
  <c r="BR922"/>
  <c r="BT923"/>
  <c r="BS922"/>
  <c r="BD958"/>
  <c r="AU955"/>
  <c r="BM923" l="1"/>
  <c r="BN923"/>
  <c r="BO924"/>
  <c r="BT924"/>
  <c r="BS923"/>
  <c r="BR923"/>
  <c r="AS922"/>
  <c r="AT922" s="1"/>
  <c r="AP922"/>
  <c r="AQ922"/>
  <c r="AR923"/>
  <c r="AY923"/>
  <c r="AZ923"/>
  <c r="BA924"/>
  <c r="BB923"/>
  <c r="BC923" s="1"/>
  <c r="BI925"/>
  <c r="BH925"/>
  <c r="BJ926"/>
  <c r="BW922"/>
  <c r="BY923"/>
  <c r="BX922"/>
  <c r="AH926"/>
  <c r="AI927"/>
  <c r="AD927" s="1"/>
  <c r="AG926"/>
  <c r="AJ926"/>
  <c r="AK925"/>
  <c r="AL925"/>
  <c r="BD959"/>
  <c r="AU956"/>
  <c r="BN924" l="1"/>
  <c r="BO925"/>
  <c r="BM924"/>
  <c r="BW923"/>
  <c r="BY924"/>
  <c r="BX923"/>
  <c r="BI926"/>
  <c r="BH926"/>
  <c r="BJ927"/>
  <c r="AZ924"/>
  <c r="AY924"/>
  <c r="BB924"/>
  <c r="BC924" s="1"/>
  <c r="BA925"/>
  <c r="BS924"/>
  <c r="BR924"/>
  <c r="BT925"/>
  <c r="AK926"/>
  <c r="AL926"/>
  <c r="AJ927"/>
  <c r="AG927"/>
  <c r="AI928"/>
  <c r="AD928" s="1"/>
  <c r="AH927"/>
  <c r="AS923"/>
  <c r="AT923" s="1"/>
  <c r="AP923"/>
  <c r="AR924"/>
  <c r="AQ923"/>
  <c r="AU957"/>
  <c r="BD960"/>
  <c r="BO926" l="1"/>
  <c r="BM925"/>
  <c r="BN925"/>
  <c r="AQ924"/>
  <c r="AR925"/>
  <c r="AS924"/>
  <c r="AT924" s="1"/>
  <c r="AP924"/>
  <c r="AJ928"/>
  <c r="AH928"/>
  <c r="AI929"/>
  <c r="AD929" s="1"/>
  <c r="AG928"/>
  <c r="AK927"/>
  <c r="AL927"/>
  <c r="BS925"/>
  <c r="BR925"/>
  <c r="BT926"/>
  <c r="BA926"/>
  <c r="BB925"/>
  <c r="BC925" s="1"/>
  <c r="AY925"/>
  <c r="AZ925"/>
  <c r="BH927"/>
  <c r="BJ928"/>
  <c r="BI927"/>
  <c r="BX924"/>
  <c r="BW924"/>
  <c r="BY925"/>
  <c r="BD961"/>
  <c r="AU958"/>
  <c r="BN926" l="1"/>
  <c r="BO927"/>
  <c r="BM926"/>
  <c r="BY926"/>
  <c r="BX925"/>
  <c r="BW925"/>
  <c r="BI928"/>
  <c r="BH928"/>
  <c r="BJ929"/>
  <c r="AJ929"/>
  <c r="AG929"/>
  <c r="AI930"/>
  <c r="AD930" s="1"/>
  <c r="AH929"/>
  <c r="AK928"/>
  <c r="AL928"/>
  <c r="AZ926"/>
  <c r="AY926"/>
  <c r="BB926"/>
  <c r="BC926" s="1"/>
  <c r="BA927"/>
  <c r="BR926"/>
  <c r="BT927"/>
  <c r="BS926"/>
  <c r="AR926"/>
  <c r="AQ925"/>
  <c r="AS925"/>
  <c r="AT925" s="1"/>
  <c r="AP925"/>
  <c r="BD962"/>
  <c r="AU959"/>
  <c r="BM927" l="1"/>
  <c r="BN927"/>
  <c r="BO928"/>
  <c r="BW926"/>
  <c r="BY927"/>
  <c r="BX926"/>
  <c r="AQ926"/>
  <c r="AR927"/>
  <c r="AS926"/>
  <c r="AT926" s="1"/>
  <c r="AP926"/>
  <c r="BS927"/>
  <c r="BR927"/>
  <c r="BT928"/>
  <c r="AY927"/>
  <c r="AZ927"/>
  <c r="BA928"/>
  <c r="BB927"/>
  <c r="BC927" s="1"/>
  <c r="AG930"/>
  <c r="AJ930"/>
  <c r="AH930"/>
  <c r="AI931"/>
  <c r="AD931" s="1"/>
  <c r="AK929"/>
  <c r="AL929"/>
  <c r="BI929"/>
  <c r="BH929"/>
  <c r="BJ930"/>
  <c r="BD963"/>
  <c r="AU960"/>
  <c r="BN928" l="1"/>
  <c r="BO929"/>
  <c r="BM928"/>
  <c r="BI930"/>
  <c r="BH930"/>
  <c r="BJ931"/>
  <c r="AG931"/>
  <c r="AI932"/>
  <c r="AD932" s="1"/>
  <c r="AH931"/>
  <c r="AJ931"/>
  <c r="AK930"/>
  <c r="AL930"/>
  <c r="BS928"/>
  <c r="BR928"/>
  <c r="BT929"/>
  <c r="BY928"/>
  <c r="BX927"/>
  <c r="BW927"/>
  <c r="AY928"/>
  <c r="BA929"/>
  <c r="BB928"/>
  <c r="BC928" s="1"/>
  <c r="AZ928"/>
  <c r="AS927"/>
  <c r="AT927" s="1"/>
  <c r="AP927"/>
  <c r="AR928"/>
  <c r="AQ927"/>
  <c r="AU961"/>
  <c r="BD964"/>
  <c r="BM929" l="1"/>
  <c r="BN929"/>
  <c r="BO930"/>
  <c r="AQ928"/>
  <c r="AR929"/>
  <c r="AS928"/>
  <c r="AT928" s="1"/>
  <c r="AP928"/>
  <c r="BX928"/>
  <c r="BW928"/>
  <c r="BY929"/>
  <c r="AK931"/>
  <c r="AL931"/>
  <c r="AG932"/>
  <c r="AJ932"/>
  <c r="AH932"/>
  <c r="AI933"/>
  <c r="AD933" s="1"/>
  <c r="BI931"/>
  <c r="BJ932"/>
  <c r="BH931"/>
  <c r="BA930"/>
  <c r="BB929"/>
  <c r="BC929" s="1"/>
  <c r="AY929"/>
  <c r="AZ929"/>
  <c r="BS929"/>
  <c r="BR929"/>
  <c r="BT930"/>
  <c r="BD965"/>
  <c r="AU962"/>
  <c r="BO931" l="1"/>
  <c r="BM930"/>
  <c r="BN930"/>
  <c r="BB930"/>
  <c r="BC930" s="1"/>
  <c r="BA931"/>
  <c r="AZ930"/>
  <c r="AY930"/>
  <c r="BJ933"/>
  <c r="BI932"/>
  <c r="BH932"/>
  <c r="AJ933"/>
  <c r="AG933"/>
  <c r="AH933"/>
  <c r="AI934"/>
  <c r="AD934" s="1"/>
  <c r="AK932"/>
  <c r="AL932"/>
  <c r="BY930"/>
  <c r="BX929"/>
  <c r="BW929"/>
  <c r="BS930"/>
  <c r="BR930"/>
  <c r="BT931"/>
  <c r="AS929"/>
  <c r="AT929" s="1"/>
  <c r="AP929"/>
  <c r="AR930"/>
  <c r="AQ929"/>
  <c r="AU963"/>
  <c r="BD966"/>
  <c r="BM931" l="1"/>
  <c r="BN931"/>
  <c r="BO932"/>
  <c r="BT932"/>
  <c r="BS931"/>
  <c r="BR931"/>
  <c r="AK933"/>
  <c r="AL933"/>
  <c r="BB931"/>
  <c r="BC931" s="1"/>
  <c r="AY931"/>
  <c r="AZ931"/>
  <c r="BA932"/>
  <c r="AS930"/>
  <c r="AT930" s="1"/>
  <c r="AP930"/>
  <c r="AQ930"/>
  <c r="AR931"/>
  <c r="BX930"/>
  <c r="BW930"/>
  <c r="BY931"/>
  <c r="AJ934"/>
  <c r="AH934"/>
  <c r="AI935"/>
  <c r="AD935" s="1"/>
  <c r="AG934"/>
  <c r="BH933"/>
  <c r="BJ934"/>
  <c r="BI933"/>
  <c r="AU964"/>
  <c r="BD967"/>
  <c r="BN932" l="1"/>
  <c r="BO933"/>
  <c r="BM932"/>
  <c r="AI936"/>
  <c r="AD936" s="1"/>
  <c r="AH935"/>
  <c r="AJ935"/>
  <c r="AG935"/>
  <c r="AK934"/>
  <c r="AL934"/>
  <c r="AS931"/>
  <c r="AT931" s="1"/>
  <c r="AP931"/>
  <c r="AR932"/>
  <c r="AQ931"/>
  <c r="BS932"/>
  <c r="BR932"/>
  <c r="BT933"/>
  <c r="BI934"/>
  <c r="BH934"/>
  <c r="BJ935"/>
  <c r="BW931"/>
  <c r="BY932"/>
  <c r="BX931"/>
  <c r="AY932"/>
  <c r="AZ932"/>
  <c r="BA933"/>
  <c r="BB932"/>
  <c r="BC932" s="1"/>
  <c r="AU965"/>
  <c r="BD968"/>
  <c r="BN933" l="1"/>
  <c r="BO934"/>
  <c r="BM933"/>
  <c r="BS933"/>
  <c r="BR933"/>
  <c r="BT934"/>
  <c r="AK935"/>
  <c r="AL935"/>
  <c r="AG936"/>
  <c r="AJ936"/>
  <c r="AH936"/>
  <c r="AI937"/>
  <c r="AD937" s="1"/>
  <c r="BA934"/>
  <c r="BB933"/>
  <c r="BC933" s="1"/>
  <c r="AY933"/>
  <c r="AZ933"/>
  <c r="BX932"/>
  <c r="BW932"/>
  <c r="BY933"/>
  <c r="BI935"/>
  <c r="BH935"/>
  <c r="BJ936"/>
  <c r="AQ932"/>
  <c r="AR933"/>
  <c r="AP932"/>
  <c r="AS932"/>
  <c r="AT932" s="1"/>
  <c r="BD969"/>
  <c r="AU966"/>
  <c r="BM934" l="1"/>
  <c r="BN934"/>
  <c r="BO935"/>
  <c r="AS933"/>
  <c r="AT933" s="1"/>
  <c r="AP933"/>
  <c r="AR934"/>
  <c r="AQ933"/>
  <c r="BY934"/>
  <c r="BX933"/>
  <c r="BW933"/>
  <c r="AZ934"/>
  <c r="AY934"/>
  <c r="BB934"/>
  <c r="BC934" s="1"/>
  <c r="BA935"/>
  <c r="BS934"/>
  <c r="BR934"/>
  <c r="BT935"/>
  <c r="BI936"/>
  <c r="BH936"/>
  <c r="BJ937"/>
  <c r="AG937"/>
  <c r="AI938"/>
  <c r="AD938" s="1"/>
  <c r="AH937"/>
  <c r="AJ937"/>
  <c r="AK936"/>
  <c r="AL936"/>
  <c r="AU967"/>
  <c r="BD970"/>
  <c r="BN935" l="1"/>
  <c r="BO936"/>
  <c r="BM935"/>
  <c r="BS935"/>
  <c r="BR935"/>
  <c r="BT936"/>
  <c r="AQ934"/>
  <c r="AR935"/>
  <c r="AS934"/>
  <c r="AT934" s="1"/>
  <c r="AP934"/>
  <c r="AK937"/>
  <c r="AL937"/>
  <c r="AG938"/>
  <c r="AJ938"/>
  <c r="AH938"/>
  <c r="AI939"/>
  <c r="AD939" s="1"/>
  <c r="BH937"/>
  <c r="BJ938"/>
  <c r="BI937"/>
  <c r="AZ935"/>
  <c r="BA936"/>
  <c r="BB935"/>
  <c r="BC935" s="1"/>
  <c r="AY935"/>
  <c r="BX934"/>
  <c r="BW934"/>
  <c r="BY935"/>
  <c r="AU968"/>
  <c r="BD971"/>
  <c r="BN936" l="1"/>
  <c r="BO937"/>
  <c r="BM936"/>
  <c r="BA937"/>
  <c r="BB936"/>
  <c r="BC936" s="1"/>
  <c r="AY936"/>
  <c r="AZ936"/>
  <c r="AR936"/>
  <c r="AQ935"/>
  <c r="AS935"/>
  <c r="AT935" s="1"/>
  <c r="AP935"/>
  <c r="BS936"/>
  <c r="BR936"/>
  <c r="BT937"/>
  <c r="BY936"/>
  <c r="BX935"/>
  <c r="BW935"/>
  <c r="BJ939"/>
  <c r="BI938"/>
  <c r="BH938"/>
  <c r="AJ939"/>
  <c r="AG939"/>
  <c r="AI940"/>
  <c r="AD940" s="1"/>
  <c r="AH939"/>
  <c r="AK938"/>
  <c r="AL938"/>
  <c r="AU969"/>
  <c r="BD972"/>
  <c r="BN937" l="1"/>
  <c r="BO938"/>
  <c r="BM937"/>
  <c r="AJ940"/>
  <c r="AH940"/>
  <c r="AI941"/>
  <c r="AD941" s="1"/>
  <c r="AG940"/>
  <c r="AK939"/>
  <c r="AL939"/>
  <c r="BW936"/>
  <c r="BY937"/>
  <c r="BX936"/>
  <c r="BI939"/>
  <c r="BH939"/>
  <c r="BJ940"/>
  <c r="BS937"/>
  <c r="BR937"/>
  <c r="BT938"/>
  <c r="AS936"/>
  <c r="AT936" s="1"/>
  <c r="AP936"/>
  <c r="AQ936"/>
  <c r="AR937"/>
  <c r="AZ937"/>
  <c r="BB937"/>
  <c r="BC937" s="1"/>
  <c r="BA938"/>
  <c r="AY937"/>
  <c r="BD973"/>
  <c r="AU970"/>
  <c r="BN938" l="1"/>
  <c r="BO939"/>
  <c r="BM938"/>
  <c r="AS937"/>
  <c r="AT937" s="1"/>
  <c r="AP937"/>
  <c r="AR938"/>
  <c r="AQ937"/>
  <c r="BR938"/>
  <c r="BT939"/>
  <c r="BS938"/>
  <c r="BW937"/>
  <c r="BY938"/>
  <c r="BX937"/>
  <c r="AI942"/>
  <c r="AD942" s="1"/>
  <c r="AH941"/>
  <c r="AG941"/>
  <c r="AJ941"/>
  <c r="AK940"/>
  <c r="AL940"/>
  <c r="BB938"/>
  <c r="BC938" s="1"/>
  <c r="BA939"/>
  <c r="AZ938"/>
  <c r="AY938"/>
  <c r="BJ941"/>
  <c r="BI940"/>
  <c r="BH940"/>
  <c r="BD974"/>
  <c r="AU971"/>
  <c r="BN939" l="1"/>
  <c r="BO940"/>
  <c r="BM939"/>
  <c r="BA940"/>
  <c r="BB939"/>
  <c r="BC939" s="1"/>
  <c r="AY939"/>
  <c r="AZ939"/>
  <c r="AK941"/>
  <c r="AL941"/>
  <c r="AQ938"/>
  <c r="AR939"/>
  <c r="AS938"/>
  <c r="AT938" s="1"/>
  <c r="AP938"/>
  <c r="BI941"/>
  <c r="BH941"/>
  <c r="BJ942"/>
  <c r="AH942"/>
  <c r="AI943"/>
  <c r="AD943" s="1"/>
  <c r="AG942"/>
  <c r="AJ942"/>
  <c r="BX938"/>
  <c r="BW938"/>
  <c r="BY939"/>
  <c r="BS939"/>
  <c r="BR939"/>
  <c r="BT940"/>
  <c r="AU972"/>
  <c r="BD975"/>
  <c r="BM940" l="1"/>
  <c r="BN940"/>
  <c r="BO941"/>
  <c r="AK942"/>
  <c r="AL942"/>
  <c r="AH943"/>
  <c r="AJ943"/>
  <c r="AG943"/>
  <c r="AI944"/>
  <c r="AD944" s="1"/>
  <c r="BJ943"/>
  <c r="BI942"/>
  <c r="BH942"/>
  <c r="BB940"/>
  <c r="BC940" s="1"/>
  <c r="AZ940"/>
  <c r="AY940"/>
  <c r="BA941"/>
  <c r="BR940"/>
  <c r="BT941"/>
  <c r="BS940"/>
  <c r="BY940"/>
  <c r="BX939"/>
  <c r="BW939"/>
  <c r="AR940"/>
  <c r="AQ939"/>
  <c r="AS939"/>
  <c r="AT939" s="1"/>
  <c r="AP939"/>
  <c r="BD976"/>
  <c r="AU973"/>
  <c r="BN941" l="1"/>
  <c r="BO942"/>
  <c r="BM941"/>
  <c r="BW940"/>
  <c r="BY941"/>
  <c r="BX940"/>
  <c r="BT942"/>
  <c r="BS941"/>
  <c r="BR941"/>
  <c r="AS940"/>
  <c r="AT940" s="1"/>
  <c r="AP940"/>
  <c r="AQ940"/>
  <c r="AR941"/>
  <c r="AY941"/>
  <c r="AZ941"/>
  <c r="BA942"/>
  <c r="BB941"/>
  <c r="BC941" s="1"/>
  <c r="BI943"/>
  <c r="BH943"/>
  <c r="BJ944"/>
  <c r="AH944"/>
  <c r="AI945"/>
  <c r="AD945" s="1"/>
  <c r="AG944"/>
  <c r="AJ944"/>
  <c r="AK943"/>
  <c r="AL943"/>
  <c r="AU974"/>
  <c r="BD977"/>
  <c r="BN942" l="1"/>
  <c r="BO943"/>
  <c r="BM942"/>
  <c r="AR942"/>
  <c r="AQ941"/>
  <c r="AS941"/>
  <c r="AT941" s="1"/>
  <c r="AP941"/>
  <c r="BR942"/>
  <c r="BT943"/>
  <c r="BS942"/>
  <c r="BW941"/>
  <c r="BY942"/>
  <c r="BX941"/>
  <c r="AK944"/>
  <c r="AL944"/>
  <c r="AJ945"/>
  <c r="AG945"/>
  <c r="AI946"/>
  <c r="AD946" s="1"/>
  <c r="AH945"/>
  <c r="BI944"/>
  <c r="BH944"/>
  <c r="BJ945"/>
  <c r="BB942"/>
  <c r="BC942" s="1"/>
  <c r="BA943"/>
  <c r="AZ942"/>
  <c r="AY942"/>
  <c r="AU975"/>
  <c r="BD978"/>
  <c r="BN943" l="1"/>
  <c r="BO944"/>
  <c r="BM943"/>
  <c r="BS943"/>
  <c r="BR943"/>
  <c r="BT944"/>
  <c r="BA944"/>
  <c r="BB943"/>
  <c r="BC943" s="1"/>
  <c r="AY943"/>
  <c r="AZ943"/>
  <c r="BH945"/>
  <c r="BJ946"/>
  <c r="BI945"/>
  <c r="AI947"/>
  <c r="AD947" s="1"/>
  <c r="AG946"/>
  <c r="AJ946"/>
  <c r="AH946"/>
  <c r="AK945"/>
  <c r="AL945"/>
  <c r="BW942"/>
  <c r="BY943"/>
  <c r="BX942"/>
  <c r="AQ942"/>
  <c r="AR943"/>
  <c r="AS942"/>
  <c r="AT942" s="1"/>
  <c r="AP942"/>
  <c r="BD979"/>
  <c r="AU976"/>
  <c r="BM944" l="1"/>
  <c r="BN944"/>
  <c r="BO945"/>
  <c r="BY944"/>
  <c r="BX943"/>
  <c r="BW943"/>
  <c r="AK946"/>
  <c r="AL946"/>
  <c r="AJ947"/>
  <c r="AG947"/>
  <c r="AI948"/>
  <c r="AD948" s="1"/>
  <c r="AH947"/>
  <c r="BJ947"/>
  <c r="BI946"/>
  <c r="BH946"/>
  <c r="BR944"/>
  <c r="BT945"/>
  <c r="BS944"/>
  <c r="AR944"/>
  <c r="AQ943"/>
  <c r="AS943"/>
  <c r="AT943" s="1"/>
  <c r="AP943"/>
  <c r="BB944"/>
  <c r="BC944" s="1"/>
  <c r="BA945"/>
  <c r="AZ944"/>
  <c r="AY944"/>
  <c r="BD980"/>
  <c r="AU977"/>
  <c r="BO946" l="1"/>
  <c r="BM945"/>
  <c r="BN945"/>
  <c r="BA946"/>
  <c r="BB945"/>
  <c r="BC945" s="1"/>
  <c r="AY945"/>
  <c r="AZ945"/>
  <c r="AQ944"/>
  <c r="AR945"/>
  <c r="AP944"/>
  <c r="AS944"/>
  <c r="AT944" s="1"/>
  <c r="BS945"/>
  <c r="BR945"/>
  <c r="BT946"/>
  <c r="BI947"/>
  <c r="BH947"/>
  <c r="BJ948"/>
  <c r="AG948"/>
  <c r="AJ948"/>
  <c r="AH948"/>
  <c r="AI949"/>
  <c r="AD949" s="1"/>
  <c r="AK947"/>
  <c r="AL947"/>
  <c r="BW944"/>
  <c r="BY945"/>
  <c r="BX944"/>
  <c r="BD981"/>
  <c r="AU978"/>
  <c r="BN946" l="1"/>
  <c r="BO947"/>
  <c r="BM946"/>
  <c r="BR946"/>
  <c r="BT947"/>
  <c r="BS946"/>
  <c r="BY946"/>
  <c r="BX945"/>
  <c r="BW945"/>
  <c r="AG949"/>
  <c r="AI950"/>
  <c r="AD950" s="1"/>
  <c r="AH949"/>
  <c r="AJ949"/>
  <c r="AK948"/>
  <c r="AL948"/>
  <c r="BI948"/>
  <c r="BH948"/>
  <c r="BJ949"/>
  <c r="AR946"/>
  <c r="AQ945"/>
  <c r="AS945"/>
  <c r="AT945" s="1"/>
  <c r="AP945"/>
  <c r="BB946"/>
  <c r="BC946" s="1"/>
  <c r="BA947"/>
  <c r="AZ946"/>
  <c r="AY946"/>
  <c r="AU979"/>
  <c r="BD982"/>
  <c r="BM947" l="1"/>
  <c r="BN947"/>
  <c r="BO948"/>
  <c r="BA948"/>
  <c r="BB947"/>
  <c r="BC947" s="1"/>
  <c r="AY947"/>
  <c r="AZ947"/>
  <c r="AQ946"/>
  <c r="AR947"/>
  <c r="AS946"/>
  <c r="AT946" s="1"/>
  <c r="AP946"/>
  <c r="BH949"/>
  <c r="BJ950"/>
  <c r="BI949"/>
  <c r="AK949"/>
  <c r="AL949"/>
  <c r="AH950"/>
  <c r="AI951"/>
  <c r="AD951" s="1"/>
  <c r="AG950"/>
  <c r="AJ950"/>
  <c r="BW946"/>
  <c r="BY947"/>
  <c r="BX946"/>
  <c r="BS947"/>
  <c r="BR947"/>
  <c r="BT948"/>
  <c r="BD983"/>
  <c r="AU980"/>
  <c r="BM948" l="1"/>
  <c r="BN948"/>
  <c r="BO949"/>
  <c r="BS948"/>
  <c r="BR948"/>
  <c r="BT949"/>
  <c r="BW947"/>
  <c r="BY948"/>
  <c r="BX947"/>
  <c r="AK950"/>
  <c r="AL950"/>
  <c r="AJ951"/>
  <c r="AG951"/>
  <c r="AI952"/>
  <c r="AD952" s="1"/>
  <c r="AH951"/>
  <c r="BI950"/>
  <c r="BH950"/>
  <c r="BJ951"/>
  <c r="BB948"/>
  <c r="BC948" s="1"/>
  <c r="BA949"/>
  <c r="AZ948"/>
  <c r="AY948"/>
  <c r="AS947"/>
  <c r="AT947" s="1"/>
  <c r="AP947"/>
  <c r="AR948"/>
  <c r="AQ947"/>
  <c r="AU981"/>
  <c r="BD984"/>
  <c r="BN949" l="1"/>
  <c r="BO950"/>
  <c r="BM949"/>
  <c r="AS948"/>
  <c r="AT948" s="1"/>
  <c r="AP948"/>
  <c r="AQ948"/>
  <c r="AR949"/>
  <c r="BI951"/>
  <c r="BH951"/>
  <c r="BJ952"/>
  <c r="AJ952"/>
  <c r="AH952"/>
  <c r="AI953"/>
  <c r="AD953" s="1"/>
  <c r="AG952"/>
  <c r="AK951"/>
  <c r="AL951"/>
  <c r="BX948"/>
  <c r="BW948"/>
  <c r="BY949"/>
  <c r="BT950"/>
  <c r="BS949"/>
  <c r="BR949"/>
  <c r="BA950"/>
  <c r="AY949"/>
  <c r="AZ949"/>
  <c r="BB949"/>
  <c r="BC949" s="1"/>
  <c r="BD985"/>
  <c r="AU982"/>
  <c r="BN950" l="1"/>
  <c r="BO951"/>
  <c r="BM950"/>
  <c r="BW949"/>
  <c r="BY950"/>
  <c r="BX949"/>
  <c r="BI952"/>
  <c r="BH952"/>
  <c r="BJ953"/>
  <c r="AY950"/>
  <c r="BA951"/>
  <c r="BB950"/>
  <c r="BC950" s="1"/>
  <c r="AZ950"/>
  <c r="BR950"/>
  <c r="BT951"/>
  <c r="BS950"/>
  <c r="AI954"/>
  <c r="AD954" s="1"/>
  <c r="AH953"/>
  <c r="AJ953"/>
  <c r="AG953"/>
  <c r="AK952"/>
  <c r="AL952"/>
  <c r="AR950"/>
  <c r="AQ949"/>
  <c r="AS949"/>
  <c r="AT949" s="1"/>
  <c r="AP949"/>
  <c r="AU983"/>
  <c r="BD986"/>
  <c r="BN951" l="1"/>
  <c r="BO952"/>
  <c r="BM951"/>
  <c r="AK953"/>
  <c r="AL953"/>
  <c r="AG954"/>
  <c r="AJ954"/>
  <c r="AH954"/>
  <c r="AI955"/>
  <c r="AD955" s="1"/>
  <c r="BS951"/>
  <c r="BR951"/>
  <c r="BT952"/>
  <c r="BA952"/>
  <c r="BB951"/>
  <c r="BC951" s="1"/>
  <c r="AY951"/>
  <c r="AZ951"/>
  <c r="AQ950"/>
  <c r="AR951"/>
  <c r="AS950"/>
  <c r="AT950" s="1"/>
  <c r="AP950"/>
  <c r="BH953"/>
  <c r="BJ954"/>
  <c r="BI953"/>
  <c r="BW950"/>
  <c r="BY951"/>
  <c r="BX950"/>
  <c r="BD987"/>
  <c r="AU984"/>
  <c r="BO953" l="1"/>
  <c r="BM952"/>
  <c r="BN952"/>
  <c r="BJ955"/>
  <c r="BI954"/>
  <c r="BH954"/>
  <c r="BB952"/>
  <c r="BC952" s="1"/>
  <c r="BA953"/>
  <c r="AZ952"/>
  <c r="AY952"/>
  <c r="AH955"/>
  <c r="AJ955"/>
  <c r="AG955"/>
  <c r="AI956"/>
  <c r="AD956" s="1"/>
  <c r="AK954"/>
  <c r="AL954"/>
  <c r="BY952"/>
  <c r="BX951"/>
  <c r="BW951"/>
  <c r="AR952"/>
  <c r="AQ951"/>
  <c r="AS951"/>
  <c r="AT951" s="1"/>
  <c r="AP951"/>
  <c r="BS952"/>
  <c r="BR952"/>
  <c r="BT953"/>
  <c r="AU985"/>
  <c r="BD988"/>
  <c r="BN953" l="1"/>
  <c r="BO954"/>
  <c r="BM953"/>
  <c r="BW952"/>
  <c r="BY953"/>
  <c r="BX952"/>
  <c r="BI955"/>
  <c r="BJ956"/>
  <c r="BH955"/>
  <c r="BT954"/>
  <c r="BS953"/>
  <c r="BR953"/>
  <c r="AS952"/>
  <c r="AT952" s="1"/>
  <c r="AP952"/>
  <c r="AQ952"/>
  <c r="AR953"/>
  <c r="AG956"/>
  <c r="AJ956"/>
  <c r="AH956"/>
  <c r="AI957"/>
  <c r="AD957" s="1"/>
  <c r="AK955"/>
  <c r="AL955"/>
  <c r="AY953"/>
  <c r="AZ953"/>
  <c r="BA954"/>
  <c r="BB953"/>
  <c r="BC953" s="1"/>
  <c r="AU986"/>
  <c r="BD989"/>
  <c r="BM954" l="1"/>
  <c r="BN954"/>
  <c r="BO955"/>
  <c r="BB954"/>
  <c r="BC954" s="1"/>
  <c r="AZ954"/>
  <c r="AY954"/>
  <c r="BA955"/>
  <c r="AI958"/>
  <c r="AD958" s="1"/>
  <c r="AH957"/>
  <c r="AJ957"/>
  <c r="AG957"/>
  <c r="AK956"/>
  <c r="AL956"/>
  <c r="AS953"/>
  <c r="AT953" s="1"/>
  <c r="AP953"/>
  <c r="AR954"/>
  <c r="AQ953"/>
  <c r="BS954"/>
  <c r="BR954"/>
  <c r="BT955"/>
  <c r="BJ957"/>
  <c r="BI956"/>
  <c r="BH956"/>
  <c r="BW953"/>
  <c r="BY954"/>
  <c r="BX953"/>
  <c r="BD990"/>
  <c r="AU987"/>
  <c r="BM955" l="1"/>
  <c r="BN955"/>
  <c r="BO956"/>
  <c r="BX954"/>
  <c r="BW954"/>
  <c r="BY955"/>
  <c r="BH957"/>
  <c r="BJ958"/>
  <c r="BI957"/>
  <c r="BA956"/>
  <c r="BB955"/>
  <c r="BC955" s="1"/>
  <c r="AY955"/>
  <c r="AZ955"/>
  <c r="BS955"/>
  <c r="BR955"/>
  <c r="BT956"/>
  <c r="AQ954"/>
  <c r="AR955"/>
  <c r="AS954"/>
  <c r="AT954" s="1"/>
  <c r="AP954"/>
  <c r="AK957"/>
  <c r="AL957"/>
  <c r="AI959"/>
  <c r="AD959" s="1"/>
  <c r="AG958"/>
  <c r="AJ958"/>
  <c r="AH958"/>
  <c r="BD991"/>
  <c r="AU988"/>
  <c r="BM956" l="1"/>
  <c r="BN956"/>
  <c r="BO957"/>
  <c r="AS955"/>
  <c r="AT955" s="1"/>
  <c r="AP955"/>
  <c r="AR956"/>
  <c r="AQ955"/>
  <c r="BS956"/>
  <c r="BR956"/>
  <c r="BT957"/>
  <c r="BB956"/>
  <c r="BC956" s="1"/>
  <c r="BA957"/>
  <c r="AZ956"/>
  <c r="AY956"/>
  <c r="BI958"/>
  <c r="BH958"/>
  <c r="BJ959"/>
  <c r="BY956"/>
  <c r="BX955"/>
  <c r="BW955"/>
  <c r="AK958"/>
  <c r="AL958"/>
  <c r="AJ959"/>
  <c r="AG959"/>
  <c r="AI960"/>
  <c r="AD960" s="1"/>
  <c r="AH959"/>
  <c r="BD992"/>
  <c r="AU989"/>
  <c r="BN957" l="1"/>
  <c r="BO958"/>
  <c r="BM957"/>
  <c r="AI961"/>
  <c r="AD961" s="1"/>
  <c r="AG960"/>
  <c r="AJ960"/>
  <c r="AH960"/>
  <c r="AK959"/>
  <c r="AL959"/>
  <c r="BX956"/>
  <c r="BW956"/>
  <c r="BY957"/>
  <c r="AY957"/>
  <c r="AZ957"/>
  <c r="BA958"/>
  <c r="BB957"/>
  <c r="BC957" s="1"/>
  <c r="BT958"/>
  <c r="BS957"/>
  <c r="BR957"/>
  <c r="AS956"/>
  <c r="AT956" s="1"/>
  <c r="AP956"/>
  <c r="AQ956"/>
  <c r="AR957"/>
  <c r="BH959"/>
  <c r="BJ960"/>
  <c r="BI959"/>
  <c r="BD993"/>
  <c r="AU990"/>
  <c r="BM958" l="1"/>
  <c r="BN958"/>
  <c r="BO959"/>
  <c r="AR958"/>
  <c r="AQ957"/>
  <c r="AS957"/>
  <c r="AT957" s="1"/>
  <c r="AP957"/>
  <c r="BR958"/>
  <c r="BT959"/>
  <c r="BS958"/>
  <c r="BB958"/>
  <c r="BC958" s="1"/>
  <c r="BA959"/>
  <c r="AZ958"/>
  <c r="AY958"/>
  <c r="AK960"/>
  <c r="AL960"/>
  <c r="AG961"/>
  <c r="AI962"/>
  <c r="AD962" s="1"/>
  <c r="AH961"/>
  <c r="AJ961"/>
  <c r="BJ961"/>
  <c r="BI960"/>
  <c r="BH960"/>
  <c r="BW957"/>
  <c r="BY958"/>
  <c r="BX957"/>
  <c r="AU991"/>
  <c r="BD994"/>
  <c r="BN959" l="1"/>
  <c r="BO960"/>
  <c r="BM959"/>
  <c r="AK961"/>
  <c r="AL961"/>
  <c r="AG962"/>
  <c r="AJ962"/>
  <c r="AH962"/>
  <c r="AI963"/>
  <c r="AD963" s="1"/>
  <c r="AZ959"/>
  <c r="BA960"/>
  <c r="BB959"/>
  <c r="BC959" s="1"/>
  <c r="AY959"/>
  <c r="AQ958"/>
  <c r="AR959"/>
  <c r="AS958"/>
  <c r="AT958" s="1"/>
  <c r="AP958"/>
  <c r="BW958"/>
  <c r="BY959"/>
  <c r="BX958"/>
  <c r="BH961"/>
  <c r="BJ962"/>
  <c r="BI961"/>
  <c r="BS959"/>
  <c r="BR959"/>
  <c r="BT960"/>
  <c r="BD995"/>
  <c r="AU992"/>
  <c r="BM960" l="1"/>
  <c r="BN960"/>
  <c r="BO961"/>
  <c r="BY960"/>
  <c r="BX959"/>
  <c r="BW959"/>
  <c r="AR960"/>
  <c r="AQ959"/>
  <c r="AS959"/>
  <c r="AT959" s="1"/>
  <c r="AP959"/>
  <c r="AY960"/>
  <c r="AZ960"/>
  <c r="BA961"/>
  <c r="BB960"/>
  <c r="BC960" s="1"/>
  <c r="BR960"/>
  <c r="BT961"/>
  <c r="BS960"/>
  <c r="BI962"/>
  <c r="BH962"/>
  <c r="BJ963"/>
  <c r="AI964"/>
  <c r="AD964" s="1"/>
  <c r="AH963"/>
  <c r="AJ963"/>
  <c r="AG963"/>
  <c r="AK962"/>
  <c r="AL962"/>
  <c r="AU993"/>
  <c r="BD996"/>
  <c r="BM961" l="1"/>
  <c r="BN961"/>
  <c r="BO962"/>
  <c r="AK963"/>
  <c r="AL963"/>
  <c r="AI965"/>
  <c r="AD965" s="1"/>
  <c r="AG964"/>
  <c r="AJ964"/>
  <c r="AH964"/>
  <c r="BW960"/>
  <c r="BY961"/>
  <c r="BX960"/>
  <c r="BI963"/>
  <c r="BH963"/>
  <c r="BJ964"/>
  <c r="BT962"/>
  <c r="BS961"/>
  <c r="BR961"/>
  <c r="AY961"/>
  <c r="AZ961"/>
  <c r="BA962"/>
  <c r="BB961"/>
  <c r="BC961" s="1"/>
  <c r="AQ960"/>
  <c r="AR961"/>
  <c r="AS960"/>
  <c r="AT960" s="1"/>
  <c r="AP960"/>
  <c r="AU994"/>
  <c r="BD997"/>
  <c r="BO963" l="1"/>
  <c r="BM962"/>
  <c r="BN962"/>
  <c r="AY962"/>
  <c r="BB962"/>
  <c r="BC962" s="1"/>
  <c r="BA963"/>
  <c r="AZ962"/>
  <c r="BS962"/>
  <c r="BR962"/>
  <c r="BT963"/>
  <c r="AK964"/>
  <c r="AL964"/>
  <c r="AI966"/>
  <c r="AD966" s="1"/>
  <c r="AH965"/>
  <c r="AJ965"/>
  <c r="AG965"/>
  <c r="AS961"/>
  <c r="AT961" s="1"/>
  <c r="AP961"/>
  <c r="AR962"/>
  <c r="AQ961"/>
  <c r="BJ965"/>
  <c r="BI964"/>
  <c r="BH964"/>
  <c r="BY962"/>
  <c r="BX961"/>
  <c r="BW961"/>
  <c r="AU995"/>
  <c r="BD998"/>
  <c r="BO964" l="1"/>
  <c r="BM963"/>
  <c r="BN963"/>
  <c r="BX962"/>
  <c r="BW962"/>
  <c r="BY963"/>
  <c r="AS962"/>
  <c r="AT962" s="1"/>
  <c r="AP962"/>
  <c r="AQ962"/>
  <c r="AR963"/>
  <c r="BT964"/>
  <c r="BS963"/>
  <c r="BR963"/>
  <c r="AZ963"/>
  <c r="AY963"/>
  <c r="BB963"/>
  <c r="BC963" s="1"/>
  <c r="BA964"/>
  <c r="BH965"/>
  <c r="BJ966"/>
  <c r="BI965"/>
  <c r="AK965"/>
  <c r="AL965"/>
  <c r="AG966"/>
  <c r="AJ966"/>
  <c r="AH966"/>
  <c r="AI967"/>
  <c r="AD967" s="1"/>
  <c r="BD999"/>
  <c r="AU996"/>
  <c r="BO965" l="1"/>
  <c r="BM964"/>
  <c r="BN964"/>
  <c r="AH967"/>
  <c r="AJ967"/>
  <c r="AG967"/>
  <c r="AI968"/>
  <c r="AD968" s="1"/>
  <c r="AK966"/>
  <c r="AL966"/>
  <c r="AR964"/>
  <c r="AQ963"/>
  <c r="AS963"/>
  <c r="AT963" s="1"/>
  <c r="AP963"/>
  <c r="BW963"/>
  <c r="BY964"/>
  <c r="BX963"/>
  <c r="BI966"/>
  <c r="BH966"/>
  <c r="BJ967"/>
  <c r="AZ964"/>
  <c r="AY964"/>
  <c r="BB964"/>
  <c r="BC964" s="1"/>
  <c r="BA965"/>
  <c r="BR964"/>
  <c r="BT965"/>
  <c r="BS964"/>
  <c r="AU997"/>
  <c r="BD1000"/>
  <c r="BN965" l="1"/>
  <c r="BO966"/>
  <c r="BM965"/>
  <c r="BT966"/>
  <c r="BS965"/>
  <c r="BR965"/>
  <c r="BA966"/>
  <c r="BB965"/>
  <c r="BC965" s="1"/>
  <c r="AY965"/>
  <c r="AZ965"/>
  <c r="BH967"/>
  <c r="BJ968"/>
  <c r="BI967"/>
  <c r="AS964"/>
  <c r="AT964" s="1"/>
  <c r="AP964"/>
  <c r="AQ964"/>
  <c r="AR965"/>
  <c r="BW964"/>
  <c r="BY965"/>
  <c r="BX964"/>
  <c r="AH968"/>
  <c r="AI969"/>
  <c r="AD969" s="1"/>
  <c r="AG968"/>
  <c r="AJ968"/>
  <c r="AK967"/>
  <c r="AL967"/>
  <c r="BD1001"/>
  <c r="AU998"/>
  <c r="BM966" l="1"/>
  <c r="BN966"/>
  <c r="BO967"/>
  <c r="BW965"/>
  <c r="BY966"/>
  <c r="BX965"/>
  <c r="AR966"/>
  <c r="AQ965"/>
  <c r="AS965"/>
  <c r="AT965" s="1"/>
  <c r="AP965"/>
  <c r="BJ969"/>
  <c r="BI968"/>
  <c r="BH968"/>
  <c r="BS966"/>
  <c r="BR966"/>
  <c r="BT967"/>
  <c r="AK968"/>
  <c r="AL968"/>
  <c r="AI970"/>
  <c r="AD970" s="1"/>
  <c r="AH969"/>
  <c r="AJ969"/>
  <c r="AG969"/>
  <c r="BB966"/>
  <c r="BC966" s="1"/>
  <c r="BA967"/>
  <c r="AZ966"/>
  <c r="AY966"/>
  <c r="BD1002"/>
  <c r="AU999"/>
  <c r="BN967" l="1"/>
  <c r="BO968"/>
  <c r="BM967"/>
  <c r="AY967"/>
  <c r="AZ967"/>
  <c r="BA968"/>
  <c r="BB967"/>
  <c r="BC967" s="1"/>
  <c r="BH969"/>
  <c r="BJ970"/>
  <c r="BI969"/>
  <c r="AK969"/>
  <c r="AL969"/>
  <c r="AJ970"/>
  <c r="AH970"/>
  <c r="AI971"/>
  <c r="AD971" s="1"/>
  <c r="AG970"/>
  <c r="BS967"/>
  <c r="BR967"/>
  <c r="BT968"/>
  <c r="AQ966"/>
  <c r="AR967"/>
  <c r="AS966"/>
  <c r="AT966" s="1"/>
  <c r="AP966"/>
  <c r="BW966"/>
  <c r="BY967"/>
  <c r="BX966"/>
  <c r="BD1003"/>
  <c r="AU1000"/>
  <c r="BO969" l="1"/>
  <c r="BM968"/>
  <c r="BN968"/>
  <c r="BY968"/>
  <c r="BX967"/>
  <c r="BW967"/>
  <c r="AR968"/>
  <c r="AQ967"/>
  <c r="AS967"/>
  <c r="AT967" s="1"/>
  <c r="AP967"/>
  <c r="BR968"/>
  <c r="BT969"/>
  <c r="BS968"/>
  <c r="AI972"/>
  <c r="AD972" s="1"/>
  <c r="AH971"/>
  <c r="AJ971"/>
  <c r="AG971"/>
  <c r="AK970"/>
  <c r="AL970"/>
  <c r="BI970"/>
  <c r="BH970"/>
  <c r="BJ971"/>
  <c r="BB968"/>
  <c r="BC968" s="1"/>
  <c r="BA969"/>
  <c r="AZ968"/>
  <c r="AY968"/>
  <c r="AU1001"/>
  <c r="BD1004"/>
  <c r="BM969" l="1"/>
  <c r="BN969"/>
  <c r="BO970"/>
  <c r="AY969"/>
  <c r="AZ969"/>
  <c r="BA970"/>
  <c r="BB969"/>
  <c r="BC969" s="1"/>
  <c r="BH971"/>
  <c r="BJ972"/>
  <c r="BI971"/>
  <c r="AK971"/>
  <c r="AL971"/>
  <c r="AH972"/>
  <c r="AI973"/>
  <c r="AD973" s="1"/>
  <c r="AG972"/>
  <c r="AJ972"/>
  <c r="BT970"/>
  <c r="BS969"/>
  <c r="BR969"/>
  <c r="BW968"/>
  <c r="BY969"/>
  <c r="BX968"/>
  <c r="AS968"/>
  <c r="AT968" s="1"/>
  <c r="AP968"/>
  <c r="AQ968"/>
  <c r="AR969"/>
  <c r="BD1005"/>
  <c r="AU1002"/>
  <c r="BO971" l="1"/>
  <c r="BM970"/>
  <c r="BN970"/>
  <c r="AR970"/>
  <c r="AQ969"/>
  <c r="AS969"/>
  <c r="AT969" s="1"/>
  <c r="AP969"/>
  <c r="AK972"/>
  <c r="AL972"/>
  <c r="AG973"/>
  <c r="AI974"/>
  <c r="AD974" s="1"/>
  <c r="AH973"/>
  <c r="AJ973"/>
  <c r="AZ970"/>
  <c r="AY970"/>
  <c r="BB970"/>
  <c r="BC970" s="1"/>
  <c r="BA971"/>
  <c r="BW969"/>
  <c r="BY970"/>
  <c r="BX969"/>
  <c r="BS970"/>
  <c r="BR970"/>
  <c r="BT971"/>
  <c r="BI972"/>
  <c r="BH972"/>
  <c r="BJ973"/>
  <c r="AU1003"/>
  <c r="BD1006"/>
  <c r="BO972" l="1"/>
  <c r="BM971"/>
  <c r="BN971"/>
  <c r="AQ970"/>
  <c r="AR971"/>
  <c r="AS970"/>
  <c r="AT970" s="1"/>
  <c r="AP970"/>
  <c r="BI973"/>
  <c r="BH973"/>
  <c r="BJ974"/>
  <c r="BT972"/>
  <c r="BS971"/>
  <c r="BR971"/>
  <c r="BW970"/>
  <c r="BY971"/>
  <c r="BX970"/>
  <c r="AY971"/>
  <c r="AZ971"/>
  <c r="BA972"/>
  <c r="BB971"/>
  <c r="BC971" s="1"/>
  <c r="AK973"/>
  <c r="AL973"/>
  <c r="AG974"/>
  <c r="AJ974"/>
  <c r="AH974"/>
  <c r="AI975"/>
  <c r="AD975" s="1"/>
  <c r="AU1004"/>
  <c r="BD1007"/>
  <c r="BO973" l="1"/>
  <c r="BM972"/>
  <c r="BN972"/>
  <c r="AI976"/>
  <c r="AD976" s="1"/>
  <c r="AH975"/>
  <c r="AJ975"/>
  <c r="AG975"/>
  <c r="AK974"/>
  <c r="AL974"/>
  <c r="BB972"/>
  <c r="BC972" s="1"/>
  <c r="BA973"/>
  <c r="AZ972"/>
  <c r="AY972"/>
  <c r="BY972"/>
  <c r="BX971"/>
  <c r="BW971"/>
  <c r="BR972"/>
  <c r="BT973"/>
  <c r="BS972"/>
  <c r="BI974"/>
  <c r="BH974"/>
  <c r="BJ975"/>
  <c r="AR972"/>
  <c r="AQ971"/>
  <c r="AS971"/>
  <c r="AT971" s="1"/>
  <c r="AP971"/>
  <c r="BD1008"/>
  <c r="AU1005"/>
  <c r="BM973" l="1"/>
  <c r="BN973"/>
  <c r="BO974"/>
  <c r="AS972"/>
  <c r="AT972" s="1"/>
  <c r="AP972"/>
  <c r="AQ972"/>
  <c r="AR973"/>
  <c r="AY973"/>
  <c r="AZ973"/>
  <c r="BA974"/>
  <c r="BB973"/>
  <c r="BC973" s="1"/>
  <c r="AK975"/>
  <c r="AL975"/>
  <c r="AJ976"/>
  <c r="AH976"/>
  <c r="AI977"/>
  <c r="AD977" s="1"/>
  <c r="AG976"/>
  <c r="BH975"/>
  <c r="BJ976"/>
  <c r="BI975"/>
  <c r="BT974"/>
  <c r="BS973"/>
  <c r="BR973"/>
  <c r="BW972"/>
  <c r="BY973"/>
  <c r="BX972"/>
  <c r="AU1006"/>
  <c r="BD1009"/>
  <c r="BM974" l="1"/>
  <c r="BN974"/>
  <c r="BO975"/>
  <c r="BW973"/>
  <c r="BY974"/>
  <c r="BX973"/>
  <c r="BS974"/>
  <c r="BR974"/>
  <c r="BT975"/>
  <c r="BJ977"/>
  <c r="BI976"/>
  <c r="BH976"/>
  <c r="AJ977"/>
  <c r="AG977"/>
  <c r="AI978"/>
  <c r="AD978" s="1"/>
  <c r="AH977"/>
  <c r="AK976"/>
  <c r="AL976"/>
  <c r="BB974"/>
  <c r="BC974" s="1"/>
  <c r="AZ974"/>
  <c r="AY974"/>
  <c r="BA975"/>
  <c r="AS973"/>
  <c r="AT973" s="1"/>
  <c r="AP973"/>
  <c r="AR974"/>
  <c r="AQ973"/>
  <c r="BD1010"/>
  <c r="AU1007"/>
  <c r="BM975" l="1"/>
  <c r="BN975"/>
  <c r="BO976"/>
  <c r="BB975"/>
  <c r="BC975" s="1"/>
  <c r="BA976"/>
  <c r="AZ975"/>
  <c r="AY975"/>
  <c r="AS974"/>
  <c r="AT974" s="1"/>
  <c r="AP974"/>
  <c r="AQ974"/>
  <c r="AR975"/>
  <c r="AG978"/>
  <c r="AJ978"/>
  <c r="AH978"/>
  <c r="AI979"/>
  <c r="AD979" s="1"/>
  <c r="AK977"/>
  <c r="AL977"/>
  <c r="BI977"/>
  <c r="BH977"/>
  <c r="BJ978"/>
  <c r="BT976"/>
  <c r="BS975"/>
  <c r="BR975"/>
  <c r="BX974"/>
  <c r="BW974"/>
  <c r="BY975"/>
  <c r="AU1008"/>
  <c r="BD1011"/>
  <c r="BN976" l="1"/>
  <c r="BO977"/>
  <c r="BM976"/>
  <c r="BW975"/>
  <c r="BY976"/>
  <c r="BX975"/>
  <c r="BS976"/>
  <c r="BR976"/>
  <c r="BT977"/>
  <c r="BJ979"/>
  <c r="BI978"/>
  <c r="BH978"/>
  <c r="AG979"/>
  <c r="AI980"/>
  <c r="AD980" s="1"/>
  <c r="AH979"/>
  <c r="AJ979"/>
  <c r="AK978"/>
  <c r="AL978"/>
  <c r="AS975"/>
  <c r="AT975" s="1"/>
  <c r="AP975"/>
  <c r="AR976"/>
  <c r="AQ975"/>
  <c r="BB976"/>
  <c r="BC976" s="1"/>
  <c r="BA977"/>
  <c r="AZ976"/>
  <c r="AY976"/>
  <c r="BD1012"/>
  <c r="AU1009"/>
  <c r="BN977" l="1"/>
  <c r="BO978"/>
  <c r="BM977"/>
  <c r="AY977"/>
  <c r="AZ977"/>
  <c r="BA978"/>
  <c r="BB977"/>
  <c r="BC977" s="1"/>
  <c r="BS977"/>
  <c r="BR977"/>
  <c r="BT978"/>
  <c r="AQ976"/>
  <c r="AR977"/>
  <c r="AS976"/>
  <c r="AT976" s="1"/>
  <c r="AP976"/>
  <c r="AK979"/>
  <c r="AL979"/>
  <c r="AH980"/>
  <c r="AI981"/>
  <c r="AD981" s="1"/>
  <c r="AG980"/>
  <c r="AJ980"/>
  <c r="BH979"/>
  <c r="BJ980"/>
  <c r="BI979"/>
  <c r="BX976"/>
  <c r="BW976"/>
  <c r="BY977"/>
  <c r="AU1010"/>
  <c r="BD1013"/>
  <c r="BO979" l="1"/>
  <c r="BM978"/>
  <c r="BN978"/>
  <c r="BS978"/>
  <c r="BR978"/>
  <c r="BT979"/>
  <c r="BB978"/>
  <c r="BC978" s="1"/>
  <c r="BA979"/>
  <c r="AZ978"/>
  <c r="AY978"/>
  <c r="BY978"/>
  <c r="BX977"/>
  <c r="BW977"/>
  <c r="BI980"/>
  <c r="BH980"/>
  <c r="BJ981"/>
  <c r="AK980"/>
  <c r="AL980"/>
  <c r="AJ981"/>
  <c r="AG981"/>
  <c r="AI982"/>
  <c r="AD982" s="1"/>
  <c r="AH981"/>
  <c r="AS977"/>
  <c r="AT977" s="1"/>
  <c r="AP977"/>
  <c r="AR978"/>
  <c r="AQ977"/>
  <c r="BD1014"/>
  <c r="AU1011"/>
  <c r="BO980" l="1"/>
  <c r="BM979"/>
  <c r="BN979"/>
  <c r="AS978"/>
  <c r="AT978" s="1"/>
  <c r="AP978"/>
  <c r="AQ978"/>
  <c r="AR979"/>
  <c r="AI983"/>
  <c r="AD983" s="1"/>
  <c r="AG982"/>
  <c r="AJ982"/>
  <c r="AH982"/>
  <c r="AK981"/>
  <c r="AL981"/>
  <c r="BX978"/>
  <c r="BW978"/>
  <c r="BY979"/>
  <c r="BI981"/>
  <c r="BH981"/>
  <c r="BJ982"/>
  <c r="BA980"/>
  <c r="BB979"/>
  <c r="BC979" s="1"/>
  <c r="AY979"/>
  <c r="AZ979"/>
  <c r="BT980"/>
  <c r="BS979"/>
  <c r="BR979"/>
  <c r="AU1012"/>
  <c r="BD1015"/>
  <c r="BM980" l="1"/>
  <c r="BN980"/>
  <c r="BO981"/>
  <c r="BJ983"/>
  <c r="BI982"/>
  <c r="BH982"/>
  <c r="BW979"/>
  <c r="BY980"/>
  <c r="BX979"/>
  <c r="AR980"/>
  <c r="AQ979"/>
  <c r="AS979"/>
  <c r="AT979" s="1"/>
  <c r="AP979"/>
  <c r="BR980"/>
  <c r="BT981"/>
  <c r="BS980"/>
  <c r="BB980"/>
  <c r="BC980" s="1"/>
  <c r="BA981"/>
  <c r="AZ980"/>
  <c r="AY980"/>
  <c r="AK982"/>
  <c r="AL982"/>
  <c r="AI984"/>
  <c r="AD984" s="1"/>
  <c r="AH983"/>
  <c r="AJ983"/>
  <c r="AG983"/>
  <c r="BD1016"/>
  <c r="AU1013"/>
  <c r="BN981" l="1"/>
  <c r="BO982"/>
  <c r="BM981"/>
  <c r="AK983"/>
  <c r="AL983"/>
  <c r="AH984"/>
  <c r="AG984"/>
  <c r="AJ984"/>
  <c r="AI985"/>
  <c r="AD985" s="1"/>
  <c r="BS981"/>
  <c r="BR981"/>
  <c r="BT982"/>
  <c r="AQ980"/>
  <c r="AR981"/>
  <c r="AS980"/>
  <c r="AT980" s="1"/>
  <c r="AP980"/>
  <c r="BW980"/>
  <c r="BY981"/>
  <c r="BX980"/>
  <c r="BH983"/>
  <c r="BJ984"/>
  <c r="BI983"/>
  <c r="AY981"/>
  <c r="AZ981"/>
  <c r="BA982"/>
  <c r="BB981"/>
  <c r="BC981" s="1"/>
  <c r="AU1014"/>
  <c r="BD1017"/>
  <c r="BO983" l="1"/>
  <c r="BM982"/>
  <c r="BN982"/>
  <c r="AZ982"/>
  <c r="AY982"/>
  <c r="BB982"/>
  <c r="BC982" s="1"/>
  <c r="BA983"/>
  <c r="BY982"/>
  <c r="BX981"/>
  <c r="BW981"/>
  <c r="AR982"/>
  <c r="AQ981"/>
  <c r="AS981"/>
  <c r="AT981" s="1"/>
  <c r="AP981"/>
  <c r="BR982"/>
  <c r="BT983"/>
  <c r="BS982"/>
  <c r="AK984"/>
  <c r="AL984"/>
  <c r="BI984"/>
  <c r="BH984"/>
  <c r="BJ985"/>
  <c r="AH985"/>
  <c r="AJ985"/>
  <c r="AG985"/>
  <c r="AI986"/>
  <c r="AD986" s="1"/>
  <c r="BD1018"/>
  <c r="AU1015"/>
  <c r="BN983" l="1"/>
  <c r="BO984"/>
  <c r="BM983"/>
  <c r="AS982"/>
  <c r="AT982" s="1"/>
  <c r="AP982"/>
  <c r="AQ982"/>
  <c r="AR983"/>
  <c r="AZ983"/>
  <c r="BB983"/>
  <c r="BC983" s="1"/>
  <c r="BA984"/>
  <c r="AY983"/>
  <c r="AH986"/>
  <c r="AI987"/>
  <c r="AD987" s="1"/>
  <c r="AG986"/>
  <c r="AJ986"/>
  <c r="AK985"/>
  <c r="AL985"/>
  <c r="BH985"/>
  <c r="BJ986"/>
  <c r="BI985"/>
  <c r="BT984"/>
  <c r="BS983"/>
  <c r="BR983"/>
  <c r="BW982"/>
  <c r="BY983"/>
  <c r="BX982"/>
  <c r="BD1019"/>
  <c r="AU1016"/>
  <c r="BM984" l="1"/>
  <c r="BN984"/>
  <c r="BO985"/>
  <c r="AQ983"/>
  <c r="AS983"/>
  <c r="AT983" s="1"/>
  <c r="AP983"/>
  <c r="AR984"/>
  <c r="BW983"/>
  <c r="BY984"/>
  <c r="BX983"/>
  <c r="BT985"/>
  <c r="BS984"/>
  <c r="BR984"/>
  <c r="BI986"/>
  <c r="BH986"/>
  <c r="BJ987"/>
  <c r="AK986"/>
  <c r="AL986"/>
  <c r="AI988"/>
  <c r="AD988" s="1"/>
  <c r="AH987"/>
  <c r="AJ987"/>
  <c r="AG987"/>
  <c r="BB984"/>
  <c r="BC984" s="1"/>
  <c r="BA985"/>
  <c r="AZ984"/>
  <c r="AY984"/>
  <c r="BD1020"/>
  <c r="AU1017"/>
  <c r="BO986" l="1"/>
  <c r="BM985"/>
  <c r="BN985"/>
  <c r="BA986"/>
  <c r="BB985"/>
  <c r="BC985" s="1"/>
  <c r="AY985"/>
  <c r="AZ985"/>
  <c r="BH987"/>
  <c r="BJ988"/>
  <c r="BI987"/>
  <c r="AQ984"/>
  <c r="AR985"/>
  <c r="AS984"/>
  <c r="AT984" s="1"/>
  <c r="AP984"/>
  <c r="AK987"/>
  <c r="AL987"/>
  <c r="AJ988"/>
  <c r="AH988"/>
  <c r="AI989"/>
  <c r="AD989" s="1"/>
  <c r="AG988"/>
  <c r="BS985"/>
  <c r="BR985"/>
  <c r="BT986"/>
  <c r="BY985"/>
  <c r="BX984"/>
  <c r="BW984"/>
  <c r="AU1018"/>
  <c r="BD1021"/>
  <c r="BM986" l="1"/>
  <c r="BN986"/>
  <c r="BO987"/>
  <c r="BY986"/>
  <c r="BX985"/>
  <c r="BW985"/>
  <c r="BB986"/>
  <c r="BC986" s="1"/>
  <c r="BA987"/>
  <c r="AZ986"/>
  <c r="AY986"/>
  <c r="BR986"/>
  <c r="BT987"/>
  <c r="BS986"/>
  <c r="AI990"/>
  <c r="AD990" s="1"/>
  <c r="AH989"/>
  <c r="AJ989"/>
  <c r="AG989"/>
  <c r="AK988"/>
  <c r="AL988"/>
  <c r="AR986"/>
  <c r="AQ985"/>
  <c r="AS985"/>
  <c r="AT985" s="1"/>
  <c r="AP985"/>
  <c r="BJ989"/>
  <c r="BI988"/>
  <c r="BH988"/>
  <c r="BD1022"/>
  <c r="AU1019"/>
  <c r="BM987" l="1"/>
  <c r="BN987"/>
  <c r="BO988"/>
  <c r="BI989"/>
  <c r="BH989"/>
  <c r="BJ990"/>
  <c r="AS986"/>
  <c r="AT986" s="1"/>
  <c r="AP986"/>
  <c r="AQ986"/>
  <c r="AR987"/>
  <c r="AK989"/>
  <c r="AL989"/>
  <c r="AG990"/>
  <c r="AJ990"/>
  <c r="AH990"/>
  <c r="AI991"/>
  <c r="AD991" s="1"/>
  <c r="BT988"/>
  <c r="BS987"/>
  <c r="BR987"/>
  <c r="AZ987"/>
  <c r="BB987"/>
  <c r="BC987" s="1"/>
  <c r="BA988"/>
  <c r="AY987"/>
  <c r="BW986"/>
  <c r="BY987"/>
  <c r="BX986"/>
  <c r="AU1020"/>
  <c r="BD1023"/>
  <c r="BM988" l="1"/>
  <c r="BN988"/>
  <c r="BO989"/>
  <c r="AZ988"/>
  <c r="AY988"/>
  <c r="BB988"/>
  <c r="BC988" s="1"/>
  <c r="BA989"/>
  <c r="AG991"/>
  <c r="AI992"/>
  <c r="AD992" s="1"/>
  <c r="AH991"/>
  <c r="AJ991"/>
  <c r="AK990"/>
  <c r="AL990"/>
  <c r="BJ991"/>
  <c r="BI990"/>
  <c r="BH990"/>
  <c r="BW987"/>
  <c r="BY988"/>
  <c r="BX987"/>
  <c r="BS988"/>
  <c r="BR988"/>
  <c r="BT989"/>
  <c r="AR988"/>
  <c r="AQ987"/>
  <c r="AS987"/>
  <c r="AT987" s="1"/>
  <c r="AP987"/>
  <c r="BD1024"/>
  <c r="AU1021"/>
  <c r="BM989" l="1"/>
  <c r="BN989"/>
  <c r="BO990"/>
  <c r="AS988"/>
  <c r="AT988" s="1"/>
  <c r="AP988"/>
  <c r="AQ988"/>
  <c r="AR989"/>
  <c r="BI991"/>
  <c r="BH991"/>
  <c r="BJ992"/>
  <c r="BT990"/>
  <c r="BS989"/>
  <c r="BR989"/>
  <c r="BW988"/>
  <c r="BY989"/>
  <c r="BX988"/>
  <c r="AK991"/>
  <c r="AL991"/>
  <c r="AH992"/>
  <c r="AI993"/>
  <c r="AD993" s="1"/>
  <c r="AG992"/>
  <c r="AJ992"/>
  <c r="AZ989"/>
  <c r="BA990"/>
  <c r="BB989"/>
  <c r="BC989" s="1"/>
  <c r="AY989"/>
  <c r="AU1022"/>
  <c r="BD1025"/>
  <c r="BM990" l="1"/>
  <c r="BN990"/>
  <c r="BO991"/>
  <c r="BA991"/>
  <c r="BB990"/>
  <c r="BC990" s="1"/>
  <c r="AY990"/>
  <c r="AZ990"/>
  <c r="AK992"/>
  <c r="AL992"/>
  <c r="AJ993"/>
  <c r="AG993"/>
  <c r="AI994"/>
  <c r="AD994" s="1"/>
  <c r="AH993"/>
  <c r="BW989"/>
  <c r="BY990"/>
  <c r="BX989"/>
  <c r="BS990"/>
  <c r="BR990"/>
  <c r="BT991"/>
  <c r="AS989"/>
  <c r="AT989" s="1"/>
  <c r="AP989"/>
  <c r="AR990"/>
  <c r="AQ989"/>
  <c r="BI992"/>
  <c r="BH992"/>
  <c r="BJ993"/>
  <c r="BD1026"/>
  <c r="AU1023"/>
  <c r="BN991" l="1"/>
  <c r="BO992"/>
  <c r="BM991"/>
  <c r="BH993"/>
  <c r="BJ994"/>
  <c r="BI993"/>
  <c r="AS990"/>
  <c r="AT990" s="1"/>
  <c r="AP990"/>
  <c r="AQ990"/>
  <c r="AR991"/>
  <c r="AI995"/>
  <c r="AD995" s="1"/>
  <c r="AG994"/>
  <c r="AJ994"/>
  <c r="AH994"/>
  <c r="AK993"/>
  <c r="AL993"/>
  <c r="AY991"/>
  <c r="AZ991"/>
  <c r="BA992"/>
  <c r="BB991"/>
  <c r="BC991" s="1"/>
  <c r="BT992"/>
  <c r="BS991"/>
  <c r="BR991"/>
  <c r="BX990"/>
  <c r="BW990"/>
  <c r="BY991"/>
  <c r="BD1027"/>
  <c r="AU1024"/>
  <c r="BN992" l="1"/>
  <c r="BO993"/>
  <c r="BM992"/>
  <c r="BR992"/>
  <c r="BT993"/>
  <c r="BS992"/>
  <c r="AK994"/>
  <c r="AL994"/>
  <c r="AJ995"/>
  <c r="AG995"/>
  <c r="AI996"/>
  <c r="AD996" s="1"/>
  <c r="AH995"/>
  <c r="BW991"/>
  <c r="BY992"/>
  <c r="BX991"/>
  <c r="BB992"/>
  <c r="BC992" s="1"/>
  <c r="BA993"/>
  <c r="AZ992"/>
  <c r="AY992"/>
  <c r="AR992"/>
  <c r="AQ991"/>
  <c r="AS991"/>
  <c r="AT991" s="1"/>
  <c r="AP991"/>
  <c r="BJ995"/>
  <c r="BI994"/>
  <c r="BH994"/>
  <c r="AU1025"/>
  <c r="BD1028"/>
  <c r="BN993" l="1"/>
  <c r="BO994"/>
  <c r="BM993"/>
  <c r="AQ992"/>
  <c r="AR993"/>
  <c r="AS992"/>
  <c r="AT992" s="1"/>
  <c r="AP992"/>
  <c r="BW992"/>
  <c r="BY993"/>
  <c r="BX992"/>
  <c r="BI995"/>
  <c r="BH995"/>
  <c r="BJ996"/>
  <c r="BA994"/>
  <c r="BB993"/>
  <c r="BC993" s="1"/>
  <c r="AY993"/>
  <c r="AZ993"/>
  <c r="AG996"/>
  <c r="AJ996"/>
  <c r="AH996"/>
  <c r="AI997"/>
  <c r="AD997" s="1"/>
  <c r="AK995"/>
  <c r="AL995"/>
  <c r="BS993"/>
  <c r="BR993"/>
  <c r="BT994"/>
  <c r="AU1026"/>
  <c r="BD1029"/>
  <c r="BM994" l="1"/>
  <c r="BN994"/>
  <c r="BO995"/>
  <c r="AZ994"/>
  <c r="AY994"/>
  <c r="BB994"/>
  <c r="BC994" s="1"/>
  <c r="BA995"/>
  <c r="BR994"/>
  <c r="BT995"/>
  <c r="BS994"/>
  <c r="AG997"/>
  <c r="AI998"/>
  <c r="AD998" s="1"/>
  <c r="AH997"/>
  <c r="AJ997"/>
  <c r="AK996"/>
  <c r="AL996"/>
  <c r="BJ997"/>
  <c r="BI996"/>
  <c r="BH996"/>
  <c r="BY994"/>
  <c r="BX993"/>
  <c r="BW993"/>
  <c r="AR994"/>
  <c r="AQ993"/>
  <c r="AS993"/>
  <c r="AT993" s="1"/>
  <c r="AP993"/>
  <c r="BD1030"/>
  <c r="AU1027"/>
  <c r="BN995" l="1"/>
  <c r="BO996"/>
  <c r="BM995"/>
  <c r="BW994"/>
  <c r="BY995"/>
  <c r="BX994"/>
  <c r="AK997"/>
  <c r="AL997"/>
  <c r="AH998"/>
  <c r="AI999"/>
  <c r="AD999" s="1"/>
  <c r="AG998"/>
  <c r="AJ998"/>
  <c r="AQ994"/>
  <c r="AR995"/>
  <c r="AS994"/>
  <c r="AT994" s="1"/>
  <c r="AP994"/>
  <c r="BH997"/>
  <c r="BJ998"/>
  <c r="BI997"/>
  <c r="BS995"/>
  <c r="BR995"/>
  <c r="BT996"/>
  <c r="BA996"/>
  <c r="BB995"/>
  <c r="BC995" s="1"/>
  <c r="AY995"/>
  <c r="AZ995"/>
  <c r="AU1028"/>
  <c r="BD1031"/>
  <c r="BN996" l="1"/>
  <c r="BO997"/>
  <c r="BM996"/>
  <c r="BB996"/>
  <c r="BC996" s="1"/>
  <c r="BA997"/>
  <c r="AZ996"/>
  <c r="AY996"/>
  <c r="BY996"/>
  <c r="BX995"/>
  <c r="BW995"/>
  <c r="BT997"/>
  <c r="BS996"/>
  <c r="BR996"/>
  <c r="BJ999"/>
  <c r="BI998"/>
  <c r="BH998"/>
  <c r="AR996"/>
  <c r="AQ995"/>
  <c r="AS995"/>
  <c r="AT995" s="1"/>
  <c r="AP995"/>
  <c r="AK998"/>
  <c r="AL998"/>
  <c r="AJ999"/>
  <c r="AG999"/>
  <c r="AI1000"/>
  <c r="AD1000" s="1"/>
  <c r="AH999"/>
  <c r="BD1032"/>
  <c r="AU1029"/>
  <c r="BN997" l="1"/>
  <c r="BO998"/>
  <c r="BM997"/>
  <c r="BI999"/>
  <c r="BH999"/>
  <c r="BJ1000"/>
  <c r="BA998"/>
  <c r="BB997"/>
  <c r="BC997" s="1"/>
  <c r="AY997"/>
  <c r="AZ997"/>
  <c r="AI1001"/>
  <c r="AD1001" s="1"/>
  <c r="AG1000"/>
  <c r="AJ1000"/>
  <c r="AH1000"/>
  <c r="AK999"/>
  <c r="AL999"/>
  <c r="AS996"/>
  <c r="AT996" s="1"/>
  <c r="AP996"/>
  <c r="AQ996"/>
  <c r="AR997"/>
  <c r="BR997"/>
  <c r="BT998"/>
  <c r="BS997"/>
  <c r="BY997"/>
  <c r="BX996"/>
  <c r="BW996"/>
  <c r="AU1030"/>
  <c r="BD1033"/>
  <c r="BN998" l="1"/>
  <c r="BO999"/>
  <c r="BM998"/>
  <c r="AK1000"/>
  <c r="AL1000"/>
  <c r="AI1002"/>
  <c r="AD1002" s="1"/>
  <c r="AH1001"/>
  <c r="AJ1001"/>
  <c r="AG1001"/>
  <c r="BA999"/>
  <c r="AZ998"/>
  <c r="AY998"/>
  <c r="BB998"/>
  <c r="BC998" s="1"/>
  <c r="BJ1001"/>
  <c r="BI1000"/>
  <c r="BH1000"/>
  <c r="BX997"/>
  <c r="BW997"/>
  <c r="BY998"/>
  <c r="BR998"/>
  <c r="BT999"/>
  <c r="BS998"/>
  <c r="AR998"/>
  <c r="AQ997"/>
  <c r="AS997"/>
  <c r="AT997" s="1"/>
  <c r="AP997"/>
  <c r="BD1034"/>
  <c r="AU1031"/>
  <c r="BO1000" l="1"/>
  <c r="BM999"/>
  <c r="BN999"/>
  <c r="AQ998"/>
  <c r="AR999"/>
  <c r="AS998"/>
  <c r="AT998" s="1"/>
  <c r="AP998"/>
  <c r="BS999"/>
  <c r="BR999"/>
  <c r="BT1000"/>
  <c r="BW998"/>
  <c r="BY999"/>
  <c r="BX998"/>
  <c r="BH1001"/>
  <c r="BJ1002"/>
  <c r="BI1001"/>
  <c r="BB999"/>
  <c r="BC999" s="1"/>
  <c r="BA1000"/>
  <c r="AZ999"/>
  <c r="AY999"/>
  <c r="AK1001"/>
  <c r="AL1001"/>
  <c r="AH1002"/>
  <c r="AI1003"/>
  <c r="AD1003" s="1"/>
  <c r="AG1002"/>
  <c r="AJ1002"/>
  <c r="BD1035"/>
  <c r="AU1032"/>
  <c r="BO1001" l="1"/>
  <c r="BM1000"/>
  <c r="BN1000"/>
  <c r="AK1002"/>
  <c r="AL1002"/>
  <c r="AH1003"/>
  <c r="AJ1003"/>
  <c r="AG1003"/>
  <c r="AI1004"/>
  <c r="AD1004" s="1"/>
  <c r="AZ1000"/>
  <c r="AY1000"/>
  <c r="BB1000"/>
  <c r="BC1000" s="1"/>
  <c r="BA1001"/>
  <c r="AR1000"/>
  <c r="AQ999"/>
  <c r="AS999"/>
  <c r="AT999" s="1"/>
  <c r="AP999"/>
  <c r="BJ1003"/>
  <c r="BI1002"/>
  <c r="BH1002"/>
  <c r="BY1000"/>
  <c r="BX999"/>
  <c r="BW999"/>
  <c r="BR1000"/>
  <c r="BT1001"/>
  <c r="BS1000"/>
  <c r="BD1036"/>
  <c r="AU1033"/>
  <c r="BO1002" l="1"/>
  <c r="BM1001"/>
  <c r="BN1001"/>
  <c r="AY1001"/>
  <c r="AZ1001"/>
  <c r="BA1002"/>
  <c r="BB1001"/>
  <c r="BC1001" s="1"/>
  <c r="AH1004"/>
  <c r="AI1005"/>
  <c r="AD1005" s="1"/>
  <c r="AG1004"/>
  <c r="AJ1004"/>
  <c r="AK1003"/>
  <c r="AL1003"/>
  <c r="BT1002"/>
  <c r="BS1001"/>
  <c r="BR1001"/>
  <c r="BW1000"/>
  <c r="BY1001"/>
  <c r="BX1000"/>
  <c r="BH1003"/>
  <c r="BJ1004"/>
  <c r="BI1003"/>
  <c r="AS1000"/>
  <c r="AT1000" s="1"/>
  <c r="AP1000"/>
  <c r="AQ1000"/>
  <c r="AR1001"/>
  <c r="BD1037"/>
  <c r="AU1034"/>
  <c r="BM1002" l="1"/>
  <c r="BN1002"/>
  <c r="BO1003"/>
  <c r="AR1002"/>
  <c r="AQ1001"/>
  <c r="AS1001"/>
  <c r="AT1001" s="1"/>
  <c r="AP1001"/>
  <c r="BI1004"/>
  <c r="BH1004"/>
  <c r="BJ1005"/>
  <c r="BW1001"/>
  <c r="BY1002"/>
  <c r="BX1001"/>
  <c r="BR1002"/>
  <c r="BT1003"/>
  <c r="BS1002"/>
  <c r="AZ1002"/>
  <c r="AY1002"/>
  <c r="BB1002"/>
  <c r="BC1002" s="1"/>
  <c r="BA1003"/>
  <c r="AK1004"/>
  <c r="AL1004"/>
  <c r="AI1006"/>
  <c r="AD1006" s="1"/>
  <c r="AH1005"/>
  <c r="AJ1005"/>
  <c r="AG1005"/>
  <c r="AU1035"/>
  <c r="BD1038"/>
  <c r="BN1003" l="1"/>
  <c r="BO1004"/>
  <c r="BM1003"/>
  <c r="BS1003"/>
  <c r="BR1003"/>
  <c r="BT1004"/>
  <c r="BI1005"/>
  <c r="BH1005"/>
  <c r="BJ1006"/>
  <c r="AQ1002"/>
  <c r="AR1003"/>
  <c r="AS1002"/>
  <c r="AT1002" s="1"/>
  <c r="AP1002"/>
  <c r="AK1005"/>
  <c r="AL1005"/>
  <c r="AI1007"/>
  <c r="AD1007" s="1"/>
  <c r="AG1006"/>
  <c r="AJ1006"/>
  <c r="AH1006"/>
  <c r="BA1004"/>
  <c r="BB1003"/>
  <c r="BC1003" s="1"/>
  <c r="AY1003"/>
  <c r="AZ1003"/>
  <c r="BW1002"/>
  <c r="BY1003"/>
  <c r="BX1002"/>
  <c r="BD1039"/>
  <c r="AU1036"/>
  <c r="BO1005" l="1"/>
  <c r="BM1004"/>
  <c r="BN1004"/>
  <c r="BY1004"/>
  <c r="BX1003"/>
  <c r="BW1003"/>
  <c r="AR1004"/>
  <c r="AQ1003"/>
  <c r="AS1003"/>
  <c r="AT1003" s="1"/>
  <c r="AP1003"/>
  <c r="BJ1007"/>
  <c r="BI1006"/>
  <c r="BH1006"/>
  <c r="AZ1004"/>
  <c r="AY1004"/>
  <c r="BB1004"/>
  <c r="BC1004" s="1"/>
  <c r="BA1005"/>
  <c r="AK1006"/>
  <c r="AL1006"/>
  <c r="AI1008"/>
  <c r="AD1008" s="1"/>
  <c r="AH1007"/>
  <c r="AJ1007"/>
  <c r="AG1007"/>
  <c r="BR1004"/>
  <c r="BT1005"/>
  <c r="BS1004"/>
  <c r="AU1037"/>
  <c r="BD1040"/>
  <c r="BO1006" l="1"/>
  <c r="BM1005"/>
  <c r="BN1005"/>
  <c r="BT1006"/>
  <c r="BS1005"/>
  <c r="BR1005"/>
  <c r="AY1005"/>
  <c r="AZ1005"/>
  <c r="BA1006"/>
  <c r="BB1005"/>
  <c r="BC1005" s="1"/>
  <c r="BH1007"/>
  <c r="BJ1008"/>
  <c r="BI1007"/>
  <c r="AS1004"/>
  <c r="AT1004" s="1"/>
  <c r="AP1004"/>
  <c r="AQ1004"/>
  <c r="AR1005"/>
  <c r="AK1007"/>
  <c r="AL1007"/>
  <c r="AG1008"/>
  <c r="AJ1008"/>
  <c r="AH1008"/>
  <c r="AI1009"/>
  <c r="AD1009" s="1"/>
  <c r="BW1004"/>
  <c r="BY1005"/>
  <c r="BX1004"/>
  <c r="BD1041"/>
  <c r="AU1038"/>
  <c r="BO1007" l="1"/>
  <c r="BM1006"/>
  <c r="BN1006"/>
  <c r="BW1005"/>
  <c r="BY1006"/>
  <c r="BX1005"/>
  <c r="AH1009"/>
  <c r="AJ1009"/>
  <c r="AG1009"/>
  <c r="AI1010"/>
  <c r="AD1010" s="1"/>
  <c r="AK1008"/>
  <c r="AL1008"/>
  <c r="BI1008"/>
  <c r="BH1008"/>
  <c r="BJ1009"/>
  <c r="BR1006"/>
  <c r="BT1007"/>
  <c r="BS1006"/>
  <c r="AR1006"/>
  <c r="AQ1005"/>
  <c r="AS1005"/>
  <c r="AT1005" s="1"/>
  <c r="AP1005"/>
  <c r="AZ1006"/>
  <c r="AY1006"/>
  <c r="BB1006"/>
  <c r="BC1006" s="1"/>
  <c r="BA1007"/>
  <c r="AU1039"/>
  <c r="BD1042"/>
  <c r="BN1007" l="1"/>
  <c r="BO1008"/>
  <c r="BM1007"/>
  <c r="AH1010"/>
  <c r="AI1011"/>
  <c r="AD1011" s="1"/>
  <c r="AG1010"/>
  <c r="AJ1010"/>
  <c r="AK1009"/>
  <c r="AL1009"/>
  <c r="AS1006"/>
  <c r="AT1006" s="1"/>
  <c r="AP1006"/>
  <c r="AQ1006"/>
  <c r="AR1007"/>
  <c r="BT1008"/>
  <c r="BS1007"/>
  <c r="BR1007"/>
  <c r="BI1009"/>
  <c r="BH1009"/>
  <c r="BJ1010"/>
  <c r="BW1006"/>
  <c r="BY1007"/>
  <c r="BX1006"/>
  <c r="AZ1007"/>
  <c r="BA1008"/>
  <c r="BB1007"/>
  <c r="BC1007" s="1"/>
  <c r="AY1007"/>
  <c r="AU1040"/>
  <c r="BD1043"/>
  <c r="BM1008" l="1"/>
  <c r="BN1008"/>
  <c r="BO1009"/>
  <c r="BA1009"/>
  <c r="BB1008"/>
  <c r="BC1008" s="1"/>
  <c r="AY1008"/>
  <c r="AZ1008"/>
  <c r="BS1008"/>
  <c r="BR1008"/>
  <c r="BT1009"/>
  <c r="BW1007"/>
  <c r="BY1008"/>
  <c r="BX1007"/>
  <c r="BJ1011"/>
  <c r="BI1010"/>
  <c r="BH1010"/>
  <c r="AS1007"/>
  <c r="AT1007" s="1"/>
  <c r="AP1007"/>
  <c r="AR1008"/>
  <c r="AQ1007"/>
  <c r="AK1010"/>
  <c r="AL1010"/>
  <c r="AI1012"/>
  <c r="AD1012" s="1"/>
  <c r="AH1011"/>
  <c r="AJ1011"/>
  <c r="AG1011"/>
  <c r="AU1041"/>
  <c r="BD1044"/>
  <c r="BN1009" l="1"/>
  <c r="BO1010"/>
  <c r="BM1009"/>
  <c r="AK1011"/>
  <c r="AL1011"/>
  <c r="AJ1012"/>
  <c r="AH1012"/>
  <c r="AI1013"/>
  <c r="AD1013" s="1"/>
  <c r="AG1012"/>
  <c r="AQ1008"/>
  <c r="AR1009"/>
  <c r="AS1008"/>
  <c r="AT1008" s="1"/>
  <c r="AP1008"/>
  <c r="BS1009"/>
  <c r="BR1009"/>
  <c r="BT1010"/>
  <c r="BA1010"/>
  <c r="BB1009"/>
  <c r="BC1009" s="1"/>
  <c r="AY1009"/>
  <c r="AZ1009"/>
  <c r="BI1011"/>
  <c r="BH1011"/>
  <c r="BJ1012"/>
  <c r="BX1008"/>
  <c r="BW1008"/>
  <c r="BY1009"/>
  <c r="BD1045"/>
  <c r="AU1042"/>
  <c r="BM1010" l="1"/>
  <c r="BN1010"/>
  <c r="BO1011"/>
  <c r="BY1010"/>
  <c r="BX1009"/>
  <c r="BW1009"/>
  <c r="BR1010"/>
  <c r="BT1011"/>
  <c r="BS1010"/>
  <c r="AJ1013"/>
  <c r="AG1013"/>
  <c r="AI1014"/>
  <c r="AD1014" s="1"/>
  <c r="AH1013"/>
  <c r="AK1012"/>
  <c r="AL1012"/>
  <c r="BI1012"/>
  <c r="BH1012"/>
  <c r="BJ1013"/>
  <c r="BB1010"/>
  <c r="BC1010" s="1"/>
  <c r="BA1011"/>
  <c r="AZ1010"/>
  <c r="AY1010"/>
  <c r="AR1010"/>
  <c r="AQ1009"/>
  <c r="AS1009"/>
  <c r="AT1009" s="1"/>
  <c r="AP1009"/>
  <c r="BD1046"/>
  <c r="AU1043"/>
  <c r="BM1011" l="1"/>
  <c r="BN1011"/>
  <c r="BO1012"/>
  <c r="AS1010"/>
  <c r="AT1010" s="1"/>
  <c r="AP1010"/>
  <c r="AQ1010"/>
  <c r="AR1011"/>
  <c r="AH1014"/>
  <c r="AI1015"/>
  <c r="AD1015" s="1"/>
  <c r="AG1014"/>
  <c r="AJ1014"/>
  <c r="AK1013"/>
  <c r="AL1013"/>
  <c r="BT1012"/>
  <c r="BS1011"/>
  <c r="BR1011"/>
  <c r="BW1010"/>
  <c r="BY1011"/>
  <c r="BX1010"/>
  <c r="BA1012"/>
  <c r="BB1011"/>
  <c r="BC1011" s="1"/>
  <c r="AY1011"/>
  <c r="AZ1011"/>
  <c r="BI1013"/>
  <c r="BJ1014"/>
  <c r="BH1013"/>
  <c r="AU1044"/>
  <c r="BD1047"/>
  <c r="BN1012" l="1"/>
  <c r="BO1013"/>
  <c r="BM1012"/>
  <c r="BB1012"/>
  <c r="BC1012" s="1"/>
  <c r="AZ1012"/>
  <c r="AY1012"/>
  <c r="BA1013"/>
  <c r="BW1011"/>
  <c r="BY1012"/>
  <c r="BX1011"/>
  <c r="BS1012"/>
  <c r="BR1012"/>
  <c r="BT1013"/>
  <c r="BI1014"/>
  <c r="BH1014"/>
  <c r="BJ1015"/>
  <c r="AK1014"/>
  <c r="AL1014"/>
  <c r="AH1015"/>
  <c r="AJ1015"/>
  <c r="AG1015"/>
  <c r="AI1016"/>
  <c r="AD1016" s="1"/>
  <c r="AS1011"/>
  <c r="AT1011" s="1"/>
  <c r="AP1011"/>
  <c r="AR1012"/>
  <c r="AQ1011"/>
  <c r="BD1048"/>
  <c r="AU1045"/>
  <c r="BN1013" l="1"/>
  <c r="BO1014"/>
  <c r="BM1013"/>
  <c r="AG1016"/>
  <c r="AJ1016"/>
  <c r="AH1016"/>
  <c r="AI1017"/>
  <c r="AD1017" s="1"/>
  <c r="AK1015"/>
  <c r="AL1015"/>
  <c r="AQ1012"/>
  <c r="AR1013"/>
  <c r="AS1012"/>
  <c r="AT1012" s="1"/>
  <c r="AP1012"/>
  <c r="BH1015"/>
  <c r="BJ1016"/>
  <c r="BI1015"/>
  <c r="BS1013"/>
  <c r="BR1013"/>
  <c r="BT1014"/>
  <c r="BX1012"/>
  <c r="BW1012"/>
  <c r="BY1013"/>
  <c r="BA1014"/>
  <c r="BB1013"/>
  <c r="BC1013" s="1"/>
  <c r="AY1013"/>
  <c r="AZ1013"/>
  <c r="AU1046"/>
  <c r="BD1049"/>
  <c r="BM1014" l="1"/>
  <c r="BN1014"/>
  <c r="BO1015"/>
  <c r="BB1014"/>
  <c r="BC1014" s="1"/>
  <c r="BA1015"/>
  <c r="AZ1014"/>
  <c r="AY1014"/>
  <c r="BR1014"/>
  <c r="BT1015"/>
  <c r="BS1014"/>
  <c r="BY1014"/>
  <c r="BX1013"/>
  <c r="BW1013"/>
  <c r="BI1016"/>
  <c r="BH1016"/>
  <c r="BJ1017"/>
  <c r="AR1014"/>
  <c r="AQ1013"/>
  <c r="AS1013"/>
  <c r="AT1013" s="1"/>
  <c r="AP1013"/>
  <c r="AI1018"/>
  <c r="AD1018" s="1"/>
  <c r="AH1017"/>
  <c r="AJ1017"/>
  <c r="AG1017"/>
  <c r="AK1016"/>
  <c r="AL1016"/>
  <c r="BD1050"/>
  <c r="AU1047"/>
  <c r="BM1015" l="1"/>
  <c r="BN1015"/>
  <c r="BO1016"/>
  <c r="AK1017"/>
  <c r="AL1017"/>
  <c r="AJ1018"/>
  <c r="AH1018"/>
  <c r="AI1019"/>
  <c r="AD1019" s="1"/>
  <c r="AG1018"/>
  <c r="AQ1014"/>
  <c r="AR1015"/>
  <c r="AS1014"/>
  <c r="AT1014" s="1"/>
  <c r="AP1014"/>
  <c r="BW1014"/>
  <c r="BY1015"/>
  <c r="BX1014"/>
  <c r="BI1017"/>
  <c r="BH1017"/>
  <c r="BJ1018"/>
  <c r="BS1015"/>
  <c r="BR1015"/>
  <c r="BT1016"/>
  <c r="AY1015"/>
  <c r="AZ1015"/>
  <c r="BA1016"/>
  <c r="BB1015"/>
  <c r="BC1015" s="1"/>
  <c r="BD1051"/>
  <c r="AU1048"/>
  <c r="BM1016" l="1"/>
  <c r="BN1016"/>
  <c r="BO1017"/>
  <c r="BB1016"/>
  <c r="BC1016" s="1"/>
  <c r="BA1017"/>
  <c r="AZ1016"/>
  <c r="AY1016"/>
  <c r="BJ1019"/>
  <c r="BI1018"/>
  <c r="BH1018"/>
  <c r="AI1020"/>
  <c r="AD1020" s="1"/>
  <c r="AH1019"/>
  <c r="AJ1019"/>
  <c r="AG1019"/>
  <c r="AK1018"/>
  <c r="AL1018"/>
  <c r="BS1016"/>
  <c r="BR1016"/>
  <c r="BT1017"/>
  <c r="BY1016"/>
  <c r="BX1015"/>
  <c r="BW1015"/>
  <c r="AR1016"/>
  <c r="AQ1015"/>
  <c r="AS1015"/>
  <c r="AT1015" s="1"/>
  <c r="AP1015"/>
  <c r="AU1049"/>
  <c r="BD1052"/>
  <c r="BM1017" l="1"/>
  <c r="BN1017"/>
  <c r="BO1018"/>
  <c r="AS1016"/>
  <c r="AT1016" s="1"/>
  <c r="AP1016"/>
  <c r="AQ1016"/>
  <c r="AR1017"/>
  <c r="BH1019"/>
  <c r="BJ1020"/>
  <c r="BI1019"/>
  <c r="BW1016"/>
  <c r="BY1017"/>
  <c r="BX1016"/>
  <c r="BT1018"/>
  <c r="BS1017"/>
  <c r="BR1017"/>
  <c r="AK1019"/>
  <c r="AL1019"/>
  <c r="AG1020"/>
  <c r="AJ1020"/>
  <c r="AH1020"/>
  <c r="AI1021"/>
  <c r="AD1021" s="1"/>
  <c r="BA1018"/>
  <c r="BB1017"/>
  <c r="BC1017" s="1"/>
  <c r="AY1017"/>
  <c r="AZ1017"/>
  <c r="BD1053"/>
  <c r="AU1050"/>
  <c r="BM1018" l="1"/>
  <c r="BN1018"/>
  <c r="BO1019"/>
  <c r="AY1018"/>
  <c r="AZ1018"/>
  <c r="BA1019"/>
  <c r="BB1018"/>
  <c r="BC1018" s="1"/>
  <c r="BJ1021"/>
  <c r="BI1020"/>
  <c r="BH1020"/>
  <c r="AH1021"/>
  <c r="AJ1021"/>
  <c r="AG1021"/>
  <c r="AI1022"/>
  <c r="AD1022" s="1"/>
  <c r="AK1020"/>
  <c r="AL1020"/>
  <c r="BS1018"/>
  <c r="BR1018"/>
  <c r="BT1019"/>
  <c r="BW1017"/>
  <c r="BY1018"/>
  <c r="BX1017"/>
  <c r="AS1017"/>
  <c r="AT1017" s="1"/>
  <c r="AP1017"/>
  <c r="AR1018"/>
  <c r="AQ1017"/>
  <c r="BD1054"/>
  <c r="AU1051"/>
  <c r="BO1020" l="1"/>
  <c r="BN1019"/>
  <c r="BM1019"/>
  <c r="BH1021"/>
  <c r="BJ1022"/>
  <c r="BI1021"/>
  <c r="BA1020"/>
  <c r="AZ1019"/>
  <c r="AY1019"/>
  <c r="BB1019"/>
  <c r="BC1019" s="1"/>
  <c r="AS1018"/>
  <c r="AT1018" s="1"/>
  <c r="AP1018"/>
  <c r="AQ1018"/>
  <c r="AR1019"/>
  <c r="BX1018"/>
  <c r="BW1018"/>
  <c r="BY1019"/>
  <c r="BS1019"/>
  <c r="BT1020"/>
  <c r="BR1019"/>
  <c r="AH1022"/>
  <c r="AI1023"/>
  <c r="AD1023" s="1"/>
  <c r="AG1022"/>
  <c r="AJ1022"/>
  <c r="AK1021"/>
  <c r="AL1021"/>
  <c r="BD1055"/>
  <c r="AU1052"/>
  <c r="BO1021" l="1"/>
  <c r="BM1020"/>
  <c r="BN1020"/>
  <c r="AK1022"/>
  <c r="AL1022"/>
  <c r="AI1024"/>
  <c r="AD1024" s="1"/>
  <c r="AH1023"/>
  <c r="AJ1023"/>
  <c r="AG1023"/>
  <c r="AS1019"/>
  <c r="AT1019" s="1"/>
  <c r="AR1020"/>
  <c r="AQ1019"/>
  <c r="AP1019"/>
  <c r="BT1021"/>
  <c r="BR1020"/>
  <c r="BS1020"/>
  <c r="BW1019"/>
  <c r="BY1020"/>
  <c r="BX1019"/>
  <c r="BB1020"/>
  <c r="BC1020" s="1"/>
  <c r="AY1020"/>
  <c r="AZ1020"/>
  <c r="BA1021"/>
  <c r="BJ1023"/>
  <c r="BI1022"/>
  <c r="BH1022"/>
  <c r="AU1053"/>
  <c r="BD1056"/>
  <c r="BM1021" l="1"/>
  <c r="BO1022"/>
  <c r="BN1021"/>
  <c r="BI1023"/>
  <c r="BH1023"/>
  <c r="BJ1024"/>
  <c r="BW1020"/>
  <c r="BY1021"/>
  <c r="BX1020"/>
  <c r="BR1021"/>
  <c r="BT1022"/>
  <c r="BS1021"/>
  <c r="AK1023"/>
  <c r="AL1023"/>
  <c r="AI1025"/>
  <c r="AD1025" s="1"/>
  <c r="AG1024"/>
  <c r="AJ1024"/>
  <c r="AH1024"/>
  <c r="AZ1021"/>
  <c r="AY1021"/>
  <c r="BB1021"/>
  <c r="BC1021" s="1"/>
  <c r="BA1022"/>
  <c r="AS1020"/>
  <c r="AT1020" s="1"/>
  <c r="AP1020"/>
  <c r="AR1021"/>
  <c r="AQ1020"/>
  <c r="AU1054"/>
  <c r="BD1057"/>
  <c r="BO1023" l="1"/>
  <c r="BN1022"/>
  <c r="BM1022"/>
  <c r="BB1022"/>
  <c r="BC1022" s="1"/>
  <c r="BA1023"/>
  <c r="AZ1022"/>
  <c r="AY1022"/>
  <c r="AK1024"/>
  <c r="AL1024"/>
  <c r="AI1026"/>
  <c r="AD1026" s="1"/>
  <c r="AH1025"/>
  <c r="AJ1025"/>
  <c r="AG1025"/>
  <c r="BY1022"/>
  <c r="BX1021"/>
  <c r="BW1021"/>
  <c r="BI1024"/>
  <c r="BH1024"/>
  <c r="BJ1025"/>
  <c r="AS1021"/>
  <c r="AT1021" s="1"/>
  <c r="AP1021"/>
  <c r="AR1022"/>
  <c r="AQ1021"/>
  <c r="BT1023"/>
  <c r="BS1022"/>
  <c r="BR1022"/>
  <c r="BD1058"/>
  <c r="AU1055"/>
  <c r="BO1024" l="1"/>
  <c r="BM1023"/>
  <c r="BN1023"/>
  <c r="AS1022"/>
  <c r="AT1022" s="1"/>
  <c r="AP1022"/>
  <c r="AQ1022"/>
  <c r="AR1023"/>
  <c r="BW1022"/>
  <c r="BY1023"/>
  <c r="BX1022"/>
  <c r="AK1025"/>
  <c r="AL1025"/>
  <c r="AH1026"/>
  <c r="AI1027"/>
  <c r="AD1027" s="1"/>
  <c r="AG1026"/>
  <c r="AJ1026"/>
  <c r="BR1023"/>
  <c r="BT1024"/>
  <c r="BS1023"/>
  <c r="BI1025"/>
  <c r="BH1025"/>
  <c r="BJ1026"/>
  <c r="BA1024"/>
  <c r="BB1023"/>
  <c r="BC1023" s="1"/>
  <c r="AY1023"/>
  <c r="AZ1023"/>
  <c r="BD1059"/>
  <c r="AU1056"/>
  <c r="BN1024" l="1"/>
  <c r="BO1025"/>
  <c r="BM1024"/>
  <c r="BB1024"/>
  <c r="BC1024" s="1"/>
  <c r="BA1025"/>
  <c r="AZ1024"/>
  <c r="AY1024"/>
  <c r="BY1024"/>
  <c r="BX1023"/>
  <c r="BW1023"/>
  <c r="AR1024"/>
  <c r="AQ1023"/>
  <c r="AS1023"/>
  <c r="AT1023" s="1"/>
  <c r="AP1023"/>
  <c r="BJ1027"/>
  <c r="BI1026"/>
  <c r="BH1026"/>
  <c r="BT1025"/>
  <c r="BS1024"/>
  <c r="BR1024"/>
  <c r="AK1026"/>
  <c r="AL1026"/>
  <c r="AH1027"/>
  <c r="AJ1027"/>
  <c r="AG1027"/>
  <c r="AI1028"/>
  <c r="AD1028" s="1"/>
  <c r="AU1057"/>
  <c r="BD1060"/>
  <c r="BN1025" l="1"/>
  <c r="BO1026"/>
  <c r="BM1025"/>
  <c r="AG1028"/>
  <c r="AJ1028"/>
  <c r="AH1028"/>
  <c r="AI1029"/>
  <c r="AD1029" s="1"/>
  <c r="AK1027"/>
  <c r="AL1027"/>
  <c r="BH1027"/>
  <c r="BJ1028"/>
  <c r="BI1027"/>
  <c r="BW1024"/>
  <c r="BY1025"/>
  <c r="BX1024"/>
  <c r="BT1026"/>
  <c r="BS1025"/>
  <c r="BR1025"/>
  <c r="AR1025"/>
  <c r="AS1024"/>
  <c r="AT1024" s="1"/>
  <c r="AP1024"/>
  <c r="AQ1024"/>
  <c r="AY1025"/>
  <c r="AZ1025"/>
  <c r="BA1026"/>
  <c r="BB1025"/>
  <c r="BC1025" s="1"/>
  <c r="BD1061"/>
  <c r="AU1058"/>
  <c r="BN1026" l="1"/>
  <c r="BO1027"/>
  <c r="BM1026"/>
  <c r="BB1026"/>
  <c r="BC1026" s="1"/>
  <c r="BA1027"/>
  <c r="AZ1026"/>
  <c r="AY1026"/>
  <c r="AS1025"/>
  <c r="AT1025" s="1"/>
  <c r="AR1026"/>
  <c r="AQ1025"/>
  <c r="AP1025"/>
  <c r="BT1027"/>
  <c r="BS1026"/>
  <c r="BR1026"/>
  <c r="BW1025"/>
  <c r="BY1026"/>
  <c r="BX1025"/>
  <c r="BJ1029"/>
  <c r="BI1028"/>
  <c r="BH1028"/>
  <c r="AJ1029"/>
  <c r="AG1029"/>
  <c r="AI1030"/>
  <c r="AD1030" s="1"/>
  <c r="AH1029"/>
  <c r="AK1028"/>
  <c r="AL1028"/>
  <c r="AU1059"/>
  <c r="BD1062"/>
  <c r="BO1028" l="1"/>
  <c r="BM1027"/>
  <c r="BN1027"/>
  <c r="AI1031"/>
  <c r="AD1031" s="1"/>
  <c r="AJ1030"/>
  <c r="AH1030"/>
  <c r="AG1030"/>
  <c r="AK1029"/>
  <c r="AL1029"/>
  <c r="BW1026"/>
  <c r="BY1027"/>
  <c r="BX1026"/>
  <c r="BR1027"/>
  <c r="BT1028"/>
  <c r="BS1027"/>
  <c r="BH1029"/>
  <c r="BJ1030"/>
  <c r="BI1029"/>
  <c r="AR1027"/>
  <c r="AQ1026"/>
  <c r="AP1026"/>
  <c r="AS1026"/>
  <c r="AT1026" s="1"/>
  <c r="BA1028"/>
  <c r="BB1027"/>
  <c r="BC1027" s="1"/>
  <c r="AY1027"/>
  <c r="AZ1027"/>
  <c r="BD1063"/>
  <c r="AU1060"/>
  <c r="BN1028" l="1"/>
  <c r="BO1029"/>
  <c r="BM1028"/>
  <c r="BB1028"/>
  <c r="BC1028" s="1"/>
  <c r="AZ1028"/>
  <c r="AY1028"/>
  <c r="BA1029"/>
  <c r="AR1028"/>
  <c r="AQ1027"/>
  <c r="AS1027"/>
  <c r="AT1027" s="1"/>
  <c r="AP1027"/>
  <c r="BI1030"/>
  <c r="BH1030"/>
  <c r="BJ1031"/>
  <c r="BY1028"/>
  <c r="BX1027"/>
  <c r="BW1027"/>
  <c r="AI1032"/>
  <c r="AD1032" s="1"/>
  <c r="AH1031"/>
  <c r="AJ1031"/>
  <c r="AG1031"/>
  <c r="BS1028"/>
  <c r="BR1028"/>
  <c r="BT1029"/>
  <c r="AK1030"/>
  <c r="AL1030"/>
  <c r="BD1064"/>
  <c r="AU1061"/>
  <c r="BO1030" l="1"/>
  <c r="BM1029"/>
  <c r="BN1029"/>
  <c r="BR1029"/>
  <c r="BT1030"/>
  <c r="BS1029"/>
  <c r="AK1031"/>
  <c r="AL1031"/>
  <c r="AH1032"/>
  <c r="AI1033"/>
  <c r="AD1033" s="1"/>
  <c r="AG1032"/>
  <c r="AJ1032"/>
  <c r="BH1031"/>
  <c r="BJ1032"/>
  <c r="BI1031"/>
  <c r="AP1028"/>
  <c r="AS1028"/>
  <c r="AT1028" s="1"/>
  <c r="AR1029"/>
  <c r="AQ1028"/>
  <c r="BX1028"/>
  <c r="BW1028"/>
  <c r="BY1029"/>
  <c r="BA1030"/>
  <c r="BB1029"/>
  <c r="BC1029" s="1"/>
  <c r="AY1029"/>
  <c r="AZ1029"/>
  <c r="AU1062"/>
  <c r="BD1065"/>
  <c r="BN1030" l="1"/>
  <c r="BO1031"/>
  <c r="BM1030"/>
  <c r="AZ1030"/>
  <c r="AY1030"/>
  <c r="BB1030"/>
  <c r="BC1030" s="1"/>
  <c r="BA1031"/>
  <c r="AR1030"/>
  <c r="AQ1029"/>
  <c r="AS1029"/>
  <c r="AT1029" s="1"/>
  <c r="AP1029"/>
  <c r="BI1032"/>
  <c r="BH1032"/>
  <c r="BJ1033"/>
  <c r="AK1032"/>
  <c r="AL1032"/>
  <c r="AI1034"/>
  <c r="AD1034" s="1"/>
  <c r="AH1033"/>
  <c r="AJ1033"/>
  <c r="AG1033"/>
  <c r="BY1030"/>
  <c r="BX1029"/>
  <c r="BW1029"/>
  <c r="BT1031"/>
  <c r="BS1030"/>
  <c r="BR1030"/>
  <c r="AU1063"/>
  <c r="BD1066"/>
  <c r="BN1031" l="1"/>
  <c r="BO1032"/>
  <c r="BM1031"/>
  <c r="BH1033"/>
  <c r="BJ1034"/>
  <c r="BI1033"/>
  <c r="AP1030"/>
  <c r="AS1030"/>
  <c r="AT1030" s="1"/>
  <c r="AR1031"/>
  <c r="AQ1030"/>
  <c r="BT1032"/>
  <c r="BS1031"/>
  <c r="BR1031"/>
  <c r="BW1030"/>
  <c r="BY1031"/>
  <c r="BX1030"/>
  <c r="AK1033"/>
  <c r="AL1033"/>
  <c r="AG1034"/>
  <c r="AJ1034"/>
  <c r="AH1034"/>
  <c r="AI1035"/>
  <c r="AD1035" s="1"/>
  <c r="BB1031"/>
  <c r="BC1031" s="1"/>
  <c r="BA1032"/>
  <c r="AZ1031"/>
  <c r="AY1031"/>
  <c r="AU1064"/>
  <c r="BD1067"/>
  <c r="BO1033" l="1"/>
  <c r="BM1032"/>
  <c r="BN1032"/>
  <c r="BW1031"/>
  <c r="BY1032"/>
  <c r="BX1031"/>
  <c r="BT1033"/>
  <c r="BS1032"/>
  <c r="BR1032"/>
  <c r="AR1032"/>
  <c r="AQ1031"/>
  <c r="AS1031"/>
  <c r="AT1031" s="1"/>
  <c r="AP1031"/>
  <c r="BJ1035"/>
  <c r="BI1034"/>
  <c r="BH1034"/>
  <c r="BB1032"/>
  <c r="BC1032" s="1"/>
  <c r="BA1033"/>
  <c r="AZ1032"/>
  <c r="AY1032"/>
  <c r="AI1036"/>
  <c r="AD1036" s="1"/>
  <c r="AH1035"/>
  <c r="AJ1035"/>
  <c r="AG1035"/>
  <c r="AK1034"/>
  <c r="AL1034"/>
  <c r="AU1065"/>
  <c r="BD1068"/>
  <c r="BM1033" l="1"/>
  <c r="BN1033"/>
  <c r="BO1034"/>
  <c r="AK1035"/>
  <c r="AL1035"/>
  <c r="AG1036"/>
  <c r="AJ1036"/>
  <c r="AH1036"/>
  <c r="AI1037"/>
  <c r="AD1037" s="1"/>
  <c r="BH1035"/>
  <c r="BJ1036"/>
  <c r="BI1035"/>
  <c r="AP1032"/>
  <c r="AS1032"/>
  <c r="AT1032" s="1"/>
  <c r="AQ1032"/>
  <c r="AR1033"/>
  <c r="BB1033"/>
  <c r="BC1033" s="1"/>
  <c r="AY1033"/>
  <c r="AZ1033"/>
  <c r="BA1034"/>
  <c r="BT1034"/>
  <c r="BS1033"/>
  <c r="BR1033"/>
  <c r="BW1032"/>
  <c r="BY1033"/>
  <c r="BX1032"/>
  <c r="BD1069"/>
  <c r="AU1066"/>
  <c r="BN1034" l="1"/>
  <c r="BO1035"/>
  <c r="BM1034"/>
  <c r="BW1033"/>
  <c r="BY1034"/>
  <c r="BX1033"/>
  <c r="BS1034"/>
  <c r="BR1034"/>
  <c r="BT1035"/>
  <c r="AZ1034"/>
  <c r="AY1034"/>
  <c r="BB1034"/>
  <c r="BC1034" s="1"/>
  <c r="BA1035"/>
  <c r="AS1033"/>
  <c r="AT1033" s="1"/>
  <c r="AP1033"/>
  <c r="AR1034"/>
  <c r="AQ1033"/>
  <c r="BI1036"/>
  <c r="BH1036"/>
  <c r="BJ1037"/>
  <c r="AI1038"/>
  <c r="AD1038" s="1"/>
  <c r="AH1037"/>
  <c r="AJ1037"/>
  <c r="AG1037"/>
  <c r="AK1036"/>
  <c r="AL1036"/>
  <c r="BD1070"/>
  <c r="AU1067"/>
  <c r="BM1035" l="1"/>
  <c r="BN1035"/>
  <c r="BO1036"/>
  <c r="AK1037"/>
  <c r="AL1037"/>
  <c r="AH1038"/>
  <c r="AI1039"/>
  <c r="AD1039" s="1"/>
  <c r="AG1038"/>
  <c r="AJ1038"/>
  <c r="BB1035"/>
  <c r="BC1035" s="1"/>
  <c r="AZ1035"/>
  <c r="BA1036"/>
  <c r="AY1035"/>
  <c r="BI1037"/>
  <c r="BH1037"/>
  <c r="BJ1038"/>
  <c r="AP1034"/>
  <c r="AS1034"/>
  <c r="AT1034" s="1"/>
  <c r="AR1035"/>
  <c r="AQ1034"/>
  <c r="BT1036"/>
  <c r="BS1035"/>
  <c r="BR1035"/>
  <c r="BX1034"/>
  <c r="BW1034"/>
  <c r="BY1035"/>
  <c r="BD1071"/>
  <c r="AU1068"/>
  <c r="BO1037" l="1"/>
  <c r="BM1036"/>
  <c r="BN1036"/>
  <c r="BS1036"/>
  <c r="BR1036"/>
  <c r="BT1037"/>
  <c r="AS1035"/>
  <c r="AT1035" s="1"/>
  <c r="AP1035"/>
  <c r="AR1036"/>
  <c r="AQ1035"/>
  <c r="AZ1036"/>
  <c r="AY1036"/>
  <c r="BB1036"/>
  <c r="BC1036" s="1"/>
  <c r="BA1037"/>
  <c r="BW1035"/>
  <c r="BY1036"/>
  <c r="BX1035"/>
  <c r="BI1038"/>
  <c r="BH1038"/>
  <c r="BJ1039"/>
  <c r="AK1038"/>
  <c r="AL1038"/>
  <c r="AI1040"/>
  <c r="AD1040" s="1"/>
  <c r="AH1039"/>
  <c r="AJ1039"/>
  <c r="AG1039"/>
  <c r="BD1072"/>
  <c r="AU1069"/>
  <c r="BO1038" l="1"/>
  <c r="BM1037"/>
  <c r="BN1037"/>
  <c r="BH1039"/>
  <c r="BJ1040"/>
  <c r="BI1039"/>
  <c r="BX1036"/>
  <c r="BW1036"/>
  <c r="BY1037"/>
  <c r="BA1038"/>
  <c r="BB1037"/>
  <c r="BC1037" s="1"/>
  <c r="AY1037"/>
  <c r="AZ1037"/>
  <c r="BT1038"/>
  <c r="BS1037"/>
  <c r="BR1037"/>
  <c r="AK1039"/>
  <c r="AL1039"/>
  <c r="AG1040"/>
  <c r="AJ1040"/>
  <c r="AH1040"/>
  <c r="AI1041"/>
  <c r="AD1041" s="1"/>
  <c r="AP1036"/>
  <c r="AS1036"/>
  <c r="AT1036" s="1"/>
  <c r="AR1037"/>
  <c r="AQ1036"/>
  <c r="BD1073"/>
  <c r="AU1070"/>
  <c r="BN1038" l="1"/>
  <c r="BO1039"/>
  <c r="BM1038"/>
  <c r="BT1039"/>
  <c r="BS1038"/>
  <c r="BR1038"/>
  <c r="AY1038"/>
  <c r="AZ1038"/>
  <c r="BA1039"/>
  <c r="BB1038"/>
  <c r="BC1038" s="1"/>
  <c r="AR1038"/>
  <c r="AQ1037"/>
  <c r="AS1037"/>
  <c r="AT1037" s="1"/>
  <c r="AP1037"/>
  <c r="AJ1041"/>
  <c r="AG1041"/>
  <c r="AI1042"/>
  <c r="AD1042" s="1"/>
  <c r="AH1041"/>
  <c r="AK1040"/>
  <c r="AL1040"/>
  <c r="BW1037"/>
  <c r="BY1038"/>
  <c r="BX1037"/>
  <c r="BI1040"/>
  <c r="BH1040"/>
  <c r="BJ1041"/>
  <c r="AU1071"/>
  <c r="BD1074"/>
  <c r="BO1040" l="1"/>
  <c r="BM1039"/>
  <c r="BN1039"/>
  <c r="BI1041"/>
  <c r="BH1041"/>
  <c r="BJ1042"/>
  <c r="BW1038"/>
  <c r="BY1039"/>
  <c r="BX1038"/>
  <c r="AG1042"/>
  <c r="AJ1042"/>
  <c r="AH1042"/>
  <c r="AI1043"/>
  <c r="AD1043" s="1"/>
  <c r="AK1041"/>
  <c r="AL1041"/>
  <c r="BT1040"/>
  <c r="BS1039"/>
  <c r="BR1039"/>
  <c r="AP1038"/>
  <c r="AS1038"/>
  <c r="AT1038" s="1"/>
  <c r="AR1039"/>
  <c r="AQ1038"/>
  <c r="BA1040"/>
  <c r="BB1039"/>
  <c r="BC1039" s="1"/>
  <c r="AY1039"/>
  <c r="AZ1039"/>
  <c r="BD1075"/>
  <c r="AU1072"/>
  <c r="BN1040" l="1"/>
  <c r="BO1041"/>
  <c r="BM1040"/>
  <c r="AZ1040"/>
  <c r="AY1040"/>
  <c r="BB1040"/>
  <c r="BC1040" s="1"/>
  <c r="BA1041"/>
  <c r="AS1039"/>
  <c r="AT1039" s="1"/>
  <c r="AP1039"/>
  <c r="AR1040"/>
  <c r="AQ1039"/>
  <c r="BS1040"/>
  <c r="BR1040"/>
  <c r="BT1041"/>
  <c r="BW1039"/>
  <c r="BY1040"/>
  <c r="BX1039"/>
  <c r="BJ1043"/>
  <c r="BI1042"/>
  <c r="BH1042"/>
  <c r="AI1044"/>
  <c r="AD1044" s="1"/>
  <c r="AH1043"/>
  <c r="AJ1043"/>
  <c r="AG1043"/>
  <c r="AK1042"/>
  <c r="AL1042"/>
  <c r="AU1073"/>
  <c r="BD1076"/>
  <c r="BM1041" l="1"/>
  <c r="BN1041"/>
  <c r="BO1042"/>
  <c r="AG1044"/>
  <c r="AJ1044"/>
  <c r="AH1044"/>
  <c r="AI1045"/>
  <c r="AD1045" s="1"/>
  <c r="BB1041"/>
  <c r="BC1041" s="1"/>
  <c r="BA1042"/>
  <c r="AZ1041"/>
  <c r="AY1041"/>
  <c r="AK1043"/>
  <c r="AL1043"/>
  <c r="BH1043"/>
  <c r="BJ1044"/>
  <c r="BI1043"/>
  <c r="BX1040"/>
  <c r="BW1040"/>
  <c r="BY1041"/>
  <c r="BR1041"/>
  <c r="BT1042"/>
  <c r="BS1041"/>
  <c r="AR1041"/>
  <c r="AQ1040"/>
  <c r="AP1040"/>
  <c r="AS1040"/>
  <c r="AT1040" s="1"/>
  <c r="BD1077"/>
  <c r="AU1074"/>
  <c r="BN1042" l="1"/>
  <c r="BO1043"/>
  <c r="BM1042"/>
  <c r="BB1042"/>
  <c r="BC1042" s="1"/>
  <c r="BA1043"/>
  <c r="AZ1042"/>
  <c r="AY1042"/>
  <c r="AJ1045"/>
  <c r="AG1045"/>
  <c r="AI1046"/>
  <c r="AD1046" s="1"/>
  <c r="AH1045"/>
  <c r="AK1044"/>
  <c r="AL1044"/>
  <c r="AS1041"/>
  <c r="AT1041" s="1"/>
  <c r="AP1041"/>
  <c r="AR1042"/>
  <c r="AQ1041"/>
  <c r="BS1042"/>
  <c r="BR1042"/>
  <c r="BT1043"/>
  <c r="BY1042"/>
  <c r="BX1041"/>
  <c r="BW1041"/>
  <c r="BI1044"/>
  <c r="BH1044"/>
  <c r="BJ1045"/>
  <c r="BD1078"/>
  <c r="AU1075"/>
  <c r="BO1044" l="1"/>
  <c r="BM1043"/>
  <c r="BN1043"/>
  <c r="BX1042"/>
  <c r="BW1042"/>
  <c r="BY1043"/>
  <c r="BB1043"/>
  <c r="BC1043" s="1"/>
  <c r="BA1044"/>
  <c r="AZ1043"/>
  <c r="AY1043"/>
  <c r="BI1045"/>
  <c r="BH1045"/>
  <c r="BJ1046"/>
  <c r="BT1044"/>
  <c r="BS1043"/>
  <c r="BR1043"/>
  <c r="AP1042"/>
  <c r="AS1042"/>
  <c r="AT1042" s="1"/>
  <c r="AR1043"/>
  <c r="AQ1042"/>
  <c r="AH1046"/>
  <c r="AI1047"/>
  <c r="AD1047" s="1"/>
  <c r="AG1046"/>
  <c r="AJ1046"/>
  <c r="AK1045"/>
  <c r="AL1045"/>
  <c r="BD1079"/>
  <c r="AU1076"/>
  <c r="BM1044" l="1"/>
  <c r="BN1044"/>
  <c r="BO1045"/>
  <c r="AS1043"/>
  <c r="AT1043" s="1"/>
  <c r="AP1043"/>
  <c r="AR1044"/>
  <c r="AQ1043"/>
  <c r="BI1046"/>
  <c r="BH1046"/>
  <c r="BJ1047"/>
  <c r="AZ1044"/>
  <c r="AY1044"/>
  <c r="BB1044"/>
  <c r="BC1044" s="1"/>
  <c r="BA1045"/>
  <c r="BW1043"/>
  <c r="BY1044"/>
  <c r="BX1043"/>
  <c r="AK1046"/>
  <c r="AL1046"/>
  <c r="AI1048"/>
  <c r="AD1048" s="1"/>
  <c r="AH1047"/>
  <c r="AJ1047"/>
  <c r="AG1047"/>
  <c r="BS1044"/>
  <c r="BR1044"/>
  <c r="BT1045"/>
  <c r="AU1077"/>
  <c r="BD1080"/>
  <c r="BN1045" l="1"/>
  <c r="BO1046"/>
  <c r="BM1045"/>
  <c r="BI1047"/>
  <c r="BH1047"/>
  <c r="BJ1048"/>
  <c r="AR1045"/>
  <c r="AQ1044"/>
  <c r="AP1044"/>
  <c r="AS1044"/>
  <c r="AT1044" s="1"/>
  <c r="BR1045"/>
  <c r="BT1046"/>
  <c r="BS1045"/>
  <c r="AK1047"/>
  <c r="AL1047"/>
  <c r="AG1048"/>
  <c r="AJ1048"/>
  <c r="AH1048"/>
  <c r="AI1049"/>
  <c r="AD1049" s="1"/>
  <c r="BX1044"/>
  <c r="BW1044"/>
  <c r="BY1045"/>
  <c r="AZ1045"/>
  <c r="BA1046"/>
  <c r="BB1045"/>
  <c r="BC1045" s="1"/>
  <c r="AY1045"/>
  <c r="BD1081"/>
  <c r="AU1078"/>
  <c r="BN1046" l="1"/>
  <c r="BO1047"/>
  <c r="BM1046"/>
  <c r="AJ1049"/>
  <c r="AG1049"/>
  <c r="AI1050"/>
  <c r="AD1050" s="1"/>
  <c r="AH1049"/>
  <c r="AK1048"/>
  <c r="AL1048"/>
  <c r="BT1047"/>
  <c r="BS1046"/>
  <c r="BR1046"/>
  <c r="BJ1049"/>
  <c r="BI1048"/>
  <c r="BH1048"/>
  <c r="AY1046"/>
  <c r="AZ1046"/>
  <c r="BA1047"/>
  <c r="BB1046"/>
  <c r="BC1046" s="1"/>
  <c r="BY1046"/>
  <c r="BX1045"/>
  <c r="BW1045"/>
  <c r="AR1046"/>
  <c r="AQ1045"/>
  <c r="AS1045"/>
  <c r="AT1045" s="1"/>
  <c r="AP1045"/>
  <c r="AU1079"/>
  <c r="BD1082"/>
  <c r="BM1047" l="1"/>
  <c r="BN1047"/>
  <c r="BO1048"/>
  <c r="AP1046"/>
  <c r="AS1046"/>
  <c r="AT1046" s="1"/>
  <c r="AR1047"/>
  <c r="AQ1046"/>
  <c r="BI1049"/>
  <c r="BH1049"/>
  <c r="BJ1050"/>
  <c r="BW1046"/>
  <c r="BY1047"/>
  <c r="BX1046"/>
  <c r="BA1048"/>
  <c r="AY1047"/>
  <c r="AZ1047"/>
  <c r="BB1047"/>
  <c r="BC1047" s="1"/>
  <c r="BT1048"/>
  <c r="BS1047"/>
  <c r="BR1047"/>
  <c r="AG1050"/>
  <c r="AJ1050"/>
  <c r="AH1050"/>
  <c r="AI1051"/>
  <c r="AD1051" s="1"/>
  <c r="AK1049"/>
  <c r="AL1049"/>
  <c r="AU1080"/>
  <c r="BD1083"/>
  <c r="BN1048" l="1"/>
  <c r="BO1049"/>
  <c r="BM1048"/>
  <c r="BJ1051"/>
  <c r="BI1050"/>
  <c r="BH1050"/>
  <c r="AS1047"/>
  <c r="AT1047" s="1"/>
  <c r="AP1047"/>
  <c r="AR1048"/>
  <c r="AQ1047"/>
  <c r="AJ1051"/>
  <c r="AG1051"/>
  <c r="AI1052"/>
  <c r="AD1052" s="1"/>
  <c r="AH1051"/>
  <c r="AK1050"/>
  <c r="AL1050"/>
  <c r="BS1048"/>
  <c r="BR1048"/>
  <c r="BT1049"/>
  <c r="BA1049"/>
  <c r="BB1048"/>
  <c r="BC1048" s="1"/>
  <c r="AY1048"/>
  <c r="AZ1048"/>
  <c r="BW1047"/>
  <c r="BY1048"/>
  <c r="BX1047"/>
  <c r="BD1084"/>
  <c r="AU1081"/>
  <c r="BO1050" l="1"/>
  <c r="BM1049"/>
  <c r="BN1049"/>
  <c r="AY1049"/>
  <c r="AZ1049"/>
  <c r="BA1050"/>
  <c r="BB1049"/>
  <c r="BC1049" s="1"/>
  <c r="BI1051"/>
  <c r="BH1051"/>
  <c r="BJ1052"/>
  <c r="BX1048"/>
  <c r="BW1048"/>
  <c r="BY1049"/>
  <c r="BR1049"/>
  <c r="BT1050"/>
  <c r="BS1049"/>
  <c r="AH1052"/>
  <c r="AI1053"/>
  <c r="AD1053" s="1"/>
  <c r="AG1052"/>
  <c r="AJ1052"/>
  <c r="AK1051"/>
  <c r="AL1051"/>
  <c r="AR1049"/>
  <c r="AQ1048"/>
  <c r="AP1048"/>
  <c r="AS1048"/>
  <c r="AT1048" s="1"/>
  <c r="AU1082"/>
  <c r="BD1085"/>
  <c r="BM1050" l="1"/>
  <c r="BN1050"/>
  <c r="BO1051"/>
  <c r="BS1050"/>
  <c r="BR1050"/>
  <c r="BT1051"/>
  <c r="BY1050"/>
  <c r="BX1049"/>
  <c r="BW1049"/>
  <c r="BI1052"/>
  <c r="BH1052"/>
  <c r="BJ1053"/>
  <c r="AZ1050"/>
  <c r="BB1050"/>
  <c r="BC1050" s="1"/>
  <c r="BA1051"/>
  <c r="AY1050"/>
  <c r="AS1049"/>
  <c r="AT1049" s="1"/>
  <c r="AP1049"/>
  <c r="AR1050"/>
  <c r="AQ1049"/>
  <c r="AK1052"/>
  <c r="AL1052"/>
  <c r="AJ1053"/>
  <c r="AG1053"/>
  <c r="AI1054"/>
  <c r="AD1054" s="1"/>
  <c r="AH1053"/>
  <c r="BD1086"/>
  <c r="AU1083"/>
  <c r="BN1051" l="1"/>
  <c r="BO1052"/>
  <c r="BM1051"/>
  <c r="AH1054"/>
  <c r="AI1055"/>
  <c r="AD1055" s="1"/>
  <c r="AG1054"/>
  <c r="AJ1054"/>
  <c r="AK1053"/>
  <c r="AL1053"/>
  <c r="AR1051"/>
  <c r="AQ1050"/>
  <c r="AP1050"/>
  <c r="AS1050"/>
  <c r="AT1050" s="1"/>
  <c r="BA1052"/>
  <c r="BB1051"/>
  <c r="BC1051" s="1"/>
  <c r="AY1051"/>
  <c r="AZ1051"/>
  <c r="BR1051"/>
  <c r="BT1052"/>
  <c r="BS1051"/>
  <c r="BH1053"/>
  <c r="BJ1054"/>
  <c r="BI1053"/>
  <c r="BX1050"/>
  <c r="BW1050"/>
  <c r="BY1051"/>
  <c r="BD1087"/>
  <c r="AU1084"/>
  <c r="BN1052" l="1"/>
  <c r="BO1053"/>
  <c r="BM1052"/>
  <c r="BY1052"/>
  <c r="BX1051"/>
  <c r="BW1051"/>
  <c r="BJ1055"/>
  <c r="BI1054"/>
  <c r="BH1054"/>
  <c r="BT1053"/>
  <c r="BS1052"/>
  <c r="BR1052"/>
  <c r="AY1052"/>
  <c r="AZ1052"/>
  <c r="BA1053"/>
  <c r="BB1052"/>
  <c r="BC1052" s="1"/>
  <c r="AR1052"/>
  <c r="AQ1051"/>
  <c r="AS1051"/>
  <c r="AT1051" s="1"/>
  <c r="AP1051"/>
  <c r="AK1054"/>
  <c r="AL1054"/>
  <c r="AJ1055"/>
  <c r="AG1055"/>
  <c r="AI1056"/>
  <c r="AD1056" s="1"/>
  <c r="AH1055"/>
  <c r="AU1085"/>
  <c r="BD1088"/>
  <c r="BN1053" l="1"/>
  <c r="BO1054"/>
  <c r="BM1053"/>
  <c r="AG1056"/>
  <c r="AJ1056"/>
  <c r="AH1056"/>
  <c r="AI1057"/>
  <c r="AD1057" s="1"/>
  <c r="AK1055"/>
  <c r="AL1055"/>
  <c r="AR1053"/>
  <c r="AQ1052"/>
  <c r="AP1052"/>
  <c r="AS1052"/>
  <c r="AT1052" s="1"/>
  <c r="AY1053"/>
  <c r="AZ1053"/>
  <c r="BA1054"/>
  <c r="BB1053"/>
  <c r="BC1053" s="1"/>
  <c r="BR1053"/>
  <c r="BT1054"/>
  <c r="BS1053"/>
  <c r="BW1052"/>
  <c r="BY1053"/>
  <c r="BX1052"/>
  <c r="BH1055"/>
  <c r="BJ1056"/>
  <c r="BI1055"/>
  <c r="BD1089"/>
  <c r="AU1086"/>
  <c r="BM1054" l="1"/>
  <c r="BN1054"/>
  <c r="BO1055"/>
  <c r="BY1054"/>
  <c r="BX1053"/>
  <c r="BW1053"/>
  <c r="BA1055"/>
  <c r="BB1054"/>
  <c r="BC1054" s="1"/>
  <c r="AY1054"/>
  <c r="AZ1054"/>
  <c r="AR1054"/>
  <c r="AQ1053"/>
  <c r="AS1053"/>
  <c r="AT1053" s="1"/>
  <c r="AP1053"/>
  <c r="BI1056"/>
  <c r="BH1056"/>
  <c r="BJ1057"/>
  <c r="BT1055"/>
  <c r="BS1054"/>
  <c r="BR1054"/>
  <c r="AI1058"/>
  <c r="AD1058" s="1"/>
  <c r="AH1057"/>
  <c r="AJ1057"/>
  <c r="AG1057"/>
  <c r="AK1056"/>
  <c r="AL1056"/>
  <c r="AU1087"/>
  <c r="BD1090"/>
  <c r="BO1056" l="1"/>
  <c r="BM1055"/>
  <c r="BN1055"/>
  <c r="AK1057"/>
  <c r="AL1057"/>
  <c r="AH1058"/>
  <c r="AI1059"/>
  <c r="AD1059" s="1"/>
  <c r="AG1058"/>
  <c r="AJ1058"/>
  <c r="BH1057"/>
  <c r="BJ1058"/>
  <c r="BI1057"/>
  <c r="AR1055"/>
  <c r="AQ1054"/>
  <c r="AP1054"/>
  <c r="AS1054"/>
  <c r="AT1054" s="1"/>
  <c r="AY1055"/>
  <c r="AZ1055"/>
  <c r="BA1056"/>
  <c r="BB1055"/>
  <c r="BC1055" s="1"/>
  <c r="BR1055"/>
  <c r="BT1056"/>
  <c r="BS1055"/>
  <c r="BW1054"/>
  <c r="BY1055"/>
  <c r="BX1054"/>
  <c r="BD1091"/>
  <c r="AU1088"/>
  <c r="BO1057" l="1"/>
  <c r="BM1056"/>
  <c r="BN1056"/>
  <c r="BS1056"/>
  <c r="BR1056"/>
  <c r="BT1057"/>
  <c r="BB1056"/>
  <c r="BC1056" s="1"/>
  <c r="AZ1056"/>
  <c r="AY1056"/>
  <c r="BA1057"/>
  <c r="AS1055"/>
  <c r="AT1055" s="1"/>
  <c r="AP1055"/>
  <c r="AR1056"/>
  <c r="AQ1055"/>
  <c r="BI1058"/>
  <c r="BH1058"/>
  <c r="BJ1059"/>
  <c r="AK1058"/>
  <c r="AL1058"/>
  <c r="AI1060"/>
  <c r="AD1060" s="1"/>
  <c r="AH1059"/>
  <c r="AJ1059"/>
  <c r="AG1059"/>
  <c r="BY1056"/>
  <c r="BX1055"/>
  <c r="BW1055"/>
  <c r="AU1089"/>
  <c r="BD1092"/>
  <c r="BO1058" l="1"/>
  <c r="BM1057"/>
  <c r="BN1057"/>
  <c r="BX1056"/>
  <c r="BW1056"/>
  <c r="BY1057"/>
  <c r="BB1057"/>
  <c r="BC1057" s="1"/>
  <c r="BA1058"/>
  <c r="AZ1057"/>
  <c r="AY1057"/>
  <c r="BT1058"/>
  <c r="BS1057"/>
  <c r="BR1057"/>
  <c r="AK1059"/>
  <c r="AL1059"/>
  <c r="AG1060"/>
  <c r="AJ1060"/>
  <c r="AH1060"/>
  <c r="AI1061"/>
  <c r="AD1061" s="1"/>
  <c r="BI1059"/>
  <c r="BH1059"/>
  <c r="BJ1060"/>
  <c r="AP1056"/>
  <c r="AS1056"/>
  <c r="AT1056" s="1"/>
  <c r="AR1057"/>
  <c r="AQ1056"/>
  <c r="BD1093"/>
  <c r="AU1090"/>
  <c r="BN1058" l="1"/>
  <c r="BO1059"/>
  <c r="BM1058"/>
  <c r="BI1060"/>
  <c r="BH1060"/>
  <c r="BJ1061"/>
  <c r="BT1059"/>
  <c r="BS1058"/>
  <c r="BR1058"/>
  <c r="AR1058"/>
  <c r="AQ1057"/>
  <c r="AS1057"/>
  <c r="AT1057" s="1"/>
  <c r="AP1057"/>
  <c r="AI1062"/>
  <c r="AD1062" s="1"/>
  <c r="AH1061"/>
  <c r="AJ1061"/>
  <c r="AG1061"/>
  <c r="AK1060"/>
  <c r="AL1060"/>
  <c r="BB1058"/>
  <c r="BC1058" s="1"/>
  <c r="BA1059"/>
  <c r="AZ1058"/>
  <c r="AY1058"/>
  <c r="BW1057"/>
  <c r="BY1058"/>
  <c r="BX1057"/>
  <c r="AU1091"/>
  <c r="BD1094"/>
  <c r="BM1059" l="1"/>
  <c r="BN1059"/>
  <c r="BO1060"/>
  <c r="BT1060"/>
  <c r="BS1059"/>
  <c r="BR1059"/>
  <c r="BW1058"/>
  <c r="BY1059"/>
  <c r="BX1058"/>
  <c r="AZ1059"/>
  <c r="AY1059"/>
  <c r="BB1059"/>
  <c r="BC1059" s="1"/>
  <c r="BA1060"/>
  <c r="AK1061"/>
  <c r="AL1061"/>
  <c r="AG1062"/>
  <c r="AJ1062"/>
  <c r="AH1062"/>
  <c r="AI1063"/>
  <c r="AD1063" s="1"/>
  <c r="AP1058"/>
  <c r="AS1058"/>
  <c r="AT1058" s="1"/>
  <c r="AR1059"/>
  <c r="AQ1058"/>
  <c r="BH1061"/>
  <c r="BJ1062"/>
  <c r="BI1061"/>
  <c r="BD1095"/>
  <c r="AU1092"/>
  <c r="BO1061" l="1"/>
  <c r="BM1060"/>
  <c r="BN1060"/>
  <c r="BI1062"/>
  <c r="BH1062"/>
  <c r="BJ1063"/>
  <c r="AJ1063"/>
  <c r="AG1063"/>
  <c r="AI1064"/>
  <c r="AD1064" s="1"/>
  <c r="AH1063"/>
  <c r="AK1062"/>
  <c r="AL1062"/>
  <c r="BW1059"/>
  <c r="BY1060"/>
  <c r="BX1059"/>
  <c r="BS1060"/>
  <c r="BR1060"/>
  <c r="BT1061"/>
  <c r="AS1059"/>
  <c r="AT1059" s="1"/>
  <c r="AP1059"/>
  <c r="AR1060"/>
  <c r="AQ1059"/>
  <c r="AZ1060"/>
  <c r="AY1060"/>
  <c r="BB1060"/>
  <c r="BC1060" s="1"/>
  <c r="BA1061"/>
  <c r="AU1093"/>
  <c r="BD1096"/>
  <c r="BO1062" l="1"/>
  <c r="BM1061"/>
  <c r="BN1061"/>
  <c r="BH1063"/>
  <c r="BJ1064"/>
  <c r="BI1063"/>
  <c r="AZ1061"/>
  <c r="BB1061"/>
  <c r="BC1061" s="1"/>
  <c r="BA1062"/>
  <c r="AY1061"/>
  <c r="AP1060"/>
  <c r="AS1060"/>
  <c r="AT1060" s="1"/>
  <c r="AR1061"/>
  <c r="AQ1060"/>
  <c r="BT1062"/>
  <c r="BS1061"/>
  <c r="BR1061"/>
  <c r="BX1060"/>
  <c r="BW1060"/>
  <c r="BY1061"/>
  <c r="AG1064"/>
  <c r="AJ1064"/>
  <c r="AH1064"/>
  <c r="AI1065"/>
  <c r="AD1065" s="1"/>
  <c r="AK1063"/>
  <c r="AL1063"/>
  <c r="BD1097"/>
  <c r="AU1094"/>
  <c r="BM1062" l="1"/>
  <c r="BN1062"/>
  <c r="BO1063"/>
  <c r="BS1062"/>
  <c r="BR1062"/>
  <c r="BT1063"/>
  <c r="AS1061"/>
  <c r="AT1061" s="1"/>
  <c r="AP1061"/>
  <c r="AR1062"/>
  <c r="AQ1061"/>
  <c r="AI1066"/>
  <c r="AD1066" s="1"/>
  <c r="AH1065"/>
  <c r="AJ1065"/>
  <c r="AG1065"/>
  <c r="AK1064"/>
  <c r="AL1064"/>
  <c r="BW1061"/>
  <c r="BY1062"/>
  <c r="BX1061"/>
  <c r="BA1063"/>
  <c r="BB1062"/>
  <c r="BC1062" s="1"/>
  <c r="AY1062"/>
  <c r="AZ1062"/>
  <c r="BJ1065"/>
  <c r="BI1064"/>
  <c r="BH1064"/>
  <c r="AU1095"/>
  <c r="BD1098"/>
  <c r="BM1063" l="1"/>
  <c r="BN1063"/>
  <c r="BO1064"/>
  <c r="BI1065"/>
  <c r="BH1065"/>
  <c r="BJ1066"/>
  <c r="BA1064"/>
  <c r="BB1063"/>
  <c r="BC1063" s="1"/>
  <c r="AY1063"/>
  <c r="AZ1063"/>
  <c r="BR1063"/>
  <c r="BT1064"/>
  <c r="BS1063"/>
  <c r="BX1062"/>
  <c r="BW1062"/>
  <c r="BY1063"/>
  <c r="AK1065"/>
  <c r="AL1065"/>
  <c r="AG1066"/>
  <c r="AJ1066"/>
  <c r="AH1066"/>
  <c r="AI1067"/>
  <c r="AD1067" s="1"/>
  <c r="AR1063"/>
  <c r="AQ1062"/>
  <c r="AP1062"/>
  <c r="AS1062"/>
  <c r="AT1062" s="1"/>
  <c r="BD1099"/>
  <c r="AU1096"/>
  <c r="BO1065" l="1"/>
  <c r="BM1064"/>
  <c r="BN1064"/>
  <c r="AS1063"/>
  <c r="AT1063" s="1"/>
  <c r="AP1063"/>
  <c r="AR1064"/>
  <c r="AQ1063"/>
  <c r="BS1064"/>
  <c r="BR1064"/>
  <c r="BT1065"/>
  <c r="BI1066"/>
  <c r="BH1066"/>
  <c r="BJ1067"/>
  <c r="AI1068"/>
  <c r="AD1068" s="1"/>
  <c r="AH1067"/>
  <c r="AJ1067"/>
  <c r="AG1067"/>
  <c r="AK1066"/>
  <c r="AL1066"/>
  <c r="BY1064"/>
  <c r="BX1063"/>
  <c r="BW1063"/>
  <c r="BA1065"/>
  <c r="BB1064"/>
  <c r="BC1064" s="1"/>
  <c r="AY1064"/>
  <c r="AZ1064"/>
  <c r="BD1100"/>
  <c r="AU1097"/>
  <c r="BM1065" l="1"/>
  <c r="BN1065"/>
  <c r="BO1066"/>
  <c r="BH1067"/>
  <c r="BJ1068"/>
  <c r="BI1067"/>
  <c r="BA1066"/>
  <c r="BB1065"/>
  <c r="BC1065" s="1"/>
  <c r="AY1065"/>
  <c r="AZ1065"/>
  <c r="BX1064"/>
  <c r="BW1064"/>
  <c r="BY1065"/>
  <c r="AK1067"/>
  <c r="AL1067"/>
  <c r="AH1068"/>
  <c r="AI1069"/>
  <c r="AD1069" s="1"/>
  <c r="AG1068"/>
  <c r="AJ1068"/>
  <c r="BT1066"/>
  <c r="BS1065"/>
  <c r="BR1065"/>
  <c r="AP1064"/>
  <c r="AS1064"/>
  <c r="AT1064" s="1"/>
  <c r="AR1065"/>
  <c r="AQ1064"/>
  <c r="BD1101"/>
  <c r="AU1098"/>
  <c r="BN1066" l="1"/>
  <c r="BO1067"/>
  <c r="BM1066"/>
  <c r="BS1066"/>
  <c r="BR1066"/>
  <c r="BT1067"/>
  <c r="BW1065"/>
  <c r="BY1066"/>
  <c r="BX1065"/>
  <c r="AY1066"/>
  <c r="BA1067"/>
  <c r="BB1066"/>
  <c r="BC1066" s="1"/>
  <c r="AZ1066"/>
  <c r="BJ1069"/>
  <c r="BI1068"/>
  <c r="BH1068"/>
  <c r="AS1065"/>
  <c r="AT1065" s="1"/>
  <c r="AP1065"/>
  <c r="AR1066"/>
  <c r="AQ1065"/>
  <c r="AK1068"/>
  <c r="AL1068"/>
  <c r="AJ1069"/>
  <c r="AG1069"/>
  <c r="AI1070"/>
  <c r="AD1070" s="1"/>
  <c r="AH1069"/>
  <c r="AU1099"/>
  <c r="BD1102"/>
  <c r="BN1067" l="1"/>
  <c r="BO1068"/>
  <c r="BM1067"/>
  <c r="AG1070"/>
  <c r="AJ1070"/>
  <c r="AH1070"/>
  <c r="AI1071"/>
  <c r="AD1071" s="1"/>
  <c r="AK1069"/>
  <c r="AL1069"/>
  <c r="AP1066"/>
  <c r="AS1066"/>
  <c r="AT1066" s="1"/>
  <c r="AR1067"/>
  <c r="AQ1066"/>
  <c r="BI1069"/>
  <c r="BH1069"/>
  <c r="BJ1070"/>
  <c r="BX1066"/>
  <c r="BW1066"/>
  <c r="BY1067"/>
  <c r="BT1068"/>
  <c r="BS1067"/>
  <c r="BR1067"/>
  <c r="BB1067"/>
  <c r="BC1067" s="1"/>
  <c r="BA1068"/>
  <c r="AZ1067"/>
  <c r="AY1067"/>
  <c r="BD1103"/>
  <c r="AU1100"/>
  <c r="BN1068" l="1"/>
  <c r="BO1069"/>
  <c r="BM1068"/>
  <c r="BW1067"/>
  <c r="BY1068"/>
  <c r="BX1067"/>
  <c r="AY1068"/>
  <c r="BA1069"/>
  <c r="BB1068"/>
  <c r="BC1068" s="1"/>
  <c r="AZ1068"/>
  <c r="BT1069"/>
  <c r="BS1068"/>
  <c r="BR1068"/>
  <c r="BI1070"/>
  <c r="BH1070"/>
  <c r="BJ1071"/>
  <c r="AR1068"/>
  <c r="AQ1067"/>
  <c r="AS1067"/>
  <c r="AT1067" s="1"/>
  <c r="AP1067"/>
  <c r="AI1072"/>
  <c r="AD1072" s="1"/>
  <c r="AH1071"/>
  <c r="AJ1071"/>
  <c r="AG1071"/>
  <c r="AK1070"/>
  <c r="AL1070"/>
  <c r="AU1101"/>
  <c r="BD1104"/>
  <c r="BM1069" l="1"/>
  <c r="BN1069"/>
  <c r="BO1070"/>
  <c r="AK1071"/>
  <c r="AL1071"/>
  <c r="AH1072"/>
  <c r="AI1073"/>
  <c r="AD1073" s="1"/>
  <c r="AG1072"/>
  <c r="AJ1072"/>
  <c r="AR1069"/>
  <c r="AQ1068"/>
  <c r="AP1068"/>
  <c r="AS1068"/>
  <c r="AT1068" s="1"/>
  <c r="BR1069"/>
  <c r="BT1070"/>
  <c r="BS1069"/>
  <c r="BW1068"/>
  <c r="BY1069"/>
  <c r="BX1068"/>
  <c r="BI1071"/>
  <c r="BH1071"/>
  <c r="BJ1072"/>
  <c r="AY1069"/>
  <c r="AZ1069"/>
  <c r="BA1070"/>
  <c r="BB1069"/>
  <c r="BC1069" s="1"/>
  <c r="AU1102"/>
  <c r="BD1105"/>
  <c r="BN1070" l="1"/>
  <c r="BO1071"/>
  <c r="BM1070"/>
  <c r="BB1070"/>
  <c r="BC1070" s="1"/>
  <c r="BA1071"/>
  <c r="AZ1070"/>
  <c r="AY1070"/>
  <c r="BY1070"/>
  <c r="BX1069"/>
  <c r="BW1069"/>
  <c r="AS1069"/>
  <c r="AT1069" s="1"/>
  <c r="AP1069"/>
  <c r="AR1070"/>
  <c r="AQ1069"/>
  <c r="BI1072"/>
  <c r="BH1072"/>
  <c r="BJ1073"/>
  <c r="BS1070"/>
  <c r="BR1070"/>
  <c r="BT1071"/>
  <c r="AK1072"/>
  <c r="AL1072"/>
  <c r="AJ1073"/>
  <c r="AG1073"/>
  <c r="AI1074"/>
  <c r="AD1074" s="1"/>
  <c r="AH1073"/>
  <c r="BD1106"/>
  <c r="AU1103"/>
  <c r="BO1072" l="1"/>
  <c r="BM1071"/>
  <c r="BN1071"/>
  <c r="AG1074"/>
  <c r="AJ1074"/>
  <c r="AH1074"/>
  <c r="AI1075"/>
  <c r="AD1075" s="1"/>
  <c r="AK1073"/>
  <c r="AL1073"/>
  <c r="BX1070"/>
  <c r="BW1070"/>
  <c r="BY1071"/>
  <c r="BT1072"/>
  <c r="BS1071"/>
  <c r="BR1071"/>
  <c r="BI1073"/>
  <c r="BH1073"/>
  <c r="BJ1074"/>
  <c r="AP1070"/>
  <c r="AS1070"/>
  <c r="AT1070" s="1"/>
  <c r="AR1071"/>
  <c r="AQ1070"/>
  <c r="AY1071"/>
  <c r="AZ1071"/>
  <c r="BA1072"/>
  <c r="BB1071"/>
  <c r="BC1071" s="1"/>
  <c r="AU1104"/>
  <c r="BD1107"/>
  <c r="BM1072" l="1"/>
  <c r="BN1072"/>
  <c r="BO1073"/>
  <c r="AY1072"/>
  <c r="AZ1072"/>
  <c r="BA1073"/>
  <c r="BB1072"/>
  <c r="BC1072" s="1"/>
  <c r="AR1072"/>
  <c r="AQ1071"/>
  <c r="AS1071"/>
  <c r="AT1071" s="1"/>
  <c r="AP1071"/>
  <c r="BT1073"/>
  <c r="BS1072"/>
  <c r="BR1072"/>
  <c r="BI1074"/>
  <c r="BH1074"/>
  <c r="BJ1075"/>
  <c r="BW1071"/>
  <c r="BY1072"/>
  <c r="BX1071"/>
  <c r="AJ1075"/>
  <c r="AG1075"/>
  <c r="AI1076"/>
  <c r="AD1076" s="1"/>
  <c r="AH1075"/>
  <c r="AK1074"/>
  <c r="AL1074"/>
  <c r="BD1108"/>
  <c r="AU1105"/>
  <c r="BO1074" l="1"/>
  <c r="BM1073"/>
  <c r="BN1073"/>
  <c r="AG1076"/>
  <c r="AJ1076"/>
  <c r="AH1076"/>
  <c r="AI1077"/>
  <c r="AD1077" s="1"/>
  <c r="AK1075"/>
  <c r="AL1075"/>
  <c r="BR1073"/>
  <c r="BT1074"/>
  <c r="BS1073"/>
  <c r="AR1073"/>
  <c r="AQ1072"/>
  <c r="AP1072"/>
  <c r="AS1072"/>
  <c r="AT1072" s="1"/>
  <c r="AY1073"/>
  <c r="AZ1073"/>
  <c r="BA1074"/>
  <c r="BB1073"/>
  <c r="BC1073" s="1"/>
  <c r="BW1072"/>
  <c r="BY1073"/>
  <c r="BX1072"/>
  <c r="BH1075"/>
  <c r="BJ1076"/>
  <c r="BI1075"/>
  <c r="AU1106"/>
  <c r="BD1109"/>
  <c r="BN1074" l="1"/>
  <c r="BO1075"/>
  <c r="BM1074"/>
  <c r="BI1076"/>
  <c r="BH1076"/>
  <c r="BJ1077"/>
  <c r="BY1074"/>
  <c r="BX1073"/>
  <c r="BW1073"/>
  <c r="BB1074"/>
  <c r="BC1074" s="1"/>
  <c r="BA1075"/>
  <c r="AZ1074"/>
  <c r="AY1074"/>
  <c r="AS1073"/>
  <c r="AT1073" s="1"/>
  <c r="AP1073"/>
  <c r="AR1074"/>
  <c r="AQ1073"/>
  <c r="BS1074"/>
  <c r="BR1074"/>
  <c r="BT1075"/>
  <c r="AJ1077"/>
  <c r="AG1077"/>
  <c r="AI1078"/>
  <c r="AD1078" s="1"/>
  <c r="AH1077"/>
  <c r="AK1076"/>
  <c r="AL1076"/>
  <c r="BD1110"/>
  <c r="AU1107"/>
  <c r="BM1075" l="1"/>
  <c r="BN1075"/>
  <c r="BO1076"/>
  <c r="AG1078"/>
  <c r="AJ1078"/>
  <c r="AH1078"/>
  <c r="AI1079"/>
  <c r="AD1079" s="1"/>
  <c r="AK1077"/>
  <c r="AL1077"/>
  <c r="AY1075"/>
  <c r="AZ1075"/>
  <c r="BA1076"/>
  <c r="BB1075"/>
  <c r="BC1075" s="1"/>
  <c r="BX1074"/>
  <c r="BW1074"/>
  <c r="BY1075"/>
  <c r="BI1077"/>
  <c r="BH1077"/>
  <c r="BJ1078"/>
  <c r="BR1075"/>
  <c r="BT1076"/>
  <c r="BS1075"/>
  <c r="AR1075"/>
  <c r="AQ1074"/>
  <c r="AP1074"/>
  <c r="AS1074"/>
  <c r="AT1074" s="1"/>
  <c r="AU1108"/>
  <c r="BD1111"/>
  <c r="BN1076" l="1"/>
  <c r="BO1077"/>
  <c r="BM1076"/>
  <c r="BY1076"/>
  <c r="BX1075"/>
  <c r="BW1075"/>
  <c r="AZ1076"/>
  <c r="BB1076"/>
  <c r="BC1076" s="1"/>
  <c r="BA1077"/>
  <c r="AY1076"/>
  <c r="AS1075"/>
  <c r="AT1075" s="1"/>
  <c r="AP1075"/>
  <c r="AR1076"/>
  <c r="AQ1075"/>
  <c r="BS1076"/>
  <c r="BR1076"/>
  <c r="BT1077"/>
  <c r="BI1078"/>
  <c r="BH1078"/>
  <c r="BJ1079"/>
  <c r="AI1080"/>
  <c r="AD1080" s="1"/>
  <c r="AH1079"/>
  <c r="AJ1079"/>
  <c r="AG1079"/>
  <c r="AK1078"/>
  <c r="AL1078"/>
  <c r="BD1112"/>
  <c r="AU1109"/>
  <c r="BM1077" l="1"/>
  <c r="BN1077"/>
  <c r="BO1078"/>
  <c r="AK1079"/>
  <c r="AL1079"/>
  <c r="AG1080"/>
  <c r="AJ1080"/>
  <c r="AH1080"/>
  <c r="AI1081"/>
  <c r="AD1081" s="1"/>
  <c r="BR1077"/>
  <c r="BT1078"/>
  <c r="BS1077"/>
  <c r="AR1077"/>
  <c r="AQ1076"/>
  <c r="AP1076"/>
  <c r="AS1076"/>
  <c r="AT1076" s="1"/>
  <c r="AY1077"/>
  <c r="AZ1077"/>
  <c r="BA1078"/>
  <c r="BB1077"/>
  <c r="BC1077" s="1"/>
  <c r="BH1079"/>
  <c r="BJ1080"/>
  <c r="BI1079"/>
  <c r="BX1076"/>
  <c r="BW1076"/>
  <c r="BY1077"/>
  <c r="AU1110"/>
  <c r="BD1113"/>
  <c r="BN1078" l="1"/>
  <c r="BO1079"/>
  <c r="BM1078"/>
  <c r="BY1078"/>
  <c r="BX1077"/>
  <c r="BW1077"/>
  <c r="BJ1081"/>
  <c r="BI1080"/>
  <c r="BH1080"/>
  <c r="BB1078"/>
  <c r="BC1078" s="1"/>
  <c r="BA1079"/>
  <c r="AZ1078"/>
  <c r="AY1078"/>
  <c r="AS1077"/>
  <c r="AT1077" s="1"/>
  <c r="AP1077"/>
  <c r="AR1078"/>
  <c r="AQ1077"/>
  <c r="BS1078"/>
  <c r="BR1078"/>
  <c r="BT1079"/>
  <c r="AJ1081"/>
  <c r="AG1081"/>
  <c r="AI1082"/>
  <c r="AD1082" s="1"/>
  <c r="AH1081"/>
  <c r="AK1080"/>
  <c r="AL1080"/>
  <c r="BD1114"/>
  <c r="AU1111"/>
  <c r="BO1080" l="1"/>
  <c r="BM1079"/>
  <c r="BN1079"/>
  <c r="AG1082"/>
  <c r="AJ1082"/>
  <c r="AH1082"/>
  <c r="AI1083"/>
  <c r="AD1083" s="1"/>
  <c r="AK1081"/>
  <c r="AL1081"/>
  <c r="BB1079"/>
  <c r="BC1079" s="1"/>
  <c r="BA1080"/>
  <c r="AZ1079"/>
  <c r="AY1079"/>
  <c r="BX1078"/>
  <c r="BW1078"/>
  <c r="BY1079"/>
  <c r="BT1080"/>
  <c r="BS1079"/>
  <c r="BR1079"/>
  <c r="AP1078"/>
  <c r="AS1078"/>
  <c r="AT1078" s="1"/>
  <c r="AR1079"/>
  <c r="AQ1078"/>
  <c r="BH1081"/>
  <c r="BJ1082"/>
  <c r="BI1081"/>
  <c r="AU1112"/>
  <c r="BD1115"/>
  <c r="BM1080" l="1"/>
  <c r="BN1080"/>
  <c r="BO1081"/>
  <c r="AS1079"/>
  <c r="AT1079" s="1"/>
  <c r="AP1079"/>
  <c r="AR1080"/>
  <c r="AQ1079"/>
  <c r="BW1079"/>
  <c r="BY1080"/>
  <c r="BX1079"/>
  <c r="BB1080"/>
  <c r="BC1080" s="1"/>
  <c r="BA1081"/>
  <c r="AZ1080"/>
  <c r="AY1080"/>
  <c r="BI1082"/>
  <c r="BH1082"/>
  <c r="BJ1083"/>
  <c r="BS1080"/>
  <c r="BR1080"/>
  <c r="BT1081"/>
  <c r="AI1084"/>
  <c r="AD1084" s="1"/>
  <c r="AH1083"/>
  <c r="AJ1083"/>
  <c r="AG1083"/>
  <c r="AK1082"/>
  <c r="AL1082"/>
  <c r="BD1116"/>
  <c r="AU1113"/>
  <c r="BO1082" l="1"/>
  <c r="BM1081"/>
  <c r="BN1081"/>
  <c r="AK1083"/>
  <c r="AL1083"/>
  <c r="AH1084"/>
  <c r="AI1085"/>
  <c r="AD1085" s="1"/>
  <c r="AG1084"/>
  <c r="AJ1084"/>
  <c r="BI1083"/>
  <c r="BH1083"/>
  <c r="BJ1084"/>
  <c r="AR1081"/>
  <c r="AQ1080"/>
  <c r="AP1080"/>
  <c r="AS1080"/>
  <c r="AT1080" s="1"/>
  <c r="BR1081"/>
  <c r="BT1082"/>
  <c r="BS1081"/>
  <c r="AY1081"/>
  <c r="AZ1081"/>
  <c r="BA1082"/>
  <c r="BB1081"/>
  <c r="BC1081" s="1"/>
  <c r="BX1080"/>
  <c r="BW1080"/>
  <c r="BY1081"/>
  <c r="AU1114"/>
  <c r="BD1117"/>
  <c r="BO1083" l="1"/>
  <c r="BM1082"/>
  <c r="BN1082"/>
  <c r="BB1082"/>
  <c r="BC1082" s="1"/>
  <c r="BA1083"/>
  <c r="AZ1082"/>
  <c r="AY1082"/>
  <c r="BS1082"/>
  <c r="BR1082"/>
  <c r="BT1083"/>
  <c r="BJ1085"/>
  <c r="BI1084"/>
  <c r="BH1084"/>
  <c r="BY1082"/>
  <c r="BX1081"/>
  <c r="BW1081"/>
  <c r="AS1081"/>
  <c r="AT1081" s="1"/>
  <c r="AP1081"/>
  <c r="AR1082"/>
  <c r="AQ1081"/>
  <c r="AK1084"/>
  <c r="AL1084"/>
  <c r="AI1086"/>
  <c r="AD1086" s="1"/>
  <c r="AH1085"/>
  <c r="AJ1085"/>
  <c r="AG1085"/>
  <c r="BD1118"/>
  <c r="AU1115"/>
  <c r="BN1083" l="1"/>
  <c r="BO1084"/>
  <c r="BM1083"/>
  <c r="BX1082"/>
  <c r="BW1082"/>
  <c r="BY1083"/>
  <c r="BT1084"/>
  <c r="BS1083"/>
  <c r="BR1083"/>
  <c r="AK1085"/>
  <c r="AL1085"/>
  <c r="AG1086"/>
  <c r="AJ1086"/>
  <c r="AH1086"/>
  <c r="AI1087"/>
  <c r="AD1087" s="1"/>
  <c r="AP1082"/>
  <c r="AS1082"/>
  <c r="AT1082" s="1"/>
  <c r="AR1083"/>
  <c r="AQ1082"/>
  <c r="BH1085"/>
  <c r="BJ1086"/>
  <c r="BI1085"/>
  <c r="BB1083"/>
  <c r="BC1083" s="1"/>
  <c r="AY1083"/>
  <c r="BA1084"/>
  <c r="AZ1083"/>
  <c r="AU1116"/>
  <c r="BD1119"/>
  <c r="BO1085" l="1"/>
  <c r="BM1084"/>
  <c r="BN1084"/>
  <c r="AP1083"/>
  <c r="AQ1083"/>
  <c r="AS1083"/>
  <c r="AT1083" s="1"/>
  <c r="AR1084"/>
  <c r="BT1085"/>
  <c r="BS1084"/>
  <c r="BR1084"/>
  <c r="AY1084"/>
  <c r="AZ1084"/>
  <c r="BA1085"/>
  <c r="BB1084"/>
  <c r="BC1084" s="1"/>
  <c r="BI1086"/>
  <c r="BH1086"/>
  <c r="BJ1087"/>
  <c r="AJ1087"/>
  <c r="AG1087"/>
  <c r="AI1088"/>
  <c r="AD1088" s="1"/>
  <c r="AH1087"/>
  <c r="AK1086"/>
  <c r="AL1086"/>
  <c r="BW1083"/>
  <c r="BY1084"/>
  <c r="BX1083"/>
  <c r="BD1120"/>
  <c r="AU1117"/>
  <c r="BM1085" l="1"/>
  <c r="BN1085"/>
  <c r="BO1086"/>
  <c r="BI1087"/>
  <c r="BH1087"/>
  <c r="BJ1088"/>
  <c r="BB1085"/>
  <c r="BC1085" s="1"/>
  <c r="AY1085"/>
  <c r="BA1086"/>
  <c r="AZ1085"/>
  <c r="BW1084"/>
  <c r="BY1085"/>
  <c r="BX1084"/>
  <c r="AH1088"/>
  <c r="AI1089"/>
  <c r="AD1089" s="1"/>
  <c r="AG1088"/>
  <c r="AJ1088"/>
  <c r="AK1087"/>
  <c r="AL1087"/>
  <c r="BT1086"/>
  <c r="BS1085"/>
  <c r="BR1085"/>
  <c r="AP1084"/>
  <c r="AQ1084"/>
  <c r="AS1084"/>
  <c r="AT1084" s="1"/>
  <c r="AR1085"/>
  <c r="BD1121"/>
  <c r="AU1118"/>
  <c r="BM1086" l="1"/>
  <c r="BN1086"/>
  <c r="BO1087"/>
  <c r="AK1088"/>
  <c r="AL1088"/>
  <c r="AI1090"/>
  <c r="AD1090" s="1"/>
  <c r="AH1089"/>
  <c r="AJ1089"/>
  <c r="AG1089"/>
  <c r="BJ1089"/>
  <c r="BI1088"/>
  <c r="BH1088"/>
  <c r="AS1085"/>
  <c r="AT1085" s="1"/>
  <c r="AR1086"/>
  <c r="AP1085"/>
  <c r="AQ1085"/>
  <c r="BS1086"/>
  <c r="BR1086"/>
  <c r="BT1087"/>
  <c r="BW1085"/>
  <c r="BY1086"/>
  <c r="BX1085"/>
  <c r="AZ1086"/>
  <c r="BA1087"/>
  <c r="AY1086"/>
  <c r="BB1086"/>
  <c r="BC1086" s="1"/>
  <c r="BD1122"/>
  <c r="AU1119"/>
  <c r="BO1088" l="1"/>
  <c r="BM1087"/>
  <c r="BN1087"/>
  <c r="BA1088"/>
  <c r="BB1087"/>
  <c r="BC1087" s="1"/>
  <c r="AY1087"/>
  <c r="AZ1087"/>
  <c r="BX1086"/>
  <c r="BW1086"/>
  <c r="BY1087"/>
  <c r="BR1087"/>
  <c r="BT1088"/>
  <c r="BS1087"/>
  <c r="AP1086"/>
  <c r="AQ1086"/>
  <c r="AS1086"/>
  <c r="AT1086" s="1"/>
  <c r="AR1087"/>
  <c r="BH1089"/>
  <c r="BJ1090"/>
  <c r="BI1089"/>
  <c r="AK1089"/>
  <c r="AL1089"/>
  <c r="AG1090"/>
  <c r="AJ1090"/>
  <c r="AH1090"/>
  <c r="AI1091"/>
  <c r="AD1091" s="1"/>
  <c r="BD1123"/>
  <c r="AU1120"/>
  <c r="BN1088" l="1"/>
  <c r="BM1088"/>
  <c r="BO1089"/>
  <c r="BJ1091"/>
  <c r="BI1090"/>
  <c r="BH1090"/>
  <c r="AS1087"/>
  <c r="AT1087" s="1"/>
  <c r="AR1088"/>
  <c r="AP1087"/>
  <c r="AQ1087"/>
  <c r="BB1088"/>
  <c r="BC1088" s="1"/>
  <c r="BA1089"/>
  <c r="AZ1088"/>
  <c r="AY1088"/>
  <c r="AJ1091"/>
  <c r="AG1091"/>
  <c r="AI1092"/>
  <c r="AD1092" s="1"/>
  <c r="AH1091"/>
  <c r="AK1090"/>
  <c r="AL1090"/>
  <c r="BT1089"/>
  <c r="BS1088"/>
  <c r="BR1088"/>
  <c r="BY1088"/>
  <c r="BX1087"/>
  <c r="BW1087"/>
  <c r="BD1124"/>
  <c r="AU1121"/>
  <c r="BM1089" l="1"/>
  <c r="BN1089"/>
  <c r="BO1090"/>
  <c r="BT1090"/>
  <c r="BS1089"/>
  <c r="BR1089"/>
  <c r="AH1092"/>
  <c r="AI1093"/>
  <c r="AD1093" s="1"/>
  <c r="AG1092"/>
  <c r="AJ1092"/>
  <c r="AK1091"/>
  <c r="AL1091"/>
  <c r="AZ1089"/>
  <c r="AY1089"/>
  <c r="BB1089"/>
  <c r="BC1089" s="1"/>
  <c r="BA1090"/>
  <c r="BW1088"/>
  <c r="BY1089"/>
  <c r="BX1088"/>
  <c r="AP1088"/>
  <c r="AS1088"/>
  <c r="AT1088" s="1"/>
  <c r="AR1089"/>
  <c r="AQ1088"/>
  <c r="BI1091"/>
  <c r="BH1091"/>
  <c r="BJ1092"/>
  <c r="BD1125"/>
  <c r="AU1122"/>
  <c r="BN1090" l="1"/>
  <c r="BO1091"/>
  <c r="BM1090"/>
  <c r="BJ1093"/>
  <c r="BI1092"/>
  <c r="BH1092"/>
  <c r="AP1089"/>
  <c r="AQ1089"/>
  <c r="AS1089"/>
  <c r="AT1089" s="1"/>
  <c r="AR1090"/>
  <c r="BW1089"/>
  <c r="BY1090"/>
  <c r="BX1089"/>
  <c r="AY1090"/>
  <c r="AZ1090"/>
  <c r="BA1091"/>
  <c r="BB1090"/>
  <c r="BC1090" s="1"/>
  <c r="AK1092"/>
  <c r="AL1092"/>
  <c r="AI1094"/>
  <c r="AD1094" s="1"/>
  <c r="AH1093"/>
  <c r="AJ1093"/>
  <c r="AG1093"/>
  <c r="BS1090"/>
  <c r="BR1090"/>
  <c r="BT1091"/>
  <c r="BD1126"/>
  <c r="AU1123"/>
  <c r="BN1091" l="1"/>
  <c r="BO1092"/>
  <c r="BM1091"/>
  <c r="BA1092"/>
  <c r="BB1091"/>
  <c r="BC1091" s="1"/>
  <c r="AY1091"/>
  <c r="AZ1091"/>
  <c r="BX1090"/>
  <c r="BW1090"/>
  <c r="BY1091"/>
  <c r="AP1090"/>
  <c r="AQ1090"/>
  <c r="AS1090"/>
  <c r="AT1090" s="1"/>
  <c r="AR1091"/>
  <c r="BH1093"/>
  <c r="BJ1094"/>
  <c r="BI1093"/>
  <c r="BR1091"/>
  <c r="BT1092"/>
  <c r="BS1091"/>
  <c r="AK1093"/>
  <c r="AL1093"/>
  <c r="AH1094"/>
  <c r="AI1095"/>
  <c r="AD1095" s="1"/>
  <c r="AG1094"/>
  <c r="AJ1094"/>
  <c r="BD1127"/>
  <c r="AU1124"/>
  <c r="BN1092" l="1"/>
  <c r="BO1093"/>
  <c r="BM1092"/>
  <c r="BI1094"/>
  <c r="BH1094"/>
  <c r="BJ1095"/>
  <c r="AS1091"/>
  <c r="AT1091" s="1"/>
  <c r="AR1092"/>
  <c r="AP1091"/>
  <c r="AQ1091"/>
  <c r="BY1092"/>
  <c r="BX1091"/>
  <c r="BW1091"/>
  <c r="BB1092"/>
  <c r="BC1092" s="1"/>
  <c r="BA1093"/>
  <c r="AZ1092"/>
  <c r="AY1092"/>
  <c r="AK1094"/>
  <c r="AL1094"/>
  <c r="AJ1095"/>
  <c r="AG1095"/>
  <c r="AI1096"/>
  <c r="AD1096" s="1"/>
  <c r="AH1095"/>
  <c r="BT1093"/>
  <c r="BS1092"/>
  <c r="BR1092"/>
  <c r="BD1128"/>
  <c r="AU1125"/>
  <c r="BO1094" l="1"/>
  <c r="BM1093"/>
  <c r="BN1093"/>
  <c r="BT1094"/>
  <c r="BS1093"/>
  <c r="BR1093"/>
  <c r="AH1096"/>
  <c r="AI1097"/>
  <c r="AD1097" s="1"/>
  <c r="AG1096"/>
  <c r="AJ1096"/>
  <c r="AK1095"/>
  <c r="AL1095"/>
  <c r="AS1092"/>
  <c r="AT1092" s="1"/>
  <c r="AR1093"/>
  <c r="AP1092"/>
  <c r="AQ1092"/>
  <c r="BI1095"/>
  <c r="BH1095"/>
  <c r="BJ1096"/>
  <c r="BB1093"/>
  <c r="BC1093" s="1"/>
  <c r="BA1094"/>
  <c r="AZ1093"/>
  <c r="AY1093"/>
  <c r="BW1092"/>
  <c r="BY1093"/>
  <c r="BX1092"/>
  <c r="BD1129"/>
  <c r="AU1126"/>
  <c r="BN1094" l="1"/>
  <c r="BO1095"/>
  <c r="BM1094"/>
  <c r="BW1093"/>
  <c r="BY1094"/>
  <c r="BX1093"/>
  <c r="AZ1094"/>
  <c r="AY1094"/>
  <c r="BB1094"/>
  <c r="BC1094" s="1"/>
  <c r="BA1095"/>
  <c r="BI1096"/>
  <c r="BH1096"/>
  <c r="BJ1097"/>
  <c r="AK1096"/>
  <c r="AL1096"/>
  <c r="AI1098"/>
  <c r="AD1098" s="1"/>
  <c r="AH1097"/>
  <c r="AJ1097"/>
  <c r="AG1097"/>
  <c r="BT1095"/>
  <c r="BS1094"/>
  <c r="BR1094"/>
  <c r="AP1093"/>
  <c r="AQ1093"/>
  <c r="AS1093"/>
  <c r="AT1093" s="1"/>
  <c r="AR1094"/>
  <c r="AU1127"/>
  <c r="BD1130"/>
  <c r="BN1095" l="1"/>
  <c r="BO1096"/>
  <c r="BM1095"/>
  <c r="AS1094"/>
  <c r="AT1094" s="1"/>
  <c r="AR1095"/>
  <c r="AQ1094"/>
  <c r="AP1094"/>
  <c r="BR1095"/>
  <c r="BT1096"/>
  <c r="BS1095"/>
  <c r="AK1097"/>
  <c r="AL1097"/>
  <c r="AG1098"/>
  <c r="AJ1098"/>
  <c r="AH1098"/>
  <c r="AI1099"/>
  <c r="AD1099" s="1"/>
  <c r="BA1096"/>
  <c r="BB1095"/>
  <c r="BC1095" s="1"/>
  <c r="AY1095"/>
  <c r="AZ1095"/>
  <c r="BI1097"/>
  <c r="BH1097"/>
  <c r="BJ1098"/>
  <c r="BY1095"/>
  <c r="BX1094"/>
  <c r="BW1094"/>
  <c r="AU1128"/>
  <c r="BD1131"/>
  <c r="BN1096" l="1"/>
  <c r="BO1097"/>
  <c r="BM1096"/>
  <c r="BY1096"/>
  <c r="BX1095"/>
  <c r="BW1095"/>
  <c r="BJ1099"/>
  <c r="BI1098"/>
  <c r="BH1098"/>
  <c r="BA1097"/>
  <c r="BB1096"/>
  <c r="BC1096" s="1"/>
  <c r="AY1096"/>
  <c r="AZ1096"/>
  <c r="AJ1099"/>
  <c r="AG1099"/>
  <c r="AI1100"/>
  <c r="AD1100" s="1"/>
  <c r="AH1099"/>
  <c r="AK1098"/>
  <c r="AL1098"/>
  <c r="BT1097"/>
  <c r="BS1096"/>
  <c r="BR1096"/>
  <c r="AR1096"/>
  <c r="AQ1095"/>
  <c r="AS1095"/>
  <c r="AT1095" s="1"/>
  <c r="AP1095"/>
  <c r="AU1129"/>
  <c r="BD1132"/>
  <c r="BM1097" l="1"/>
  <c r="BN1097"/>
  <c r="BO1098"/>
  <c r="BT1098"/>
  <c r="BS1097"/>
  <c r="BR1097"/>
  <c r="AG1100"/>
  <c r="AJ1100"/>
  <c r="AH1100"/>
  <c r="AI1101"/>
  <c r="AD1101" s="1"/>
  <c r="AK1099"/>
  <c r="AL1099"/>
  <c r="BA1098"/>
  <c r="BB1097"/>
  <c r="BC1097" s="1"/>
  <c r="AY1097"/>
  <c r="AZ1097"/>
  <c r="AP1096"/>
  <c r="AS1096"/>
  <c r="AT1096" s="1"/>
  <c r="AR1097"/>
  <c r="AQ1096"/>
  <c r="BH1099"/>
  <c r="BJ1100"/>
  <c r="BI1099"/>
  <c r="BW1096"/>
  <c r="BY1097"/>
  <c r="BX1096"/>
  <c r="BD1133"/>
  <c r="AU1130"/>
  <c r="BN1098" l="1"/>
  <c r="BO1099"/>
  <c r="BM1098"/>
  <c r="BI1100"/>
  <c r="BH1100"/>
  <c r="BJ1101"/>
  <c r="AJ1101"/>
  <c r="AG1101"/>
  <c r="AI1102"/>
  <c r="AD1102" s="1"/>
  <c r="AH1101"/>
  <c r="AK1100"/>
  <c r="AL1100"/>
  <c r="BS1098"/>
  <c r="BR1098"/>
  <c r="BT1099"/>
  <c r="BW1097"/>
  <c r="BY1098"/>
  <c r="BX1097"/>
  <c r="AS1097"/>
  <c r="AT1097" s="1"/>
  <c r="AP1097"/>
  <c r="AR1098"/>
  <c r="AQ1097"/>
  <c r="BB1098"/>
  <c r="BC1098" s="1"/>
  <c r="BA1099"/>
  <c r="AZ1098"/>
  <c r="AY1098"/>
  <c r="AU1131"/>
  <c r="BD1134"/>
  <c r="BO1100" l="1"/>
  <c r="BM1099"/>
  <c r="BN1099"/>
  <c r="BB1099"/>
  <c r="BC1099" s="1"/>
  <c r="BA1100"/>
  <c r="AZ1099"/>
  <c r="AY1099"/>
  <c r="BR1099"/>
  <c r="BT1100"/>
  <c r="BS1099"/>
  <c r="BH1101"/>
  <c r="BJ1102"/>
  <c r="BI1101"/>
  <c r="AR1099"/>
  <c r="AQ1098"/>
  <c r="AP1098"/>
  <c r="AS1098"/>
  <c r="AT1098" s="1"/>
  <c r="BX1098"/>
  <c r="BW1098"/>
  <c r="BY1099"/>
  <c r="AH1102"/>
  <c r="AI1103"/>
  <c r="AD1103" s="1"/>
  <c r="AG1102"/>
  <c r="AJ1102"/>
  <c r="AK1101"/>
  <c r="AL1101"/>
  <c r="BD1135"/>
  <c r="AU1132"/>
  <c r="BN1100" l="1"/>
  <c r="BO1101"/>
  <c r="BM1100"/>
  <c r="BY1100"/>
  <c r="BX1099"/>
  <c r="BW1099"/>
  <c r="AS1099"/>
  <c r="AT1099" s="1"/>
  <c r="AP1099"/>
  <c r="AR1100"/>
  <c r="AQ1099"/>
  <c r="BI1102"/>
  <c r="BH1102"/>
  <c r="BJ1103"/>
  <c r="AK1102"/>
  <c r="AL1102"/>
  <c r="AI1104"/>
  <c r="AD1104" s="1"/>
  <c r="AH1103"/>
  <c r="AJ1103"/>
  <c r="AG1103"/>
  <c r="BS1100"/>
  <c r="BR1100"/>
  <c r="BT1101"/>
  <c r="BB1100"/>
  <c r="BC1100" s="1"/>
  <c r="BA1101"/>
  <c r="AZ1100"/>
  <c r="AY1100"/>
  <c r="BD1136"/>
  <c r="AU1133"/>
  <c r="BN1101" l="1"/>
  <c r="BO1102"/>
  <c r="BM1101"/>
  <c r="BI1103"/>
  <c r="BH1103"/>
  <c r="BJ1104"/>
  <c r="AR1101"/>
  <c r="AQ1100"/>
  <c r="AP1100"/>
  <c r="AS1100"/>
  <c r="AT1100" s="1"/>
  <c r="AY1101"/>
  <c r="AZ1101"/>
  <c r="BA1102"/>
  <c r="BB1101"/>
  <c r="BC1101" s="1"/>
  <c r="BR1101"/>
  <c r="BT1102"/>
  <c r="BS1101"/>
  <c r="AK1103"/>
  <c r="AL1103"/>
  <c r="AG1104"/>
  <c r="AJ1104"/>
  <c r="AH1104"/>
  <c r="AI1105"/>
  <c r="AD1105" s="1"/>
  <c r="BX1100"/>
  <c r="BW1100"/>
  <c r="BY1101"/>
  <c r="BD1137"/>
  <c r="AU1134"/>
  <c r="BN1102" l="1"/>
  <c r="BO1103"/>
  <c r="BM1102"/>
  <c r="BY1102"/>
  <c r="BX1101"/>
  <c r="BW1101"/>
  <c r="BT1103"/>
  <c r="BS1102"/>
  <c r="BR1102"/>
  <c r="AR1102"/>
  <c r="AQ1101"/>
  <c r="AS1101"/>
  <c r="AT1101" s="1"/>
  <c r="AP1101"/>
  <c r="AI1106"/>
  <c r="AD1106" s="1"/>
  <c r="AH1105"/>
  <c r="AJ1105"/>
  <c r="AG1105"/>
  <c r="AK1104"/>
  <c r="AL1104"/>
  <c r="BB1102"/>
  <c r="BC1102" s="1"/>
  <c r="BA1103"/>
  <c r="AZ1102"/>
  <c r="AY1102"/>
  <c r="BI1104"/>
  <c r="BH1104"/>
  <c r="BJ1105"/>
  <c r="AU1135"/>
  <c r="BD1138"/>
  <c r="BO1104" l="1"/>
  <c r="BM1103"/>
  <c r="BN1103"/>
  <c r="AK1105"/>
  <c r="AL1105"/>
  <c r="AG1106"/>
  <c r="AJ1106"/>
  <c r="AH1106"/>
  <c r="AI1107"/>
  <c r="AD1107" s="1"/>
  <c r="BT1104"/>
  <c r="BS1103"/>
  <c r="BR1103"/>
  <c r="BH1105"/>
  <c r="BJ1106"/>
  <c r="BI1105"/>
  <c r="BA1104"/>
  <c r="BB1103"/>
  <c r="BC1103" s="1"/>
  <c r="AY1103"/>
  <c r="AZ1103"/>
  <c r="AP1102"/>
  <c r="AS1102"/>
  <c r="AT1102" s="1"/>
  <c r="AR1103"/>
  <c r="AQ1102"/>
  <c r="BW1102"/>
  <c r="BY1103"/>
  <c r="BX1102"/>
  <c r="BD1139"/>
  <c r="AU1136"/>
  <c r="BO1105" l="1"/>
  <c r="BM1104"/>
  <c r="BN1104"/>
  <c r="BW1103"/>
  <c r="BY1104"/>
  <c r="BX1103"/>
  <c r="AJ1107"/>
  <c r="AG1107"/>
  <c r="AI1108"/>
  <c r="AD1108" s="1"/>
  <c r="AH1107"/>
  <c r="AK1106"/>
  <c r="AL1106"/>
  <c r="AS1103"/>
  <c r="AT1103" s="1"/>
  <c r="AP1103"/>
  <c r="AR1104"/>
  <c r="AQ1103"/>
  <c r="AZ1104"/>
  <c r="AY1104"/>
  <c r="BB1104"/>
  <c r="BC1104" s="1"/>
  <c r="BA1105"/>
  <c r="BI1106"/>
  <c r="BH1106"/>
  <c r="BJ1107"/>
  <c r="BS1104"/>
  <c r="BR1104"/>
  <c r="BT1105"/>
  <c r="BD1140"/>
  <c r="AU1137"/>
  <c r="BO1106" l="1"/>
  <c r="BM1105"/>
  <c r="BN1105"/>
  <c r="BT1106"/>
  <c r="BS1105"/>
  <c r="BR1105"/>
  <c r="BA1106"/>
  <c r="BB1105"/>
  <c r="BC1105" s="1"/>
  <c r="AY1105"/>
  <c r="AZ1105"/>
  <c r="BI1107"/>
  <c r="BH1107"/>
  <c r="BJ1108"/>
  <c r="AP1104"/>
  <c r="AS1104"/>
  <c r="AT1104" s="1"/>
  <c r="AR1105"/>
  <c r="AQ1104"/>
  <c r="AG1108"/>
  <c r="AJ1108"/>
  <c r="AH1108"/>
  <c r="AI1109"/>
  <c r="AD1109" s="1"/>
  <c r="AK1107"/>
  <c r="AL1107"/>
  <c r="BX1104"/>
  <c r="BW1104"/>
  <c r="BY1105"/>
  <c r="AU1138"/>
  <c r="BD1141"/>
  <c r="BN1106" l="1"/>
  <c r="BO1107"/>
  <c r="BM1106"/>
  <c r="BW1105"/>
  <c r="BY1106"/>
  <c r="BX1105"/>
  <c r="AI1110"/>
  <c r="AD1110" s="1"/>
  <c r="AH1109"/>
  <c r="AJ1109"/>
  <c r="AG1109"/>
  <c r="AK1108"/>
  <c r="AL1108"/>
  <c r="BJ1109"/>
  <c r="BI1108"/>
  <c r="BH1108"/>
  <c r="BS1106"/>
  <c r="BR1106"/>
  <c r="BT1107"/>
  <c r="AS1105"/>
  <c r="AT1105" s="1"/>
  <c r="AP1105"/>
  <c r="AR1106"/>
  <c r="AQ1105"/>
  <c r="AZ1106"/>
  <c r="AY1106"/>
  <c r="BB1106"/>
  <c r="BC1106" s="1"/>
  <c r="BA1107"/>
  <c r="BD1142"/>
  <c r="AU1139"/>
  <c r="BO1108" l="1"/>
  <c r="BM1107"/>
  <c r="BN1107"/>
  <c r="AY1107"/>
  <c r="AZ1107"/>
  <c r="BA1108"/>
  <c r="BB1107"/>
  <c r="BC1107" s="1"/>
  <c r="AR1107"/>
  <c r="AQ1106"/>
  <c r="AP1106"/>
  <c r="AS1106"/>
  <c r="AT1106" s="1"/>
  <c r="BI1109"/>
  <c r="BH1109"/>
  <c r="BJ1110"/>
  <c r="BR1107"/>
  <c r="BT1108"/>
  <c r="BS1107"/>
  <c r="AK1109"/>
  <c r="AL1109"/>
  <c r="AG1110"/>
  <c r="AJ1110"/>
  <c r="AH1110"/>
  <c r="AI1111"/>
  <c r="AD1111" s="1"/>
  <c r="BX1106"/>
  <c r="BW1106"/>
  <c r="BY1107"/>
  <c r="BD1143"/>
  <c r="AU1140"/>
  <c r="BO1109" l="1"/>
  <c r="BM1108"/>
  <c r="BN1108"/>
  <c r="AJ1111"/>
  <c r="AG1111"/>
  <c r="AI1112"/>
  <c r="AD1112" s="1"/>
  <c r="AH1111"/>
  <c r="AK1110"/>
  <c r="AL1110"/>
  <c r="BB1108"/>
  <c r="BC1108" s="1"/>
  <c r="BA1109"/>
  <c r="AZ1108"/>
  <c r="AY1108"/>
  <c r="BY1108"/>
  <c r="BX1107"/>
  <c r="BW1107"/>
  <c r="BS1108"/>
  <c r="BR1108"/>
  <c r="BT1109"/>
  <c r="BJ1111"/>
  <c r="BI1110"/>
  <c r="BH1110"/>
  <c r="AS1107"/>
  <c r="AT1107" s="1"/>
  <c r="AP1107"/>
  <c r="AR1108"/>
  <c r="AQ1107"/>
  <c r="AU1141"/>
  <c r="BD1144"/>
  <c r="BM1109" l="1"/>
  <c r="BN1109"/>
  <c r="BO1110"/>
  <c r="AH1112"/>
  <c r="AI1113"/>
  <c r="AD1113" s="1"/>
  <c r="AG1112"/>
  <c r="AJ1112"/>
  <c r="AK1111"/>
  <c r="AL1111"/>
  <c r="AP1108"/>
  <c r="AS1108"/>
  <c r="AT1108" s="1"/>
  <c r="AR1109"/>
  <c r="AQ1108"/>
  <c r="BT1110"/>
  <c r="BS1109"/>
  <c r="BR1109"/>
  <c r="BI1111"/>
  <c r="BH1111"/>
  <c r="BJ1112"/>
  <c r="BX1108"/>
  <c r="BW1108"/>
  <c r="BY1109"/>
  <c r="AY1109"/>
  <c r="AZ1109"/>
  <c r="BA1110"/>
  <c r="BB1109"/>
  <c r="BC1109" s="1"/>
  <c r="BD1145"/>
  <c r="AU1142"/>
  <c r="BM1110" l="1"/>
  <c r="BN1110"/>
  <c r="BO1111"/>
  <c r="AZ1110"/>
  <c r="AY1110"/>
  <c r="BB1110"/>
  <c r="BC1110" s="1"/>
  <c r="BA1111"/>
  <c r="BI1112"/>
  <c r="BH1112"/>
  <c r="BJ1113"/>
  <c r="BW1109"/>
  <c r="BY1110"/>
  <c r="BX1109"/>
  <c r="BS1110"/>
  <c r="BR1110"/>
  <c r="BT1111"/>
  <c r="AS1109"/>
  <c r="AT1109" s="1"/>
  <c r="AP1109"/>
  <c r="AR1110"/>
  <c r="AQ1109"/>
  <c r="AK1112"/>
  <c r="AL1112"/>
  <c r="AJ1113"/>
  <c r="AG1113"/>
  <c r="AI1114"/>
  <c r="AD1114" s="1"/>
  <c r="AH1113"/>
  <c r="BD1146"/>
  <c r="AU1143"/>
  <c r="BN1111" l="1"/>
  <c r="BO1112"/>
  <c r="BM1111"/>
  <c r="AH1114"/>
  <c r="AI1115"/>
  <c r="AD1115" s="1"/>
  <c r="AG1114"/>
  <c r="AJ1114"/>
  <c r="AK1113"/>
  <c r="AL1113"/>
  <c r="AR1111"/>
  <c r="AQ1110"/>
  <c r="AP1110"/>
  <c r="AS1110"/>
  <c r="AT1110" s="1"/>
  <c r="BH1113"/>
  <c r="BJ1114"/>
  <c r="BI1113"/>
  <c r="BR1111"/>
  <c r="BT1112"/>
  <c r="BS1111"/>
  <c r="BX1110"/>
  <c r="BW1110"/>
  <c r="BY1111"/>
  <c r="BA1112"/>
  <c r="BB1111"/>
  <c r="BC1111" s="1"/>
  <c r="AY1111"/>
  <c r="AZ1111"/>
  <c r="BD1147"/>
  <c r="AU1144"/>
  <c r="BM1112" l="1"/>
  <c r="BN1112"/>
  <c r="BO1113"/>
  <c r="AZ1112"/>
  <c r="AY1112"/>
  <c r="BB1112"/>
  <c r="BC1112" s="1"/>
  <c r="BA1113"/>
  <c r="BY1112"/>
  <c r="BX1111"/>
  <c r="BW1111"/>
  <c r="BT1113"/>
  <c r="BS1112"/>
  <c r="BR1112"/>
  <c r="AR1112"/>
  <c r="AQ1111"/>
  <c r="AS1111"/>
  <c r="AT1111" s="1"/>
  <c r="AP1111"/>
  <c r="BI1114"/>
  <c r="BH1114"/>
  <c r="BJ1115"/>
  <c r="AK1114"/>
  <c r="AL1114"/>
  <c r="AJ1115"/>
  <c r="AG1115"/>
  <c r="AI1116"/>
  <c r="AD1116" s="1"/>
  <c r="AH1115"/>
  <c r="AU1145"/>
  <c r="BO1114" l="1"/>
  <c r="BM1113"/>
  <c r="BN1113"/>
  <c r="AG1116"/>
  <c r="AJ1116"/>
  <c r="AH1116"/>
  <c r="AI1117"/>
  <c r="AD1117" s="1"/>
  <c r="AK1115"/>
  <c r="AL1115"/>
  <c r="BR1113"/>
  <c r="BT1114"/>
  <c r="BS1113"/>
  <c r="BI1115"/>
  <c r="BH1115"/>
  <c r="BJ1116"/>
  <c r="AR1113"/>
  <c r="AQ1112"/>
  <c r="AP1112"/>
  <c r="AS1112"/>
  <c r="AT1112" s="1"/>
  <c r="BW1112"/>
  <c r="BY1113"/>
  <c r="BX1112"/>
  <c r="AY1113"/>
  <c r="AZ1113"/>
  <c r="BA1114"/>
  <c r="BB1113"/>
  <c r="BC1113" s="1"/>
  <c r="AU1146"/>
  <c r="BN1114" l="1"/>
  <c r="BO1115"/>
  <c r="BM1114"/>
  <c r="AR1114"/>
  <c r="AQ1113"/>
  <c r="AS1113"/>
  <c r="AT1113" s="1"/>
  <c r="AP1113"/>
  <c r="BB1114"/>
  <c r="BC1114" s="1"/>
  <c r="BA1115"/>
  <c r="AZ1114"/>
  <c r="AY1114"/>
  <c r="BY1114"/>
  <c r="BX1113"/>
  <c r="BW1113"/>
  <c r="BI1116"/>
  <c r="BH1116"/>
  <c r="BJ1117"/>
  <c r="BT1115"/>
  <c r="BS1114"/>
  <c r="BR1114"/>
  <c r="AI1118"/>
  <c r="AD1118" s="1"/>
  <c r="AH1117"/>
  <c r="AJ1117"/>
  <c r="AG1117"/>
  <c r="AK1116"/>
  <c r="AL1116"/>
  <c r="AU1147"/>
  <c r="BO1116" l="1"/>
  <c r="BM1115"/>
  <c r="BN1115"/>
  <c r="AK1117"/>
  <c r="AL1117"/>
  <c r="AG1118"/>
  <c r="AJ1118"/>
  <c r="AH1118"/>
  <c r="AI1119"/>
  <c r="AD1119" s="1"/>
  <c r="BH1117"/>
  <c r="BJ1118"/>
  <c r="BI1117"/>
  <c r="AY1115"/>
  <c r="AZ1115"/>
  <c r="BA1116"/>
  <c r="BB1115"/>
  <c r="BC1115" s="1"/>
  <c r="AR1115"/>
  <c r="AQ1114"/>
  <c r="AP1114"/>
  <c r="AS1114"/>
  <c r="AT1114" s="1"/>
  <c r="BR1115"/>
  <c r="BT1116"/>
  <c r="BS1115"/>
  <c r="BW1114"/>
  <c r="BY1115"/>
  <c r="BX1114"/>
  <c r="BN1116" l="1"/>
  <c r="BO1117"/>
  <c r="BM1116"/>
  <c r="BY1116"/>
  <c r="BX1115"/>
  <c r="BW1115"/>
  <c r="AS1115"/>
  <c r="AT1115" s="1"/>
  <c r="AP1115"/>
  <c r="AR1116"/>
  <c r="AQ1115"/>
  <c r="AZ1116"/>
  <c r="BB1116"/>
  <c r="BC1116" s="1"/>
  <c r="BA1117"/>
  <c r="AY1116"/>
  <c r="BJ1119"/>
  <c r="BI1118"/>
  <c r="BH1118"/>
  <c r="AJ1119"/>
  <c r="AG1119"/>
  <c r="AI1120"/>
  <c r="AD1120" s="1"/>
  <c r="AH1119"/>
  <c r="AK1118"/>
  <c r="AL1118"/>
  <c r="BS1116"/>
  <c r="BR1116"/>
  <c r="BT1117"/>
  <c r="BO1118" l="1"/>
  <c r="BM1117"/>
  <c r="BN1117"/>
  <c r="BI1119"/>
  <c r="BH1119"/>
  <c r="BJ1120"/>
  <c r="BA1118"/>
  <c r="BB1117"/>
  <c r="BC1117" s="1"/>
  <c r="AY1117"/>
  <c r="AZ1117"/>
  <c r="AP1116"/>
  <c r="AS1116"/>
  <c r="AT1116" s="1"/>
  <c r="AR1117"/>
  <c r="AQ1116"/>
  <c r="BT1118"/>
  <c r="BS1117"/>
  <c r="BR1117"/>
  <c r="AG1120"/>
  <c r="AJ1120"/>
  <c r="AH1120"/>
  <c r="AI1121"/>
  <c r="AD1121" s="1"/>
  <c r="AK1119"/>
  <c r="AL1119"/>
  <c r="BX1116"/>
  <c r="BW1116"/>
  <c r="BY1117"/>
  <c r="BN1118" l="1"/>
  <c r="BO1119"/>
  <c r="BM1118"/>
  <c r="BW1117"/>
  <c r="BY1118"/>
  <c r="BX1117"/>
  <c r="AJ1121"/>
  <c r="AG1121"/>
  <c r="AI1122"/>
  <c r="AD1122" s="1"/>
  <c r="AH1121"/>
  <c r="AK1120"/>
  <c r="AL1120"/>
  <c r="BS1118"/>
  <c r="BR1118"/>
  <c r="BT1119"/>
  <c r="BJ1121"/>
  <c r="BI1120"/>
  <c r="BH1120"/>
  <c r="AS1117"/>
  <c r="AT1117" s="1"/>
  <c r="AP1117"/>
  <c r="AR1118"/>
  <c r="AQ1117"/>
  <c r="BB1118"/>
  <c r="BC1118" s="1"/>
  <c r="BA1119"/>
  <c r="AZ1118"/>
  <c r="AY1118"/>
  <c r="BO1120" l="1"/>
  <c r="BM1119"/>
  <c r="BN1119"/>
  <c r="AR1119"/>
  <c r="AQ1118"/>
  <c r="AP1118"/>
  <c r="AS1118"/>
  <c r="AT1118" s="1"/>
  <c r="BH1121"/>
  <c r="BJ1122"/>
  <c r="BI1121"/>
  <c r="AY1119"/>
  <c r="AZ1119"/>
  <c r="BA1120"/>
  <c r="BB1119"/>
  <c r="BC1119" s="1"/>
  <c r="BR1119"/>
  <c r="BT1120"/>
  <c r="BS1119"/>
  <c r="AH1122"/>
  <c r="AI1123"/>
  <c r="AD1123" s="1"/>
  <c r="AG1122"/>
  <c r="AJ1122"/>
  <c r="AK1121"/>
  <c r="AL1121"/>
  <c r="BX1118"/>
  <c r="BW1118"/>
  <c r="BY1119"/>
  <c r="BN1120" l="1"/>
  <c r="BM1120"/>
  <c r="BO1121"/>
  <c r="AK1122"/>
  <c r="AL1122"/>
  <c r="AJ1123"/>
  <c r="AG1123"/>
  <c r="AI1124"/>
  <c r="AD1124" s="1"/>
  <c r="AH1123"/>
  <c r="AS1119"/>
  <c r="AT1119" s="1"/>
  <c r="AP1119"/>
  <c r="AR1120"/>
  <c r="AQ1119"/>
  <c r="BY1120"/>
  <c r="BX1119"/>
  <c r="BW1119"/>
  <c r="BS1120"/>
  <c r="BR1120"/>
  <c r="BT1121"/>
  <c r="BB1120"/>
  <c r="BC1120" s="1"/>
  <c r="AZ1120"/>
  <c r="AY1120"/>
  <c r="BA1121"/>
  <c r="BI1122"/>
  <c r="BH1122"/>
  <c r="BJ1123"/>
  <c r="BN1121" l="1"/>
  <c r="BO1122"/>
  <c r="BM1121"/>
  <c r="BA1122"/>
  <c r="BB1121"/>
  <c r="BC1121" s="1"/>
  <c r="AY1121"/>
  <c r="AZ1121"/>
  <c r="BX1120"/>
  <c r="BW1120"/>
  <c r="BY1121"/>
  <c r="AQ1120"/>
  <c r="AP1120"/>
  <c r="AS1120"/>
  <c r="AT1120" s="1"/>
  <c r="AR1121"/>
  <c r="AH1124"/>
  <c r="AI1125"/>
  <c r="AD1125" s="1"/>
  <c r="AG1124"/>
  <c r="AJ1124"/>
  <c r="AK1123"/>
  <c r="AL1123"/>
  <c r="BI1123"/>
  <c r="BH1123"/>
  <c r="BJ1124"/>
  <c r="BT1122"/>
  <c r="BS1121"/>
  <c r="BR1121"/>
  <c r="BN1122" l="1"/>
  <c r="BO1123"/>
  <c r="BM1122"/>
  <c r="BJ1125"/>
  <c r="BI1124"/>
  <c r="BH1124"/>
  <c r="BB1122"/>
  <c r="BC1122" s="1"/>
  <c r="BA1123"/>
  <c r="AZ1122"/>
  <c r="AY1122"/>
  <c r="BT1123"/>
  <c r="BS1122"/>
  <c r="BR1122"/>
  <c r="AK1124"/>
  <c r="AL1124"/>
  <c r="AI1126"/>
  <c r="AD1126" s="1"/>
  <c r="AH1125"/>
  <c r="AJ1125"/>
  <c r="AG1125"/>
  <c r="AR1122"/>
  <c r="AQ1121"/>
  <c r="AS1121"/>
  <c r="AT1121" s="1"/>
  <c r="AP1121"/>
  <c r="BY1122"/>
  <c r="BW1121"/>
  <c r="BX1121"/>
  <c r="BN1123" l="1"/>
  <c r="BO1124"/>
  <c r="BM1123"/>
  <c r="BR1123"/>
  <c r="BT1124"/>
  <c r="BS1123"/>
  <c r="BH1125"/>
  <c r="BJ1126"/>
  <c r="BI1125"/>
  <c r="BW1122"/>
  <c r="BY1123"/>
  <c r="BX1122"/>
  <c r="AR1123"/>
  <c r="AQ1122"/>
  <c r="AP1122"/>
  <c r="AS1122"/>
  <c r="AT1122" s="1"/>
  <c r="AK1125"/>
  <c r="AL1125"/>
  <c r="AH1126"/>
  <c r="AG1126"/>
  <c r="AJ1126"/>
  <c r="AI1127"/>
  <c r="AD1127" s="1"/>
  <c r="AZ1123"/>
  <c r="BB1123"/>
  <c r="BC1123" s="1"/>
  <c r="BA1124"/>
  <c r="AY1123"/>
  <c r="BO1125" l="1"/>
  <c r="BM1124"/>
  <c r="BN1124"/>
  <c r="BB1124"/>
  <c r="BC1124" s="1"/>
  <c r="BA1125"/>
  <c r="AZ1124"/>
  <c r="AY1124"/>
  <c r="AK1126"/>
  <c r="AL1126"/>
  <c r="AR1124"/>
  <c r="AQ1123"/>
  <c r="AS1123"/>
  <c r="AT1123" s="1"/>
  <c r="AP1123"/>
  <c r="BY1124"/>
  <c r="BX1123"/>
  <c r="BW1123"/>
  <c r="BT1125"/>
  <c r="BS1124"/>
  <c r="BR1124"/>
  <c r="AJ1127"/>
  <c r="AG1127"/>
  <c r="AI1128"/>
  <c r="AD1128" s="1"/>
  <c r="AH1127"/>
  <c r="BI1126"/>
  <c r="BH1126"/>
  <c r="BJ1127"/>
  <c r="BM1125" l="1"/>
  <c r="BN1125"/>
  <c r="BO1126"/>
  <c r="BI1127"/>
  <c r="BH1127"/>
  <c r="BJ1128"/>
  <c r="AH1128"/>
  <c r="AI1129"/>
  <c r="AD1129" s="1"/>
  <c r="AG1128"/>
  <c r="AJ1128"/>
  <c r="AK1127"/>
  <c r="AL1127"/>
  <c r="BT1126"/>
  <c r="BS1125"/>
  <c r="BR1125"/>
  <c r="AY1125"/>
  <c r="AZ1125"/>
  <c r="BA1126"/>
  <c r="BB1125"/>
  <c r="BC1125" s="1"/>
  <c r="BW1124"/>
  <c r="BY1125"/>
  <c r="BX1124"/>
  <c r="AP1124"/>
  <c r="AS1124"/>
  <c r="AT1124" s="1"/>
  <c r="AR1125"/>
  <c r="AQ1124"/>
  <c r="BN1126" l="1"/>
  <c r="BO1127"/>
  <c r="BM1126"/>
  <c r="BT1127"/>
  <c r="BS1126"/>
  <c r="BR1126"/>
  <c r="AQ1125"/>
  <c r="AS1125"/>
  <c r="AT1125" s="1"/>
  <c r="AP1125"/>
  <c r="AR1126"/>
  <c r="BW1125"/>
  <c r="BY1126"/>
  <c r="BX1125"/>
  <c r="AZ1126"/>
  <c r="AY1126"/>
  <c r="BB1126"/>
  <c r="BC1126" s="1"/>
  <c r="BA1127"/>
  <c r="AK1128"/>
  <c r="AL1128"/>
  <c r="AI1130"/>
  <c r="AD1130" s="1"/>
  <c r="AH1129"/>
  <c r="AJ1129"/>
  <c r="AG1129"/>
  <c r="BJ1129"/>
  <c r="BI1128"/>
  <c r="BH1128"/>
  <c r="BO1128" l="1"/>
  <c r="BM1127"/>
  <c r="BN1127"/>
  <c r="BH1129"/>
  <c r="BJ1130"/>
  <c r="BI1129"/>
  <c r="AK1129"/>
  <c r="AL1129"/>
  <c r="AG1130"/>
  <c r="AJ1130"/>
  <c r="AH1130"/>
  <c r="AI1131"/>
  <c r="AD1131" s="1"/>
  <c r="AY1127"/>
  <c r="AZ1127"/>
  <c r="BA1128"/>
  <c r="BB1127"/>
  <c r="BC1127" s="1"/>
  <c r="BY1127"/>
  <c r="BX1126"/>
  <c r="BW1126"/>
  <c r="AR1127"/>
  <c r="AQ1126"/>
  <c r="AP1126"/>
  <c r="AS1126"/>
  <c r="AT1126" s="1"/>
  <c r="BR1127"/>
  <c r="BT1128"/>
  <c r="BS1127"/>
  <c r="BN1128" l="1"/>
  <c r="BO1129"/>
  <c r="BM1128"/>
  <c r="AR1128"/>
  <c r="AQ1127"/>
  <c r="AS1127"/>
  <c r="AT1127" s="1"/>
  <c r="AP1127"/>
  <c r="AY1128"/>
  <c r="BA1129"/>
  <c r="BB1128"/>
  <c r="BC1128" s="1"/>
  <c r="AZ1128"/>
  <c r="BJ1131"/>
  <c r="BI1130"/>
  <c r="BH1130"/>
  <c r="BT1129"/>
  <c r="BS1128"/>
  <c r="BR1128"/>
  <c r="BY1128"/>
  <c r="BX1127"/>
  <c r="BW1127"/>
  <c r="AJ1131"/>
  <c r="AG1131"/>
  <c r="AI1132"/>
  <c r="AD1132" s="1"/>
  <c r="AH1131"/>
  <c r="AK1130"/>
  <c r="AL1130"/>
  <c r="BM1129" l="1"/>
  <c r="BN1129"/>
  <c r="BO1130"/>
  <c r="BW1128"/>
  <c r="BY1129"/>
  <c r="BX1128"/>
  <c r="BH1131"/>
  <c r="BJ1132"/>
  <c r="BI1131"/>
  <c r="AH1132"/>
  <c r="AI1133"/>
  <c r="AD1133" s="1"/>
  <c r="AG1132"/>
  <c r="AJ1132"/>
  <c r="AK1131"/>
  <c r="AL1131"/>
  <c r="BT1130"/>
  <c r="BS1129"/>
  <c r="BR1129"/>
  <c r="BA1130"/>
  <c r="BB1129"/>
  <c r="BC1129" s="1"/>
  <c r="AY1129"/>
  <c r="AZ1129"/>
  <c r="AP1128"/>
  <c r="AS1128"/>
  <c r="AT1128" s="1"/>
  <c r="AR1129"/>
  <c r="AQ1128"/>
  <c r="BN1130" l="1"/>
  <c r="BO1131"/>
  <c r="BM1130"/>
  <c r="AK1132"/>
  <c r="AL1132"/>
  <c r="AI1134"/>
  <c r="AD1134" s="1"/>
  <c r="AH1133"/>
  <c r="AJ1133"/>
  <c r="AG1133"/>
  <c r="AS1129"/>
  <c r="AT1129" s="1"/>
  <c r="AP1129"/>
  <c r="AR1130"/>
  <c r="AQ1129"/>
  <c r="BS1130"/>
  <c r="BR1130"/>
  <c r="BT1131"/>
  <c r="BJ1133"/>
  <c r="BI1132"/>
  <c r="BH1132"/>
  <c r="AY1130"/>
  <c r="BB1130"/>
  <c r="BC1130" s="1"/>
  <c r="BA1131"/>
  <c r="AZ1130"/>
  <c r="BW1129"/>
  <c r="BY1130"/>
  <c r="BX1129"/>
  <c r="BN1131" l="1"/>
  <c r="BO1132"/>
  <c r="BM1131"/>
  <c r="AZ1131"/>
  <c r="AY1131"/>
  <c r="BB1131"/>
  <c r="BC1131" s="1"/>
  <c r="BA1132"/>
  <c r="BI1133"/>
  <c r="BH1133"/>
  <c r="BJ1134"/>
  <c r="BX1130"/>
  <c r="BW1130"/>
  <c r="BY1131"/>
  <c r="BR1131"/>
  <c r="BT1132"/>
  <c r="BS1131"/>
  <c r="AR1131"/>
  <c r="AQ1130"/>
  <c r="AP1130"/>
  <c r="AS1130"/>
  <c r="AT1130" s="1"/>
  <c r="AK1133"/>
  <c r="AL1133"/>
  <c r="AH1134"/>
  <c r="AI1135"/>
  <c r="AD1135" s="1"/>
  <c r="AG1134"/>
  <c r="AJ1134"/>
  <c r="BO1133" l="1"/>
  <c r="BM1132"/>
  <c r="BN1132"/>
  <c r="AR1132"/>
  <c r="AQ1131"/>
  <c r="AS1131"/>
  <c r="AT1131" s="1"/>
  <c r="AP1131"/>
  <c r="BT1133"/>
  <c r="BS1132"/>
  <c r="BR1132"/>
  <c r="BI1134"/>
  <c r="BH1134"/>
  <c r="BJ1135"/>
  <c r="AK1134"/>
  <c r="AL1134"/>
  <c r="AI1136"/>
  <c r="AD1136" s="1"/>
  <c r="AH1135"/>
  <c r="AJ1135"/>
  <c r="AG1135"/>
  <c r="BY1132"/>
  <c r="BX1131"/>
  <c r="BW1131"/>
  <c r="AY1132"/>
  <c r="AZ1132"/>
  <c r="BA1133"/>
  <c r="BB1132"/>
  <c r="BC1132" s="1"/>
  <c r="BO1134" l="1"/>
  <c r="BM1133"/>
  <c r="BN1133"/>
  <c r="BW1132"/>
  <c r="BY1133"/>
  <c r="BX1132"/>
  <c r="AY1133"/>
  <c r="AZ1133"/>
  <c r="BA1134"/>
  <c r="BB1133"/>
  <c r="BC1133" s="1"/>
  <c r="AK1135"/>
  <c r="AL1135"/>
  <c r="AH1136"/>
  <c r="AI1137"/>
  <c r="AD1137" s="1"/>
  <c r="AG1136"/>
  <c r="AJ1136"/>
  <c r="BT1134"/>
  <c r="BS1133"/>
  <c r="BR1133"/>
  <c r="AP1132"/>
  <c r="AS1132"/>
  <c r="AT1132" s="1"/>
  <c r="AR1133"/>
  <c r="AQ1132"/>
  <c r="BH1135"/>
  <c r="BJ1136"/>
  <c r="BI1135"/>
  <c r="BO1135" l="1"/>
  <c r="BM1134"/>
  <c r="BN1134"/>
  <c r="AR1134"/>
  <c r="AQ1133"/>
  <c r="AS1133"/>
  <c r="AT1133" s="1"/>
  <c r="AP1133"/>
  <c r="AK1136"/>
  <c r="AL1136"/>
  <c r="AJ1137"/>
  <c r="AG1137"/>
  <c r="AI1138"/>
  <c r="AD1138" s="1"/>
  <c r="AH1137"/>
  <c r="BI1136"/>
  <c r="BH1136"/>
  <c r="BJ1137"/>
  <c r="BT1135"/>
  <c r="BS1134"/>
  <c r="BR1134"/>
  <c r="BB1134"/>
  <c r="BC1134" s="1"/>
  <c r="BA1135"/>
  <c r="AZ1134"/>
  <c r="AY1134"/>
  <c r="BW1133"/>
  <c r="BY1134"/>
  <c r="BX1133"/>
  <c r="BN1135" l="1"/>
  <c r="BO1136"/>
  <c r="BM1135"/>
  <c r="BT1136"/>
  <c r="BS1135"/>
  <c r="BR1135"/>
  <c r="BW1134"/>
  <c r="BY1135"/>
  <c r="BX1134"/>
  <c r="BA1136"/>
  <c r="BB1135"/>
  <c r="BC1135" s="1"/>
  <c r="AY1135"/>
  <c r="AZ1135"/>
  <c r="BI1137"/>
  <c r="BH1137"/>
  <c r="BJ1138"/>
  <c r="AG1138"/>
  <c r="AJ1138"/>
  <c r="AH1138"/>
  <c r="AI1139"/>
  <c r="AD1139" s="1"/>
  <c r="AK1137"/>
  <c r="AL1137"/>
  <c r="AP1134"/>
  <c r="AS1134"/>
  <c r="AT1134" s="1"/>
  <c r="AR1135"/>
  <c r="AQ1134"/>
  <c r="BN1136" l="1"/>
  <c r="BO1137"/>
  <c r="BM1136"/>
  <c r="AK1138"/>
  <c r="AL1138"/>
  <c r="BJ1139"/>
  <c r="BI1138"/>
  <c r="BH1138"/>
  <c r="AR1136"/>
  <c r="AQ1135"/>
  <c r="AS1135"/>
  <c r="AT1135" s="1"/>
  <c r="AP1135"/>
  <c r="BB1136"/>
  <c r="BC1136" s="1"/>
  <c r="BA1137"/>
  <c r="AZ1136"/>
  <c r="AY1136"/>
  <c r="BW1135"/>
  <c r="BY1136"/>
  <c r="BX1135"/>
  <c r="BT1137"/>
  <c r="BS1136"/>
  <c r="BR1136"/>
  <c r="AI1140"/>
  <c r="AD1140" s="1"/>
  <c r="AH1139"/>
  <c r="AJ1139"/>
  <c r="AG1139"/>
  <c r="BM1137" l="1"/>
  <c r="BN1137"/>
  <c r="BO1138"/>
  <c r="BR1137"/>
  <c r="BT1138"/>
  <c r="BS1137"/>
  <c r="BW1136"/>
  <c r="BY1137"/>
  <c r="BX1136"/>
  <c r="AY1137"/>
  <c r="AZ1137"/>
  <c r="BA1138"/>
  <c r="BB1137"/>
  <c r="BC1137" s="1"/>
  <c r="AR1137"/>
  <c r="AQ1136"/>
  <c r="AP1136"/>
  <c r="AS1136"/>
  <c r="AT1136" s="1"/>
  <c r="AK1139"/>
  <c r="AL1139"/>
  <c r="AG1140"/>
  <c r="AJ1140"/>
  <c r="AH1140"/>
  <c r="AI1141"/>
  <c r="AD1141" s="1"/>
  <c r="BH1139"/>
  <c r="BJ1140"/>
  <c r="BI1139"/>
  <c r="BO1139" l="1"/>
  <c r="BM1138"/>
  <c r="BN1138"/>
  <c r="AY1138"/>
  <c r="BA1139"/>
  <c r="BB1138"/>
  <c r="BC1138" s="1"/>
  <c r="AZ1138"/>
  <c r="BY1138"/>
  <c r="BX1137"/>
  <c r="BW1137"/>
  <c r="BI1140"/>
  <c r="BH1140"/>
  <c r="BJ1141"/>
  <c r="AJ1141"/>
  <c r="AG1141"/>
  <c r="AI1142"/>
  <c r="AD1142" s="1"/>
  <c r="AH1141"/>
  <c r="AK1140"/>
  <c r="AL1140"/>
  <c r="AS1137"/>
  <c r="AT1137" s="1"/>
  <c r="AP1137"/>
  <c r="AR1138"/>
  <c r="AQ1137"/>
  <c r="BS1138"/>
  <c r="BR1138"/>
  <c r="BT1139"/>
  <c r="BO1140" l="1"/>
  <c r="BM1139"/>
  <c r="BN1139"/>
  <c r="BT1140"/>
  <c r="BS1139"/>
  <c r="BR1139"/>
  <c r="AP1138"/>
  <c r="AS1138"/>
  <c r="AT1138" s="1"/>
  <c r="AR1139"/>
  <c r="AQ1138"/>
  <c r="AH1142"/>
  <c r="AI1143"/>
  <c r="AD1143" s="1"/>
  <c r="AG1142"/>
  <c r="AJ1142"/>
  <c r="AK1141"/>
  <c r="AL1141"/>
  <c r="BX1138"/>
  <c r="BW1138"/>
  <c r="BY1139"/>
  <c r="BH1141"/>
  <c r="BJ1142"/>
  <c r="BI1141"/>
  <c r="AY1139"/>
  <c r="AZ1139"/>
  <c r="BA1140"/>
  <c r="BB1139"/>
  <c r="BC1139" s="1"/>
  <c r="BN1140" l="1"/>
  <c r="BO1141"/>
  <c r="BM1140"/>
  <c r="AK1142"/>
  <c r="AL1142"/>
  <c r="AI1144"/>
  <c r="AD1144" s="1"/>
  <c r="AH1143"/>
  <c r="AJ1143"/>
  <c r="AG1143"/>
  <c r="AZ1140"/>
  <c r="AY1140"/>
  <c r="BB1140"/>
  <c r="BC1140" s="1"/>
  <c r="BA1141"/>
  <c r="BI1142"/>
  <c r="BH1142"/>
  <c r="BJ1143"/>
  <c r="BW1139"/>
  <c r="BY1140"/>
  <c r="BX1139"/>
  <c r="AS1139"/>
  <c r="AT1139" s="1"/>
  <c r="AP1139"/>
  <c r="AR1140"/>
  <c r="AQ1139"/>
  <c r="BS1140"/>
  <c r="BR1140"/>
  <c r="BT1141"/>
  <c r="BO1142" l="1"/>
  <c r="BM1141"/>
  <c r="BN1141"/>
  <c r="BR1141"/>
  <c r="BT1142"/>
  <c r="BS1141"/>
  <c r="AY1141"/>
  <c r="AZ1141"/>
  <c r="BA1142"/>
  <c r="BB1141"/>
  <c r="BC1141" s="1"/>
  <c r="AR1141"/>
  <c r="AQ1140"/>
  <c r="AP1140"/>
  <c r="AS1140"/>
  <c r="AT1140" s="1"/>
  <c r="BX1140"/>
  <c r="BW1140"/>
  <c r="BY1141"/>
  <c r="BI1143"/>
  <c r="BH1143"/>
  <c r="BJ1144"/>
  <c r="AK1143"/>
  <c r="AL1143"/>
  <c r="AG1144"/>
  <c r="AJ1144"/>
  <c r="AH1144"/>
  <c r="AI1145"/>
  <c r="AD1145" s="1"/>
  <c r="BN1142" l="1"/>
  <c r="BO1143"/>
  <c r="BM1142"/>
  <c r="BI1144"/>
  <c r="BH1144"/>
  <c r="BJ1145"/>
  <c r="AI1146"/>
  <c r="AD1146" s="1"/>
  <c r="AH1145"/>
  <c r="AJ1145"/>
  <c r="AG1145"/>
  <c r="AK1144"/>
  <c r="AL1144"/>
  <c r="BY1142"/>
  <c r="BX1141"/>
  <c r="BW1141"/>
  <c r="AR1142"/>
  <c r="AQ1141"/>
  <c r="AS1141"/>
  <c r="AT1141" s="1"/>
  <c r="AP1141"/>
  <c r="BB1142"/>
  <c r="BC1142" s="1"/>
  <c r="BA1143"/>
  <c r="AZ1142"/>
  <c r="AY1142"/>
  <c r="BT1143"/>
  <c r="BS1142"/>
  <c r="BR1142"/>
  <c r="BM1143" l="1"/>
  <c r="BN1143"/>
  <c r="BO1144"/>
  <c r="BI1145"/>
  <c r="BH1145"/>
  <c r="BJ1146"/>
  <c r="BT1144"/>
  <c r="BS1143"/>
  <c r="BR1143"/>
  <c r="AP1142"/>
  <c r="AS1142"/>
  <c r="AT1142" s="1"/>
  <c r="AR1143"/>
  <c r="AQ1142"/>
  <c r="BA1144"/>
  <c r="BB1143"/>
  <c r="BC1143" s="1"/>
  <c r="AY1143"/>
  <c r="AZ1143"/>
  <c r="BW1142"/>
  <c r="BY1143"/>
  <c r="BX1142"/>
  <c r="AK1145"/>
  <c r="AL1145"/>
  <c r="AI1147"/>
  <c r="AD1147" s="1"/>
  <c r="AJ1146"/>
  <c r="AG1146"/>
  <c r="AH1146"/>
  <c r="BO1145" l="1"/>
  <c r="BM1144"/>
  <c r="BN1144"/>
  <c r="BB1144"/>
  <c r="BC1144" s="1"/>
  <c r="BA1145"/>
  <c r="AZ1144"/>
  <c r="AY1144"/>
  <c r="AS1143"/>
  <c r="AT1143" s="1"/>
  <c r="AP1143"/>
  <c r="AR1144"/>
  <c r="AQ1143"/>
  <c r="BI1146"/>
  <c r="BH1146"/>
  <c r="BJ1147"/>
  <c r="AK1146"/>
  <c r="AL1146"/>
  <c r="AJ1147"/>
  <c r="AG1147"/>
  <c r="AH1147"/>
  <c r="BW1143"/>
  <c r="BY1144"/>
  <c r="BX1143"/>
  <c r="BS1144"/>
  <c r="BR1144"/>
  <c r="BT1145"/>
  <c r="BO1146" l="1"/>
  <c r="BM1145"/>
  <c r="BN1145"/>
  <c r="BI1147"/>
  <c r="BH1147"/>
  <c r="AP1144"/>
  <c r="AS1144"/>
  <c r="AT1144" s="1"/>
  <c r="AR1145"/>
  <c r="AQ1144"/>
  <c r="BT1146"/>
  <c r="BS1145"/>
  <c r="BR1145"/>
  <c r="BX1144"/>
  <c r="BW1144"/>
  <c r="BY1145"/>
  <c r="AK1147"/>
  <c r="AL1147"/>
  <c r="BA1146"/>
  <c r="BB1145"/>
  <c r="BC1145" s="1"/>
  <c r="AY1145"/>
  <c r="AZ1145"/>
  <c r="BN1146" l="1"/>
  <c r="BO1147"/>
  <c r="BM1146"/>
  <c r="BW1145"/>
  <c r="BY1146"/>
  <c r="BX1145"/>
  <c r="AZ1146"/>
  <c r="AY1146"/>
  <c r="BB1146"/>
  <c r="BC1146" s="1"/>
  <c r="BA1147"/>
  <c r="BR1146"/>
  <c r="BT1147"/>
  <c r="BS1146"/>
  <c r="AR1146"/>
  <c r="AQ1145"/>
  <c r="AS1145"/>
  <c r="AT1145" s="1"/>
  <c r="AP1145"/>
  <c r="BM1147" l="1"/>
  <c r="BN1147"/>
  <c r="AR1147"/>
  <c r="AQ1146"/>
  <c r="AP1146"/>
  <c r="AS1146"/>
  <c r="AT1146" s="1"/>
  <c r="BR1147"/>
  <c r="BS1147"/>
  <c r="BB1147"/>
  <c r="BC1147" s="1"/>
  <c r="AY1147"/>
  <c r="AZ1147"/>
  <c r="BY1147"/>
  <c r="BX1146"/>
  <c r="BW1146"/>
  <c r="AS1147" l="1"/>
  <c r="AT1147" s="1"/>
  <c r="AP1147"/>
  <c r="AQ1147"/>
  <c r="BW1147"/>
  <c r="BX1147"/>
</calcChain>
</file>

<file path=xl/sharedStrings.xml><?xml version="1.0" encoding="utf-8"?>
<sst xmlns="http://schemas.openxmlformats.org/spreadsheetml/2006/main" count="172" uniqueCount="111">
  <si>
    <t>Current age</t>
  </si>
  <si>
    <t>Age you wish to retire</t>
  </si>
  <si>
    <t>No of years you expect to live!</t>
  </si>
  <si>
    <r>
      <t xml:space="preserve">Years </t>
    </r>
    <r>
      <rPr>
        <b/>
        <sz val="11"/>
        <color indexed="8"/>
        <rFont val="Calibri"/>
        <family val="2"/>
      </rPr>
      <t>to</t>
    </r>
    <r>
      <rPr>
        <sz val="11"/>
        <color theme="1"/>
        <rFont val="Calibri"/>
        <family val="2"/>
        <scheme val="minor"/>
      </rPr>
      <t xml:space="preserve"> retirement</t>
    </r>
  </si>
  <si>
    <r>
      <t xml:space="preserve">Years </t>
    </r>
    <r>
      <rPr>
        <b/>
        <sz val="11"/>
        <color indexed="8"/>
        <rFont val="Calibri"/>
        <family val="2"/>
      </rPr>
      <t>in</t>
    </r>
    <r>
      <rPr>
        <sz val="11"/>
        <color theme="1"/>
        <rFont val="Calibri"/>
        <family val="2"/>
        <scheme val="minor"/>
      </rPr>
      <t xml:space="preserve"> retirement</t>
    </r>
  </si>
  <si>
    <t>Inflation during retirement</t>
  </si>
  <si>
    <t>Total Corpus required</t>
  </si>
  <si>
    <t>Value of current equity invesments</t>
  </si>
  <si>
    <t>Post-rax Rate of return expected from current taxable debt holdings</t>
  </si>
  <si>
    <t>Rate of return expected from current tax-free debt holdings</t>
  </si>
  <si>
    <t>Post-tax Rate of return expected from  equity investments</t>
  </si>
  <si>
    <t>Net Corpus to be accumulated</t>
  </si>
  <si>
    <t>Monthly investment required</t>
  </si>
  <si>
    <t>Expected rate of return for EPF or NPS</t>
  </si>
  <si>
    <t>Value of current tax-free debt investments (EPF+PPF)</t>
  </si>
  <si>
    <t>Value of current taxable debt investments (FD, debt fund etc.)</t>
  </si>
  <si>
    <t>Lump sum expected at the time of retirement (gratuity, benefits, insurance maturity etc.)</t>
  </si>
  <si>
    <t>What percentage of this monthly investment would you:</t>
  </si>
  <si>
    <t>1) allocate to equity</t>
  </si>
  <si>
    <t>2) allocate to taxable debt instruments</t>
  </si>
  <si>
    <t>3) allocate to tax-free debt instruments</t>
  </si>
  <si>
    <t>Equity</t>
  </si>
  <si>
    <t>Taxable Debt</t>
  </si>
  <si>
    <t>Tax-free Debt</t>
  </si>
  <si>
    <t>You will need to invest some amount each month to attain this corpus</t>
  </si>
  <si>
    <t>Annual increase in total monthly investment</t>
  </si>
  <si>
    <t>Total average monthly expenses (annual/12)</t>
  </si>
  <si>
    <t>Exclude life insrurance premium or any expense that will not</t>
  </si>
  <si>
    <t>persist beyond retirement. Careful don't go overboard!</t>
  </si>
  <si>
    <t>The Low-stess Retirement Calculator (hopefully!)</t>
  </si>
  <si>
    <t>Inflation before retirement</t>
  </si>
  <si>
    <t>Not less than 8%.</t>
  </si>
  <si>
    <t>That is, your life expectancy. Do not underestimate!</t>
  </si>
  <si>
    <t>Monthly expenses in first year of retirement</t>
  </si>
  <si>
    <t>Yes that is huge! Hang in there!</t>
  </si>
  <si>
    <t xml:space="preserve">This is how long you need to be financially independent </t>
  </si>
  <si>
    <t>Again not less than 8%. Nothing will change in India in the future!</t>
  </si>
  <si>
    <t>This is the return expected when you invest your retirement corpus</t>
  </si>
  <si>
    <r>
      <t xml:space="preserve">Post-tax </t>
    </r>
    <r>
      <rPr>
        <b/>
        <sz val="11"/>
        <color indexed="8"/>
        <rFont val="Calibri"/>
        <family val="2"/>
      </rPr>
      <t xml:space="preserve">average </t>
    </r>
    <r>
      <rPr>
        <sz val="11"/>
        <color theme="1"/>
        <rFont val="Calibri"/>
        <family val="2"/>
        <scheme val="minor"/>
      </rPr>
      <t>return expected from retirement corpus</t>
    </r>
  </si>
  <si>
    <r>
      <t xml:space="preserve">Check out my posts on post-retirement investment strategies to optimise this. For now set it to a low number. </t>
    </r>
    <r>
      <rPr>
        <b/>
        <sz val="11"/>
        <color indexed="8"/>
        <rFont val="Calibri"/>
        <family val="2"/>
      </rPr>
      <t>Not</t>
    </r>
    <r>
      <rPr>
        <sz val="11"/>
        <color indexed="8"/>
        <rFont val="Calibri"/>
        <family val="2"/>
      </rPr>
      <t xml:space="preserve"> more than the inflation expected</t>
    </r>
  </si>
  <si>
    <t>Use only green cells to enter data</t>
  </si>
  <si>
    <t>Let us stay calm and see how best this can be reduced</t>
  </si>
  <si>
    <r>
      <t xml:space="preserve">Post-tax Rate of return </t>
    </r>
    <r>
      <rPr>
        <sz val="11"/>
        <color indexed="8"/>
        <rFont val="Calibri"/>
        <family val="2"/>
      </rPr>
      <t>(to be used for current and future investments)</t>
    </r>
  </si>
  <si>
    <t>Recommend 10%. Set this higher and your stess will increase!</t>
  </si>
  <si>
    <t>Estimated Value at the time of retirement</t>
  </si>
  <si>
    <t>Recommended 6% (post-tax FD return for highest tax slab)</t>
  </si>
  <si>
    <t xml:space="preserve">Recommended 8% </t>
  </si>
  <si>
    <t>Present Value of investments</t>
  </si>
  <si>
    <t>Current monthly mandatory EPF contribution</t>
  </si>
  <si>
    <t>Notice the reduction.</t>
  </si>
  <si>
    <t>Future EPF contributions will grow to</t>
  </si>
  <si>
    <t>Max. recommended 70% no matter how far retirement is</t>
  </si>
  <si>
    <t>Decide depending on future annual income excluding bonuses</t>
  </si>
  <si>
    <t>Initial Monthly investment in</t>
  </si>
  <si>
    <t>Future value if invested as per investment schedule</t>
  </si>
  <si>
    <t>Total</t>
  </si>
  <si>
    <r>
      <t xml:space="preserve">The total future value will be about 1.5% more than the corpus required. Do not invest less thinking that this is a big difference. </t>
    </r>
    <r>
      <rPr>
        <b/>
        <sz val="11"/>
        <color indexed="8"/>
        <rFont val="Calibri"/>
        <family val="2"/>
      </rPr>
      <t>It is not</t>
    </r>
  </si>
  <si>
    <t>Net rate of return (this is an approximation)</t>
  </si>
  <si>
    <t>Corpus back calculation from total monthly investments (for excel enthusiasts only!)</t>
  </si>
  <si>
    <t>Future investments are assumed to begin simultaneously</t>
  </si>
  <si>
    <t>Annual increase in this contribution (be realistic)</t>
  </si>
  <si>
    <t>Return expected</t>
  </si>
  <si>
    <t>Month</t>
  </si>
  <si>
    <t>SIP</t>
  </si>
  <si>
    <t>Expected Value</t>
  </si>
  <si>
    <t>Investment</t>
  </si>
  <si>
    <t>Annual increase in monthly investment</t>
  </si>
  <si>
    <t>Tax-free debt</t>
  </si>
  <si>
    <t>Taxable debt</t>
  </si>
  <si>
    <t>Recommended initial investment</t>
  </si>
  <si>
    <t>Actual investment</t>
  </si>
  <si>
    <t>Expected value of actual investment</t>
  </si>
  <si>
    <t>No of months to retirement</t>
  </si>
  <si>
    <t>Total actual investment</t>
  </si>
  <si>
    <t>Details of existing investments</t>
  </si>
  <si>
    <t>not applicable</t>
  </si>
  <si>
    <t>investment Equity</t>
  </si>
  <si>
    <t>Equity (existing + lump sum)</t>
  </si>
  <si>
    <t>Taxable debt (existing + lump sum)</t>
  </si>
  <si>
    <t>Tax-free debt (existing + lump sum)</t>
  </si>
  <si>
    <t>Other investments (existing + lump sum)</t>
  </si>
  <si>
    <t>Total actual value</t>
  </si>
  <si>
    <t>Tax-free debt investments</t>
  </si>
  <si>
    <t>Other investments</t>
  </si>
  <si>
    <t xml:space="preserve">Equity </t>
  </si>
  <si>
    <t>Monthly inv.</t>
  </si>
  <si>
    <t>Lump sum inv.</t>
  </si>
  <si>
    <t>investment</t>
  </si>
  <si>
    <t>actual value</t>
  </si>
  <si>
    <t>Expected value</t>
  </si>
  <si>
    <t>Expected value (lump sum)</t>
  </si>
  <si>
    <t>Expected value (monthly)</t>
  </si>
  <si>
    <t>Value</t>
  </si>
  <si>
    <t>Expected</t>
  </si>
  <si>
    <t>total value</t>
  </si>
  <si>
    <t>Enter data only in the green cells</t>
  </si>
  <si>
    <t>Ignore the #N/A cells. They are to aid plotting</t>
  </si>
  <si>
    <t>update the tracker cells</t>
  </si>
  <si>
    <t>Date</t>
  </si>
  <si>
    <t>The graph will get updated only when you</t>
  </si>
  <si>
    <t>Any other investment (eg. RE) (for the tracker. Not part of above calculation)</t>
  </si>
  <si>
    <t>The tracker will not update if the investment and actual value cells are blank</t>
  </si>
  <si>
    <t>Enter a zero in the monhly or lump sum inv. Cells, if you have not invested that month</t>
  </si>
  <si>
    <t>Expenses</t>
  </si>
  <si>
    <t>will last (years)</t>
  </si>
  <si>
    <t>retire today the</t>
  </si>
  <si>
    <t>current corpus</t>
  </si>
  <si>
    <t xml:space="preserve">Actual </t>
  </si>
  <si>
    <t>If you were to</t>
  </si>
  <si>
    <t>This is an experiemental feature included for testing</t>
  </si>
  <si>
    <t>and feedback. Interpret with caution</t>
  </si>
</sst>
</file>

<file path=xl/styles.xml><?xml version="1.0" encoding="utf-8"?>
<styleSheet xmlns="http://schemas.openxmlformats.org/spreadsheetml/2006/main">
  <numFmts count="5">
    <numFmt numFmtId="8" formatCode="&quot;Rs.&quot;\ #,##0.00;[Red]&quot;Rs.&quot;\ \-#,##0.00"/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0.000%"/>
  </numFmts>
  <fonts count="1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0">
    <xf numFmtId="0" fontId="0" fillId="0" borderId="0" xfId="0"/>
    <xf numFmtId="0" fontId="0" fillId="2" borderId="0" xfId="0" applyFill="1"/>
    <xf numFmtId="0" fontId="4" fillId="2" borderId="0" xfId="0" applyFont="1" applyFill="1" applyAlignment="1"/>
    <xf numFmtId="0" fontId="0" fillId="2" borderId="1" xfId="0" applyFill="1" applyBorder="1"/>
    <xf numFmtId="0" fontId="0" fillId="0" borderId="0" xfId="0" applyAlignment="1">
      <alignment horizontal="left"/>
    </xf>
    <xf numFmtId="0" fontId="0" fillId="3" borderId="1" xfId="0" applyFill="1" applyBorder="1" applyAlignment="1">
      <alignment horizontal="left"/>
    </xf>
    <xf numFmtId="1" fontId="0" fillId="3" borderId="1" xfId="0" applyNumberFormat="1" applyFill="1" applyBorder="1" applyAlignment="1">
      <alignment horizontal="left"/>
    </xf>
    <xf numFmtId="1" fontId="0" fillId="2" borderId="1" xfId="0" applyNumberForma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0" xfId="0" applyFill="1" applyAlignment="1">
      <alignment horizontal="left"/>
    </xf>
    <xf numFmtId="9" fontId="0" fillId="3" borderId="1" xfId="0" applyNumberFormat="1" applyFill="1" applyBorder="1" applyAlignment="1">
      <alignment horizontal="left"/>
    </xf>
    <xf numFmtId="3" fontId="0" fillId="3" borderId="1" xfId="0" applyNumberFormat="1" applyFill="1" applyBorder="1" applyAlignment="1">
      <alignment horizontal="left"/>
    </xf>
    <xf numFmtId="0" fontId="0" fillId="0" borderId="1" xfId="0" applyBorder="1" applyAlignment="1">
      <alignment horizontal="left"/>
    </xf>
    <xf numFmtId="9" fontId="0" fillId="2" borderId="0" xfId="0" applyNumberFormat="1" applyFill="1" applyBorder="1" applyAlignment="1">
      <alignment horizontal="left"/>
    </xf>
    <xf numFmtId="3" fontId="9" fillId="0" borderId="1" xfId="1" applyNumberFormat="1" applyFont="1" applyBorder="1" applyAlignment="1">
      <alignment horizontal="left"/>
    </xf>
    <xf numFmtId="3" fontId="9" fillId="0" borderId="2" xfId="1" applyNumberFormat="1" applyFont="1" applyBorder="1" applyAlignment="1">
      <alignment horizontal="left"/>
    </xf>
    <xf numFmtId="9" fontId="7" fillId="3" borderId="1" xfId="0" applyNumberFormat="1" applyFont="1" applyFill="1" applyBorder="1" applyAlignment="1">
      <alignment horizontal="left"/>
    </xf>
    <xf numFmtId="9" fontId="0" fillId="2" borderId="1" xfId="0" applyNumberFormat="1" applyFill="1" applyBorder="1" applyAlignment="1">
      <alignment horizontal="left"/>
    </xf>
    <xf numFmtId="1" fontId="0" fillId="2" borderId="0" xfId="0" applyNumberFormat="1" applyFill="1"/>
    <xf numFmtId="0" fontId="3" fillId="2" borderId="3" xfId="0" applyFont="1" applyFill="1" applyBorder="1"/>
    <xf numFmtId="0" fontId="0" fillId="2" borderId="0" xfId="0" applyFill="1" applyBorder="1" applyAlignment="1">
      <alignment horizontal="left"/>
    </xf>
    <xf numFmtId="0" fontId="0" fillId="2" borderId="4" xfId="0" applyFill="1" applyBorder="1"/>
    <xf numFmtId="0" fontId="0" fillId="0" borderId="5" xfId="0" applyBorder="1"/>
    <xf numFmtId="0" fontId="0" fillId="2" borderId="3" xfId="0" applyFill="1" applyBorder="1"/>
    <xf numFmtId="0" fontId="0" fillId="0" borderId="4" xfId="0" applyBorder="1"/>
    <xf numFmtId="1" fontId="9" fillId="0" borderId="4" xfId="2" applyNumberFormat="1" applyFont="1" applyBorder="1"/>
    <xf numFmtId="0" fontId="0" fillId="2" borderId="6" xfId="0" applyFill="1" applyBorder="1"/>
    <xf numFmtId="0" fontId="0" fillId="2" borderId="5" xfId="0" applyFill="1" applyBorder="1"/>
    <xf numFmtId="0" fontId="0" fillId="0" borderId="7" xfId="0" applyBorder="1"/>
    <xf numFmtId="164" fontId="0" fillId="2" borderId="4" xfId="0" applyNumberFormat="1" applyFill="1" applyBorder="1"/>
    <xf numFmtId="0" fontId="0" fillId="0" borderId="6" xfId="0" applyBorder="1"/>
    <xf numFmtId="0" fontId="3" fillId="2" borderId="4" xfId="0" applyFont="1" applyFill="1" applyBorder="1" applyAlignment="1">
      <alignment horizontal="left"/>
    </xf>
    <xf numFmtId="1" fontId="0" fillId="2" borderId="6" xfId="0" applyNumberFormat="1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0" borderId="3" xfId="0" applyBorder="1"/>
    <xf numFmtId="0" fontId="0" fillId="0" borderId="0" xfId="0" applyBorder="1" applyAlignment="1">
      <alignment horizontal="left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6" xfId="0" applyFont="1" applyFill="1" applyBorder="1"/>
    <xf numFmtId="0" fontId="0" fillId="2" borderId="8" xfId="0" applyFill="1" applyBorder="1"/>
    <xf numFmtId="0" fontId="0" fillId="2" borderId="9" xfId="0" applyFill="1" applyBorder="1" applyAlignment="1">
      <alignment horizontal="left"/>
    </xf>
    <xf numFmtId="166" fontId="9" fillId="2" borderId="10" xfId="2" applyNumberFormat="1" applyFont="1" applyFill="1" applyBorder="1"/>
    <xf numFmtId="8" fontId="0" fillId="2" borderId="0" xfId="0" applyNumberFormat="1" applyFill="1" applyBorder="1" applyAlignment="1">
      <alignment horizontal="left"/>
    </xf>
    <xf numFmtId="0" fontId="0" fillId="0" borderId="1" xfId="0" applyBorder="1"/>
    <xf numFmtId="0" fontId="0" fillId="5" borderId="1" xfId="0" applyFill="1" applyBorder="1"/>
    <xf numFmtId="2" fontId="0" fillId="0" borderId="1" xfId="0" applyNumberFormat="1" applyBorder="1"/>
    <xf numFmtId="0" fontId="8" fillId="0" borderId="1" xfId="0" applyFont="1" applyFill="1" applyBorder="1"/>
    <xf numFmtId="1" fontId="0" fillId="0" borderId="1" xfId="0" applyNumberFormat="1" applyBorder="1"/>
    <xf numFmtId="0" fontId="0" fillId="6" borderId="1" xfId="0" applyFill="1" applyBorder="1"/>
    <xf numFmtId="0" fontId="10" fillId="0" borderId="14" xfId="0" applyFont="1" applyBorder="1" applyAlignment="1"/>
    <xf numFmtId="0" fontId="0" fillId="0" borderId="15" xfId="0" applyBorder="1" applyAlignment="1"/>
    <xf numFmtId="0" fontId="0" fillId="7" borderId="1" xfId="0" applyFill="1" applyBorder="1" applyAlignment="1">
      <alignment horizontal="center"/>
    </xf>
    <xf numFmtId="0" fontId="10" fillId="0" borderId="15" xfId="0" applyFont="1" applyBorder="1" applyAlignment="1"/>
    <xf numFmtId="0" fontId="10" fillId="0" borderId="0" xfId="0" applyFont="1" applyBorder="1" applyAlignment="1"/>
    <xf numFmtId="0" fontId="0" fillId="0" borderId="0" xfId="0" applyBorder="1" applyAlignment="1"/>
    <xf numFmtId="1" fontId="0" fillId="0" borderId="1" xfId="0" applyNumberFormat="1" applyBorder="1" applyAlignment="1">
      <alignment horizontal="left"/>
    </xf>
    <xf numFmtId="9" fontId="0" fillId="0" borderId="1" xfId="0" applyNumberFormat="1" applyBorder="1" applyAlignment="1">
      <alignment horizontal="left"/>
    </xf>
    <xf numFmtId="0" fontId="0" fillId="0" borderId="0" xfId="0" applyAlignment="1"/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0" xfId="0" applyFill="1"/>
    <xf numFmtId="0" fontId="0" fillId="0" borderId="0" xfId="0" applyFill="1" applyBorder="1"/>
    <xf numFmtId="0" fontId="0" fillId="9" borderId="15" xfId="0" applyFill="1" applyBorder="1" applyAlignment="1">
      <alignment horizontal="center"/>
    </xf>
    <xf numFmtId="0" fontId="0" fillId="10" borderId="1" xfId="0" applyFill="1" applyBorder="1" applyAlignment="1">
      <alignment vertical="center"/>
    </xf>
    <xf numFmtId="0" fontId="0" fillId="1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7" borderId="1" xfId="0" applyFont="1" applyFill="1" applyBorder="1"/>
    <xf numFmtId="0" fontId="10" fillId="7" borderId="18" xfId="0" applyFont="1" applyFill="1" applyBorder="1" applyAlignment="1"/>
    <xf numFmtId="1" fontId="0" fillId="6" borderId="1" xfId="0" applyNumberFormat="1" applyFill="1" applyBorder="1"/>
    <xf numFmtId="1" fontId="0" fillId="6" borderId="1" xfId="0" applyNumberFormat="1" applyFill="1" applyBorder="1" applyAlignment="1">
      <alignment horizontal="left"/>
    </xf>
    <xf numFmtId="1" fontId="0" fillId="5" borderId="1" xfId="0" applyNumberFormat="1" applyFill="1" applyBorder="1" applyAlignment="1">
      <alignment horizontal="left"/>
    </xf>
    <xf numFmtId="0" fontId="0" fillId="5" borderId="1" xfId="0" applyFill="1" applyBorder="1" applyAlignment="1">
      <alignment horizontal="left"/>
    </xf>
    <xf numFmtId="0" fontId="0" fillId="6" borderId="2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2" fontId="0" fillId="5" borderId="1" xfId="0" applyNumberFormat="1" applyFill="1" applyBorder="1" applyAlignment="1">
      <alignment horizontal="left"/>
    </xf>
    <xf numFmtId="0" fontId="0" fillId="10" borderId="19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9" fontId="10" fillId="0" borderId="1" xfId="0" applyNumberFormat="1" applyFont="1" applyFill="1" applyBorder="1" applyAlignment="1">
      <alignment horizontal="center" vertical="center"/>
    </xf>
    <xf numFmtId="0" fontId="0" fillId="6" borderId="0" xfId="0" applyFill="1"/>
    <xf numFmtId="0" fontId="10" fillId="6" borderId="14" xfId="0" applyFont="1" applyFill="1" applyBorder="1" applyAlignment="1"/>
    <xf numFmtId="0" fontId="8" fillId="6" borderId="1" xfId="0" applyFont="1" applyFill="1" applyBorder="1"/>
    <xf numFmtId="2" fontId="0" fillId="6" borderId="1" xfId="0" applyNumberFormat="1" applyFill="1" applyBorder="1"/>
    <xf numFmtId="165" fontId="9" fillId="0" borderId="1" xfId="1" applyNumberFormat="1" applyFont="1" applyFill="1" applyBorder="1" applyAlignment="1">
      <alignment horizontal="left"/>
    </xf>
    <xf numFmtId="165" fontId="9" fillId="0" borderId="1" xfId="1" applyNumberFormat="1" applyFont="1" applyBorder="1"/>
    <xf numFmtId="165" fontId="9" fillId="5" borderId="1" xfId="1" applyNumberFormat="1" applyFont="1" applyFill="1" applyBorder="1" applyAlignment="1">
      <alignment horizontal="left"/>
    </xf>
    <xf numFmtId="165" fontId="9" fillId="6" borderId="1" xfId="1" applyNumberFormat="1" applyFont="1" applyFill="1" applyBorder="1" applyAlignment="1">
      <alignment horizontal="left"/>
    </xf>
    <xf numFmtId="0" fontId="0" fillId="11" borderId="22" xfId="0" applyFont="1" applyFill="1" applyBorder="1"/>
    <xf numFmtId="0" fontId="0" fillId="11" borderId="23" xfId="0" applyFont="1" applyFill="1" applyBorder="1"/>
    <xf numFmtId="0" fontId="0" fillId="11" borderId="16" xfId="0" applyFont="1" applyFill="1" applyBorder="1"/>
    <xf numFmtId="0" fontId="0" fillId="11" borderId="14" xfId="0" applyFont="1" applyFill="1" applyBorder="1"/>
    <xf numFmtId="0" fontId="0" fillId="11" borderId="18" xfId="0" applyFont="1" applyFill="1" applyBorder="1"/>
    <xf numFmtId="0" fontId="0" fillId="11" borderId="21" xfId="0" applyFill="1" applyBorder="1"/>
    <xf numFmtId="0" fontId="0" fillId="0" borderId="15" xfId="0" applyBorder="1" applyAlignment="1">
      <alignment horizontal="left"/>
    </xf>
    <xf numFmtId="9" fontId="0" fillId="0" borderId="15" xfId="0" applyNumberFormat="1" applyBorder="1" applyAlignment="1">
      <alignment horizontal="left"/>
    </xf>
    <xf numFmtId="9" fontId="0" fillId="5" borderId="15" xfId="0" applyNumberFormat="1" applyFill="1" applyBorder="1" applyAlignment="1">
      <alignment horizontal="left"/>
    </xf>
    <xf numFmtId="0" fontId="0" fillId="0" borderId="1" xfId="0" applyBorder="1" applyAlignment="1"/>
    <xf numFmtId="0" fontId="10" fillId="0" borderId="17" xfId="0" applyFont="1" applyBorder="1" applyAlignment="1">
      <alignment horizontal="left"/>
    </xf>
    <xf numFmtId="165" fontId="9" fillId="6" borderId="1" xfId="1" applyNumberFormat="1" applyFont="1" applyFill="1" applyBorder="1" applyAlignment="1"/>
    <xf numFmtId="165" fontId="0" fillId="5" borderId="1" xfId="1" applyNumberFormat="1" applyFont="1" applyFill="1" applyBorder="1" applyAlignment="1">
      <alignment horizontal="left"/>
    </xf>
    <xf numFmtId="165" fontId="0" fillId="0" borderId="0" xfId="1" applyNumberFormat="1" applyFont="1" applyFill="1" applyBorder="1"/>
    <xf numFmtId="165" fontId="0" fillId="0" borderId="0" xfId="1" applyNumberFormat="1" applyFont="1" applyFill="1"/>
    <xf numFmtId="165" fontId="0" fillId="6" borderId="1" xfId="1" applyNumberFormat="1" applyFont="1" applyFill="1" applyBorder="1" applyAlignment="1">
      <alignment horizontal="left"/>
    </xf>
    <xf numFmtId="165" fontId="0" fillId="0" borderId="1" xfId="1" applyNumberFormat="1" applyFont="1" applyBorder="1" applyAlignment="1">
      <alignment horizontal="left"/>
    </xf>
    <xf numFmtId="2" fontId="0" fillId="5" borderId="1" xfId="1" applyNumberFormat="1" applyFont="1" applyFill="1" applyBorder="1" applyAlignment="1">
      <alignment horizontal="left"/>
    </xf>
    <xf numFmtId="2" fontId="0" fillId="0" borderId="0" xfId="1" applyNumberFormat="1" applyFont="1" applyFill="1" applyBorder="1"/>
    <xf numFmtId="2" fontId="0" fillId="0" borderId="0" xfId="1" applyNumberFormat="1" applyFont="1" applyFill="1"/>
    <xf numFmtId="1" fontId="0" fillId="5" borderId="1" xfId="1" applyNumberFormat="1" applyFont="1" applyFill="1" applyBorder="1" applyAlignment="1">
      <alignment horizontal="right"/>
    </xf>
    <xf numFmtId="165" fontId="0" fillId="0" borderId="1" xfId="1" applyNumberFormat="1" applyFont="1" applyBorder="1"/>
    <xf numFmtId="0" fontId="5" fillId="4" borderId="11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10" fillId="6" borderId="14" xfId="0" applyFont="1" applyFill="1" applyBorder="1" applyAlignment="1">
      <alignment horizontal="center"/>
    </xf>
    <xf numFmtId="0" fontId="10" fillId="10" borderId="15" xfId="0" applyFont="1" applyFill="1" applyBorder="1" applyAlignment="1">
      <alignment horizontal="center" vertical="center"/>
    </xf>
    <xf numFmtId="0" fontId="10" fillId="10" borderId="20" xfId="0" applyFont="1" applyFill="1" applyBorder="1" applyAlignment="1">
      <alignment horizontal="center" vertical="center"/>
    </xf>
    <xf numFmtId="0" fontId="10" fillId="10" borderId="17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7" borderId="16" xfId="0" applyFont="1" applyFill="1" applyBorder="1" applyAlignment="1">
      <alignment horizontal="center"/>
    </xf>
    <xf numFmtId="0" fontId="10" fillId="7" borderId="14" xfId="0" applyFont="1" applyFill="1" applyBorder="1" applyAlignment="1">
      <alignment horizontal="center"/>
    </xf>
    <xf numFmtId="0" fontId="10" fillId="8" borderId="16" xfId="0" applyFont="1" applyFill="1" applyBorder="1" applyAlignment="1">
      <alignment horizontal="center"/>
    </xf>
    <xf numFmtId="0" fontId="10" fillId="8" borderId="14" xfId="0" applyFont="1" applyFill="1" applyBorder="1" applyAlignment="1">
      <alignment horizontal="center"/>
    </xf>
    <xf numFmtId="0" fontId="10" fillId="8" borderId="18" xfId="0" applyFont="1" applyFill="1" applyBorder="1" applyAlignment="1">
      <alignment horizontal="center"/>
    </xf>
    <xf numFmtId="0" fontId="10" fillId="9" borderId="16" xfId="0" applyFont="1" applyFill="1" applyBorder="1" applyAlignment="1">
      <alignment horizontal="center"/>
    </xf>
    <xf numFmtId="0" fontId="10" fillId="9" borderId="14" xfId="0" applyFont="1" applyFill="1" applyBorder="1" applyAlignment="1">
      <alignment horizontal="center"/>
    </xf>
    <xf numFmtId="0" fontId="10" fillId="9" borderId="18" xfId="0" applyFont="1" applyFill="1" applyBorder="1" applyAlignment="1">
      <alignment horizontal="center"/>
    </xf>
    <xf numFmtId="0" fontId="0" fillId="6" borderId="17" xfId="0" applyFill="1" applyBorder="1"/>
    <xf numFmtId="0" fontId="0" fillId="0" borderId="17" xfId="0" applyBorder="1"/>
    <xf numFmtId="0" fontId="10" fillId="6" borderId="1" xfId="0" applyFont="1" applyFill="1" applyBorder="1" applyAlignment="1">
      <alignment horizontal="center" vertical="center"/>
    </xf>
    <xf numFmtId="3" fontId="0" fillId="6" borderId="1" xfId="0" applyNumberFormat="1" applyFill="1" applyBorder="1"/>
    <xf numFmtId="0" fontId="10" fillId="6" borderId="15" xfId="0" applyFont="1" applyFill="1" applyBorder="1" applyAlignment="1">
      <alignment horizontal="center" vertical="center"/>
    </xf>
    <xf numFmtId="3" fontId="0" fillId="12" borderId="15" xfId="0" applyNumberFormat="1" applyFill="1" applyBorder="1"/>
    <xf numFmtId="0" fontId="0" fillId="12" borderId="15" xfId="0" applyFill="1" applyBorder="1"/>
    <xf numFmtId="1" fontId="0" fillId="12" borderId="15" xfId="0" applyNumberFormat="1" applyFill="1" applyBorder="1"/>
    <xf numFmtId="0" fontId="0" fillId="13" borderId="0" xfId="0" applyFill="1"/>
    <xf numFmtId="0" fontId="0" fillId="13" borderId="1" xfId="0" applyFill="1" applyBorder="1" applyAlignment="1">
      <alignment horizontal="left"/>
    </xf>
    <xf numFmtId="0" fontId="0" fillId="13" borderId="1" xfId="0" applyFont="1" applyFill="1" applyBorder="1" applyAlignment="1">
      <alignment horizontal="left"/>
    </xf>
    <xf numFmtId="0" fontId="0" fillId="13" borderId="1" xfId="0" applyFont="1" applyFill="1" applyBorder="1" applyAlignment="1">
      <alignment horizontal="left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mruColors>
      <color rgb="FF00CC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plotArea>
      <c:layout/>
      <c:scatterChart>
        <c:scatterStyle val="smoothMarker"/>
        <c:ser>
          <c:idx val="1"/>
          <c:order val="0"/>
          <c:tx>
            <c:strRef>
              <c:f>Tracker!$Z$3:$Z$4</c:f>
              <c:strCache>
                <c:ptCount val="1"/>
                <c:pt idx="0">
                  <c:v>Total investment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Tracker!$B$5:$B$1160</c:f>
              <c:numCache>
                <c:formatCode>General</c:formatCode>
                <c:ptCount val="115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</c:numCache>
            </c:numRef>
          </c:xVal>
          <c:yVal>
            <c:numRef>
              <c:f>Tracker!$Z$5:$Z$1160</c:f>
              <c:numCache>
                <c:formatCode>General</c:formatCode>
                <c:ptCount val="1156"/>
                <c:pt idx="0">
                  <c:v>2722222</c:v>
                </c:pt>
                <c:pt idx="1">
                  <c:v>2904232</c:v>
                </c:pt>
                <c:pt idx="2">
                  <c:v>3523856</c:v>
                </c:pt>
                <c:pt idx="3">
                  <c:v>3213183.2821996231</c:v>
                </c:pt>
                <c:pt idx="4">
                  <c:v>2372795.9714473318</c:v>
                </c:pt>
                <c:pt idx="5">
                  <c:v>3312377.1232087165</c:v>
                </c:pt>
                <c:pt idx="6">
                  <c:v>2139794.4285904779</c:v>
                </c:pt>
                <c:pt idx="7">
                  <c:v>4343905.0475118579</c:v>
                </c:pt>
                <c:pt idx="8">
                  <c:v>1574537.4764230319</c:v>
                </c:pt>
                <c:pt idx="9">
                  <c:v>3515279.5900635822</c:v>
                </c:pt>
                <c:pt idx="10">
                  <c:v>3526962.5982029196</c:v>
                </c:pt>
                <c:pt idx="11">
                  <c:v>2961028.1584206289</c:v>
                </c:pt>
                <c:pt idx="12">
                  <c:v>3671498.0089817615</c:v>
                </c:pt>
                <c:pt idx="13">
                  <c:v>2997200.6634612442</c:v>
                </c:pt>
                <c:pt idx="14">
                  <c:v>4777612.5001464728</c:v>
                </c:pt>
                <c:pt idx="15">
                  <c:v>3134675.000592351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</c:numCache>
            </c:numRef>
          </c:yVal>
          <c:smooth val="1"/>
        </c:ser>
        <c:ser>
          <c:idx val="4"/>
          <c:order val="1"/>
          <c:tx>
            <c:strRef>
              <c:f>Tracker!$AC$3:$AC$4</c:f>
              <c:strCache>
                <c:ptCount val="1"/>
                <c:pt idx="0">
                  <c:v>Expected total value</c:v>
                </c:pt>
              </c:strCache>
            </c:strRef>
          </c:tx>
          <c:spPr>
            <a:ln>
              <a:solidFill>
                <a:srgbClr val="0033CC"/>
              </a:solidFill>
            </a:ln>
          </c:spPr>
          <c:marker>
            <c:symbol val="circle"/>
            <c:size val="1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</c:spPr>
          </c:marker>
          <c:xVal>
            <c:numRef>
              <c:f>Tracker!$B$5:$B$1160</c:f>
              <c:numCache>
                <c:formatCode>General</c:formatCode>
                <c:ptCount val="115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</c:numCache>
            </c:numRef>
          </c:xVal>
          <c:yVal>
            <c:numRef>
              <c:f>Tracker!$AC$5:$AC$1160</c:f>
              <c:numCache>
                <c:formatCode>_ * #,##0_ ;_ * \-#,##0_ ;_ * "-"??_ ;_ @_ </c:formatCode>
                <c:ptCount val="1156"/>
                <c:pt idx="0">
                  <c:v>2743298.7721347758</c:v>
                </c:pt>
                <c:pt idx="1">
                  <c:v>5575538.9131891895</c:v>
                </c:pt>
                <c:pt idx="2">
                  <c:v>8452030.5284428243</c:v>
                </c:pt>
                <c:pt idx="3">
                  <c:v>11373106.239533391</c:v>
                </c:pt>
                <c:pt idx="4">
                  <c:v>14339101.203842554</c:v>
                </c:pt>
                <c:pt idx="5">
                  <c:v>17350353.134032298</c:v>
                </c:pt>
                <c:pt idx="6">
                  <c:v>20407202.317732982</c:v>
                </c:pt>
                <c:pt idx="7">
                  <c:v>23509991.63738431</c:v>
                </c:pt>
                <c:pt idx="8">
                  <c:v>26659066.590230376</c:v>
                </c:pt>
                <c:pt idx="9">
                  <c:v>29854775.308469996</c:v>
                </c:pt>
                <c:pt idx="10">
                  <c:v>33097468.579563558</c:v>
                </c:pt>
                <c:pt idx="11">
                  <c:v>36387499.866697587</c:v>
                </c:pt>
                <c:pt idx="12">
                  <c:v>39725225.329408281</c:v>
                </c:pt>
                <c:pt idx="13">
                  <c:v>43111003.844365217</c:v>
                </c:pt>
                <c:pt idx="14">
                  <c:v>46545197.026316561</c:v>
                </c:pt>
                <c:pt idx="15">
                  <c:v>50028169.249196954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Tracker!$AB$3:$AB$4</c:f>
              <c:strCache>
                <c:ptCount val="1"/>
                <c:pt idx="0">
                  <c:v>Total Value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Tracker!$B$5:$B$1160</c:f>
              <c:numCache>
                <c:formatCode>General</c:formatCode>
                <c:ptCount val="115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</c:numCache>
            </c:numRef>
          </c:xVal>
          <c:yVal>
            <c:numRef>
              <c:f>Tracker!$AA$5:$AA$1160</c:f>
              <c:numCache>
                <c:formatCode>_ * #,##0_ ;_ * \-#,##0_ ;_ * "-"??_ ;_ @_ </c:formatCode>
                <c:ptCount val="1156"/>
                <c:pt idx="0">
                  <c:v>2722222</c:v>
                </c:pt>
                <c:pt idx="1">
                  <c:v>5626454</c:v>
                </c:pt>
                <c:pt idx="2">
                  <c:v>9150310</c:v>
                </c:pt>
                <c:pt idx="3">
                  <c:v>12363493.282199623</c:v>
                </c:pt>
                <c:pt idx="4">
                  <c:v>14736289.253646955</c:v>
                </c:pt>
                <c:pt idx="5">
                  <c:v>18048666.376855671</c:v>
                </c:pt>
                <c:pt idx="6">
                  <c:v>20188460.805446148</c:v>
                </c:pt>
                <c:pt idx="7">
                  <c:v>24532365.852958005</c:v>
                </c:pt>
                <c:pt idx="8">
                  <c:v>26106903.329381038</c:v>
                </c:pt>
                <c:pt idx="9">
                  <c:v>29622182.919444621</c:v>
                </c:pt>
                <c:pt idx="10">
                  <c:v>33149145.517647542</c:v>
                </c:pt>
                <c:pt idx="11">
                  <c:v>36110173.676068172</c:v>
                </c:pt>
                <c:pt idx="12">
                  <c:v>39781671.685049936</c:v>
                </c:pt>
                <c:pt idx="13">
                  <c:v>42778872.348511182</c:v>
                </c:pt>
                <c:pt idx="14">
                  <c:v>47556484.848657653</c:v>
                </c:pt>
                <c:pt idx="15">
                  <c:v>50691159.849250004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</c:numCache>
            </c:numRef>
          </c:yVal>
          <c:smooth val="1"/>
        </c:ser>
        <c:axId val="87155072"/>
        <c:axId val="87157760"/>
      </c:scatterChart>
      <c:valAx>
        <c:axId val="87155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Months</a:t>
                </a:r>
              </a:p>
            </c:rich>
          </c:tx>
          <c:layout>
            <c:manualLayout>
              <c:xMode val="edge"/>
              <c:yMode val="edge"/>
              <c:x val="0.47979709665069775"/>
              <c:y val="0.86470844212358633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7157760"/>
        <c:crosses val="autoZero"/>
        <c:crossBetween val="midCat"/>
        <c:majorUnit val="1"/>
      </c:valAx>
      <c:valAx>
        <c:axId val="87157760"/>
        <c:scaling>
          <c:orientation val="minMax"/>
        </c:scaling>
        <c:axPos val="l"/>
        <c:majorGridlines/>
        <c:numFmt formatCode="General" sourceLinked="1"/>
        <c:tickLblPos val="nextTo"/>
        <c:crossAx val="87155072"/>
        <c:crosses val="autoZero"/>
        <c:crossBetween val="midCat"/>
        <c:dispUnits>
          <c:builtInUnit val="hundredThousands"/>
          <c:dispUnitsLbl/>
        </c:dispUnits>
      </c:valAx>
    </c:plotArea>
    <c:legend>
      <c:legendPos val="t"/>
    </c:legend>
    <c:dispBlanksAs val="gap"/>
  </c:chart>
  <c:txPr>
    <a:bodyPr/>
    <a:lstStyle/>
    <a:p>
      <a:pPr>
        <a:defRPr sz="1400"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266700</xdr:colOff>
      <xdr:row>1</xdr:row>
      <xdr:rowOff>68580</xdr:rowOff>
    </xdr:from>
    <xdr:to>
      <xdr:col>30</xdr:col>
      <xdr:colOff>777240</xdr:colOff>
      <xdr:row>1</xdr:row>
      <xdr:rowOff>76200</xdr:rowOff>
    </xdr:to>
    <xdr:cxnSp macro="">
      <xdr:nvCxnSpPr>
        <xdr:cNvPr id="3" name="Straight Arrow Connector 2"/>
        <xdr:cNvCxnSpPr/>
      </xdr:nvCxnSpPr>
      <xdr:spPr>
        <a:xfrm>
          <a:off x="17967960" y="251460"/>
          <a:ext cx="510540" cy="762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106680</xdr:rowOff>
    </xdr:from>
    <xdr:to>
      <xdr:col>9</xdr:col>
      <xdr:colOff>381000</xdr:colOff>
      <xdr:row>16</xdr:row>
      <xdr:rowOff>99060</xdr:rowOff>
    </xdr:to>
    <xdr:graphicFrame macro="">
      <xdr:nvGraphicFramePr>
        <xdr:cNvPr id="30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C116"/>
  <sheetViews>
    <sheetView tabSelected="1" workbookViewId="0">
      <selection activeCell="B3" sqref="B3"/>
    </sheetView>
  </sheetViews>
  <sheetFormatPr defaultRowHeight="14.4"/>
  <cols>
    <col min="1" max="1" width="72.109375" customWidth="1"/>
    <col min="2" max="2" width="14.44140625" style="4" bestFit="1" customWidth="1"/>
    <col min="3" max="3" width="58.88671875" bestFit="1" customWidth="1"/>
    <col min="5" max="5" width="9.21875" bestFit="1" customWidth="1"/>
  </cols>
  <sheetData>
    <row r="1" spans="1:81" ht="18.600000000000001" thickBot="1">
      <c r="A1" s="109" t="s">
        <v>29</v>
      </c>
      <c r="B1" s="110"/>
      <c r="C1" s="111"/>
      <c r="D1" s="2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>
      <c r="A2" s="19" t="s">
        <v>40</v>
      </c>
      <c r="B2" s="20"/>
      <c r="C2" s="2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>
      <c r="A3" s="22" t="s">
        <v>26</v>
      </c>
      <c r="B3" s="11">
        <v>40000</v>
      </c>
      <c r="C3" s="21" t="s">
        <v>27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5" customHeight="1">
      <c r="A4" s="23"/>
      <c r="B4" s="20"/>
      <c r="C4" s="21" t="s">
        <v>28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5" customHeight="1">
      <c r="A5" s="23"/>
      <c r="B5" s="20"/>
      <c r="C5" s="2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>
      <c r="A6" s="22" t="s">
        <v>30</v>
      </c>
      <c r="B6" s="10">
        <v>8.5000000000000006E-2</v>
      </c>
      <c r="C6" s="24" t="s">
        <v>31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>
      <c r="A7" s="22" t="s">
        <v>0</v>
      </c>
      <c r="B7" s="5">
        <v>40</v>
      </c>
      <c r="C7" s="2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>
      <c r="A8" s="22" t="s">
        <v>1</v>
      </c>
      <c r="B8" s="5">
        <v>65</v>
      </c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>
      <c r="A9" s="22" t="s">
        <v>2</v>
      </c>
      <c r="B9" s="5">
        <v>90</v>
      </c>
      <c r="C9" s="24" t="s">
        <v>32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>
      <c r="A10" s="22" t="s">
        <v>3</v>
      </c>
      <c r="B10" s="5">
        <f>B8-B7</f>
        <v>25</v>
      </c>
      <c r="C10" s="2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>
      <c r="A11" s="22" t="s">
        <v>33</v>
      </c>
      <c r="B11" s="14">
        <f>B3*(1+B6)^B10</f>
        <v>307470.49423164962</v>
      </c>
      <c r="C11" s="25" t="s">
        <v>34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>
      <c r="A12" s="23"/>
      <c r="B12" s="20"/>
      <c r="C12" s="2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>
      <c r="A13" s="22" t="s">
        <v>4</v>
      </c>
      <c r="B13" s="12">
        <f>B9-B8</f>
        <v>25</v>
      </c>
      <c r="C13" s="26" t="s">
        <v>35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>
      <c r="A14" s="22" t="s">
        <v>5</v>
      </c>
      <c r="B14" s="10">
        <v>0.09</v>
      </c>
      <c r="C14" s="26" t="s">
        <v>36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>
      <c r="A15" s="22" t="s">
        <v>38</v>
      </c>
      <c r="B15" s="10">
        <v>0.08</v>
      </c>
      <c r="C15" s="26" t="s">
        <v>37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>
      <c r="A16" s="27" t="s">
        <v>39</v>
      </c>
      <c r="B16" s="8"/>
      <c r="C16" s="26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>
      <c r="A17" s="28" t="s">
        <v>6</v>
      </c>
      <c r="B17" s="15">
        <f>PV((1+(B15))/(1+B14)-1,B13,-12*B11,,1)</f>
        <v>103256256.22390583</v>
      </c>
      <c r="C17" s="26" t="s">
        <v>41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>
      <c r="A18" s="23"/>
      <c r="B18" s="20"/>
      <c r="C18" s="21"/>
      <c r="D18" s="1"/>
      <c r="E18" s="1"/>
      <c r="F18" s="1"/>
      <c r="G18" s="1"/>
      <c r="H18" s="1"/>
      <c r="I18" s="1"/>
      <c r="J18" s="1"/>
      <c r="K18" s="1"/>
      <c r="L18" s="1"/>
    </row>
    <row r="19" spans="1:81">
      <c r="A19" s="19" t="s">
        <v>42</v>
      </c>
      <c r="B19" s="20"/>
      <c r="C19" s="29"/>
      <c r="D19" s="1"/>
      <c r="E19" s="1"/>
      <c r="F19" s="1"/>
      <c r="G19" s="1"/>
      <c r="H19" s="1"/>
      <c r="I19" s="1"/>
      <c r="J19" s="1"/>
      <c r="K19" s="1"/>
      <c r="L19" s="1"/>
    </row>
    <row r="20" spans="1:81">
      <c r="A20" s="22" t="s">
        <v>10</v>
      </c>
      <c r="B20" s="10">
        <v>0.1</v>
      </c>
      <c r="C20" s="30" t="s">
        <v>43</v>
      </c>
      <c r="D20" s="1"/>
      <c r="E20" s="1"/>
      <c r="F20" s="1"/>
      <c r="G20" s="1"/>
      <c r="H20" s="1"/>
      <c r="I20" s="1"/>
      <c r="J20" s="1"/>
      <c r="K20" s="1"/>
      <c r="L20" s="1"/>
    </row>
    <row r="21" spans="1:81">
      <c r="A21" s="22" t="s">
        <v>8</v>
      </c>
      <c r="B21" s="10">
        <v>0.06</v>
      </c>
      <c r="C21" s="26" t="s">
        <v>45</v>
      </c>
      <c r="D21" s="1"/>
      <c r="E21" s="1"/>
      <c r="F21" s="1"/>
      <c r="G21" s="1"/>
      <c r="H21" s="1"/>
      <c r="I21" s="1"/>
      <c r="J21" s="1"/>
      <c r="K21" s="1"/>
      <c r="L21" s="1"/>
    </row>
    <row r="22" spans="1:81">
      <c r="A22" s="22" t="s">
        <v>9</v>
      </c>
      <c r="B22" s="10">
        <v>0.08</v>
      </c>
      <c r="C22" s="26" t="s">
        <v>46</v>
      </c>
      <c r="D22" s="1"/>
      <c r="E22" s="1"/>
      <c r="F22" s="1"/>
      <c r="G22" s="1"/>
      <c r="H22" s="1"/>
      <c r="I22" s="1"/>
      <c r="J22" s="1"/>
      <c r="K22" s="1"/>
      <c r="L22" s="1"/>
    </row>
    <row r="23" spans="1:81">
      <c r="A23" s="23"/>
      <c r="B23" s="13"/>
      <c r="C23" s="21"/>
      <c r="D23" s="1"/>
      <c r="E23" s="1"/>
      <c r="F23" s="1"/>
      <c r="G23" s="1"/>
      <c r="H23" s="1"/>
      <c r="I23" s="1"/>
      <c r="J23" s="1"/>
      <c r="K23" s="1"/>
      <c r="L23" s="1"/>
    </row>
    <row r="24" spans="1:81">
      <c r="A24" s="19" t="s">
        <v>47</v>
      </c>
      <c r="B24" s="20"/>
      <c r="C24" s="31" t="s">
        <v>44</v>
      </c>
      <c r="D24" s="1"/>
      <c r="E24" s="1"/>
      <c r="F24" s="1"/>
      <c r="G24" s="1"/>
      <c r="H24" s="1"/>
      <c r="I24" s="1"/>
      <c r="J24" s="1"/>
      <c r="K24" s="1"/>
      <c r="L24" s="1"/>
    </row>
    <row r="25" spans="1:81">
      <c r="A25" s="22" t="s">
        <v>7</v>
      </c>
      <c r="B25" s="5">
        <v>500000</v>
      </c>
      <c r="C25" s="32">
        <f>B25*(1+B20)^$B$10</f>
        <v>5417352.9716941956</v>
      </c>
      <c r="D25" s="1"/>
      <c r="E25" s="1"/>
      <c r="F25" s="1"/>
      <c r="G25" s="1"/>
      <c r="H25" s="1"/>
      <c r="I25" s="1"/>
      <c r="J25" s="1"/>
      <c r="K25" s="1"/>
      <c r="L25" s="1"/>
    </row>
    <row r="26" spans="1:81">
      <c r="A26" s="22" t="s">
        <v>15</v>
      </c>
      <c r="B26" s="6">
        <v>100000</v>
      </c>
      <c r="C26" s="32">
        <f>B26*(1+B21)^$B$10</f>
        <v>429187.0719743488</v>
      </c>
      <c r="D26" s="1"/>
      <c r="E26" s="1"/>
      <c r="F26" s="1"/>
      <c r="G26" s="1"/>
      <c r="H26" s="1"/>
      <c r="I26" s="1"/>
      <c r="J26" s="1"/>
      <c r="K26" s="1"/>
      <c r="L26" s="1"/>
    </row>
    <row r="27" spans="1:81">
      <c r="A27" s="22" t="s">
        <v>14</v>
      </c>
      <c r="B27" s="6">
        <v>100000</v>
      </c>
      <c r="C27" s="32">
        <f>B27*(1+B22)^$B$10</f>
        <v>684847.51962193253</v>
      </c>
      <c r="D27" s="1"/>
      <c r="E27" s="1"/>
      <c r="F27" s="1"/>
      <c r="G27" s="1"/>
      <c r="H27" s="1"/>
      <c r="I27" s="1"/>
      <c r="J27" s="1"/>
      <c r="K27" s="1"/>
      <c r="L27" s="1"/>
    </row>
    <row r="28" spans="1:81">
      <c r="A28" s="22" t="s">
        <v>16</v>
      </c>
      <c r="B28" s="5">
        <v>1000000</v>
      </c>
      <c r="C28" s="33">
        <f>B28</f>
        <v>1000000</v>
      </c>
      <c r="D28" s="1"/>
      <c r="E28" s="1"/>
      <c r="F28" s="1"/>
      <c r="G28" s="1"/>
      <c r="H28" s="1"/>
      <c r="I28" s="1"/>
      <c r="J28" s="1"/>
      <c r="K28" s="1"/>
      <c r="L28" s="1"/>
    </row>
    <row r="29" spans="1:81">
      <c r="A29" s="34"/>
      <c r="B29" s="35"/>
      <c r="C29" s="21"/>
      <c r="D29" s="1"/>
      <c r="E29" s="1"/>
      <c r="F29" s="1"/>
      <c r="G29" s="1"/>
      <c r="H29" s="1"/>
      <c r="I29" s="1"/>
      <c r="J29" s="1"/>
      <c r="K29" s="1"/>
      <c r="L29" s="1"/>
    </row>
    <row r="30" spans="1:81">
      <c r="A30" s="22" t="s">
        <v>48</v>
      </c>
      <c r="B30" s="5">
        <v>21000</v>
      </c>
      <c r="C30" s="21"/>
      <c r="D30" s="1"/>
      <c r="E30" s="1"/>
      <c r="F30" s="1"/>
      <c r="G30" s="1"/>
      <c r="H30" s="1"/>
      <c r="I30" s="1"/>
      <c r="J30" s="1"/>
      <c r="K30" s="1"/>
      <c r="L30" s="1"/>
    </row>
    <row r="31" spans="1:81">
      <c r="A31" s="22" t="s">
        <v>60</v>
      </c>
      <c r="B31" s="10">
        <v>0.05</v>
      </c>
      <c r="C31" s="36" t="s">
        <v>50</v>
      </c>
      <c r="D31" s="1"/>
      <c r="E31" s="1"/>
      <c r="F31" s="1"/>
      <c r="G31" s="1"/>
      <c r="H31" s="1"/>
      <c r="I31" s="1"/>
      <c r="J31" s="1"/>
      <c r="K31" s="1"/>
      <c r="L31" s="1"/>
    </row>
    <row r="32" spans="1:81">
      <c r="A32" s="22" t="s">
        <v>13</v>
      </c>
      <c r="B32" s="10">
        <v>0.08</v>
      </c>
      <c r="C32" s="32">
        <f>IF(B32=B31,B30*12*B10*(1+B32)^B10,B30*12*(1+B32)*((1+B32)^B10-(1+B31)^B10)/(B32-B31))</f>
        <v>31408354.956262492</v>
      </c>
      <c r="D32" s="1"/>
      <c r="E32" s="1"/>
      <c r="F32" s="1"/>
      <c r="G32" s="1"/>
      <c r="H32" s="1"/>
      <c r="I32" s="1"/>
      <c r="J32" s="1"/>
      <c r="K32" s="1"/>
      <c r="L32" s="1"/>
    </row>
    <row r="33" spans="1:12">
      <c r="A33" s="23"/>
      <c r="B33" s="20"/>
      <c r="C33" s="21"/>
      <c r="D33" s="1"/>
      <c r="E33" s="1"/>
      <c r="F33" s="1"/>
      <c r="G33" s="1"/>
      <c r="H33" s="1"/>
      <c r="I33" s="1"/>
      <c r="J33" s="1"/>
      <c r="K33" s="1"/>
      <c r="L33" s="1"/>
    </row>
    <row r="34" spans="1:12">
      <c r="A34" s="27" t="s">
        <v>11</v>
      </c>
      <c r="B34" s="14">
        <f>B17-SUM(C25:C28)-C32</f>
        <v>64316513.704352863</v>
      </c>
      <c r="C34" s="21" t="s">
        <v>49</v>
      </c>
      <c r="D34" s="1"/>
      <c r="E34" s="1"/>
      <c r="F34" s="1"/>
      <c r="G34" s="1"/>
      <c r="H34" s="1"/>
      <c r="I34" s="1"/>
      <c r="J34" s="1"/>
      <c r="K34" s="1"/>
      <c r="L34" s="1"/>
    </row>
    <row r="35" spans="1:12">
      <c r="A35" s="23" t="s">
        <v>24</v>
      </c>
      <c r="B35" s="42"/>
      <c r="C35" s="21"/>
      <c r="D35" s="1"/>
      <c r="E35" s="1"/>
      <c r="F35" s="1"/>
      <c r="G35" s="1"/>
      <c r="H35" s="1"/>
      <c r="I35" s="1"/>
      <c r="J35" s="1"/>
      <c r="K35" s="1"/>
      <c r="L35" s="1"/>
    </row>
    <row r="36" spans="1:12">
      <c r="A36" s="23" t="s">
        <v>17</v>
      </c>
      <c r="B36" s="20"/>
      <c r="C36" s="21"/>
      <c r="D36" s="1"/>
      <c r="E36" s="1"/>
      <c r="F36" s="1"/>
      <c r="G36" s="1"/>
      <c r="H36" s="1"/>
      <c r="I36" s="1"/>
      <c r="J36" s="1"/>
      <c r="K36" s="1"/>
      <c r="L36" s="1"/>
    </row>
    <row r="37" spans="1:12">
      <c r="A37" s="22" t="s">
        <v>18</v>
      </c>
      <c r="B37" s="16">
        <v>0.6</v>
      </c>
      <c r="C37" s="21" t="s">
        <v>51</v>
      </c>
      <c r="D37" s="1"/>
      <c r="E37" s="1"/>
      <c r="F37" s="1"/>
      <c r="G37" s="1"/>
      <c r="H37" s="1"/>
      <c r="I37" s="1"/>
      <c r="J37" s="1"/>
      <c r="K37" s="1"/>
      <c r="L37" s="1"/>
    </row>
    <row r="38" spans="1:12">
      <c r="A38" s="22" t="s">
        <v>19</v>
      </c>
      <c r="B38" s="16">
        <v>0.1</v>
      </c>
      <c r="C38" s="21"/>
      <c r="D38" s="1"/>
      <c r="E38" s="1"/>
      <c r="F38" s="1"/>
      <c r="G38" s="1"/>
      <c r="H38" s="1"/>
      <c r="I38" s="1"/>
      <c r="J38" s="1"/>
      <c r="K38" s="1"/>
      <c r="L38" s="1"/>
    </row>
    <row r="39" spans="1:12">
      <c r="A39" s="22" t="s">
        <v>20</v>
      </c>
      <c r="B39" s="16">
        <f>1-B37-B38</f>
        <v>0.30000000000000004</v>
      </c>
      <c r="C39" s="21"/>
      <c r="D39" s="1"/>
      <c r="E39" s="1"/>
      <c r="F39" s="1"/>
      <c r="G39" s="1"/>
      <c r="H39" s="1"/>
      <c r="I39" s="1"/>
      <c r="J39" s="1"/>
      <c r="K39" s="1"/>
      <c r="L39" s="1"/>
    </row>
    <row r="40" spans="1:12">
      <c r="A40" s="23"/>
      <c r="B40" s="42"/>
      <c r="C40" s="21"/>
      <c r="D40" s="1"/>
      <c r="E40" s="1"/>
      <c r="F40" s="1"/>
      <c r="G40" s="1"/>
      <c r="H40" s="1"/>
      <c r="I40" s="1"/>
      <c r="J40" s="1"/>
      <c r="K40" s="1"/>
      <c r="L40" s="1"/>
    </row>
    <row r="41" spans="1:12">
      <c r="A41" s="22" t="s">
        <v>25</v>
      </c>
      <c r="B41" s="10">
        <v>0.1</v>
      </c>
      <c r="C41" s="26" t="s">
        <v>52</v>
      </c>
      <c r="D41" s="1"/>
      <c r="E41" s="1"/>
      <c r="F41" s="1"/>
      <c r="G41" s="1"/>
      <c r="H41" s="1"/>
      <c r="I41" s="1"/>
      <c r="J41" s="1"/>
      <c r="K41" s="1"/>
      <c r="L41" s="1"/>
    </row>
    <row r="42" spans="1:12">
      <c r="A42" s="22" t="s">
        <v>57</v>
      </c>
      <c r="B42" s="17">
        <f>((B20*B37)+(B21*B38)+(B22*B39))</f>
        <v>9.0000000000000011E-2</v>
      </c>
      <c r="C42" s="26" t="s">
        <v>59</v>
      </c>
      <c r="D42" s="1"/>
      <c r="E42" s="1"/>
      <c r="F42" s="1"/>
      <c r="G42" s="1"/>
      <c r="H42" s="1"/>
      <c r="I42" s="1"/>
      <c r="J42" s="1"/>
      <c r="K42" s="1"/>
      <c r="L42" s="1"/>
    </row>
    <row r="43" spans="1:12">
      <c r="A43" s="22" t="s">
        <v>12</v>
      </c>
      <c r="B43" s="7">
        <f>IF(B34&lt;0,0,IF(B41=B42,B34/(12*B10*(1+B42)^B10),B34*(B42-B41)/(12*(1+B42)*((1+B42)^(B10)-(1+B41)^(B10)))))</f>
        <v>22233.262994981764</v>
      </c>
      <c r="C43" s="26"/>
      <c r="D43" s="1"/>
      <c r="E43" s="1"/>
      <c r="F43" s="1"/>
      <c r="G43" s="1"/>
      <c r="H43" s="1"/>
      <c r="I43" s="1"/>
      <c r="J43" s="1"/>
      <c r="K43" s="1"/>
      <c r="L43" s="1"/>
    </row>
    <row r="44" spans="1:12">
      <c r="A44" s="23"/>
      <c r="B44" s="20"/>
      <c r="C44" s="21"/>
      <c r="D44" s="1"/>
      <c r="E44" s="1"/>
      <c r="F44" s="1"/>
      <c r="G44" s="1"/>
      <c r="H44" s="1"/>
      <c r="I44" s="1"/>
      <c r="J44" s="1"/>
      <c r="K44" s="1"/>
      <c r="L44" s="1"/>
    </row>
    <row r="45" spans="1:12">
      <c r="A45" s="37" t="s">
        <v>53</v>
      </c>
      <c r="B45" s="8"/>
      <c r="C45" s="38" t="s">
        <v>54</v>
      </c>
      <c r="D45" s="1"/>
      <c r="E45" s="1"/>
      <c r="F45" s="1"/>
      <c r="G45" s="1"/>
      <c r="H45" s="1"/>
      <c r="I45" s="1"/>
      <c r="J45" s="1"/>
      <c r="K45" s="1"/>
      <c r="L45" s="1"/>
    </row>
    <row r="46" spans="1:12">
      <c r="A46" s="27" t="s">
        <v>21</v>
      </c>
      <c r="B46" s="7">
        <f>B43*B37</f>
        <v>13339.957796989058</v>
      </c>
      <c r="C46" s="32">
        <f>IF(B20=B41,B46*12*B10*(1+B20)^B10,B46*12*(1+B20)*((1+B20)^B10-(1+B41)^B10)/(B20-B41))</f>
        <v>43360356.008276291</v>
      </c>
      <c r="D46" s="1"/>
      <c r="E46" s="1"/>
      <c r="F46" s="1"/>
      <c r="G46" s="1"/>
      <c r="H46" s="1"/>
      <c r="I46" s="1"/>
      <c r="J46" s="1"/>
      <c r="K46" s="1"/>
      <c r="L46" s="1"/>
    </row>
    <row r="47" spans="1:12">
      <c r="A47" s="27" t="s">
        <v>22</v>
      </c>
      <c r="B47" s="7">
        <f>B43*B38</f>
        <v>2223.3262994981765</v>
      </c>
      <c r="C47" s="32">
        <f>IF(B21=B41,B47*12*B10*(1+B21)^B10,B47*12*(1+B21)*((1+B21)^B10-(1+B41)^B10)/(B21-B41))</f>
        <v>4625900.7250720523</v>
      </c>
      <c r="D47" s="1"/>
      <c r="E47" s="1"/>
      <c r="F47" s="1"/>
      <c r="G47" s="1"/>
      <c r="H47" s="1"/>
      <c r="I47" s="1"/>
      <c r="J47" s="1"/>
      <c r="K47" s="1"/>
      <c r="L47" s="1"/>
    </row>
    <row r="48" spans="1:12">
      <c r="A48" s="27" t="s">
        <v>23</v>
      </c>
      <c r="B48" s="7">
        <f>B43*B39</f>
        <v>6669.9788984945299</v>
      </c>
      <c r="C48" s="32">
        <f>IF(B22=B41,B48*12*B10*(1+B22)^B10,B48*12*(1+B22)*((1+B22)^B10-(1+B41)^B10)/(B22-B41))</f>
        <v>17229072.579359744</v>
      </c>
      <c r="D48" s="1"/>
      <c r="E48" s="1"/>
      <c r="F48" s="1"/>
      <c r="G48" s="1"/>
      <c r="H48" s="1"/>
      <c r="I48" s="1"/>
      <c r="J48" s="1"/>
      <c r="K48" s="1"/>
      <c r="L48" s="1"/>
    </row>
    <row r="49" spans="1:12">
      <c r="A49" s="112" t="s">
        <v>55</v>
      </c>
      <c r="B49" s="113"/>
      <c r="C49" s="32">
        <f>SUM(C46:C48)</f>
        <v>65215329.31270808</v>
      </c>
      <c r="D49" s="1"/>
      <c r="E49" s="1"/>
      <c r="F49" s="1"/>
      <c r="G49" s="1"/>
      <c r="H49" s="1"/>
      <c r="I49" s="1"/>
      <c r="J49" s="1"/>
      <c r="K49" s="1"/>
      <c r="L49" s="1"/>
    </row>
    <row r="50" spans="1:12" ht="15" thickBot="1">
      <c r="A50" s="39" t="s">
        <v>56</v>
      </c>
      <c r="B50" s="40"/>
      <c r="C50" s="41"/>
      <c r="D50" s="1"/>
      <c r="E50" s="1"/>
      <c r="F50" s="1"/>
      <c r="G50" s="1"/>
      <c r="H50" s="1"/>
      <c r="I50" s="1"/>
      <c r="J50" s="1"/>
      <c r="K50" s="1"/>
      <c r="L50" s="1"/>
    </row>
    <row r="51" spans="1:12">
      <c r="A51" s="1"/>
      <c r="B51" s="9"/>
      <c r="C51" s="18"/>
      <c r="D51" s="1"/>
      <c r="E51" s="1"/>
      <c r="F51" s="1"/>
      <c r="G51" s="1"/>
      <c r="H51" s="1"/>
      <c r="I51" s="1"/>
      <c r="J51" s="1"/>
      <c r="K51" s="1"/>
      <c r="L51" s="1"/>
    </row>
    <row r="52" spans="1:12">
      <c r="A52" s="1"/>
      <c r="B52" s="9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>
      <c r="A53" s="3" t="s">
        <v>58</v>
      </c>
      <c r="B53" s="14">
        <f>IF(B42=B41,B43*12*B10*(1+B42)^B10,B43*12*(1+B42)*((1+B42)^B10-(1+B41)^B10)/(B42-B41))</f>
        <v>64316513.704352848</v>
      </c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1:12">
      <c r="A54" s="1"/>
      <c r="B54" s="9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1:12">
      <c r="A55" s="12"/>
      <c r="B55" s="12" t="s">
        <v>61</v>
      </c>
      <c r="C55" s="12" t="s">
        <v>69</v>
      </c>
      <c r="I55" s="1"/>
      <c r="J55" s="1"/>
      <c r="K55" s="1"/>
      <c r="L55" s="1"/>
    </row>
    <row r="56" spans="1:12">
      <c r="A56" s="12" t="s">
        <v>21</v>
      </c>
      <c r="B56" s="56">
        <f>'Retirement Calculator'!B20</f>
        <v>0.1</v>
      </c>
      <c r="C56" s="55">
        <f>'Retirement Calculator'!B46</f>
        <v>13339.957796989058</v>
      </c>
      <c r="I56" s="1"/>
      <c r="J56" s="1"/>
      <c r="K56" s="1"/>
      <c r="L56" s="1"/>
    </row>
    <row r="57" spans="1:12">
      <c r="A57" s="12" t="s">
        <v>68</v>
      </c>
      <c r="B57" s="56">
        <f>'Retirement Calculator'!B21</f>
        <v>0.06</v>
      </c>
      <c r="C57" s="55">
        <f>'Retirement Calculator'!B47</f>
        <v>2223.3262994981765</v>
      </c>
      <c r="I57" s="1"/>
      <c r="J57" s="1"/>
      <c r="K57" s="1"/>
      <c r="L57" s="1"/>
    </row>
    <row r="58" spans="1:12">
      <c r="A58" s="12" t="s">
        <v>67</v>
      </c>
      <c r="B58" s="56">
        <f>'Retirement Calculator'!B22</f>
        <v>0.08</v>
      </c>
      <c r="C58" s="55">
        <f>'Retirement Calculator'!B48</f>
        <v>6669.9788984945299</v>
      </c>
      <c r="I58" s="1"/>
      <c r="J58" s="1"/>
      <c r="K58" s="1"/>
      <c r="L58" s="1"/>
    </row>
    <row r="59" spans="1:12">
      <c r="I59" s="1"/>
      <c r="J59" s="1"/>
      <c r="K59" s="1"/>
      <c r="L59" s="1"/>
    </row>
    <row r="60" spans="1:12">
      <c r="A60" s="52" t="s">
        <v>74</v>
      </c>
      <c r="B60" s="97"/>
      <c r="C60" s="93" t="s">
        <v>61</v>
      </c>
      <c r="D60" s="53"/>
      <c r="E60" s="53"/>
      <c r="I60" s="1"/>
      <c r="J60" s="1"/>
      <c r="K60" s="1"/>
      <c r="L60" s="1"/>
    </row>
    <row r="61" spans="1:12">
      <c r="A61" s="50" t="s">
        <v>7</v>
      </c>
      <c r="B61" s="12">
        <f>'Retirement Calculator'!B25</f>
        <v>500000</v>
      </c>
      <c r="C61" s="94">
        <f>B56</f>
        <v>0.1</v>
      </c>
      <c r="D61" s="54"/>
      <c r="E61" s="54"/>
      <c r="I61" s="1"/>
      <c r="J61" s="1"/>
      <c r="K61" s="1"/>
      <c r="L61" s="1"/>
    </row>
    <row r="62" spans="1:12">
      <c r="A62" s="50" t="s">
        <v>15</v>
      </c>
      <c r="B62" s="12">
        <f>'Retirement Calculator'!B26</f>
        <v>100000</v>
      </c>
      <c r="C62" s="94">
        <f>B57</f>
        <v>0.06</v>
      </c>
      <c r="D62" s="54"/>
      <c r="E62" s="54"/>
      <c r="I62" s="1"/>
      <c r="J62" s="1"/>
      <c r="K62" s="1"/>
      <c r="L62" s="1"/>
    </row>
    <row r="63" spans="1:12">
      <c r="A63" s="50" t="s">
        <v>14</v>
      </c>
      <c r="B63" s="12">
        <f>'Retirement Calculator'!B27</f>
        <v>100000</v>
      </c>
      <c r="C63" s="94">
        <f>B58</f>
        <v>0.08</v>
      </c>
      <c r="D63" s="54"/>
      <c r="E63" s="54"/>
      <c r="I63" s="1"/>
      <c r="J63" s="1"/>
      <c r="K63" s="1"/>
      <c r="L63" s="1"/>
    </row>
    <row r="64" spans="1:12">
      <c r="A64" s="50" t="s">
        <v>16</v>
      </c>
      <c r="B64" s="12">
        <f>'Retirement Calculator'!B28</f>
        <v>1000000</v>
      </c>
      <c r="C64" s="93" t="s">
        <v>75</v>
      </c>
      <c r="D64" s="54"/>
      <c r="E64" s="54"/>
      <c r="I64" s="1"/>
      <c r="J64" s="1"/>
      <c r="K64" s="1"/>
      <c r="L64" s="1"/>
    </row>
    <row r="65" spans="1:12">
      <c r="A65" s="50" t="s">
        <v>100</v>
      </c>
      <c r="B65" s="12">
        <v>2000000</v>
      </c>
      <c r="C65" s="95">
        <v>0.1</v>
      </c>
      <c r="D65" s="54"/>
      <c r="E65" s="54"/>
      <c r="I65" s="1"/>
      <c r="J65" s="1"/>
      <c r="K65" s="1"/>
      <c r="L65" s="1"/>
    </row>
    <row r="66" spans="1:12">
      <c r="A66" s="1"/>
      <c r="B66" s="9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1:12">
      <c r="A67" s="96" t="s">
        <v>66</v>
      </c>
      <c r="B67" s="56">
        <f>'Retirement Calculator'!B41</f>
        <v>0.1</v>
      </c>
      <c r="C67" s="57"/>
      <c r="D67" s="57"/>
      <c r="F67" s="1"/>
      <c r="G67" s="1"/>
      <c r="H67" s="1"/>
      <c r="I67" s="1"/>
      <c r="J67" s="1"/>
      <c r="K67" s="1"/>
      <c r="L67" s="1"/>
    </row>
    <row r="68" spans="1:12">
      <c r="A68" s="96" t="s">
        <v>72</v>
      </c>
      <c r="B68" s="12">
        <f>'Retirement Calculator'!B10*12</f>
        <v>300</v>
      </c>
      <c r="C68" s="57"/>
      <c r="D68" s="57"/>
      <c r="F68" s="1"/>
      <c r="G68" s="1"/>
      <c r="H68" s="1"/>
      <c r="I68" s="1"/>
      <c r="J68" s="1"/>
      <c r="K68" s="1"/>
      <c r="L68" s="1"/>
    </row>
    <row r="69" spans="1:12">
      <c r="A69" s="1"/>
      <c r="B69" s="9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1:12">
      <c r="A70" s="1"/>
      <c r="B70" s="9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1:12">
      <c r="A71" s="1"/>
      <c r="B71" s="9"/>
      <c r="C71" s="1"/>
      <c r="D71" s="1"/>
      <c r="E71" s="1"/>
      <c r="F71" s="1"/>
      <c r="G71" s="1"/>
      <c r="H71" s="1"/>
      <c r="I71" s="1"/>
      <c r="J71" s="1"/>
      <c r="K71" s="1"/>
      <c r="L71" s="1"/>
    </row>
    <row r="72" spans="1:12">
      <c r="A72" s="1"/>
      <c r="B72" s="9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 spans="1:12">
      <c r="A73" s="1"/>
      <c r="B73" s="9"/>
      <c r="C73" s="1"/>
      <c r="D73" s="1"/>
      <c r="E73" s="1"/>
      <c r="F73" s="1"/>
      <c r="G73" s="1"/>
      <c r="H73" s="1"/>
      <c r="I73" s="1"/>
      <c r="J73" s="1"/>
      <c r="K73" s="1"/>
      <c r="L73" s="1"/>
    </row>
    <row r="74" spans="1:12">
      <c r="A74" s="1"/>
      <c r="B74" s="9"/>
      <c r="C74" s="1"/>
      <c r="D74" s="1"/>
      <c r="E74" s="1"/>
      <c r="F74" s="1"/>
      <c r="G74" s="1"/>
      <c r="H74" s="1"/>
      <c r="I74" s="1"/>
      <c r="J74" s="1"/>
      <c r="K74" s="1"/>
      <c r="L74" s="1"/>
    </row>
    <row r="75" spans="1:12">
      <c r="A75" s="1"/>
      <c r="B75" s="9"/>
      <c r="C75" s="1"/>
      <c r="D75" s="1"/>
      <c r="E75" s="1"/>
      <c r="F75" s="1"/>
      <c r="G75" s="1"/>
      <c r="H75" s="1"/>
      <c r="I75" s="1"/>
      <c r="J75" s="1"/>
      <c r="K75" s="1"/>
      <c r="L75" s="1"/>
    </row>
    <row r="76" spans="1:12">
      <c r="A76" s="1"/>
      <c r="B76" s="9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 spans="1:12">
      <c r="A77" s="1"/>
      <c r="B77" s="9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 spans="1:12">
      <c r="A78" s="1"/>
      <c r="B78" s="9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 spans="1:12">
      <c r="A79" s="1"/>
      <c r="B79" s="9"/>
      <c r="C79" s="1"/>
      <c r="D79" s="1"/>
      <c r="E79" s="1"/>
      <c r="F79" s="1"/>
      <c r="G79" s="1"/>
      <c r="H79" s="1"/>
      <c r="I79" s="1"/>
      <c r="J79" s="1"/>
      <c r="K79" s="1"/>
      <c r="L79" s="1"/>
    </row>
    <row r="80" spans="1:12">
      <c r="D80" s="1"/>
      <c r="E80" s="1"/>
      <c r="F80" s="1"/>
      <c r="G80" s="1"/>
      <c r="H80" s="1"/>
      <c r="I80" s="1"/>
      <c r="J80" s="1"/>
      <c r="K80" s="1"/>
      <c r="L80" s="1"/>
    </row>
    <row r="81" spans="4:12">
      <c r="D81" s="1"/>
      <c r="E81" s="1"/>
      <c r="F81" s="1"/>
      <c r="G81" s="1"/>
      <c r="H81" s="1"/>
      <c r="I81" s="1"/>
      <c r="J81" s="1"/>
      <c r="K81" s="1"/>
      <c r="L81" s="1"/>
    </row>
    <row r="82" spans="4:12">
      <c r="D82" s="1"/>
      <c r="E82" s="1"/>
      <c r="F82" s="1"/>
      <c r="G82" s="1"/>
      <c r="H82" s="1"/>
      <c r="I82" s="1"/>
      <c r="J82" s="1"/>
      <c r="K82" s="1"/>
      <c r="L82" s="1"/>
    </row>
    <row r="83" spans="4:12">
      <c r="D83" s="1"/>
      <c r="E83" s="1"/>
      <c r="F83" s="1"/>
      <c r="G83" s="1"/>
      <c r="H83" s="1"/>
      <c r="I83" s="1"/>
      <c r="J83" s="1"/>
      <c r="K83" s="1"/>
      <c r="L83" s="1"/>
    </row>
    <row r="84" spans="4:12">
      <c r="D84" s="1"/>
      <c r="E84" s="1"/>
      <c r="F84" s="1"/>
      <c r="G84" s="1"/>
      <c r="H84" s="1"/>
      <c r="I84" s="1"/>
      <c r="J84" s="1"/>
      <c r="K84" s="1"/>
      <c r="L84" s="1"/>
    </row>
    <row r="85" spans="4:12">
      <c r="D85" s="1"/>
      <c r="E85" s="1"/>
      <c r="F85" s="1"/>
      <c r="G85" s="1"/>
      <c r="H85" s="1"/>
      <c r="I85" s="1"/>
      <c r="J85" s="1"/>
      <c r="K85" s="1"/>
      <c r="L85" s="1"/>
    </row>
    <row r="86" spans="4:12">
      <c r="D86" s="1"/>
      <c r="E86" s="1"/>
      <c r="F86" s="1"/>
      <c r="G86" s="1"/>
      <c r="H86" s="1"/>
      <c r="I86" s="1"/>
      <c r="J86" s="1"/>
      <c r="K86" s="1"/>
      <c r="L86" s="1"/>
    </row>
    <row r="87" spans="4:12">
      <c r="D87" s="1"/>
      <c r="E87" s="1"/>
      <c r="F87" s="1"/>
      <c r="G87" s="1"/>
      <c r="H87" s="1"/>
      <c r="I87" s="1"/>
      <c r="J87" s="1"/>
      <c r="K87" s="1"/>
      <c r="L87" s="1"/>
    </row>
    <row r="88" spans="4:12">
      <c r="D88" s="1"/>
      <c r="E88" s="1"/>
      <c r="F88" s="1"/>
      <c r="G88" s="1"/>
      <c r="H88" s="1"/>
      <c r="I88" s="1"/>
      <c r="J88" s="1"/>
      <c r="K88" s="1"/>
      <c r="L88" s="1"/>
    </row>
    <row r="89" spans="4:12">
      <c r="D89" s="1"/>
      <c r="E89" s="1"/>
      <c r="F89" s="1"/>
      <c r="G89" s="1"/>
      <c r="H89" s="1"/>
      <c r="I89" s="1"/>
      <c r="J89" s="1"/>
      <c r="K89" s="1"/>
      <c r="L89" s="1"/>
    </row>
    <row r="90" spans="4:12">
      <c r="D90" s="1"/>
      <c r="E90" s="1"/>
      <c r="F90" s="1"/>
      <c r="G90" s="1"/>
      <c r="H90" s="1"/>
      <c r="I90" s="1"/>
      <c r="J90" s="1"/>
      <c r="K90" s="1"/>
      <c r="L90" s="1"/>
    </row>
    <row r="91" spans="4:12">
      <c r="D91" s="1"/>
      <c r="E91" s="1"/>
      <c r="F91" s="1"/>
      <c r="G91" s="1"/>
      <c r="H91" s="1"/>
      <c r="I91" s="1"/>
      <c r="J91" s="1"/>
      <c r="K91" s="1"/>
      <c r="L91" s="1"/>
    </row>
    <row r="92" spans="4:12">
      <c r="D92" s="1"/>
      <c r="E92" s="1"/>
      <c r="F92" s="1"/>
      <c r="G92" s="1"/>
      <c r="H92" s="1"/>
      <c r="I92" s="1"/>
      <c r="J92" s="1"/>
      <c r="K92" s="1"/>
      <c r="L92" s="1"/>
    </row>
    <row r="93" spans="4:12">
      <c r="D93" s="1"/>
      <c r="E93" s="1"/>
      <c r="F93" s="1"/>
      <c r="G93" s="1"/>
      <c r="H93" s="1"/>
      <c r="I93" s="1"/>
      <c r="J93" s="1"/>
      <c r="K93" s="1"/>
      <c r="L93" s="1"/>
    </row>
    <row r="94" spans="4:12">
      <c r="D94" s="1"/>
      <c r="E94" s="1"/>
      <c r="F94" s="1"/>
      <c r="G94" s="1"/>
      <c r="H94" s="1"/>
      <c r="I94" s="1"/>
      <c r="J94" s="1"/>
      <c r="K94" s="1"/>
      <c r="L94" s="1"/>
    </row>
    <row r="95" spans="4:12">
      <c r="D95" s="1"/>
      <c r="E95" s="1"/>
      <c r="F95" s="1"/>
      <c r="G95" s="1"/>
      <c r="H95" s="1"/>
      <c r="I95" s="1"/>
      <c r="J95" s="1"/>
      <c r="K95" s="1"/>
      <c r="L95" s="1"/>
    </row>
    <row r="96" spans="4:12">
      <c r="D96" s="1"/>
      <c r="E96" s="1"/>
      <c r="F96" s="1"/>
      <c r="G96" s="1"/>
      <c r="H96" s="1"/>
      <c r="I96" s="1"/>
      <c r="J96" s="1"/>
      <c r="K96" s="1"/>
      <c r="L96" s="1"/>
    </row>
    <row r="97" spans="4:12">
      <c r="D97" s="1"/>
      <c r="E97" s="1"/>
      <c r="F97" s="1"/>
      <c r="G97" s="1"/>
      <c r="H97" s="1"/>
      <c r="I97" s="1"/>
      <c r="J97" s="1"/>
      <c r="K97" s="1"/>
      <c r="L97" s="1"/>
    </row>
    <row r="98" spans="4:12">
      <c r="D98" s="1"/>
      <c r="E98" s="1"/>
      <c r="F98" s="1"/>
      <c r="G98" s="1"/>
      <c r="H98" s="1"/>
      <c r="I98" s="1"/>
      <c r="J98" s="1"/>
      <c r="K98" s="1"/>
      <c r="L98" s="1"/>
    </row>
    <row r="99" spans="4:12">
      <c r="D99" s="1"/>
      <c r="E99" s="1"/>
      <c r="F99" s="1"/>
      <c r="G99" s="1"/>
      <c r="H99" s="1"/>
      <c r="I99" s="1"/>
      <c r="J99" s="1"/>
      <c r="K99" s="1"/>
      <c r="L99" s="1"/>
    </row>
    <row r="100" spans="4:12">
      <c r="D100" s="1"/>
      <c r="E100" s="1"/>
      <c r="F100" s="1"/>
      <c r="G100" s="1"/>
      <c r="H100" s="1"/>
      <c r="I100" s="1"/>
      <c r="J100" s="1"/>
      <c r="K100" s="1"/>
      <c r="L100" s="1"/>
    </row>
    <row r="101" spans="4:12">
      <c r="D101" s="1"/>
      <c r="E101" s="1"/>
      <c r="F101" s="1"/>
      <c r="G101" s="1"/>
      <c r="H101" s="1"/>
      <c r="I101" s="1"/>
      <c r="J101" s="1"/>
      <c r="K101" s="1"/>
      <c r="L101" s="1"/>
    </row>
    <row r="102" spans="4:12">
      <c r="D102" s="1"/>
      <c r="E102" s="1"/>
      <c r="F102" s="1"/>
      <c r="G102" s="1"/>
      <c r="H102" s="1"/>
      <c r="I102" s="1"/>
      <c r="J102" s="1"/>
      <c r="K102" s="1"/>
      <c r="L102" s="1"/>
    </row>
    <row r="103" spans="4:12">
      <c r="D103" s="1"/>
      <c r="E103" s="1"/>
      <c r="F103" s="1"/>
      <c r="G103" s="1"/>
      <c r="H103" s="1"/>
      <c r="I103" s="1"/>
      <c r="J103" s="1"/>
      <c r="K103" s="1"/>
      <c r="L103" s="1"/>
    </row>
    <row r="104" spans="4:12">
      <c r="D104" s="1"/>
      <c r="E104" s="1"/>
      <c r="F104" s="1"/>
      <c r="G104" s="1"/>
      <c r="H104" s="1"/>
      <c r="I104" s="1"/>
      <c r="J104" s="1"/>
      <c r="K104" s="1"/>
      <c r="L104" s="1"/>
    </row>
    <row r="105" spans="4:12">
      <c r="D105" s="1"/>
      <c r="E105" s="1"/>
      <c r="F105" s="1"/>
      <c r="G105" s="1"/>
      <c r="H105" s="1"/>
      <c r="I105" s="1"/>
      <c r="J105" s="1"/>
      <c r="K105" s="1"/>
      <c r="L105" s="1"/>
    </row>
    <row r="106" spans="4:12">
      <c r="D106" s="1"/>
      <c r="E106" s="1"/>
      <c r="F106" s="1"/>
      <c r="G106" s="1"/>
      <c r="H106" s="1"/>
      <c r="I106" s="1"/>
      <c r="J106" s="1"/>
      <c r="K106" s="1"/>
      <c r="L106" s="1"/>
    </row>
    <row r="107" spans="4:12">
      <c r="D107" s="1"/>
      <c r="E107" s="1"/>
      <c r="F107" s="1"/>
      <c r="G107" s="1"/>
      <c r="H107" s="1"/>
      <c r="I107" s="1"/>
      <c r="J107" s="1"/>
      <c r="K107" s="1"/>
      <c r="L107" s="1"/>
    </row>
    <row r="108" spans="4:12">
      <c r="D108" s="1"/>
      <c r="E108" s="1"/>
      <c r="F108" s="1"/>
      <c r="G108" s="1"/>
      <c r="H108" s="1"/>
      <c r="I108" s="1"/>
      <c r="J108" s="1"/>
      <c r="K108" s="1"/>
      <c r="L108" s="1"/>
    </row>
    <row r="109" spans="4:12">
      <c r="D109" s="1"/>
      <c r="E109" s="1"/>
      <c r="F109" s="1"/>
      <c r="G109" s="1"/>
      <c r="H109" s="1"/>
      <c r="I109" s="1"/>
      <c r="J109" s="1"/>
      <c r="K109" s="1"/>
      <c r="L109" s="1"/>
    </row>
    <row r="110" spans="4:12">
      <c r="D110" s="1"/>
      <c r="E110" s="1"/>
      <c r="F110" s="1"/>
      <c r="G110" s="1"/>
      <c r="H110" s="1"/>
      <c r="I110" s="1"/>
      <c r="J110" s="1"/>
      <c r="K110" s="1"/>
      <c r="L110" s="1"/>
    </row>
    <row r="111" spans="4:12">
      <c r="D111" s="1"/>
      <c r="E111" s="1"/>
      <c r="F111" s="1"/>
      <c r="G111" s="1"/>
      <c r="H111" s="1"/>
      <c r="I111" s="1"/>
      <c r="J111" s="1"/>
      <c r="K111" s="1"/>
      <c r="L111" s="1"/>
    </row>
    <row r="112" spans="4:12">
      <c r="D112" s="1"/>
      <c r="E112" s="1"/>
      <c r="F112" s="1"/>
      <c r="G112" s="1"/>
      <c r="H112" s="1"/>
      <c r="I112" s="1"/>
      <c r="J112" s="1"/>
      <c r="K112" s="1"/>
      <c r="L112" s="1"/>
    </row>
    <row r="113" spans="4:12">
      <c r="D113" s="1"/>
      <c r="E113" s="1"/>
      <c r="F113" s="1"/>
      <c r="G113" s="1"/>
      <c r="H113" s="1"/>
      <c r="I113" s="1"/>
      <c r="J113" s="1"/>
      <c r="K113" s="1"/>
      <c r="L113" s="1"/>
    </row>
    <row r="114" spans="4:12">
      <c r="D114" s="1"/>
      <c r="E114" s="1"/>
      <c r="F114" s="1"/>
      <c r="G114" s="1"/>
      <c r="H114" s="1"/>
      <c r="I114" s="1"/>
      <c r="J114" s="1"/>
      <c r="K114" s="1"/>
      <c r="L114" s="1"/>
    </row>
    <row r="115" spans="4:12">
      <c r="D115" s="1"/>
      <c r="E115" s="1"/>
      <c r="F115" s="1"/>
      <c r="G115" s="1"/>
      <c r="H115" s="1"/>
      <c r="I115" s="1"/>
      <c r="J115" s="1"/>
      <c r="K115" s="1"/>
      <c r="L115" s="1"/>
    </row>
    <row r="116" spans="4:12">
      <c r="D116" s="1"/>
      <c r="E116" s="1"/>
      <c r="F116" s="1"/>
      <c r="G116" s="1"/>
      <c r="H116" s="1"/>
      <c r="I116" s="1"/>
      <c r="J116" s="1"/>
      <c r="K116" s="1"/>
      <c r="L116" s="1"/>
    </row>
  </sheetData>
  <mergeCells count="2">
    <mergeCell ref="A1:C1"/>
    <mergeCell ref="A49:B49"/>
  </mergeCells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M1160"/>
  <sheetViews>
    <sheetView workbookViewId="0">
      <selection activeCell="A5" sqref="A5"/>
    </sheetView>
  </sheetViews>
  <sheetFormatPr defaultRowHeight="14.4"/>
  <cols>
    <col min="2" max="2" width="7" style="60" bestFit="1" customWidth="1"/>
    <col min="3" max="3" width="11.109375" style="60" bestFit="1" customWidth="1"/>
    <col min="4" max="4" width="12.5546875" style="106" bestFit="1" customWidth="1"/>
    <col min="5" max="5" width="15.5546875" style="101" bestFit="1" customWidth="1"/>
    <col min="6" max="6" width="13.21875" style="60" bestFit="1" customWidth="1"/>
    <col min="7" max="7" width="23" hidden="1" customWidth="1"/>
    <col min="8" max="8" width="13.21875" hidden="1" customWidth="1"/>
    <col min="9" max="9" width="11.109375" style="60" bestFit="1" customWidth="1"/>
    <col min="10" max="10" width="12.5546875" style="101" bestFit="1" customWidth="1"/>
    <col min="11" max="11" width="15.5546875" style="101" bestFit="1" customWidth="1"/>
    <col min="12" max="12" width="15.5546875" style="60" customWidth="1"/>
    <col min="13" max="13" width="13.33203125" hidden="1" customWidth="1"/>
    <col min="14" max="14" width="30.109375" hidden="1" customWidth="1"/>
    <col min="15" max="15" width="11.109375" style="60" bestFit="1" customWidth="1"/>
    <col min="16" max="16" width="12.5546875" style="60" bestFit="1" customWidth="1"/>
    <col min="17" max="17" width="15.5546875" style="101" bestFit="1" customWidth="1"/>
    <col min="18" max="18" width="13.33203125" style="60" bestFit="1" customWidth="1"/>
    <col min="19" max="19" width="13.33203125" hidden="1" customWidth="1"/>
    <col min="20" max="20" width="30.109375" hidden="1" customWidth="1"/>
    <col min="21" max="21" width="10" style="60" bestFit="1" customWidth="1"/>
    <col min="22" max="22" width="12.33203125" style="101" bestFit="1" customWidth="1"/>
    <col min="23" max="23" width="13.33203125" bestFit="1" customWidth="1"/>
    <col min="24" max="24" width="15.21875" style="60" hidden="1" customWidth="1"/>
    <col min="25" max="25" width="12.33203125" style="60" bestFit="1" customWidth="1"/>
    <col min="26" max="26" width="13.77734375" style="60" hidden="1" customWidth="1"/>
    <col min="27" max="27" width="11.21875" style="60" bestFit="1" customWidth="1"/>
    <col min="28" max="28" width="12" style="60" hidden="1" customWidth="1"/>
    <col min="29" max="29" width="11.21875" style="60" bestFit="1" customWidth="1"/>
    <col min="30" max="30" width="12" style="60" bestFit="1" customWidth="1"/>
    <col min="31" max="31" width="12" style="60" customWidth="1"/>
    <col min="32" max="32" width="13.77734375" style="73" bestFit="1" customWidth="1"/>
    <col min="33" max="36" width="8.88671875" hidden="1" customWidth="1"/>
    <col min="37" max="37" width="13.6640625" hidden="1" customWidth="1"/>
    <col min="38" max="38" width="8.88671875" hidden="1" customWidth="1"/>
    <col min="39" max="39" width="15.109375" hidden="1" customWidth="1"/>
    <col min="40" max="40" width="19.33203125" hidden="1" customWidth="1"/>
    <col min="41" max="48" width="8.88671875" hidden="1" customWidth="1"/>
    <col min="49" max="49" width="19.33203125" hidden="1" customWidth="1"/>
    <col min="50" max="56" width="8.88671875" hidden="1" customWidth="1"/>
    <col min="57" max="57" width="20.88671875" hidden="1" customWidth="1"/>
    <col min="58" max="58" width="19.33203125" hidden="1" customWidth="1"/>
    <col min="59" max="62" width="8.88671875" hidden="1" customWidth="1"/>
    <col min="63" max="63" width="15.21875" hidden="1" customWidth="1"/>
    <col min="64" max="69" width="8.88671875" hidden="1" customWidth="1"/>
    <col min="70" max="70" width="6.44140625" hidden="1" customWidth="1"/>
    <col min="71" max="72" width="5.88671875" hidden="1" customWidth="1"/>
    <col min="73" max="79" width="8.88671875" hidden="1" customWidth="1"/>
  </cols>
  <sheetData>
    <row r="1" spans="1:91">
      <c r="A1" s="79"/>
      <c r="B1" s="79" t="s">
        <v>95</v>
      </c>
      <c r="C1" s="79"/>
      <c r="D1" s="79"/>
      <c r="E1" s="79"/>
      <c r="F1" s="79" t="s">
        <v>102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136" t="s">
        <v>109</v>
      </c>
      <c r="AB1" s="136"/>
      <c r="AC1" s="136"/>
      <c r="AD1" s="136"/>
      <c r="AE1" s="136"/>
      <c r="AF1" s="137" t="s">
        <v>108</v>
      </c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</row>
    <row r="2" spans="1:91">
      <c r="A2" s="79"/>
      <c r="B2" s="79" t="s">
        <v>96</v>
      </c>
      <c r="C2" s="79"/>
      <c r="D2" s="79"/>
      <c r="E2" s="79"/>
      <c r="F2" s="79" t="s">
        <v>101</v>
      </c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36" t="s">
        <v>110</v>
      </c>
      <c r="AB2" s="136"/>
      <c r="AC2" s="136"/>
      <c r="AD2" s="136"/>
      <c r="AE2" s="136"/>
      <c r="AF2" s="138" t="s">
        <v>105</v>
      </c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</row>
    <row r="3" spans="1:91">
      <c r="A3" s="118" t="s">
        <v>98</v>
      </c>
      <c r="B3" s="119" t="s">
        <v>62</v>
      </c>
      <c r="C3" s="120" t="s">
        <v>84</v>
      </c>
      <c r="D3" s="121"/>
      <c r="E3" s="121"/>
      <c r="F3" s="121"/>
      <c r="G3" s="67"/>
      <c r="H3" s="67"/>
      <c r="I3" s="122" t="s">
        <v>68</v>
      </c>
      <c r="J3" s="123"/>
      <c r="K3" s="123"/>
      <c r="L3" s="123"/>
      <c r="M3" s="124"/>
      <c r="N3" s="49"/>
      <c r="O3" s="125" t="s">
        <v>82</v>
      </c>
      <c r="P3" s="126"/>
      <c r="Q3" s="126"/>
      <c r="R3" s="126"/>
      <c r="S3" s="127"/>
      <c r="T3" s="49"/>
      <c r="U3" s="115" t="s">
        <v>83</v>
      </c>
      <c r="V3" s="116"/>
      <c r="W3" s="117"/>
      <c r="X3" s="65"/>
      <c r="Y3" s="77" t="s">
        <v>55</v>
      </c>
      <c r="Z3" s="77"/>
      <c r="AA3" s="77" t="s">
        <v>55</v>
      </c>
      <c r="AB3" s="78"/>
      <c r="AC3" s="77" t="s">
        <v>93</v>
      </c>
      <c r="AD3" s="130" t="s">
        <v>93</v>
      </c>
      <c r="AE3" s="132" t="s">
        <v>107</v>
      </c>
      <c r="AF3" s="139" t="s">
        <v>106</v>
      </c>
      <c r="AG3" s="114" t="s">
        <v>21</v>
      </c>
      <c r="AH3" s="114"/>
      <c r="AI3" s="114"/>
      <c r="AJ3" s="114"/>
      <c r="AK3" s="114"/>
      <c r="AL3" s="114"/>
      <c r="AM3" s="114"/>
      <c r="AN3" s="114"/>
      <c r="AO3" s="79"/>
      <c r="AP3" s="114" t="s">
        <v>22</v>
      </c>
      <c r="AQ3" s="114"/>
      <c r="AR3" s="114"/>
      <c r="AS3" s="114"/>
      <c r="AT3" s="114"/>
      <c r="AU3" s="114"/>
      <c r="AV3" s="114"/>
      <c r="AW3" s="114"/>
      <c r="AX3" s="79"/>
      <c r="AY3" s="114" t="s">
        <v>23</v>
      </c>
      <c r="AZ3" s="114"/>
      <c r="BA3" s="114"/>
      <c r="BB3" s="114"/>
      <c r="BC3" s="114"/>
      <c r="BD3" s="114"/>
      <c r="BE3" s="114"/>
      <c r="BF3" s="114"/>
      <c r="BG3" s="79"/>
      <c r="BH3" s="80" t="s">
        <v>77</v>
      </c>
      <c r="BI3" s="80"/>
      <c r="BJ3" s="80"/>
      <c r="BK3" s="80"/>
      <c r="BL3" s="79"/>
      <c r="BM3" s="80" t="s">
        <v>78</v>
      </c>
      <c r="BN3" s="80"/>
      <c r="BO3" s="80"/>
      <c r="BP3" s="80"/>
      <c r="BQ3" s="79"/>
      <c r="BR3" s="80" t="s">
        <v>79</v>
      </c>
      <c r="BS3" s="80"/>
      <c r="BT3" s="80"/>
      <c r="BU3" s="80"/>
      <c r="BV3" s="79"/>
      <c r="BW3" s="80" t="s">
        <v>80</v>
      </c>
      <c r="BX3" s="80"/>
      <c r="BY3" s="80"/>
      <c r="BZ3" s="80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</row>
    <row r="4" spans="1:91">
      <c r="A4" s="118"/>
      <c r="B4" s="119"/>
      <c r="C4" s="51" t="s">
        <v>85</v>
      </c>
      <c r="D4" s="51" t="s">
        <v>86</v>
      </c>
      <c r="E4" s="51" t="s">
        <v>81</v>
      </c>
      <c r="F4" s="66" t="s">
        <v>89</v>
      </c>
      <c r="G4" s="66" t="s">
        <v>90</v>
      </c>
      <c r="H4" s="66" t="s">
        <v>91</v>
      </c>
      <c r="I4" s="58" t="s">
        <v>85</v>
      </c>
      <c r="J4" s="58" t="s">
        <v>86</v>
      </c>
      <c r="K4" s="58" t="s">
        <v>81</v>
      </c>
      <c r="L4" s="58" t="s">
        <v>89</v>
      </c>
      <c r="M4" s="58" t="s">
        <v>89</v>
      </c>
      <c r="N4" s="46" t="s">
        <v>71</v>
      </c>
      <c r="O4" s="59" t="s">
        <v>85</v>
      </c>
      <c r="P4" s="59" t="s">
        <v>86</v>
      </c>
      <c r="Q4" s="62" t="s">
        <v>81</v>
      </c>
      <c r="R4" s="62" t="s">
        <v>89</v>
      </c>
      <c r="S4" s="62" t="s">
        <v>89</v>
      </c>
      <c r="T4" s="46" t="s">
        <v>71</v>
      </c>
      <c r="U4" s="63" t="s">
        <v>87</v>
      </c>
      <c r="V4" s="64" t="s">
        <v>88</v>
      </c>
      <c r="W4" s="75" t="s">
        <v>89</v>
      </c>
      <c r="X4" s="76"/>
      <c r="Y4" s="77" t="s">
        <v>87</v>
      </c>
      <c r="Z4" s="77"/>
      <c r="AA4" s="78" t="s">
        <v>92</v>
      </c>
      <c r="AB4" s="78"/>
      <c r="AC4" s="77" t="s">
        <v>94</v>
      </c>
      <c r="AD4" s="130" t="s">
        <v>103</v>
      </c>
      <c r="AE4" s="132" t="s">
        <v>103</v>
      </c>
      <c r="AF4" s="139" t="s">
        <v>104</v>
      </c>
      <c r="AG4" s="128" t="s">
        <v>62</v>
      </c>
      <c r="AH4" s="81" t="s">
        <v>62</v>
      </c>
      <c r="AI4" s="81" t="s">
        <v>62</v>
      </c>
      <c r="AJ4" s="81" t="s">
        <v>63</v>
      </c>
      <c r="AK4" s="81" t="s">
        <v>64</v>
      </c>
      <c r="AL4" s="81" t="s">
        <v>65</v>
      </c>
      <c r="AM4" s="81" t="s">
        <v>70</v>
      </c>
      <c r="AN4" s="81" t="s">
        <v>73</v>
      </c>
      <c r="AO4" s="79"/>
      <c r="AP4" s="48" t="s">
        <v>62</v>
      </c>
      <c r="AQ4" s="81" t="s">
        <v>62</v>
      </c>
      <c r="AR4" s="81" t="s">
        <v>62</v>
      </c>
      <c r="AS4" s="81" t="s">
        <v>63</v>
      </c>
      <c r="AT4" s="81" t="s">
        <v>64</v>
      </c>
      <c r="AU4" s="81" t="s">
        <v>65</v>
      </c>
      <c r="AV4" s="81" t="s">
        <v>70</v>
      </c>
      <c r="AW4" s="81" t="s">
        <v>73</v>
      </c>
      <c r="AX4" s="79"/>
      <c r="AY4" s="48" t="s">
        <v>62</v>
      </c>
      <c r="AZ4" s="81" t="s">
        <v>62</v>
      </c>
      <c r="BA4" s="81" t="s">
        <v>62</v>
      </c>
      <c r="BB4" s="81" t="s">
        <v>63</v>
      </c>
      <c r="BC4" s="81" t="s">
        <v>64</v>
      </c>
      <c r="BD4" s="81" t="s">
        <v>65</v>
      </c>
      <c r="BE4" s="81" t="s">
        <v>70</v>
      </c>
      <c r="BF4" s="81" t="s">
        <v>73</v>
      </c>
      <c r="BG4" s="79"/>
      <c r="BH4" s="48" t="s">
        <v>62</v>
      </c>
      <c r="BI4" s="81" t="s">
        <v>62</v>
      </c>
      <c r="BJ4" s="81" t="s">
        <v>62</v>
      </c>
      <c r="BK4" s="81" t="s">
        <v>76</v>
      </c>
      <c r="BL4" s="79"/>
      <c r="BM4" s="48" t="s">
        <v>62</v>
      </c>
      <c r="BN4" s="81" t="s">
        <v>62</v>
      </c>
      <c r="BO4" s="81" t="s">
        <v>62</v>
      </c>
      <c r="BP4" s="81" t="s">
        <v>76</v>
      </c>
      <c r="BQ4" s="79"/>
      <c r="BR4" s="48" t="s">
        <v>62</v>
      </c>
      <c r="BS4" s="81" t="s">
        <v>62</v>
      </c>
      <c r="BT4" s="81" t="s">
        <v>62</v>
      </c>
      <c r="BU4" s="81" t="s">
        <v>76</v>
      </c>
      <c r="BV4" s="79"/>
      <c r="BW4" s="48" t="s">
        <v>62</v>
      </c>
      <c r="BX4" s="81" t="s">
        <v>62</v>
      </c>
      <c r="BY4" s="81" t="s">
        <v>62</v>
      </c>
      <c r="BZ4" s="81" t="s">
        <v>76</v>
      </c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</row>
    <row r="5" spans="1:91">
      <c r="A5" s="44"/>
      <c r="B5" s="12">
        <f xml:space="preserve"> IF(ISERROR(F5),NA(),AI5)</f>
        <v>1</v>
      </c>
      <c r="C5" s="85">
        <v>13339.957796989058</v>
      </c>
      <c r="D5" s="86">
        <f>'Retirement Calculator'!B61</f>
        <v>500000</v>
      </c>
      <c r="E5" s="85">
        <v>513341</v>
      </c>
      <c r="F5" s="98">
        <f>G5+H5</f>
        <v>517327.02801144094</v>
      </c>
      <c r="G5" s="103">
        <f>D5*(1+((1+'Retirement Calculator'!$B$56)^(1/12)-1))</f>
        <v>503987.07021445187</v>
      </c>
      <c r="H5" s="55">
        <f>IF(C5="","",FV((1+'Retirement Calculator'!$B$56)^(1/12)-1,AI5,-C5,,0))</f>
        <v>13339.957796989058</v>
      </c>
      <c r="I5" s="85">
        <v>2223.3262994981765</v>
      </c>
      <c r="J5" s="86">
        <f>'Retirement Calculator'!B62</f>
        <v>100000</v>
      </c>
      <c r="K5" s="85">
        <v>102210</v>
      </c>
      <c r="L5" s="86">
        <f>M5+N5</f>
        <v>102710.08135603249</v>
      </c>
      <c r="M5" s="12">
        <f>IF(I5="","",FV((1+'Retirement Calculator'!$B$57)^(1/12)-1,AR5,-I5,,0))</f>
        <v>2223.3262994981765</v>
      </c>
      <c r="N5" s="12">
        <f>J5*(1+((1+'Retirement Calculator'!$B$57)^(1/12)-1))</f>
        <v>100486.75505653431</v>
      </c>
      <c r="O5" s="85">
        <v>6669.9788984945299</v>
      </c>
      <c r="P5" s="86">
        <f>'Retirement Calculator'!B63</f>
        <v>100000</v>
      </c>
      <c r="Q5" s="85">
        <v>106671</v>
      </c>
      <c r="R5" s="86">
        <f>S5+T5</f>
        <v>107313.38190949487</v>
      </c>
      <c r="S5" s="12">
        <f>IF(O5="","",FV((1+'Retirement Calculator'!$B$58)^(1/12)-1,BA5,-O5,,0))</f>
        <v>6669.9788984945299</v>
      </c>
      <c r="T5" s="43">
        <f>P5*(1+((1+'Retirement Calculator'!$B$58)^(1/12)-1))</f>
        <v>100643.40301100034</v>
      </c>
      <c r="U5" s="72">
        <f>'Retirement Calculator'!B65</f>
        <v>2000000</v>
      </c>
      <c r="V5" s="85">
        <v>2000000</v>
      </c>
      <c r="W5" s="84">
        <f>U5*(1+((1+'Retirement Calculator'!$C$65)^(1/12)-1))</f>
        <v>2015948.2808578075</v>
      </c>
      <c r="X5" s="73">
        <f t="shared" ref="X5:X68" si="0">C5+D5+I5+J5+O5+P5+U5</f>
        <v>2722233.2629949818</v>
      </c>
      <c r="Y5" s="83">
        <f>IF(ISERROR(B5),"",SUM($X$5:X5))</f>
        <v>2722233.2629949818</v>
      </c>
      <c r="Z5" s="73">
        <f t="shared" ref="Z5:Z68" si="1">E5+K5+Q5+V5</f>
        <v>2722222</v>
      </c>
      <c r="AA5" s="83">
        <f>IF(ISERROR(B5),"",IF(Z5=0,NA(),SUM($Z$5:Z5)))</f>
        <v>2722222</v>
      </c>
      <c r="AB5" s="83">
        <f>H5+M5+S5+G5+N5+T5+W5</f>
        <v>2743298.7721347758</v>
      </c>
      <c r="AC5" s="83">
        <f>IF(ISERROR(B5),"",IF(AB5=0,NA(),SUM($AB$5:AB5)))</f>
        <v>2743298.7721347758</v>
      </c>
      <c r="AD5" s="131">
        <f>'Retirement Calculator'!B3</f>
        <v>40000</v>
      </c>
      <c r="AE5" s="133">
        <v>40000</v>
      </c>
      <c r="AF5" s="83">
        <f>IF(AE5="","",NPER((1+'Retirement Calculator'!$B$15)/(1+'Retirement Calculator'!$B$14)-1,-12*AE5,AA5,,1))</f>
        <v>5.5529566730801445</v>
      </c>
      <c r="AG5" s="128">
        <v>1</v>
      </c>
      <c r="AH5" s="48">
        <f>AI5</f>
        <v>1</v>
      </c>
      <c r="AI5" s="48">
        <v>1</v>
      </c>
      <c r="AJ5" s="68">
        <f>'Retirement Calculator'!$C$56</f>
        <v>13339.957796989058</v>
      </c>
      <c r="AK5" s="48">
        <f>IF(ISERROR(AJ5),"",FV((1+'Retirement Calculator'!$B$56)^(1/12)-1,AI5,-AJ5,,0))</f>
        <v>13339.957796989058</v>
      </c>
      <c r="AL5" s="68">
        <f>SUM($AJ$5:AJ5)</f>
        <v>13339.957796989058</v>
      </c>
      <c r="AM5" s="79"/>
      <c r="AN5" s="48">
        <f>SUM($C$5:C5)</f>
        <v>13339.957796989058</v>
      </c>
      <c r="AO5" s="79"/>
      <c r="AP5" s="48">
        <v>1</v>
      </c>
      <c r="AQ5" s="48">
        <f>AR5</f>
        <v>1</v>
      </c>
      <c r="AR5" s="48">
        <v>1</v>
      </c>
      <c r="AS5" s="68">
        <f>'Retirement Calculator'!C57</f>
        <v>2223.3262994981765</v>
      </c>
      <c r="AT5" s="48">
        <f>IF(ISERROR(AS5),"",FV((1+'Retirement Calculator'!$B$57)^(1/12)-1,AR5,-AS5,,0))</f>
        <v>2223.3262994981765</v>
      </c>
      <c r="AU5" s="68">
        <f>SUM($AJ$5:AS5)</f>
        <v>55586.157487454409</v>
      </c>
      <c r="AV5" s="79"/>
      <c r="AW5" s="48">
        <f>IF(I5="","",SUM($I$5:I5))</f>
        <v>2223.3262994981765</v>
      </c>
      <c r="AX5" s="79"/>
      <c r="AY5" s="48">
        <v>1</v>
      </c>
      <c r="AZ5" s="48">
        <f>BA5</f>
        <v>1</v>
      </c>
      <c r="BA5" s="48">
        <v>1</v>
      </c>
      <c r="BB5" s="68">
        <f>'Retirement Calculator'!C58</f>
        <v>6669.9788984945299</v>
      </c>
      <c r="BC5" s="48">
        <f>IF(ISERROR(BB5),"",FV((1+'Retirement Calculator'!$B$58)^(1/12)-1,BA5,-BB5,,0))</f>
        <v>6669.9788984945299</v>
      </c>
      <c r="BD5" s="68">
        <f>SUM($AJ$5:BB5)</f>
        <v>122291.94647239971</v>
      </c>
      <c r="BE5" s="79"/>
      <c r="BF5" s="48">
        <f>IF(O5="","",SUM($O$5:O5))</f>
        <v>6669.9788984945299</v>
      </c>
      <c r="BG5" s="79"/>
      <c r="BH5" s="48">
        <v>1</v>
      </c>
      <c r="BI5" s="48">
        <f>BJ5</f>
        <v>1</v>
      </c>
      <c r="BJ5" s="48">
        <v>1</v>
      </c>
      <c r="BK5" s="79"/>
      <c r="BL5" s="79"/>
      <c r="BM5" s="48">
        <v>1</v>
      </c>
      <c r="BN5" s="48">
        <f>BO5</f>
        <v>1</v>
      </c>
      <c r="BO5" s="48">
        <v>1</v>
      </c>
      <c r="BP5" s="79"/>
      <c r="BQ5" s="79"/>
      <c r="BR5" s="48">
        <v>1</v>
      </c>
      <c r="BS5" s="48">
        <f>BT5</f>
        <v>1</v>
      </c>
      <c r="BT5" s="48">
        <v>1</v>
      </c>
      <c r="BU5" s="79"/>
      <c r="BV5" s="79"/>
      <c r="BW5" s="48">
        <v>1</v>
      </c>
      <c r="BX5" s="48">
        <f>BY5</f>
        <v>1</v>
      </c>
      <c r="BY5" s="48">
        <v>1</v>
      </c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</row>
    <row r="6" spans="1:91">
      <c r="A6" s="44"/>
      <c r="B6" s="12">
        <f xml:space="preserve"> IF(ISERROR(F6),NA(),AI6)</f>
        <v>2</v>
      </c>
      <c r="C6" s="85">
        <v>13339.957796989058</v>
      </c>
      <c r="D6" s="85">
        <v>5000</v>
      </c>
      <c r="E6" s="85">
        <v>577232</v>
      </c>
      <c r="F6" s="86">
        <f>IF(ISERROR(G6+H6),NA(),G6+H6)</f>
        <v>539832.09487960511</v>
      </c>
      <c r="G6" s="103">
        <f>IF(D6="","",(D6+G5)*(1+((1+'Retirement Calculator'!$B$56)^(1/12)-1)))</f>
        <v>513045.80458883819</v>
      </c>
      <c r="H6" s="55">
        <f>IF(C6="","",FV((1+'Retirement Calculator'!$B$56)^(1/12)-1,AI6,-C6,,0))</f>
        <v>26786.290290766887</v>
      </c>
      <c r="I6" s="85">
        <v>2223.3262994981765</v>
      </c>
      <c r="J6" s="85">
        <v>13340</v>
      </c>
      <c r="K6" s="85">
        <v>121221</v>
      </c>
      <c r="L6" s="86">
        <f>IF(ISERROR(M6+N6),NA(),M6+N6)</f>
        <v>118838.28729464336</v>
      </c>
      <c r="M6" s="12">
        <f>IF(I6="","",FV((1+'Retirement Calculator'!$B$57)^(1/12)-1,AR6,-I6,,0))</f>
        <v>4457.4747521824511</v>
      </c>
      <c r="N6" s="12">
        <f>IF(J6="","",(J6+N5)*(1+((1+'Retirement Calculator'!$B$57)^(1/12)-1)))</f>
        <v>114380.81254246092</v>
      </c>
      <c r="O6" s="85">
        <v>6669.9788984945299</v>
      </c>
      <c r="P6" s="85">
        <v>13340</v>
      </c>
      <c r="Q6" s="85">
        <v>143434</v>
      </c>
      <c r="R6" s="86">
        <f>IF(ISERROR(S6+T6),NA(),S6+T6)</f>
        <v>128099.64830006889</v>
      </c>
      <c r="S6" s="12">
        <f>IF(O6="","",FV((1+'Retirement Calculator'!$B$58)^(1/12)-1,BA6,-O6,,0))</f>
        <v>13382.872642055123</v>
      </c>
      <c r="T6" s="43">
        <f>IF(P6="","",(P6+T5)*(1+((1+'Retirement Calculator'!$B$58)^(1/12)-1)))</f>
        <v>114716.77565801376</v>
      </c>
      <c r="U6" s="71">
        <v>13340</v>
      </c>
      <c r="V6" s="85">
        <v>2062345</v>
      </c>
      <c r="W6" s="84">
        <f>IF(U6="","",(U6+W5)*(1+((1+'Retirement Calculator'!$C$65)^(1/12)-1)))</f>
        <v>2045470.1105800963</v>
      </c>
      <c r="X6" s="73">
        <f t="shared" si="0"/>
        <v>67253.262994981764</v>
      </c>
      <c r="Y6" s="83">
        <f>IF(ISERROR(B6),"",SUM($X$5:X6))</f>
        <v>2789486.5259899637</v>
      </c>
      <c r="Z6" s="73">
        <f t="shared" si="1"/>
        <v>2904232</v>
      </c>
      <c r="AA6" s="83">
        <f>IF(ISERROR(B6),"",IF(Z6=0,NA(),SUM($Z$5:Z6)))</f>
        <v>5626454</v>
      </c>
      <c r="AB6" s="83">
        <f t="shared" ref="AB6:AB69" si="2">IF(ISERROR(H6+M6+S6+G6+N6+T6+W6),0,H6+M6+S6+G6+N6+T6+W6)</f>
        <v>2832240.1410544133</v>
      </c>
      <c r="AC6" s="83">
        <f>IF(ISERROR(B6),"",IF(AB6=0,NA(),SUM($AB$5:AB6)))</f>
        <v>5575538.9131891895</v>
      </c>
      <c r="AD6" s="48">
        <f>IF(ISERROR(AI6),"",IF(AG6=AG5+1,AD5*(1+'Retirement Calculator'!$B$6),AD5))</f>
        <v>40000</v>
      </c>
      <c r="AE6" s="133">
        <v>40000</v>
      </c>
      <c r="AF6" s="83">
        <f>IF(AE6="","",NPER((1+'Retirement Calculator'!$B$15)/(1+'Retirement Calculator'!$B$14)-1,-12*AE6,AA6,,1))</f>
        <v>11.179686734671421</v>
      </c>
      <c r="AG6" s="128">
        <f>IF(ISERROR(AI6),"",IF(INT(AI5/12)-(AI5/12)=0,AG5+1,AG5))</f>
        <v>1</v>
      </c>
      <c r="AH6" s="48">
        <f>AI6</f>
        <v>2</v>
      </c>
      <c r="AI6" s="48">
        <f>IF(AI5&lt;'Retirement Calculator'!$B$68,AI5+1,NA())</f>
        <v>2</v>
      </c>
      <c r="AJ6" s="68">
        <f>IF(ISERROR(AI6),"",IF(AG6=AG5+1,AJ5*(1+'Retirement Calculator'!$B$67),AJ5))</f>
        <v>13339.957796989058</v>
      </c>
      <c r="AK6" s="48">
        <f>IF(ISERROR(AJ6),"",FV((1+'Retirement Calculator'!$B$56)^(1/12)-1,AI6,-AJ6,,0))</f>
        <v>26786.290290766887</v>
      </c>
      <c r="AL6" s="68">
        <f>SUM($AJ$5:AJ6)</f>
        <v>26679.915593978116</v>
      </c>
      <c r="AM6" s="79"/>
      <c r="AN6" s="48">
        <f>IF(C6="","",SUM($C$5:C6))</f>
        <v>26679.915593978116</v>
      </c>
      <c r="AO6" s="79"/>
      <c r="AP6" s="48">
        <f>IF(ISERROR(AR6),"",IF(INT(AR5/12)-(AR5/12)=0,AP5+1,AP5))</f>
        <v>1</v>
      </c>
      <c r="AQ6" s="48">
        <f>AR6</f>
        <v>2</v>
      </c>
      <c r="AR6" s="48">
        <f>IF(AR5&lt;'Retirement Calculator'!$B$68,AR5+1,NA())</f>
        <v>2</v>
      </c>
      <c r="AS6" s="82">
        <f>IF(ISERROR(AR6),"",IF(AP6=AP5+1,AS5*(1+'Retirement Calculator'!$B$67),AS5))</f>
        <v>2223.3262994981765</v>
      </c>
      <c r="AT6" s="48">
        <f>IF(ISERROR(AS6),"",FV((1+'Retirement Calculator'!$B$57)^(1/12)-1,AR6,-AS6,,0))</f>
        <v>4457.4747521824511</v>
      </c>
      <c r="AU6" s="68">
        <f>SUM($AJ$5:AS6)</f>
        <v>151300.56306266476</v>
      </c>
      <c r="AV6" s="79"/>
      <c r="AW6" s="48">
        <f>IF(I6="","",SUM($I$5:I6))</f>
        <v>4446.6525989963529</v>
      </c>
      <c r="AX6" s="79"/>
      <c r="AY6" s="48">
        <f>IF(ISERROR(BA6),"",IF(INT(BA5/12)-(BA5/12)=0,AY5+1,AY5))</f>
        <v>1</v>
      </c>
      <c r="AZ6" s="48">
        <f>BA6</f>
        <v>2</v>
      </c>
      <c r="BA6" s="48">
        <f>IF(BA5&lt;'Retirement Calculator'!$B$68,BA5+1,NA())</f>
        <v>2</v>
      </c>
      <c r="BB6" s="82">
        <f>IF(ISERROR(BA6),"",IF(AY6=AY5+1,BB5*(1+'Retirement Calculator'!$B$67),BB5))</f>
        <v>6669.9788984945299</v>
      </c>
      <c r="BC6" s="48">
        <f>IF(ISERROR(BB6),"",FV((1+'Retirement Calculator'!$B$58)^(1/12)-1,BA6,-BB6,,0))</f>
        <v>13382.872642055123</v>
      </c>
      <c r="BD6" s="68">
        <f>SUM($AJ$5:BB6)</f>
        <v>384886.02135994815</v>
      </c>
      <c r="BE6" s="79"/>
      <c r="BF6" s="48">
        <f>IF(O6="","",SUM($O$5:O6))</f>
        <v>13339.95779698906</v>
      </c>
      <c r="BG6" s="79"/>
      <c r="BH6" s="48">
        <f>IF(ISERROR(BJ6),"",IF(INT(BJ5/12)-(BJ5/12)=0,BH5+1,BH5))</f>
        <v>1</v>
      </c>
      <c r="BI6" s="48">
        <f>BJ6</f>
        <v>2</v>
      </c>
      <c r="BJ6" s="48">
        <f>IF(BJ5&lt;'Retirement Calculator'!$B$68,BJ5+1,NA())</f>
        <v>2</v>
      </c>
      <c r="BK6" s="79"/>
      <c r="BL6" s="79"/>
      <c r="BM6" s="48">
        <f>IF(ISERROR(BO6),"",IF(INT(BO5/12)-(BO5/12)=0,BM5+1,BM5))</f>
        <v>1</v>
      </c>
      <c r="BN6" s="48">
        <f>BO6</f>
        <v>2</v>
      </c>
      <c r="BO6" s="48">
        <f>IF(BO5&lt;'Retirement Calculator'!$B$68,BO5+1,NA())</f>
        <v>2</v>
      </c>
      <c r="BP6" s="79"/>
      <c r="BQ6" s="79"/>
      <c r="BR6" s="48">
        <f>IF(ISERROR(BT6),"",IF(INT(BT5/12)-(BT5/12)=0,BR5+1,BR5))</f>
        <v>1</v>
      </c>
      <c r="BS6" s="48">
        <f>BT6</f>
        <v>2</v>
      </c>
      <c r="BT6" s="48">
        <f>IF(BT5&lt;'Retirement Calculator'!$B$68,BT5+1,NA())</f>
        <v>2</v>
      </c>
      <c r="BU6" s="79"/>
      <c r="BV6" s="79"/>
      <c r="BW6" s="48">
        <f>IF(ISERROR(BY6),"",IF(INT(BY5/12)-(BY5/12)=0,BW5+1,BW5))</f>
        <v>1</v>
      </c>
      <c r="BX6" s="48">
        <f>BY6</f>
        <v>2</v>
      </c>
      <c r="BY6" s="48">
        <f>IF(BY5&lt;'Retirement Calculator'!$B$68,BY5+1,NA())</f>
        <v>2</v>
      </c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</row>
    <row r="7" spans="1:91">
      <c r="A7" s="44"/>
      <c r="B7" s="12">
        <f xml:space="preserve"> IF(ISERROR(F7),NA(),AI7)</f>
        <v>3</v>
      </c>
      <c r="C7" s="85">
        <v>13339.957796989058</v>
      </c>
      <c r="D7" s="107">
        <v>0</v>
      </c>
      <c r="E7" s="99">
        <v>670200</v>
      </c>
      <c r="F7" s="102">
        <f t="shared" ref="F7:F70" si="3">IF(ISERROR(G7+H7),NA(),G7+H7)</f>
        <v>557476.7496091933</v>
      </c>
      <c r="G7" s="103">
        <f>IF(D7="","",(D7+G6)*(1+((1+'Retirement Calculator'!$B$56)^(1/12)-1)))</f>
        <v>517136.90388108953</v>
      </c>
      <c r="H7" s="55">
        <f>IF(C7="","",FV((1+'Retirement Calculator'!$B$56)^(1/12)-1,AI7,-C7,,0))</f>
        <v>40339.845728103821</v>
      </c>
      <c r="I7" s="85">
        <v>2223.3262994981765</v>
      </c>
      <c r="J7" s="107">
        <v>0</v>
      </c>
      <c r="K7" s="99">
        <v>522222</v>
      </c>
      <c r="L7" s="102">
        <f t="shared" ref="L7:L70" si="4">IF(ISERROR(M7+N7),NA(),M7+N7)</f>
        <v>121640.06496664694</v>
      </c>
      <c r="M7" s="12">
        <f>IF(I7="","",FV((1+'Retirement Calculator'!$B$57)^(1/12)-1,AR7,-I7,,0))</f>
        <v>6702.4980354305771</v>
      </c>
      <c r="N7" s="12">
        <f>IF(J7="","",(J7+N6)*(1+((1+'Retirement Calculator'!$B$57)^(1/12)-1)))</f>
        <v>114937.56693121637</v>
      </c>
      <c r="O7" s="85">
        <v>6669.9788984945299</v>
      </c>
      <c r="P7" s="71">
        <v>0</v>
      </c>
      <c r="Q7" s="99">
        <v>170434</v>
      </c>
      <c r="R7" s="69">
        <f t="shared" ref="R7:R70" si="5">IF(ISERROR(S7+T7),NA(),S7+T7)</f>
        <v>135593.8241928069</v>
      </c>
      <c r="S7" s="12">
        <f>IF(O7="","",FV((1+'Retirement Calculator'!$B$58)^(1/12)-1,BA7,-O7,,0))</f>
        <v>20138.95734608698</v>
      </c>
      <c r="T7" s="43">
        <f>IF(P7="","",(P7+T6)*(1+((1+'Retirement Calculator'!$B$58)^(1/12)-1)))</f>
        <v>115454.86684671993</v>
      </c>
      <c r="U7" s="71">
        <v>0</v>
      </c>
      <c r="V7" s="99">
        <v>2161000</v>
      </c>
      <c r="W7" s="108">
        <f>IF(U7="","",(U7+W6)*(1+((1+'Retirement Calculator'!$C$65)^(1/12)-1)))</f>
        <v>2061780.9764849872</v>
      </c>
      <c r="X7" s="73">
        <f t="shared" si="0"/>
        <v>22233.262994981764</v>
      </c>
      <c r="Y7" s="83">
        <f>IF(ISERROR(B7),"",SUM($X$5:X7))</f>
        <v>2811719.7889849455</v>
      </c>
      <c r="Z7" s="73">
        <f t="shared" si="1"/>
        <v>3523856</v>
      </c>
      <c r="AA7" s="83">
        <f>IF(ISERROR(B7),"",IF(Z7=0,NA(),SUM($Z$5:Z7)))</f>
        <v>9150310</v>
      </c>
      <c r="AB7" s="83">
        <f t="shared" si="2"/>
        <v>2876491.6152536348</v>
      </c>
      <c r="AC7" s="83">
        <f>IF(ISERROR(B7),"",IF(AB7=0,NA(),SUM($AB$5:AB7)))</f>
        <v>8452030.5284428243</v>
      </c>
      <c r="AD7" s="48">
        <f>IF(ISERROR(AI7),"",IF(AG7=AG6+1,AD6*(1+'Retirement Calculator'!$B$6),AD6))</f>
        <v>40000</v>
      </c>
      <c r="AE7" s="133">
        <v>40000</v>
      </c>
      <c r="AF7" s="83">
        <f>IF(AE7="","",NPER((1+'Retirement Calculator'!$B$15)/(1+'Retirement Calculator'!$B$14)-1,-12*AE7,AA7,,1))</f>
        <v>17.63686990576911</v>
      </c>
      <c r="AG7" s="128">
        <f t="shared" ref="AG7:AG70" si="6">IF(ISERROR(AI7),"",IF(INT(AI6/12)-(AI6/12)=0,AG6+1,AG6))</f>
        <v>1</v>
      </c>
      <c r="AH7" s="48">
        <f t="shared" ref="AH7:AH70" si="7">AI7</f>
        <v>3</v>
      </c>
      <c r="AI7" s="48">
        <f>IF(AI6&lt;'Retirement Calculator'!$B$68,AI6+1,NA())</f>
        <v>3</v>
      </c>
      <c r="AJ7" s="68">
        <f>IF(ISERROR(AI7),"",IF(AG7=AG6+1,AJ6*(1+'Retirement Calculator'!$B$67),AJ6))</f>
        <v>13339.957796989058</v>
      </c>
      <c r="AK7" s="48">
        <f>IF(ISERROR(AJ7),"",FV((1+'Retirement Calculator'!$B$56)^(1/12)-1,AI7,-AJ7,,0))</f>
        <v>40339.845728103821</v>
      </c>
      <c r="AL7" s="68">
        <f>SUM($AJ$5:AJ7)</f>
        <v>40019.873390967172</v>
      </c>
      <c r="AM7" s="79"/>
      <c r="AN7" s="48">
        <f>IF(C7="","",SUM($C$5:C7))</f>
        <v>40019.873390967172</v>
      </c>
      <c r="AO7" s="79"/>
      <c r="AP7" s="48">
        <f t="shared" ref="AP7:AP70" si="8">IF(ISERROR(AR7),"",IF(INT(AR6/12)-(AR6/12)=0,AP6+1,AP6))</f>
        <v>1</v>
      </c>
      <c r="AQ7" s="48">
        <f t="shared" ref="AQ7:AQ70" si="9">AR7</f>
        <v>3</v>
      </c>
      <c r="AR7" s="48">
        <f>IF(AR6&lt;'Retirement Calculator'!$B$68,AR6+1,NA())</f>
        <v>3</v>
      </c>
      <c r="AS7" s="82">
        <f>IF(ISERROR(AR7),"",IF(AP7=AP6+1,AS6*(1+'Retirement Calculator'!$B$67),AS6))</f>
        <v>2223.3262994981765</v>
      </c>
      <c r="AT7" s="48">
        <f>IF(ISERROR(AS7),"",FV((1+'Retirement Calculator'!$B$57)^(1/12)-1,AR7,-AS7,,0))</f>
        <v>6702.4980354305771</v>
      </c>
      <c r="AU7" s="68">
        <f>SUM($AJ$5:AS7)</f>
        <v>287250.43966919015</v>
      </c>
      <c r="AV7" s="79"/>
      <c r="AW7" s="48">
        <f>IF(I7="","",SUM($I$5:I7))</f>
        <v>6669.9788984945299</v>
      </c>
      <c r="AX7" s="79"/>
      <c r="AY7" s="48">
        <f t="shared" ref="AY7:AY70" si="10">IF(ISERROR(BA7),"",IF(INT(BA6/12)-(BA6/12)=0,AY6+1,AY6))</f>
        <v>1</v>
      </c>
      <c r="AZ7" s="48">
        <f t="shared" ref="AZ7:AZ70" si="11">BA7</f>
        <v>3</v>
      </c>
      <c r="BA7" s="48">
        <f>IF(BA6&lt;'Retirement Calculator'!$B$68,BA6+1,NA())</f>
        <v>3</v>
      </c>
      <c r="BB7" s="82">
        <f>IF(ISERROR(BA7),"",IF(AY7=AY6+1,BB6*(1+'Retirement Calculator'!$B$67),BB6))</f>
        <v>6669.9788984945299</v>
      </c>
      <c r="BC7" s="48">
        <f>IF(ISERROR(BB7),"",FV((1+'Retirement Calculator'!$B$58)^(1/12)-1,BA7,-BB7,,0))</f>
        <v>20138.95734608698</v>
      </c>
      <c r="BD7" s="68">
        <f>SUM($AJ$5:BB7)</f>
        <v>828135.79346808325</v>
      </c>
      <c r="BE7" s="79"/>
      <c r="BF7" s="48">
        <f>IF(O7="","",SUM($O$5:O7))</f>
        <v>20009.93669548359</v>
      </c>
      <c r="BG7" s="79"/>
      <c r="BH7" s="48">
        <f t="shared" ref="BH7:BH70" si="12">IF(ISERROR(BJ7),"",IF(INT(BJ6/12)-(BJ6/12)=0,BH6+1,BH6))</f>
        <v>1</v>
      </c>
      <c r="BI7" s="48">
        <f t="shared" ref="BI7:BI70" si="13">BJ7</f>
        <v>3</v>
      </c>
      <c r="BJ7" s="48">
        <f>IF(BJ6&lt;'Retirement Calculator'!$B$68,BJ6+1,NA())</f>
        <v>3</v>
      </c>
      <c r="BK7" s="79"/>
      <c r="BL7" s="79"/>
      <c r="BM7" s="48">
        <f t="shared" ref="BM7:BM70" si="14">IF(ISERROR(BO7),"",IF(INT(BO6/12)-(BO6/12)=0,BM6+1,BM6))</f>
        <v>1</v>
      </c>
      <c r="BN7" s="48">
        <f t="shared" ref="BN7:BN70" si="15">BO7</f>
        <v>3</v>
      </c>
      <c r="BO7" s="48">
        <f>IF(BO6&lt;'Retirement Calculator'!$B$68,BO6+1,NA())</f>
        <v>3</v>
      </c>
      <c r="BP7" s="79"/>
      <c r="BQ7" s="79"/>
      <c r="BR7" s="48">
        <f t="shared" ref="BR7:BR70" si="16">IF(ISERROR(BT7),"",IF(INT(BT6/12)-(BT6/12)=0,BR6+1,BR6))</f>
        <v>1</v>
      </c>
      <c r="BS7" s="48">
        <f t="shared" ref="BS7:BS70" si="17">BT7</f>
        <v>3</v>
      </c>
      <c r="BT7" s="48">
        <f>IF(BT6&lt;'Retirement Calculator'!$B$68,BT6+1,NA())</f>
        <v>3</v>
      </c>
      <c r="BU7" s="79"/>
      <c r="BV7" s="79"/>
      <c r="BW7" s="48">
        <f t="shared" ref="BW7:BW70" si="18">IF(ISERROR(BY7),"",IF(INT(BY6/12)-(BY6/12)=0,BW6+1,BW6))</f>
        <v>1</v>
      </c>
      <c r="BX7" s="48">
        <f t="shared" ref="BX7:BX70" si="19">BY7</f>
        <v>3</v>
      </c>
      <c r="BY7" s="48">
        <f>IF(BY6&lt;'Retirement Calculator'!$B$68,BY6+1,NA())</f>
        <v>3</v>
      </c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</row>
    <row r="8" spans="1:91">
      <c r="A8" s="44"/>
      <c r="B8" s="12">
        <f xml:space="preserve"> IF(ISERROR(F8),NA(),AI8)</f>
        <v>4</v>
      </c>
      <c r="C8" s="85">
        <v>13339.957796989058</v>
      </c>
      <c r="D8" s="107">
        <v>0</v>
      </c>
      <c r="E8" s="99">
        <v>632788.31582275662</v>
      </c>
      <c r="F8" s="102">
        <f t="shared" si="3"/>
        <v>575262.10529341502</v>
      </c>
      <c r="G8" s="103">
        <f>IF(D8="","",(D8+G7)*(1+((1+'Retirement Calculator'!$B$56)^(1/12)-1)))</f>
        <v>521260.62617360585</v>
      </c>
      <c r="H8" s="55">
        <f>IF(C8="","",FV((1+'Retirement Calculator'!$B$56)^(1/12)-1,AI8,-C8,,0))</f>
        <v>54001.479119809184</v>
      </c>
      <c r="I8" s="85">
        <v>2223.3262994981765</v>
      </c>
      <c r="J8" s="107">
        <v>0</v>
      </c>
      <c r="K8" s="99">
        <v>136901.02847645615</v>
      </c>
      <c r="L8" s="102">
        <f t="shared" si="4"/>
        <v>124455.48043314196</v>
      </c>
      <c r="M8" s="12">
        <f>IF(I8="","",FV((1+'Retirement Calculator'!$B$57)^(1/12)-1,AR8,-I8,,0))</f>
        <v>8958.449083030393</v>
      </c>
      <c r="N8" s="12">
        <f>IF(J8="","",(J8+N7)*(1+((1+'Retirement Calculator'!$B$57)^(1/12)-1)))</f>
        <v>115497.03135011156</v>
      </c>
      <c r="O8" s="85">
        <v>6669.9788984945299</v>
      </c>
      <c r="P8" s="71">
        <v>0</v>
      </c>
      <c r="Q8" s="99">
        <v>157449.83962277733</v>
      </c>
      <c r="R8" s="69">
        <f t="shared" si="5"/>
        <v>143136.21783888846</v>
      </c>
      <c r="S8" s="12">
        <f>IF(O8="","",FV((1+'Retirement Calculator'!$B$58)^(1/12)-1,BA8,-O8,,0))</f>
        <v>26938.510902530299</v>
      </c>
      <c r="T8" s="43">
        <f>IF(P8="","",(P8+T7)*(1+((1+'Retirement Calculator'!$B$58)^(1/12)-1)))</f>
        <v>116197.70693635817</v>
      </c>
      <c r="U8" s="71">
        <v>0</v>
      </c>
      <c r="V8" s="99">
        <v>2286044.0982776331</v>
      </c>
      <c r="W8" s="108">
        <f>IF(U8="","",(U8+W7)*(1+((1+'Retirement Calculator'!$C$65)^(1/12)-1)))</f>
        <v>2078221.9075251208</v>
      </c>
      <c r="X8" s="73">
        <f t="shared" si="0"/>
        <v>22233.262994981764</v>
      </c>
      <c r="Y8" s="83">
        <f>IF(ISERROR(B8),"",SUM($X$5:X8))</f>
        <v>2833953.0519799273</v>
      </c>
      <c r="Z8" s="73">
        <f t="shared" si="1"/>
        <v>3213183.2821996231</v>
      </c>
      <c r="AA8" s="83">
        <f>IF(ISERROR(B8),"",IF(Z8=0,NA(),SUM($Z$5:Z8)))</f>
        <v>12363493.282199623</v>
      </c>
      <c r="AB8" s="83">
        <f t="shared" si="2"/>
        <v>2921075.7110905661</v>
      </c>
      <c r="AC8" s="83">
        <f>IF(ISERROR(B8),"",IF(AB8=0,NA(),SUM($AB$5:AB8)))</f>
        <v>11373106.239533391</v>
      </c>
      <c r="AD8" s="48">
        <f>IF(ISERROR(AI8),"",IF(AG8=AG7+1,AD7*(1+'Retirement Calculator'!$B$6),AD7))</f>
        <v>40000</v>
      </c>
      <c r="AE8" s="133">
        <v>40000</v>
      </c>
      <c r="AF8" s="83">
        <f>IF(AE8="","",NPER((1+'Retirement Calculator'!$B$15)/(1+'Retirement Calculator'!$B$14)-1,-12*AE8,AA8,,1))</f>
        <v>23.207505025617952</v>
      </c>
      <c r="AG8" s="128">
        <f t="shared" si="6"/>
        <v>1</v>
      </c>
      <c r="AH8" s="48">
        <f t="shared" si="7"/>
        <v>4</v>
      </c>
      <c r="AI8" s="48">
        <f>IF(AI7&lt;'Retirement Calculator'!$B$68,AI7+1,NA())</f>
        <v>4</v>
      </c>
      <c r="AJ8" s="68">
        <f>IF(ISERROR(AI8),"",IF(AG8=AG7+1,AJ7*(1+'Retirement Calculator'!$B$67),AJ7))</f>
        <v>13339.957796989058</v>
      </c>
      <c r="AK8" s="48">
        <f>IF(ISERROR(AJ8),"",FV((1+'Retirement Calculator'!$B$56)^(1/12)-1,AI8,-AJ8,,0))</f>
        <v>54001.479119809184</v>
      </c>
      <c r="AL8" s="68">
        <f>SUM($AJ$5:AJ8)</f>
        <v>53359.831187956232</v>
      </c>
      <c r="AM8" s="79"/>
      <c r="AN8" s="48">
        <f>IF(C8="","",SUM($C$5:C8))</f>
        <v>53359.831187956232</v>
      </c>
      <c r="AO8" s="79"/>
      <c r="AP8" s="48">
        <f t="shared" si="8"/>
        <v>1</v>
      </c>
      <c r="AQ8" s="48">
        <f t="shared" si="9"/>
        <v>4</v>
      </c>
      <c r="AR8" s="48">
        <f>IF(AR7&lt;'Retirement Calculator'!$B$68,AR7+1,NA())</f>
        <v>4</v>
      </c>
      <c r="AS8" s="82">
        <f>IF(ISERROR(AR8),"",IF(AP8=AP7+1,AS7*(1+'Retirement Calculator'!$B$67),AS7))</f>
        <v>2223.3262994981765</v>
      </c>
      <c r="AT8" s="48">
        <f>IF(ISERROR(AS8),"",FV((1+'Retirement Calculator'!$B$57)^(1/12)-1,AR8,-AS8,,0))</f>
        <v>8958.449083030393</v>
      </c>
      <c r="AU8" s="68">
        <f>SUM($AJ$5:AS8)</f>
        <v>463543.86526139895</v>
      </c>
      <c r="AV8" s="79"/>
      <c r="AW8" s="48">
        <f>IF(I8="","",SUM($I$5:I8))</f>
        <v>8893.3051979927059</v>
      </c>
      <c r="AX8" s="79"/>
      <c r="AY8" s="48">
        <f t="shared" si="10"/>
        <v>1</v>
      </c>
      <c r="AZ8" s="48">
        <f t="shared" si="11"/>
        <v>4</v>
      </c>
      <c r="BA8" s="48">
        <f>IF(BA7&lt;'Retirement Calculator'!$B$68,BA7+1,NA())</f>
        <v>4</v>
      </c>
      <c r="BB8" s="82">
        <f>IF(ISERROR(BA8),"",IF(AY8=AY7+1,BB7*(1+'Retirement Calculator'!$B$67),BB7))</f>
        <v>6669.9788984945299</v>
      </c>
      <c r="BC8" s="48">
        <f>IF(ISERROR(BB8),"",FV((1+'Retirement Calculator'!$B$58)^(1/12)-1,BA8,-BB8,,0))</f>
        <v>26938.510902530299</v>
      </c>
      <c r="BD8" s="68">
        <f>SUM($AJ$5:BB8)</f>
        <v>1492503.8175012085</v>
      </c>
      <c r="BE8" s="79"/>
      <c r="BF8" s="48">
        <f>IF(O8="","",SUM($O$5:O8))</f>
        <v>26679.915593978119</v>
      </c>
      <c r="BG8" s="79"/>
      <c r="BH8" s="48">
        <f t="shared" si="12"/>
        <v>1</v>
      </c>
      <c r="BI8" s="48">
        <f t="shared" si="13"/>
        <v>4</v>
      </c>
      <c r="BJ8" s="48">
        <f>IF(BJ7&lt;'Retirement Calculator'!$B$68,BJ7+1,NA())</f>
        <v>4</v>
      </c>
      <c r="BK8" s="79"/>
      <c r="BL8" s="79"/>
      <c r="BM8" s="48">
        <f t="shared" si="14"/>
        <v>1</v>
      </c>
      <c r="BN8" s="48">
        <f t="shared" si="15"/>
        <v>4</v>
      </c>
      <c r="BO8" s="48">
        <f>IF(BO7&lt;'Retirement Calculator'!$B$68,BO7+1,NA())</f>
        <v>4</v>
      </c>
      <c r="BP8" s="79"/>
      <c r="BQ8" s="79"/>
      <c r="BR8" s="48">
        <f t="shared" si="16"/>
        <v>1</v>
      </c>
      <c r="BS8" s="48">
        <f t="shared" si="17"/>
        <v>4</v>
      </c>
      <c r="BT8" s="48">
        <f>IF(BT7&lt;'Retirement Calculator'!$B$68,BT7+1,NA())</f>
        <v>4</v>
      </c>
      <c r="BU8" s="79"/>
      <c r="BV8" s="79"/>
      <c r="BW8" s="48">
        <f t="shared" si="18"/>
        <v>1</v>
      </c>
      <c r="BX8" s="48">
        <f t="shared" si="19"/>
        <v>4</v>
      </c>
      <c r="BY8" s="48">
        <f>IF(BY7&lt;'Retirement Calculator'!$B$68,BY7+1,NA())</f>
        <v>4</v>
      </c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</row>
    <row r="9" spans="1:91">
      <c r="A9" s="44"/>
      <c r="B9" s="12">
        <f xml:space="preserve"> IF(ISERROR(F9),NA(),AI9)</f>
        <v>5</v>
      </c>
      <c r="C9" s="85">
        <v>13339.957796989058</v>
      </c>
      <c r="D9" s="107">
        <v>0</v>
      </c>
      <c r="E9" s="99">
        <v>474551.42712115264</v>
      </c>
      <c r="F9" s="102">
        <f t="shared" si="3"/>
        <v>593189.28390144079</v>
      </c>
      <c r="G9" s="103">
        <f>IF(D9="","",(D9+G8)*(1+((1+'Retirement Calculator'!$B$56)^(1/12)-1)))</f>
        <v>525417.23160677252</v>
      </c>
      <c r="H9" s="55">
        <f>IF(C9="","",FV((1+'Retirement Calculator'!$B$56)^(1/12)-1,AI9,-C9,,0))</f>
        <v>67772.052294668276</v>
      </c>
      <c r="I9" s="85">
        <v>2223.3262994981765</v>
      </c>
      <c r="J9" s="107">
        <v>0</v>
      </c>
      <c r="K9" s="99">
        <v>101827.68006142597</v>
      </c>
      <c r="L9" s="102">
        <f t="shared" si="4"/>
        <v>127284.60007678246</v>
      </c>
      <c r="M9" s="12">
        <f>IF(I9="","",FV((1+'Retirement Calculator'!$B$57)^(1/12)-1,AR9,-I9,,0))</f>
        <v>11225.381086427222</v>
      </c>
      <c r="N9" s="12">
        <f>IF(J9="","",(J9+N8)*(1+((1+'Retirement Calculator'!$B$57)^(1/12)-1)))</f>
        <v>116059.21899035524</v>
      </c>
      <c r="O9" s="85">
        <v>6669.9788984945299</v>
      </c>
      <c r="P9" s="71">
        <v>0</v>
      </c>
      <c r="Q9" s="99">
        <v>120581.71157823241</v>
      </c>
      <c r="R9" s="69">
        <f t="shared" si="5"/>
        <v>150727.1394727905</v>
      </c>
      <c r="S9" s="12">
        <f>IF(O9="","",FV((1+'Retirement Calculator'!$B$58)^(1/12)-1,BA9,-O9,,0))</f>
        <v>33781.812991290441</v>
      </c>
      <c r="T9" s="43">
        <f>IF(P9="","",(P9+T8)*(1+((1+'Retirement Calculator'!$B$58)^(1/12)-1)))</f>
        <v>116945.32648150006</v>
      </c>
      <c r="U9" s="71">
        <v>0</v>
      </c>
      <c r="V9" s="99">
        <v>1675835.1526865205</v>
      </c>
      <c r="W9" s="108">
        <f>IF(U9="","",(U9+W8)*(1+((1+'Retirement Calculator'!$C$65)^(1/12)-1)))</f>
        <v>2094793.9408581504</v>
      </c>
      <c r="X9" s="73">
        <f t="shared" si="0"/>
        <v>22233.262994981764</v>
      </c>
      <c r="Y9" s="83">
        <f>IF(ISERROR(B9),"",SUM($X$5:X9))</f>
        <v>2856186.3149749092</v>
      </c>
      <c r="Z9" s="73">
        <f t="shared" si="1"/>
        <v>2372795.9714473318</v>
      </c>
      <c r="AA9" s="83">
        <f>IF(ISERROR(B9),"",IF(Z9=0,NA(),SUM($Z$5:Z9)))</f>
        <v>14736289.253646955</v>
      </c>
      <c r="AB9" s="83">
        <f t="shared" si="2"/>
        <v>2965994.9643091643</v>
      </c>
      <c r="AC9" s="83">
        <f>IF(ISERROR(B9),"",IF(AB9=0,NA(),SUM($AB$5:AB9)))</f>
        <v>14339101.203842554</v>
      </c>
      <c r="AD9" s="48">
        <f>IF(ISERROR(AI9),"",IF(AG9=AG8+1,AD8*(1+'Retirement Calculator'!$B$6),AD8))</f>
        <v>40000</v>
      </c>
      <c r="AE9" s="133">
        <v>40000</v>
      </c>
      <c r="AF9" s="83">
        <f>IF(AE9="","",NPER((1+'Retirement Calculator'!$B$15)/(1+'Retirement Calculator'!$B$14)-1,-12*AE9,AA9,,1))</f>
        <v>27.145037115143886</v>
      </c>
      <c r="AG9" s="128">
        <f t="shared" si="6"/>
        <v>1</v>
      </c>
      <c r="AH9" s="48">
        <f t="shared" si="7"/>
        <v>5</v>
      </c>
      <c r="AI9" s="48">
        <f>IF(AI8&lt;'Retirement Calculator'!$B$68,AI8+1,NA())</f>
        <v>5</v>
      </c>
      <c r="AJ9" s="68">
        <f>IF(ISERROR(AI9),"",IF(AG9=AG8+1,AJ8*(1+'Retirement Calculator'!$B$67),AJ8))</f>
        <v>13339.957796989058</v>
      </c>
      <c r="AK9" s="48">
        <f>IF(ISERROR(AJ9),"",FV((1+'Retirement Calculator'!$B$56)^(1/12)-1,AI9,-AJ9,,0))</f>
        <v>67772.052294668276</v>
      </c>
      <c r="AL9" s="68">
        <f>SUM($AJ$5:AJ9)</f>
        <v>66699.788984945291</v>
      </c>
      <c r="AM9" s="79"/>
      <c r="AN9" s="48">
        <f>IF(C9="","",SUM($C$5:C9))</f>
        <v>66699.788984945291</v>
      </c>
      <c r="AO9" s="79"/>
      <c r="AP9" s="48">
        <f t="shared" si="8"/>
        <v>1</v>
      </c>
      <c r="AQ9" s="48">
        <f t="shared" si="9"/>
        <v>5</v>
      </c>
      <c r="AR9" s="48">
        <f>IF(AR8&lt;'Retirement Calculator'!$B$68,AR8+1,NA())</f>
        <v>5</v>
      </c>
      <c r="AS9" s="82">
        <f>IF(ISERROR(AR9),"",IF(AP9=AP8+1,AS8*(1+'Retirement Calculator'!$B$67),AS8))</f>
        <v>2223.3262994981765</v>
      </c>
      <c r="AT9" s="48">
        <f>IF(ISERROR(AS9),"",FV((1+'Retirement Calculator'!$B$57)^(1/12)-1,AR9,-AS9,,0))</f>
        <v>11225.381086427222</v>
      </c>
      <c r="AU9" s="68">
        <f>SUM($AJ$5:AS9)</f>
        <v>680289.779622445</v>
      </c>
      <c r="AV9" s="79"/>
      <c r="AW9" s="48">
        <f>IF(I9="","",SUM($I$5:I9))</f>
        <v>11116.631497490882</v>
      </c>
      <c r="AX9" s="79"/>
      <c r="AY9" s="48">
        <f t="shared" si="10"/>
        <v>1</v>
      </c>
      <c r="AZ9" s="48">
        <f t="shared" si="11"/>
        <v>5</v>
      </c>
      <c r="BA9" s="48">
        <f>IF(BA8&lt;'Retirement Calculator'!$B$68,BA8+1,NA())</f>
        <v>5</v>
      </c>
      <c r="BB9" s="82">
        <f>IF(ISERROR(BA9),"",IF(AY9=AY8+1,BB8*(1+'Retirement Calculator'!$B$67),BB8))</f>
        <v>6669.9788984945299</v>
      </c>
      <c r="BC9" s="48">
        <f>IF(ISERROR(BB9),"",FV((1+'Retirement Calculator'!$B$58)^(1/12)-1,BA9,-BB9,,0))</f>
        <v>33781.812991290441</v>
      </c>
      <c r="BD9" s="68">
        <f>SUM($AJ$5:BB9)</f>
        <v>2418562.5029671118</v>
      </c>
      <c r="BE9" s="79"/>
      <c r="BF9" s="48">
        <f>IF(O9="","",SUM($O$5:O9))</f>
        <v>33349.894492472653</v>
      </c>
      <c r="BG9" s="79"/>
      <c r="BH9" s="48">
        <f t="shared" si="12"/>
        <v>1</v>
      </c>
      <c r="BI9" s="48">
        <f t="shared" si="13"/>
        <v>5</v>
      </c>
      <c r="BJ9" s="48">
        <f>IF(BJ8&lt;'Retirement Calculator'!$B$68,BJ8+1,NA())</f>
        <v>5</v>
      </c>
      <c r="BK9" s="79"/>
      <c r="BL9" s="79"/>
      <c r="BM9" s="48">
        <f t="shared" si="14"/>
        <v>1</v>
      </c>
      <c r="BN9" s="48">
        <f t="shared" si="15"/>
        <v>5</v>
      </c>
      <c r="BO9" s="48">
        <f>IF(BO8&lt;'Retirement Calculator'!$B$68,BO8+1,NA())</f>
        <v>5</v>
      </c>
      <c r="BP9" s="79"/>
      <c r="BQ9" s="79"/>
      <c r="BR9" s="48">
        <f t="shared" si="16"/>
        <v>1</v>
      </c>
      <c r="BS9" s="48">
        <f t="shared" si="17"/>
        <v>5</v>
      </c>
      <c r="BT9" s="48">
        <f>IF(BT8&lt;'Retirement Calculator'!$B$68,BT8+1,NA())</f>
        <v>5</v>
      </c>
      <c r="BU9" s="79"/>
      <c r="BV9" s="79"/>
      <c r="BW9" s="48">
        <f t="shared" si="18"/>
        <v>1</v>
      </c>
      <c r="BX9" s="48">
        <f t="shared" si="19"/>
        <v>5</v>
      </c>
      <c r="BY9" s="48">
        <f>IF(BY8&lt;'Retirement Calculator'!$B$68,BY8+1,NA())</f>
        <v>5</v>
      </c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</row>
    <row r="10" spans="1:91">
      <c r="A10" s="44"/>
      <c r="B10" s="12">
        <f xml:space="preserve"> IF(ISERROR(F10),NA(),AI10)</f>
        <v>6</v>
      </c>
      <c r="C10" s="85">
        <v>13339.957796989058</v>
      </c>
      <c r="D10" s="107">
        <v>0</v>
      </c>
      <c r="E10" s="99">
        <v>672385.35798409861</v>
      </c>
      <c r="F10" s="102">
        <f t="shared" si="3"/>
        <v>611259.41634918051</v>
      </c>
      <c r="G10" s="103">
        <f>IF(D10="","",(D10+G9)*(1+((1+'Retirement Calculator'!$B$56)^(1/12)-1)))</f>
        <v>529606.98239537072</v>
      </c>
      <c r="H10" s="55">
        <f>IF(C10="","",FV((1+'Retirement Calculator'!$B$56)^(1/12)-1,AI10,-C10,,0))</f>
        <v>81652.433953809828</v>
      </c>
      <c r="I10" s="85">
        <v>2223.3262994981765</v>
      </c>
      <c r="J10" s="107">
        <v>0</v>
      </c>
      <c r="K10" s="99">
        <v>143140.23966367828</v>
      </c>
      <c r="L10" s="102">
        <f t="shared" si="4"/>
        <v>130127.49060334387</v>
      </c>
      <c r="M10" s="12">
        <f>IF(I10="","",FV((1+'Retirement Calculator'!$B$57)^(1/12)-1,AR10,-I10,,0))</f>
        <v>13503.347495978865</v>
      </c>
      <c r="N10" s="12">
        <f>IF(J10="","",(J10+N9)*(1+((1+'Retirement Calculator'!$B$57)^(1/12)-1)))</f>
        <v>116624.14310736502</v>
      </c>
      <c r="O10" s="85">
        <v>6669.9788984945299</v>
      </c>
      <c r="P10" s="71">
        <v>0</v>
      </c>
      <c r="Q10" s="99">
        <v>174203.59145755233</v>
      </c>
      <c r="R10" s="69">
        <f t="shared" si="5"/>
        <v>158366.90132504757</v>
      </c>
      <c r="S10" s="12">
        <f>IF(O10="","",FV((1+'Retirement Calculator'!$B$58)^(1/12)-1,BA10,-O10,,0))</f>
        <v>40669.145091741353</v>
      </c>
      <c r="T10" s="43">
        <f>IF(P10="","",(P10+T9)*(1+((1+'Retirement Calculator'!$B$58)^(1/12)-1)))</f>
        <v>117697.75623330621</v>
      </c>
      <c r="U10" s="71">
        <v>0</v>
      </c>
      <c r="V10" s="99">
        <v>2322647.9341033874</v>
      </c>
      <c r="W10" s="108">
        <f>IF(U10="","",(U10+W9)*(1+((1+'Retirement Calculator'!$C$65)^(1/12)-1)))</f>
        <v>2111498.1219121702</v>
      </c>
      <c r="X10" s="73">
        <f t="shared" si="0"/>
        <v>22233.262994981764</v>
      </c>
      <c r="Y10" s="83">
        <f>IF(ISERROR(B10),"",SUM($X$5:X10))</f>
        <v>2878419.577969891</v>
      </c>
      <c r="Z10" s="73">
        <f t="shared" si="1"/>
        <v>3312377.1232087165</v>
      </c>
      <c r="AA10" s="83">
        <f>IF(ISERROR(B10),"",IF(Z10=0,NA(),SUM($Z$5:Z10)))</f>
        <v>18048666.376855671</v>
      </c>
      <c r="AB10" s="83">
        <f t="shared" si="2"/>
        <v>3011251.9301897422</v>
      </c>
      <c r="AC10" s="83">
        <f>IF(ISERROR(B10),"",IF(AB10=0,NA(),SUM($AB$5:AB10)))</f>
        <v>17350353.134032298</v>
      </c>
      <c r="AD10" s="48">
        <f>IF(ISERROR(AI10),"",IF(AG10=AG9+1,AD9*(1+'Retirement Calculator'!$B$6),AD9))</f>
        <v>40000</v>
      </c>
      <c r="AE10" s="133">
        <v>40000</v>
      </c>
      <c r="AF10" s="83">
        <f>IF(AE10="","",NPER((1+'Retirement Calculator'!$B$15)/(1+'Retirement Calculator'!$B$14)-1,-12*AE10,AA10,,1))</f>
        <v>32.413217172307206</v>
      </c>
      <c r="AG10" s="128">
        <f t="shared" si="6"/>
        <v>1</v>
      </c>
      <c r="AH10" s="48">
        <f t="shared" si="7"/>
        <v>6</v>
      </c>
      <c r="AI10" s="48">
        <f>IF(AI9&lt;'Retirement Calculator'!$B$68,AI9+1,NA())</f>
        <v>6</v>
      </c>
      <c r="AJ10" s="68">
        <f>IF(ISERROR(AI10),"",IF(AG10=AG9+1,AJ9*(1+'Retirement Calculator'!$B$67),AJ9))</f>
        <v>13339.957796989058</v>
      </c>
      <c r="AK10" s="48">
        <f>IF(ISERROR(AJ10),"",FV((1+'Retirement Calculator'!$B$56)^(1/12)-1,AI10,-AJ10,,0))</f>
        <v>81652.433953809828</v>
      </c>
      <c r="AL10" s="68">
        <f>SUM($AJ$5:AJ10)</f>
        <v>80039.746781934344</v>
      </c>
      <c r="AM10" s="79"/>
      <c r="AN10" s="48">
        <f>IF(C10="","",SUM($C$5:C10))</f>
        <v>80039.746781934344</v>
      </c>
      <c r="AO10" s="79"/>
      <c r="AP10" s="48">
        <f t="shared" si="8"/>
        <v>1</v>
      </c>
      <c r="AQ10" s="48">
        <f t="shared" si="9"/>
        <v>6</v>
      </c>
      <c r="AR10" s="48">
        <f>IF(AR9&lt;'Retirement Calculator'!$B$68,AR9+1,NA())</f>
        <v>6</v>
      </c>
      <c r="AS10" s="82">
        <f>IF(ISERROR(AR10),"",IF(AP10=AP9+1,AS9*(1+'Retirement Calculator'!$B$67),AS9))</f>
        <v>2223.3262994981765</v>
      </c>
      <c r="AT10" s="48">
        <f>IF(ISERROR(AS10),"",FV((1+'Retirement Calculator'!$B$57)^(1/12)-1,AR10,-AS10,,0))</f>
        <v>13503.347495978865</v>
      </c>
      <c r="AU10" s="68">
        <f>SUM($AJ$5:AS10)</f>
        <v>937597.99123661069</v>
      </c>
      <c r="AV10" s="79"/>
      <c r="AW10" s="48">
        <f>IF(I10="","",SUM($I$5:I10))</f>
        <v>13339.957796989058</v>
      </c>
      <c r="AX10" s="79"/>
      <c r="AY10" s="48">
        <f t="shared" si="10"/>
        <v>1</v>
      </c>
      <c r="AZ10" s="48">
        <f t="shared" si="11"/>
        <v>6</v>
      </c>
      <c r="BA10" s="48">
        <f>IF(BA9&lt;'Retirement Calculator'!$B$68,BA9+1,NA())</f>
        <v>6</v>
      </c>
      <c r="BB10" s="82">
        <f>IF(ISERROR(BA10),"",IF(AY10=AY9+1,BB9*(1+'Retirement Calculator'!$B$67),BB9))</f>
        <v>6669.9788984945299</v>
      </c>
      <c r="BC10" s="48">
        <f>IF(ISERROR(BB10),"",FV((1+'Retirement Calculator'!$B$58)^(1/12)-1,BA10,-BB10,,0))</f>
        <v>40669.145091741353</v>
      </c>
      <c r="BD10" s="68">
        <f>SUM($AJ$5:BB10)</f>
        <v>3646994.9900093512</v>
      </c>
      <c r="BE10" s="79"/>
      <c r="BF10" s="48">
        <f>IF(O10="","",SUM($O$5:O10))</f>
        <v>40019.873390967186</v>
      </c>
      <c r="BG10" s="79"/>
      <c r="BH10" s="48">
        <f t="shared" si="12"/>
        <v>1</v>
      </c>
      <c r="BI10" s="48">
        <f t="shared" si="13"/>
        <v>6</v>
      </c>
      <c r="BJ10" s="48">
        <f>IF(BJ9&lt;'Retirement Calculator'!$B$68,BJ9+1,NA())</f>
        <v>6</v>
      </c>
      <c r="BK10" s="79"/>
      <c r="BL10" s="79"/>
      <c r="BM10" s="48">
        <f t="shared" si="14"/>
        <v>1</v>
      </c>
      <c r="BN10" s="48">
        <f t="shared" si="15"/>
        <v>6</v>
      </c>
      <c r="BO10" s="48">
        <f>IF(BO9&lt;'Retirement Calculator'!$B$68,BO9+1,NA())</f>
        <v>6</v>
      </c>
      <c r="BP10" s="79"/>
      <c r="BQ10" s="79"/>
      <c r="BR10" s="48">
        <f t="shared" si="16"/>
        <v>1</v>
      </c>
      <c r="BS10" s="48">
        <f t="shared" si="17"/>
        <v>6</v>
      </c>
      <c r="BT10" s="48">
        <f>IF(BT9&lt;'Retirement Calculator'!$B$68,BT9+1,NA())</f>
        <v>6</v>
      </c>
      <c r="BU10" s="79"/>
      <c r="BV10" s="79"/>
      <c r="BW10" s="48">
        <f t="shared" si="18"/>
        <v>1</v>
      </c>
      <c r="BX10" s="48">
        <f t="shared" si="19"/>
        <v>6</v>
      </c>
      <c r="BY10" s="48">
        <f>IF(BY9&lt;'Retirement Calculator'!$B$68,BY9+1,NA())</f>
        <v>6</v>
      </c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</row>
    <row r="11" spans="1:91">
      <c r="A11" s="44"/>
      <c r="B11" s="12">
        <f xml:space="preserve"> IF(ISERROR(F11),NA(),AI11)</f>
        <v>7</v>
      </c>
      <c r="C11" s="85">
        <v>13339.957796989058</v>
      </c>
      <c r="D11" s="107">
        <v>0</v>
      </c>
      <c r="E11" s="99">
        <v>440631.54979943915</v>
      </c>
      <c r="F11" s="102">
        <f t="shared" si="3"/>
        <v>629473.64257062739</v>
      </c>
      <c r="G11" s="103">
        <f>IF(D11="","",(D11+G10)*(1+((1+'Retirement Calculator'!$B$56)^(1/12)-1)))</f>
        <v>533830.14284511935</v>
      </c>
      <c r="H11" s="55">
        <f>IF(C11="","",FV((1+'Retirement Calculator'!$B$56)^(1/12)-1,AI11,-C11,,0))</f>
        <v>95643.499725508067</v>
      </c>
      <c r="I11" s="85">
        <v>2223.3262994981765</v>
      </c>
      <c r="J11" s="107">
        <v>0</v>
      </c>
      <c r="K11" s="99">
        <v>93088.95333030654</v>
      </c>
      <c r="L11" s="102">
        <f t="shared" si="4"/>
        <v>132984.21904329507</v>
      </c>
      <c r="M11" s="12">
        <f>IF(I11="","",FV((1+'Retirement Calculator'!$B$57)^(1/12)-1,AR11,-I11,,0))</f>
        <v>15792.402022215163</v>
      </c>
      <c r="N11" s="12">
        <f>IF(J11="","",(J11+N10)*(1+((1+'Retirement Calculator'!$B$57)^(1/12)-1)))</f>
        <v>117191.81702107991</v>
      </c>
      <c r="O11" s="85">
        <v>6669.9788984945299</v>
      </c>
      <c r="P11" s="71">
        <v>0</v>
      </c>
      <c r="Q11" s="99">
        <v>116239.07234456688</v>
      </c>
      <c r="R11" s="69">
        <f t="shared" si="5"/>
        <v>166055.81763509556</v>
      </c>
      <c r="S11" s="12">
        <f>IF(O11="","",FV((1+'Retirement Calculator'!$B$58)^(1/12)-1,BA11,-O11,,0))</f>
        <v>47600.79049430442</v>
      </c>
      <c r="T11" s="43">
        <f>IF(P11="","",(P11+T10)*(1+((1+'Retirement Calculator'!$B$58)^(1/12)-1)))</f>
        <v>118455.02714079115</v>
      </c>
      <c r="U11" s="71">
        <v>0</v>
      </c>
      <c r="V11" s="99">
        <v>1489834.8531161651</v>
      </c>
      <c r="W11" s="108">
        <f>IF(U11="","",(U11+W10)*(1+((1+'Retirement Calculator'!$C$65)^(1/12)-1)))</f>
        <v>2128335.5044516646</v>
      </c>
      <c r="X11" s="73">
        <f t="shared" si="0"/>
        <v>22233.262994981764</v>
      </c>
      <c r="Y11" s="83">
        <f>IF(ISERROR(B11),"",SUM($X$5:X11))</f>
        <v>2900652.8409648729</v>
      </c>
      <c r="Z11" s="73">
        <f t="shared" si="1"/>
        <v>2139794.4285904779</v>
      </c>
      <c r="AA11" s="83">
        <f>IF(ISERROR(B11),"",IF(Z11=0,NA(),SUM($Z$5:Z11)))</f>
        <v>20188460.805446148</v>
      </c>
      <c r="AB11" s="83">
        <f t="shared" si="2"/>
        <v>3056849.1837006826</v>
      </c>
      <c r="AC11" s="83">
        <f>IF(ISERROR(B11),"",IF(AB11=0,NA(),SUM($AB$5:AB11)))</f>
        <v>20407202.317732982</v>
      </c>
      <c r="AD11" s="48">
        <f>IF(ISERROR(AI11),"",IF(AG11=AG10+1,AD10*(1+'Retirement Calculator'!$B$6),AD10))</f>
        <v>40000</v>
      </c>
      <c r="AE11" s="133">
        <v>40000</v>
      </c>
      <c r="AF11" s="83">
        <f>IF(AE11="","",NPER((1+'Retirement Calculator'!$B$15)/(1+'Retirement Calculator'!$B$14)-1,-12*AE11,AA11,,1))</f>
        <v>35.685319032362443</v>
      </c>
      <c r="AG11" s="128">
        <f t="shared" si="6"/>
        <v>1</v>
      </c>
      <c r="AH11" s="48">
        <f t="shared" si="7"/>
        <v>7</v>
      </c>
      <c r="AI11" s="48">
        <f>IF(AI10&lt;'Retirement Calculator'!$B$68,AI10+1,NA())</f>
        <v>7</v>
      </c>
      <c r="AJ11" s="68">
        <f>IF(ISERROR(AI11),"",IF(AG11=AG10+1,AJ10*(1+'Retirement Calculator'!$B$67),AJ10))</f>
        <v>13339.957796989058</v>
      </c>
      <c r="AK11" s="48">
        <f>IF(ISERROR(AJ11),"",FV((1+'Retirement Calculator'!$B$56)^(1/12)-1,AI11,-AJ11,,0))</f>
        <v>95643.499725508067</v>
      </c>
      <c r="AL11" s="68">
        <f>SUM($AJ$5:AJ11)</f>
        <v>93379.704578923396</v>
      </c>
      <c r="AM11" s="79"/>
      <c r="AN11" s="48">
        <f>IF(C11="","",SUM($C$5:C11))</f>
        <v>93379.704578923396</v>
      </c>
      <c r="AO11" s="79"/>
      <c r="AP11" s="48">
        <f t="shared" si="8"/>
        <v>1</v>
      </c>
      <c r="AQ11" s="48">
        <f t="shared" si="9"/>
        <v>7</v>
      </c>
      <c r="AR11" s="48">
        <f>IF(AR10&lt;'Retirement Calculator'!$B$68,AR10+1,NA())</f>
        <v>7</v>
      </c>
      <c r="AS11" s="82">
        <f>IF(ISERROR(AR11),"",IF(AP11=AP10+1,AS10*(1+'Retirement Calculator'!$B$67),AS10))</f>
        <v>2223.3262994981765</v>
      </c>
      <c r="AT11" s="48">
        <f>IF(ISERROR(AS11),"",FV((1+'Retirement Calculator'!$B$57)^(1/12)-1,AR11,-AS11,,0))</f>
        <v>15792.402022215163</v>
      </c>
      <c r="AU11" s="68">
        <f>SUM($AJ$5:AS11)</f>
        <v>1235579.1842164525</v>
      </c>
      <c r="AV11" s="79"/>
      <c r="AW11" s="48">
        <f>IF(I11="","",SUM($I$5:I11))</f>
        <v>15563.284096487234</v>
      </c>
      <c r="AX11" s="79"/>
      <c r="AY11" s="48">
        <f t="shared" si="10"/>
        <v>1</v>
      </c>
      <c r="AZ11" s="48">
        <f t="shared" si="11"/>
        <v>7</v>
      </c>
      <c r="BA11" s="48">
        <f>IF(BA10&lt;'Retirement Calculator'!$B$68,BA10+1,NA())</f>
        <v>7</v>
      </c>
      <c r="BB11" s="82">
        <f>IF(ISERROR(BA11),"",IF(AY11=AY10+1,BB10*(1+'Retirement Calculator'!$B$67),BB10))</f>
        <v>6669.9788984945299</v>
      </c>
      <c r="BC11" s="48">
        <f>IF(ISERROR(BB11),"",FV((1+'Retirement Calculator'!$B$58)^(1/12)-1,BA11,-BB11,,0))</f>
        <v>47600.79049430442</v>
      </c>
      <c r="BD11" s="68">
        <f>SUM($AJ$5:BB11)</f>
        <v>5218596.0322228428</v>
      </c>
      <c r="BE11" s="79"/>
      <c r="BF11" s="48">
        <f>IF(O11="","",SUM($O$5:O11))</f>
        <v>46689.85228946172</v>
      </c>
      <c r="BG11" s="79"/>
      <c r="BH11" s="48">
        <f t="shared" si="12"/>
        <v>1</v>
      </c>
      <c r="BI11" s="48">
        <f t="shared" si="13"/>
        <v>7</v>
      </c>
      <c r="BJ11" s="48">
        <f>IF(BJ10&lt;'Retirement Calculator'!$B$68,BJ10+1,NA())</f>
        <v>7</v>
      </c>
      <c r="BK11" s="79"/>
      <c r="BL11" s="79"/>
      <c r="BM11" s="48">
        <f t="shared" si="14"/>
        <v>1</v>
      </c>
      <c r="BN11" s="48">
        <f t="shared" si="15"/>
        <v>7</v>
      </c>
      <c r="BO11" s="48">
        <f>IF(BO10&lt;'Retirement Calculator'!$B$68,BO10+1,NA())</f>
        <v>7</v>
      </c>
      <c r="BP11" s="79"/>
      <c r="BQ11" s="79"/>
      <c r="BR11" s="48">
        <f t="shared" si="16"/>
        <v>1</v>
      </c>
      <c r="BS11" s="48">
        <f t="shared" si="17"/>
        <v>7</v>
      </c>
      <c r="BT11" s="48">
        <f>IF(BT10&lt;'Retirement Calculator'!$B$68,BT10+1,NA())</f>
        <v>7</v>
      </c>
      <c r="BU11" s="79"/>
      <c r="BV11" s="79"/>
      <c r="BW11" s="48">
        <f t="shared" si="18"/>
        <v>1</v>
      </c>
      <c r="BX11" s="48">
        <f t="shared" si="19"/>
        <v>7</v>
      </c>
      <c r="BY11" s="48">
        <f>IF(BY10&lt;'Retirement Calculator'!$B$68,BY10+1,NA())</f>
        <v>7</v>
      </c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</row>
    <row r="12" spans="1:91">
      <c r="A12" s="44"/>
      <c r="B12" s="12">
        <f xml:space="preserve"> IF(ISERROR(F12),NA(),AI12)</f>
        <v>8</v>
      </c>
      <c r="C12" s="85">
        <v>13339.957796989058</v>
      </c>
      <c r="D12" s="107">
        <v>0</v>
      </c>
      <c r="E12" s="99">
        <v>906966.3562256759</v>
      </c>
      <c r="F12" s="102">
        <f t="shared" si="3"/>
        <v>647833.11158976855</v>
      </c>
      <c r="G12" s="103">
        <f>IF(D12="","",(D12+G11)*(1+((1+'Retirement Calculator'!$B$56)^(1/12)-1)))</f>
        <v>538086.97936934803</v>
      </c>
      <c r="H12" s="55">
        <f>IF(C12="","",FV((1+'Retirement Calculator'!$B$56)^(1/12)-1,AI12,-C12,,0))</f>
        <v>109746.13222042055</v>
      </c>
      <c r="I12" s="85">
        <v>2223.3262994981765</v>
      </c>
      <c r="J12" s="107">
        <v>0</v>
      </c>
      <c r="K12" s="99">
        <v>190196.79385473087</v>
      </c>
      <c r="L12" s="102">
        <f t="shared" si="4"/>
        <v>135854.85275337921</v>
      </c>
      <c r="M12" s="12">
        <f>IF(I12="","",FV((1+'Retirement Calculator'!$B$57)^(1/12)-1,AR12,-I12,,0))</f>
        <v>18092.598637104758</v>
      </c>
      <c r="N12" s="12">
        <f>IF(J12="","",(J12+N11)*(1+((1+'Retirement Calculator'!$B$57)^(1/12)-1)))</f>
        <v>117762.25411627445</v>
      </c>
      <c r="O12" s="85">
        <v>6669.9788984945299</v>
      </c>
      <c r="P12" s="71">
        <v>0</v>
      </c>
      <c r="Q12" s="99">
        <v>243311.88652987365</v>
      </c>
      <c r="R12" s="69">
        <f t="shared" si="5"/>
        <v>173794.20466419548</v>
      </c>
      <c r="S12" s="12">
        <f>IF(O12="","",FV((1+'Retirement Calculator'!$B$58)^(1/12)-1,BA12,-O12,,0))</f>
        <v>54577.034312099197</v>
      </c>
      <c r="T12" s="43">
        <f>IF(P12="","",(P12+T11)*(1+((1+'Retirement Calculator'!$B$58)^(1/12)-1)))</f>
        <v>119217.17035209628</v>
      </c>
      <c r="U12" s="71">
        <v>0</v>
      </c>
      <c r="V12" s="99">
        <v>3003430.0109015773</v>
      </c>
      <c r="W12" s="108">
        <f>IF(U12="","",(U12+W11)*(1+((1+'Retirement Calculator'!$C$65)^(1/12)-1)))</f>
        <v>2145307.1506439839</v>
      </c>
      <c r="X12" s="73">
        <f t="shared" si="0"/>
        <v>22233.262994981764</v>
      </c>
      <c r="Y12" s="83">
        <f>IF(ISERROR(B12),"",SUM($X$5:X12))</f>
        <v>2922886.1039598547</v>
      </c>
      <c r="Z12" s="73">
        <f t="shared" si="1"/>
        <v>4343905.0475118579</v>
      </c>
      <c r="AA12" s="83">
        <f>IF(ISERROR(B12),"",IF(Z12=0,NA(),SUM($Z$5:Z12)))</f>
        <v>24532365.852958005</v>
      </c>
      <c r="AB12" s="83">
        <f t="shared" si="2"/>
        <v>3102789.3196513271</v>
      </c>
      <c r="AC12" s="83">
        <f>IF(ISERROR(B12),"",IF(AB12=0,NA(),SUM($AB$5:AB12)))</f>
        <v>23509991.63738431</v>
      </c>
      <c r="AD12" s="48">
        <f>IF(ISERROR(AI12),"",IF(AG12=AG11+1,AD11*(1+'Retirement Calculator'!$B$6),AD11))</f>
        <v>40000</v>
      </c>
      <c r="AE12" s="133">
        <v>40000</v>
      </c>
      <c r="AF12" s="83">
        <f>IF(AE12="","",NPER((1+'Retirement Calculator'!$B$15)/(1+'Retirement Calculator'!$B$14)-1,-12*AE12,AA12,,1))</f>
        <v>42.038990370340905</v>
      </c>
      <c r="AG12" s="128">
        <f t="shared" si="6"/>
        <v>1</v>
      </c>
      <c r="AH12" s="48">
        <f t="shared" si="7"/>
        <v>8</v>
      </c>
      <c r="AI12" s="48">
        <f>IF(AI11&lt;'Retirement Calculator'!$B$68,AI11+1,NA())</f>
        <v>8</v>
      </c>
      <c r="AJ12" s="68">
        <f>IF(ISERROR(AI12),"",IF(AG12=AG11+1,AJ11*(1+'Retirement Calculator'!$B$67),AJ11))</f>
        <v>13339.957796989058</v>
      </c>
      <c r="AK12" s="48">
        <f>IF(ISERROR(AJ12),"",FV((1+'Retirement Calculator'!$B$56)^(1/12)-1,AI12,-AJ12,,0))</f>
        <v>109746.13222042055</v>
      </c>
      <c r="AL12" s="68">
        <f>SUM($AJ$5:AJ12)</f>
        <v>106719.66237591245</v>
      </c>
      <c r="AM12" s="79"/>
      <c r="AN12" s="48">
        <f>IF(C12="","",SUM($C$5:C12))</f>
        <v>106719.66237591245</v>
      </c>
      <c r="AO12" s="79"/>
      <c r="AP12" s="48">
        <f t="shared" si="8"/>
        <v>1</v>
      </c>
      <c r="AQ12" s="48">
        <f t="shared" si="9"/>
        <v>8</v>
      </c>
      <c r="AR12" s="48">
        <f>IF(AR11&lt;'Retirement Calculator'!$B$68,AR11+1,NA())</f>
        <v>8</v>
      </c>
      <c r="AS12" s="82">
        <f>IF(ISERROR(AR12),"",IF(AP12=AP11+1,AS11*(1+'Retirement Calculator'!$B$67),AS11))</f>
        <v>2223.3262994981765</v>
      </c>
      <c r="AT12" s="48">
        <f>IF(ISERROR(AS12),"",FV((1+'Retirement Calculator'!$B$57)^(1/12)-1,AR12,-AS12,,0))</f>
        <v>18092.598637104758</v>
      </c>
      <c r="AU12" s="68">
        <f>SUM($AJ$5:AS12)</f>
        <v>1574344.9252851852</v>
      </c>
      <c r="AV12" s="79"/>
      <c r="AW12" s="48">
        <f>IF(I12="","",SUM($I$5:I12))</f>
        <v>17786.610395985412</v>
      </c>
      <c r="AX12" s="79"/>
      <c r="AY12" s="48">
        <f t="shared" si="10"/>
        <v>1</v>
      </c>
      <c r="AZ12" s="48">
        <f t="shared" si="11"/>
        <v>8</v>
      </c>
      <c r="BA12" s="48">
        <f>IF(BA11&lt;'Retirement Calculator'!$B$68,BA11+1,NA())</f>
        <v>8</v>
      </c>
      <c r="BB12" s="82">
        <f>IF(ISERROR(BA12),"",IF(AY12=AY11+1,BB11*(1+'Retirement Calculator'!$B$67),BB11))</f>
        <v>6669.9788984945299</v>
      </c>
      <c r="BC12" s="48">
        <f>IF(ISERROR(BB12),"",FV((1+'Retirement Calculator'!$B$58)^(1/12)-1,BA12,-BB12,,0))</f>
        <v>54577.034312099197</v>
      </c>
      <c r="BD12" s="68">
        <f>SUM($AJ$5:BB12)</f>
        <v>7174272.8865083456</v>
      </c>
      <c r="BE12" s="79"/>
      <c r="BF12" s="48">
        <f>IF(O12="","",SUM($O$5:O12))</f>
        <v>53359.831187956253</v>
      </c>
      <c r="BG12" s="79"/>
      <c r="BH12" s="48">
        <f t="shared" si="12"/>
        <v>1</v>
      </c>
      <c r="BI12" s="48">
        <f t="shared" si="13"/>
        <v>8</v>
      </c>
      <c r="BJ12" s="48">
        <f>IF(BJ11&lt;'Retirement Calculator'!$B$68,BJ11+1,NA())</f>
        <v>8</v>
      </c>
      <c r="BK12" s="79"/>
      <c r="BL12" s="79"/>
      <c r="BM12" s="48">
        <f t="shared" si="14"/>
        <v>1</v>
      </c>
      <c r="BN12" s="48">
        <f t="shared" si="15"/>
        <v>8</v>
      </c>
      <c r="BO12" s="48">
        <f>IF(BO11&lt;'Retirement Calculator'!$B$68,BO11+1,NA())</f>
        <v>8</v>
      </c>
      <c r="BP12" s="79"/>
      <c r="BQ12" s="79"/>
      <c r="BR12" s="48">
        <f t="shared" si="16"/>
        <v>1</v>
      </c>
      <c r="BS12" s="48">
        <f t="shared" si="17"/>
        <v>8</v>
      </c>
      <c r="BT12" s="48">
        <f>IF(BT11&lt;'Retirement Calculator'!$B$68,BT11+1,NA())</f>
        <v>8</v>
      </c>
      <c r="BU12" s="79"/>
      <c r="BV12" s="79"/>
      <c r="BW12" s="48">
        <f t="shared" si="18"/>
        <v>1</v>
      </c>
      <c r="BX12" s="48">
        <f t="shared" si="19"/>
        <v>8</v>
      </c>
      <c r="BY12" s="48">
        <f>IF(BY11&lt;'Retirement Calculator'!$B$68,BY11+1,NA())</f>
        <v>8</v>
      </c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</row>
    <row r="13" spans="1:91">
      <c r="A13" s="44"/>
      <c r="B13" s="12">
        <f xml:space="preserve"> IF(ISERROR(F13),NA(),AI13)</f>
        <v>9</v>
      </c>
      <c r="C13" s="85">
        <v>13339.957796989058</v>
      </c>
      <c r="D13" s="107">
        <v>0</v>
      </c>
      <c r="E13" s="99">
        <v>333169.49079653405</v>
      </c>
      <c r="F13" s="102">
        <f t="shared" si="3"/>
        <v>666338.98159306811</v>
      </c>
      <c r="G13" s="103">
        <f>IF(D13="","",(D13+G12)*(1+((1+'Retirement Calculator'!$B$56)^(1/12)-1)))</f>
        <v>542377.76050580386</v>
      </c>
      <c r="H13" s="55">
        <f>IF(C13="","",FV((1+'Retirement Calculator'!$B$56)^(1/12)-1,AI13,-C13,,0))</f>
        <v>123961.22108726428</v>
      </c>
      <c r="I13" s="85">
        <v>2223.3262994981765</v>
      </c>
      <c r="J13" s="107">
        <v>0</v>
      </c>
      <c r="K13" s="99">
        <v>69369.729709100866</v>
      </c>
      <c r="L13" s="102">
        <f t="shared" si="4"/>
        <v>138739.45941820173</v>
      </c>
      <c r="M13" s="12">
        <f>IF(I13="","",FV((1+'Retirement Calculator'!$B$57)^(1/12)-1,AR13,-I13,,0))</f>
        <v>20403.991575327545</v>
      </c>
      <c r="N13" s="12">
        <f>IF(J13="","",(J13+N12)*(1+((1+'Retirement Calculator'!$B$57)^(1/12)-1)))</f>
        <v>118335.46784287419</v>
      </c>
      <c r="O13" s="85">
        <v>6669.9788984945299</v>
      </c>
      <c r="P13" s="71">
        <v>0</v>
      </c>
      <c r="Q13" s="99">
        <v>90791.190354221821</v>
      </c>
      <c r="R13" s="69">
        <f t="shared" si="5"/>
        <v>181582.38070844364</v>
      </c>
      <c r="S13" s="12">
        <f>IF(O13="","",FV((1+'Retirement Calculator'!$B$58)^(1/12)-1,BA13,-O13,,0))</f>
        <v>61598.163492672567</v>
      </c>
      <c r="T13" s="43">
        <f>IF(P13="","",(P13+T12)*(1+((1+'Retirement Calculator'!$B$58)^(1/12)-1)))</f>
        <v>119984.21721577107</v>
      </c>
      <c r="U13" s="71">
        <v>0</v>
      </c>
      <c r="V13" s="99">
        <v>1081207.0655631751</v>
      </c>
      <c r="W13" s="108">
        <f>IF(U13="","",(U13+W12)*(1+((1+'Retirement Calculator'!$C$65)^(1/12)-1)))</f>
        <v>2162414.1311263503</v>
      </c>
      <c r="X13" s="73">
        <f t="shared" si="0"/>
        <v>22233.262994981764</v>
      </c>
      <c r="Y13" s="83">
        <f>IF(ISERROR(B13),"",SUM($X$5:X13))</f>
        <v>2945119.3669548365</v>
      </c>
      <c r="Z13" s="73">
        <f t="shared" si="1"/>
        <v>1574537.4764230319</v>
      </c>
      <c r="AA13" s="83">
        <f>IF(ISERROR(B13),"",IF(Z13=0,NA(),SUM($Z$5:Z13)))</f>
        <v>26106903.329381038</v>
      </c>
      <c r="AB13" s="83">
        <f t="shared" si="2"/>
        <v>3149074.9528460638</v>
      </c>
      <c r="AC13" s="83">
        <f>IF(ISERROR(B13),"",IF(AB13=0,NA(),SUM($AB$5:AB13)))</f>
        <v>26659066.590230376</v>
      </c>
      <c r="AD13" s="48">
        <f>IF(ISERROR(AI13),"",IF(AG13=AG12+1,AD12*(1+'Retirement Calculator'!$B$6),AD12))</f>
        <v>40000</v>
      </c>
      <c r="AE13" s="133">
        <v>40000</v>
      </c>
      <c r="AF13" s="83">
        <f>IF(AE13="","",NPER((1+'Retirement Calculator'!$B$15)/(1+'Retirement Calculator'!$B$14)-1,-12*AE13,AA13,,1))</f>
        <v>44.253127805743325</v>
      </c>
      <c r="AG13" s="128">
        <f t="shared" si="6"/>
        <v>1</v>
      </c>
      <c r="AH13" s="48">
        <f t="shared" si="7"/>
        <v>9</v>
      </c>
      <c r="AI13" s="48">
        <f>IF(AI12&lt;'Retirement Calculator'!$B$68,AI12+1,NA())</f>
        <v>9</v>
      </c>
      <c r="AJ13" s="68">
        <f>IF(ISERROR(AI13),"",IF(AG13=AG12+1,AJ12*(1+'Retirement Calculator'!$B$67),AJ12))</f>
        <v>13339.957796989058</v>
      </c>
      <c r="AK13" s="48">
        <f>IF(ISERROR(AJ13),"",FV((1+'Retirement Calculator'!$B$56)^(1/12)-1,AI13,-AJ13,,0))</f>
        <v>123961.22108726428</v>
      </c>
      <c r="AL13" s="68">
        <f>SUM($AJ$5:AJ13)</f>
        <v>120059.6201729015</v>
      </c>
      <c r="AM13" s="79"/>
      <c r="AN13" s="48">
        <f>IF(C13="","",SUM($C$5:C13))</f>
        <v>120059.6201729015</v>
      </c>
      <c r="AO13" s="79"/>
      <c r="AP13" s="48">
        <f t="shared" si="8"/>
        <v>1</v>
      </c>
      <c r="AQ13" s="48">
        <f t="shared" si="9"/>
        <v>9</v>
      </c>
      <c r="AR13" s="48">
        <f>IF(AR12&lt;'Retirement Calculator'!$B$68,AR12+1,NA())</f>
        <v>9</v>
      </c>
      <c r="AS13" s="82">
        <f>IF(ISERROR(AR13),"",IF(AP13=AP12+1,AS12*(1+'Retirement Calculator'!$B$67),AS12))</f>
        <v>2223.3262994981765</v>
      </c>
      <c r="AT13" s="48">
        <f>IF(ISERROR(AS13),"",FV((1+'Retirement Calculator'!$B$57)^(1/12)-1,AR13,-AS13,,0))</f>
        <v>20403.991575327545</v>
      </c>
      <c r="AU13" s="68">
        <f>SUM($AJ$5:AS13)</f>
        <v>1954007.6708147398</v>
      </c>
      <c r="AV13" s="79"/>
      <c r="AW13" s="48">
        <f>IF(I13="","",SUM($I$5:I13))</f>
        <v>20009.93669548359</v>
      </c>
      <c r="AX13" s="79"/>
      <c r="AY13" s="48">
        <f t="shared" si="10"/>
        <v>1</v>
      </c>
      <c r="AZ13" s="48">
        <f t="shared" si="11"/>
        <v>9</v>
      </c>
      <c r="BA13" s="48">
        <f>IF(BA12&lt;'Retirement Calculator'!$B$68,BA12+1,NA())</f>
        <v>9</v>
      </c>
      <c r="BB13" s="82">
        <f>IF(ISERROR(BA13),"",IF(AY13=AY12+1,BB12*(1+'Retirement Calculator'!$B$67),BB12))</f>
        <v>6669.9788984945299</v>
      </c>
      <c r="BC13" s="48">
        <f>IF(ISERROR(BB13),"",FV((1+'Retirement Calculator'!$B$58)^(1/12)-1,BA13,-BB13,,0))</f>
        <v>61598.163492672567</v>
      </c>
      <c r="BD13" s="68">
        <f>SUM($AJ$5:BB13)</f>
        <v>9555046.2100219466</v>
      </c>
      <c r="BE13" s="79"/>
      <c r="BF13" s="48">
        <f>IF(O13="","",SUM($O$5:O13))</f>
        <v>60029.810086450787</v>
      </c>
      <c r="BG13" s="79"/>
      <c r="BH13" s="48">
        <f t="shared" si="12"/>
        <v>1</v>
      </c>
      <c r="BI13" s="48">
        <f t="shared" si="13"/>
        <v>9</v>
      </c>
      <c r="BJ13" s="48">
        <f>IF(BJ12&lt;'Retirement Calculator'!$B$68,BJ12+1,NA())</f>
        <v>9</v>
      </c>
      <c r="BK13" s="79"/>
      <c r="BL13" s="79"/>
      <c r="BM13" s="48">
        <f t="shared" si="14"/>
        <v>1</v>
      </c>
      <c r="BN13" s="48">
        <f t="shared" si="15"/>
        <v>9</v>
      </c>
      <c r="BO13" s="48">
        <f>IF(BO12&lt;'Retirement Calculator'!$B$68,BO12+1,NA())</f>
        <v>9</v>
      </c>
      <c r="BP13" s="79"/>
      <c r="BQ13" s="79"/>
      <c r="BR13" s="48">
        <f t="shared" si="16"/>
        <v>1</v>
      </c>
      <c r="BS13" s="48">
        <f t="shared" si="17"/>
        <v>9</v>
      </c>
      <c r="BT13" s="48">
        <f>IF(BT12&lt;'Retirement Calculator'!$B$68,BT12+1,NA())</f>
        <v>9</v>
      </c>
      <c r="BU13" s="79"/>
      <c r="BV13" s="79"/>
      <c r="BW13" s="48">
        <f t="shared" si="18"/>
        <v>1</v>
      </c>
      <c r="BX13" s="48">
        <f t="shared" si="19"/>
        <v>9</v>
      </c>
      <c r="BY13" s="48">
        <f>IF(BY12&lt;'Retirement Calculator'!$B$68,BY12+1,NA())</f>
        <v>9</v>
      </c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</row>
    <row r="14" spans="1:91">
      <c r="A14" s="44"/>
      <c r="B14" s="12">
        <f xml:space="preserve"> IF(ISERROR(F14),NA(),AI14)</f>
        <v>10</v>
      </c>
      <c r="C14" s="85">
        <v>13339.957796989058</v>
      </c>
      <c r="D14" s="107">
        <v>0</v>
      </c>
      <c r="E14" s="99">
        <v>753491.66200278653</v>
      </c>
      <c r="F14" s="102">
        <f t="shared" si="3"/>
        <v>684992.42000253312</v>
      </c>
      <c r="G14" s="103">
        <f>IF(D14="","",(D14+G13)*(1+((1+'Retirement Calculator'!$B$56)^(1/12)-1)))</f>
        <v>546702.75693359144</v>
      </c>
      <c r="H14" s="55">
        <f>IF(C14="","",FV((1+'Retirement Calculator'!$B$56)^(1/12)-1,AI14,-C14,,0))</f>
        <v>138289.66306894162</v>
      </c>
      <c r="I14" s="85">
        <v>2223.3262994981765</v>
      </c>
      <c r="J14" s="107">
        <v>0</v>
      </c>
      <c r="K14" s="99">
        <v>155801.91775700907</v>
      </c>
      <c r="L14" s="102">
        <f t="shared" si="4"/>
        <v>141638.1070518264</v>
      </c>
      <c r="M14" s="12">
        <f>IF(I14="","",FV((1+'Retirement Calculator'!$B$57)^(1/12)-1,AR14,-I14,,0))</f>
        <v>22726.635335553499</v>
      </c>
      <c r="N14" s="12">
        <f>IF(J14="","",(J14+N13)*(1+((1+'Retirement Calculator'!$B$57)^(1/12)-1)))</f>
        <v>118911.47171627291</v>
      </c>
      <c r="O14" s="85">
        <v>6669.9788984945299</v>
      </c>
      <c r="P14" s="71">
        <v>0</v>
      </c>
      <c r="Q14" s="99">
        <v>208362.73272304863</v>
      </c>
      <c r="R14" s="69">
        <f t="shared" si="5"/>
        <v>189420.66611186237</v>
      </c>
      <c r="S14" s="12">
        <f>IF(O14="","",FV((1+'Retirement Calculator'!$B$58)^(1/12)-1,BA14,-O14,,0))</f>
        <v>68664.466829799843</v>
      </c>
      <c r="T14" s="43">
        <f>IF(P14="","",(P14+T13)*(1+((1+'Retirement Calculator'!$B$58)^(1/12)-1)))</f>
        <v>120756.19928206253</v>
      </c>
      <c r="U14" s="71">
        <v>0</v>
      </c>
      <c r="V14" s="99">
        <v>2397623.2775807381</v>
      </c>
      <c r="W14" s="108">
        <f>IF(U14="","",(U14+W13)*(1+((1+'Retirement Calculator'!$C$65)^(1/12)-1)))</f>
        <v>2179657.5250733979</v>
      </c>
      <c r="X14" s="73">
        <f t="shared" si="0"/>
        <v>22233.262994981764</v>
      </c>
      <c r="Y14" s="83">
        <f>IF(ISERROR(B14),"",SUM($X$5:X14))</f>
        <v>2967352.6299498184</v>
      </c>
      <c r="Z14" s="73">
        <f t="shared" si="1"/>
        <v>3515279.5900635822</v>
      </c>
      <c r="AA14" s="83">
        <f>IF(ISERROR(B14),"",IF(Z14=0,NA(),SUM($Z$5:Z14)))</f>
        <v>29622182.919444621</v>
      </c>
      <c r="AB14" s="83">
        <f t="shared" si="2"/>
        <v>3195708.7182396194</v>
      </c>
      <c r="AC14" s="83">
        <f>IF(ISERROR(B14),"",IF(AB14=0,NA(),SUM($AB$5:AB14)))</f>
        <v>29854775.308469996</v>
      </c>
      <c r="AD14" s="48">
        <f>IF(ISERROR(AI14),"",IF(AG14=AG13+1,AD13*(1+'Retirement Calculator'!$B$6),AD13))</f>
        <v>40000</v>
      </c>
      <c r="AE14" s="133">
        <v>40000</v>
      </c>
      <c r="AF14" s="83">
        <f>IF(AE14="","",NPER((1+'Retirement Calculator'!$B$15)/(1+'Retirement Calculator'!$B$14)-1,-12*AE14,AA14,,1))</f>
        <v>49.03914078498115</v>
      </c>
      <c r="AG14" s="128">
        <f t="shared" si="6"/>
        <v>1</v>
      </c>
      <c r="AH14" s="48">
        <f t="shared" si="7"/>
        <v>10</v>
      </c>
      <c r="AI14" s="48">
        <f>IF(AI13&lt;'Retirement Calculator'!$B$68,AI13+1,NA())</f>
        <v>10</v>
      </c>
      <c r="AJ14" s="68">
        <f>IF(ISERROR(AI14),"",IF(AG14=AG13+1,AJ13*(1+'Retirement Calculator'!$B$67),AJ13))</f>
        <v>13339.957796989058</v>
      </c>
      <c r="AK14" s="48">
        <f>IF(ISERROR(AJ14),"",FV((1+'Retirement Calculator'!$B$56)^(1/12)-1,AI14,-AJ14,,0))</f>
        <v>138289.66306894162</v>
      </c>
      <c r="AL14" s="68">
        <f>SUM($AJ$5:AJ14)</f>
        <v>133399.57796989055</v>
      </c>
      <c r="AM14" s="79"/>
      <c r="AN14" s="48">
        <f>IF(C14="","",SUM($C$5:C14))</f>
        <v>133399.57796989055</v>
      </c>
      <c r="AO14" s="79"/>
      <c r="AP14" s="48">
        <f t="shared" si="8"/>
        <v>1</v>
      </c>
      <c r="AQ14" s="48">
        <f t="shared" si="9"/>
        <v>10</v>
      </c>
      <c r="AR14" s="48">
        <f>IF(AR13&lt;'Retirement Calculator'!$B$68,AR13+1,NA())</f>
        <v>10</v>
      </c>
      <c r="AS14" s="82">
        <f>IF(ISERROR(AR14),"",IF(AP14=AP13+1,AS13*(1+'Retirement Calculator'!$B$67),AS13))</f>
        <v>2223.3262994981765</v>
      </c>
      <c r="AT14" s="48">
        <f>IF(ISERROR(AS14),"",FV((1+'Retirement Calculator'!$B$57)^(1/12)-1,AR14,-AS14,,0))</f>
        <v>22726.635335553499</v>
      </c>
      <c r="AU14" s="68">
        <f>SUM($AJ$5:AS14)</f>
        <v>2374680.7739199498</v>
      </c>
      <c r="AV14" s="79"/>
      <c r="AW14" s="48">
        <f>IF(I14="","",SUM($I$5:I14))</f>
        <v>22233.262994981767</v>
      </c>
      <c r="AX14" s="79"/>
      <c r="AY14" s="48">
        <f t="shared" si="10"/>
        <v>1</v>
      </c>
      <c r="AZ14" s="48">
        <f t="shared" si="11"/>
        <v>10</v>
      </c>
      <c r="BA14" s="48">
        <f>IF(BA13&lt;'Retirement Calculator'!$B$68,BA13+1,NA())</f>
        <v>10</v>
      </c>
      <c r="BB14" s="82">
        <f>IF(ISERROR(BA14),"",IF(AY14=AY13+1,BB13*(1+'Retirement Calculator'!$B$67),BB13))</f>
        <v>6669.9788984945299</v>
      </c>
      <c r="BC14" s="48">
        <f>IF(ISERROR(BB14),"",FV((1+'Retirement Calculator'!$B$58)^(1/12)-1,BA14,-BB14,,0))</f>
        <v>68664.466829799843</v>
      </c>
      <c r="BD14" s="68">
        <f>SUM($AJ$5:BB14)</f>
        <v>12402050.964276135</v>
      </c>
      <c r="BE14" s="79"/>
      <c r="BF14" s="48">
        <f>IF(O14="","",SUM($O$5:O14))</f>
        <v>66699.78898494532</v>
      </c>
      <c r="BG14" s="79"/>
      <c r="BH14" s="48">
        <f t="shared" si="12"/>
        <v>1</v>
      </c>
      <c r="BI14" s="48">
        <f t="shared" si="13"/>
        <v>10</v>
      </c>
      <c r="BJ14" s="48">
        <f>IF(BJ13&lt;'Retirement Calculator'!$B$68,BJ13+1,NA())</f>
        <v>10</v>
      </c>
      <c r="BK14" s="79"/>
      <c r="BL14" s="79"/>
      <c r="BM14" s="48">
        <f t="shared" si="14"/>
        <v>1</v>
      </c>
      <c r="BN14" s="48">
        <f t="shared" si="15"/>
        <v>10</v>
      </c>
      <c r="BO14" s="48">
        <f>IF(BO13&lt;'Retirement Calculator'!$B$68,BO13+1,NA())</f>
        <v>10</v>
      </c>
      <c r="BP14" s="79"/>
      <c r="BQ14" s="79"/>
      <c r="BR14" s="48">
        <f t="shared" si="16"/>
        <v>1</v>
      </c>
      <c r="BS14" s="48">
        <f t="shared" si="17"/>
        <v>10</v>
      </c>
      <c r="BT14" s="48">
        <f>IF(BT13&lt;'Retirement Calculator'!$B$68,BT13+1,NA())</f>
        <v>10</v>
      </c>
      <c r="BU14" s="79"/>
      <c r="BV14" s="79"/>
      <c r="BW14" s="48">
        <f t="shared" si="18"/>
        <v>1</v>
      </c>
      <c r="BX14" s="48">
        <f t="shared" si="19"/>
        <v>10</v>
      </c>
      <c r="BY14" s="48">
        <f>IF(BY13&lt;'Retirement Calculator'!$B$68,BY13+1,NA())</f>
        <v>10</v>
      </c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</row>
    <row r="15" spans="1:91">
      <c r="A15" s="44"/>
      <c r="B15" s="12">
        <f xml:space="preserve"> IF(ISERROR(F15),NA(),AI15)</f>
        <v>11</v>
      </c>
      <c r="C15" s="85">
        <v>13339.957796989058</v>
      </c>
      <c r="D15" s="107">
        <v>0</v>
      </c>
      <c r="E15" s="99">
        <v>774174.06390429242</v>
      </c>
      <c r="F15" s="102">
        <f t="shared" si="3"/>
        <v>703794.60354935669</v>
      </c>
      <c r="G15" s="103">
        <f>IF(D15="","",(D15+G14)*(1+((1+'Retirement Calculator'!$B$56)^(1/12)-1)))</f>
        <v>551062.24149024871</v>
      </c>
      <c r="H15" s="55">
        <f>IF(C15="","",FV((1+'Retirement Calculator'!$B$56)^(1/12)-1,AI15,-C15,,0))</f>
        <v>152732.36205910795</v>
      </c>
      <c r="I15" s="85">
        <v>2223.3262994981765</v>
      </c>
      <c r="J15" s="107">
        <v>0</v>
      </c>
      <c r="K15" s="99">
        <v>119005.95039931699</v>
      </c>
      <c r="L15" s="102">
        <f t="shared" si="4"/>
        <v>144550.86399937869</v>
      </c>
      <c r="M15" s="12">
        <f>IF(I15="","",FV((1+'Retirement Calculator'!$B$57)^(1/12)-1,AR15,-I15,,0))</f>
        <v>25060.584681727476</v>
      </c>
      <c r="N15" s="12">
        <f>IF(J15="","",(J15+N14)*(1+((1+'Retirement Calculator'!$B$57)^(1/12)-1)))</f>
        <v>119490.27931765122</v>
      </c>
      <c r="O15" s="85">
        <v>6669.9788984945299</v>
      </c>
      <c r="P15" s="71">
        <v>0</v>
      </c>
      <c r="Q15" s="99">
        <v>217040.3216075353</v>
      </c>
      <c r="R15" s="69">
        <f t="shared" si="5"/>
        <v>197309.38327957754</v>
      </c>
      <c r="S15" s="12">
        <f>IF(O15="","",FV((1+'Retirement Calculator'!$B$58)^(1/12)-1,BA15,-O15,,0))</f>
        <v>75776.234975364641</v>
      </c>
      <c r="T15" s="43">
        <f>IF(P15="","",(P15+T14)*(1+((1+'Retirement Calculator'!$B$58)^(1/12)-1)))</f>
        <v>121533.1483042129</v>
      </c>
      <c r="U15" s="71">
        <v>0</v>
      </c>
      <c r="V15" s="99">
        <v>2416742.2622917751</v>
      </c>
      <c r="W15" s="108">
        <f>IF(U15="","",(U15+W14)*(1+((1+'Retirement Calculator'!$C$65)^(1/12)-1)))</f>
        <v>2197038.4202652499</v>
      </c>
      <c r="X15" s="73">
        <f t="shared" si="0"/>
        <v>22233.262994981764</v>
      </c>
      <c r="Y15" s="83">
        <f>IF(ISERROR(B15),"",SUM($X$5:X15))</f>
        <v>2989585.8929448002</v>
      </c>
      <c r="Z15" s="73">
        <f t="shared" si="1"/>
        <v>3526962.5982029196</v>
      </c>
      <c r="AA15" s="83">
        <f>IF(ISERROR(B15),"",IF(Z15=0,NA(),SUM($Z$5:Z15)))</f>
        <v>33149145.517647542</v>
      </c>
      <c r="AB15" s="83">
        <f t="shared" si="2"/>
        <v>3242693.2710935627</v>
      </c>
      <c r="AC15" s="83">
        <f>IF(ISERROR(B15),"",IF(AB15=0,NA(),SUM($AB$5:AB15)))</f>
        <v>33097468.579563558</v>
      </c>
      <c r="AD15" s="48">
        <f>IF(ISERROR(AI15),"",IF(AG15=AG14+1,AD14*(1+'Retirement Calculator'!$B$6),AD14))</f>
        <v>40000</v>
      </c>
      <c r="AE15" s="133">
        <v>40000</v>
      </c>
      <c r="AF15" s="83">
        <f>IF(AE15="","",NPER((1+'Retirement Calculator'!$B$15)/(1+'Retirement Calculator'!$B$14)-1,-12*AE15,AA15,,1))</f>
        <v>53.637842674126851</v>
      </c>
      <c r="AG15" s="128">
        <f t="shared" si="6"/>
        <v>1</v>
      </c>
      <c r="AH15" s="48">
        <f t="shared" si="7"/>
        <v>11</v>
      </c>
      <c r="AI15" s="48">
        <f>IF(AI14&lt;'Retirement Calculator'!$B$68,AI14+1,NA())</f>
        <v>11</v>
      </c>
      <c r="AJ15" s="68">
        <f>IF(ISERROR(AI15),"",IF(AG15=AG14+1,AJ14*(1+'Retirement Calculator'!$B$67),AJ14))</f>
        <v>13339.957796989058</v>
      </c>
      <c r="AK15" s="48">
        <f>IF(ISERROR(AJ15),"",FV((1+'Retirement Calculator'!$B$56)^(1/12)-1,AI15,-AJ15,,0))</f>
        <v>152732.36205910795</v>
      </c>
      <c r="AL15" s="68">
        <f>SUM($AJ$5:AJ15)</f>
        <v>146739.53576687962</v>
      </c>
      <c r="AM15" s="79"/>
      <c r="AN15" s="48">
        <f>IF(C15="","",SUM($C$5:C15))</f>
        <v>146739.53576687962</v>
      </c>
      <c r="AO15" s="79"/>
      <c r="AP15" s="48">
        <f t="shared" si="8"/>
        <v>1</v>
      </c>
      <c r="AQ15" s="48">
        <f t="shared" si="9"/>
        <v>11</v>
      </c>
      <c r="AR15" s="48">
        <f>IF(AR14&lt;'Retirement Calculator'!$B$68,AR14+1,NA())</f>
        <v>11</v>
      </c>
      <c r="AS15" s="82">
        <f>IF(ISERROR(AR15),"",IF(AP15=AP14+1,AS14*(1+'Retirement Calculator'!$B$67),AS14))</f>
        <v>2223.3262994981765</v>
      </c>
      <c r="AT15" s="48">
        <f>IF(ISERROR(AS15),"",FV((1+'Retirement Calculator'!$B$57)^(1/12)-1,AR15,-AS15,,0))</f>
        <v>25060.584681727476</v>
      </c>
      <c r="AU15" s="68">
        <f>SUM($AJ$5:AS15)</f>
        <v>2836478.4916093042</v>
      </c>
      <c r="AV15" s="79"/>
      <c r="AW15" s="48">
        <f>IF(I15="","",SUM($I$5:I15))</f>
        <v>24456.589294479945</v>
      </c>
      <c r="AX15" s="79"/>
      <c r="AY15" s="48">
        <f t="shared" si="10"/>
        <v>1</v>
      </c>
      <c r="AZ15" s="48">
        <f t="shared" si="11"/>
        <v>11</v>
      </c>
      <c r="BA15" s="48">
        <f>IF(BA14&lt;'Retirement Calculator'!$B$68,BA14+1,NA())</f>
        <v>11</v>
      </c>
      <c r="BB15" s="82">
        <f>IF(ISERROR(BA15),"",IF(AY15=AY14+1,BB14*(1+'Retirement Calculator'!$B$67),BB14))</f>
        <v>6669.9788984945299</v>
      </c>
      <c r="BC15" s="48">
        <f>IF(ISERROR(BB15),"",FV((1+'Retirement Calculator'!$B$58)^(1/12)-1,BA15,-BB15,,0))</f>
        <v>75776.234975364641</v>
      </c>
      <c r="BD15" s="68">
        <f>SUM($AJ$5:BB15)</f>
        <v>15756537.326449493</v>
      </c>
      <c r="BE15" s="79"/>
      <c r="BF15" s="48">
        <f>IF(O15="","",SUM($O$5:O15))</f>
        <v>73369.767883439854</v>
      </c>
      <c r="BG15" s="79"/>
      <c r="BH15" s="48">
        <f t="shared" si="12"/>
        <v>1</v>
      </c>
      <c r="BI15" s="48">
        <f t="shared" si="13"/>
        <v>11</v>
      </c>
      <c r="BJ15" s="48">
        <f>IF(BJ14&lt;'Retirement Calculator'!$B$68,BJ14+1,NA())</f>
        <v>11</v>
      </c>
      <c r="BK15" s="79"/>
      <c r="BL15" s="79"/>
      <c r="BM15" s="48">
        <f t="shared" si="14"/>
        <v>1</v>
      </c>
      <c r="BN15" s="48">
        <f t="shared" si="15"/>
        <v>11</v>
      </c>
      <c r="BO15" s="48">
        <f>IF(BO14&lt;'Retirement Calculator'!$B$68,BO14+1,NA())</f>
        <v>11</v>
      </c>
      <c r="BP15" s="79"/>
      <c r="BQ15" s="79"/>
      <c r="BR15" s="48">
        <f t="shared" si="16"/>
        <v>1</v>
      </c>
      <c r="BS15" s="48">
        <f t="shared" si="17"/>
        <v>11</v>
      </c>
      <c r="BT15" s="48">
        <f>IF(BT14&lt;'Retirement Calculator'!$B$68,BT14+1,NA())</f>
        <v>11</v>
      </c>
      <c r="BU15" s="79"/>
      <c r="BV15" s="79"/>
      <c r="BW15" s="48">
        <f t="shared" si="18"/>
        <v>1</v>
      </c>
      <c r="BX15" s="48">
        <f t="shared" si="19"/>
        <v>11</v>
      </c>
      <c r="BY15" s="48">
        <f>IF(BY14&lt;'Retirement Calculator'!$B$68,BY14+1,NA())</f>
        <v>11</v>
      </c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</row>
    <row r="16" spans="1:91">
      <c r="A16" s="44"/>
      <c r="B16" s="12">
        <f xml:space="preserve"> IF(ISERROR(F16),NA(),AI16)</f>
        <v>12</v>
      </c>
      <c r="C16" s="85">
        <v>13339.957796989058</v>
      </c>
      <c r="D16" s="107">
        <v>0</v>
      </c>
      <c r="E16" s="99">
        <v>650472.04651333787</v>
      </c>
      <c r="F16" s="102">
        <f t="shared" si="3"/>
        <v>722746.71834815317</v>
      </c>
      <c r="G16" s="103">
        <f>IF(D16="","",(D16+G15)*(1+((1+'Retirement Calculator'!$B$56)^(1/12)-1)))</f>
        <v>555456.48918895843</v>
      </c>
      <c r="H16" s="55">
        <f>IF(C16="","",FV((1+'Retirement Calculator'!$B$56)^(1/12)-1,AI16,-C16,,0))</f>
        <v>167290.22915919471</v>
      </c>
      <c r="I16" s="85">
        <v>2223.3262994981765</v>
      </c>
      <c r="J16" s="107">
        <v>0</v>
      </c>
      <c r="K16" s="99">
        <v>132730.01904479219</v>
      </c>
      <c r="L16" s="102">
        <f t="shared" si="4"/>
        <v>147477.798938658</v>
      </c>
      <c r="M16" s="12">
        <f>IF(I16="","",FV((1+'Retirement Calculator'!$B$57)^(1/12)-1,AR16,-I16,,0))</f>
        <v>27405.89464436116</v>
      </c>
      <c r="N16" s="12">
        <f>IF(J16="","",(J16+N15)*(1+((1+'Retirement Calculator'!$B$57)^(1/12)-1)))</f>
        <v>120071.90429429685</v>
      </c>
      <c r="O16" s="85">
        <v>6669.9788984945299</v>
      </c>
      <c r="P16" s="71">
        <v>0</v>
      </c>
      <c r="Q16" s="99">
        <v>184723.97102197108</v>
      </c>
      <c r="R16" s="69">
        <f t="shared" si="5"/>
        <v>205248.85669107898</v>
      </c>
      <c r="S16" s="12">
        <f>IF(O16="","",FV((1+'Retirement Calculator'!$B$58)^(1/12)-1,BA16,-O16,,0))</f>
        <v>82933.760451313283</v>
      </c>
      <c r="T16" s="43">
        <f>IF(P16="","",(P16+T15)*(1+((1+'Retirement Calculator'!$B$58)^(1/12)-1)))</f>
        <v>122315.09623976571</v>
      </c>
      <c r="U16" s="71">
        <v>0</v>
      </c>
      <c r="V16" s="99">
        <v>1993102.1218405277</v>
      </c>
      <c r="W16" s="108">
        <f>IF(U16="","",(U16+W15)*(1+((1+'Retirement Calculator'!$C$65)^(1/12)-1)))</f>
        <v>2214557.913156142</v>
      </c>
      <c r="X16" s="73">
        <f t="shared" si="0"/>
        <v>22233.262994981764</v>
      </c>
      <c r="Y16" s="83">
        <f>IF(ISERROR(B16),"",SUM($X$5:X16))</f>
        <v>3011819.155939782</v>
      </c>
      <c r="Z16" s="73">
        <f t="shared" si="1"/>
        <v>2961028.1584206289</v>
      </c>
      <c r="AA16" s="83">
        <f>IF(ISERROR(B16),"",IF(Z16=0,NA(),SUM($Z$5:Z16)))</f>
        <v>36110173.676068172</v>
      </c>
      <c r="AB16" s="83">
        <f t="shared" si="2"/>
        <v>3290031.2871340322</v>
      </c>
      <c r="AC16" s="83">
        <f>IF(ISERROR(B16),"",IF(AB16=0,NA(),SUM($AB$5:AB16)))</f>
        <v>36387499.866697587</v>
      </c>
      <c r="AD16" s="48">
        <f>IF(ISERROR(AI16),"",IF(AG16=AG15+1,AD15*(1+'Retirement Calculator'!$B$6),AD15))</f>
        <v>40000</v>
      </c>
      <c r="AE16" s="133">
        <v>40000</v>
      </c>
      <c r="AF16" s="83">
        <f>IF(AE16="","",NPER((1+'Retirement Calculator'!$B$15)/(1+'Retirement Calculator'!$B$14)-1,-12*AE16,AA16,,1))</f>
        <v>57.353604733334116</v>
      </c>
      <c r="AG16" s="128">
        <f t="shared" si="6"/>
        <v>1</v>
      </c>
      <c r="AH16" s="48">
        <f t="shared" si="7"/>
        <v>12</v>
      </c>
      <c r="AI16" s="48">
        <f>IF(AI15&lt;'Retirement Calculator'!$B$68,AI15+1,NA())</f>
        <v>12</v>
      </c>
      <c r="AJ16" s="68">
        <f>IF(ISERROR(AI16),"",IF(AG16=AG15+1,AJ15*(1+'Retirement Calculator'!$B$67),AJ15))</f>
        <v>13339.957796989058</v>
      </c>
      <c r="AK16" s="48">
        <f>IF(ISERROR(AJ16),"",FV((1+'Retirement Calculator'!$B$56)^(1/12)-1,AI16,-AJ16,,0))</f>
        <v>167290.22915919471</v>
      </c>
      <c r="AL16" s="68">
        <f>SUM($AJ$5:AJ16)</f>
        <v>160079.49356386869</v>
      </c>
      <c r="AM16" s="79"/>
      <c r="AN16" s="48">
        <f>IF(C16="","",SUM($C$5:C16))</f>
        <v>160079.49356386869</v>
      </c>
      <c r="AO16" s="79"/>
      <c r="AP16" s="48">
        <f t="shared" si="8"/>
        <v>1</v>
      </c>
      <c r="AQ16" s="48">
        <f t="shared" si="9"/>
        <v>12</v>
      </c>
      <c r="AR16" s="48">
        <f>IF(AR15&lt;'Retirement Calculator'!$B$68,AR15+1,NA())</f>
        <v>12</v>
      </c>
      <c r="AS16" s="82">
        <f>IF(ISERROR(AR16),"",IF(AP16=AP15+1,AS15*(1+'Retirement Calculator'!$B$67),AS15))</f>
        <v>2223.3262994981765</v>
      </c>
      <c r="AT16" s="48">
        <f>IF(ISERROR(AS16),"",FV((1+'Retirement Calculator'!$B$57)^(1/12)-1,AR16,-AS16,,0))</f>
        <v>27405.89464436116</v>
      </c>
      <c r="AU16" s="68">
        <f>SUM($AJ$5:AS16)</f>
        <v>3339515.9919927232</v>
      </c>
      <c r="AV16" s="79"/>
      <c r="AW16" s="48">
        <f>IF(I16="","",SUM($I$5:I16))</f>
        <v>26679.915593978123</v>
      </c>
      <c r="AX16" s="79"/>
      <c r="AY16" s="48">
        <f t="shared" si="10"/>
        <v>1</v>
      </c>
      <c r="AZ16" s="48">
        <f t="shared" si="11"/>
        <v>12</v>
      </c>
      <c r="BA16" s="48">
        <f>IF(BA15&lt;'Retirement Calculator'!$B$68,BA15+1,NA())</f>
        <v>12</v>
      </c>
      <c r="BB16" s="82">
        <f>IF(ISERROR(BA16),"",IF(AY16=AY15+1,BB15*(1+'Retirement Calculator'!$B$67),BB15))</f>
        <v>6669.9788984945299</v>
      </c>
      <c r="BC16" s="48">
        <f>IF(ISERROR(BB16),"",FV((1+'Retirement Calculator'!$B$58)^(1/12)-1,BA16,-BB16,,0))</f>
        <v>82933.760451313283</v>
      </c>
      <c r="BD16" s="68">
        <f>SUM($AJ$5:BB16)</f>
        <v>19659871.607962471</v>
      </c>
      <c r="BE16" s="79"/>
      <c r="BF16" s="48">
        <f>IF(O16="","",SUM($O$5:O16))</f>
        <v>80039.746781934387</v>
      </c>
      <c r="BG16" s="79"/>
      <c r="BH16" s="48">
        <f t="shared" si="12"/>
        <v>1</v>
      </c>
      <c r="BI16" s="48">
        <f t="shared" si="13"/>
        <v>12</v>
      </c>
      <c r="BJ16" s="48">
        <f>IF(BJ15&lt;'Retirement Calculator'!$B$68,BJ15+1,NA())</f>
        <v>12</v>
      </c>
      <c r="BK16" s="79"/>
      <c r="BL16" s="79"/>
      <c r="BM16" s="48">
        <f t="shared" si="14"/>
        <v>1</v>
      </c>
      <c r="BN16" s="48">
        <f t="shared" si="15"/>
        <v>12</v>
      </c>
      <c r="BO16" s="48">
        <f>IF(BO15&lt;'Retirement Calculator'!$B$68,BO15+1,NA())</f>
        <v>12</v>
      </c>
      <c r="BP16" s="79"/>
      <c r="BQ16" s="79"/>
      <c r="BR16" s="48">
        <f t="shared" si="16"/>
        <v>1</v>
      </c>
      <c r="BS16" s="48">
        <f t="shared" si="17"/>
        <v>12</v>
      </c>
      <c r="BT16" s="48">
        <f>IF(BT15&lt;'Retirement Calculator'!$B$68,BT15+1,NA())</f>
        <v>12</v>
      </c>
      <c r="BU16" s="79"/>
      <c r="BV16" s="79"/>
      <c r="BW16" s="48">
        <f t="shared" si="18"/>
        <v>1</v>
      </c>
      <c r="BX16" s="48">
        <f t="shared" si="19"/>
        <v>12</v>
      </c>
      <c r="BY16" s="48">
        <f>IF(BY15&lt;'Retirement Calculator'!$B$68,BY15+1,NA())</f>
        <v>12</v>
      </c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</row>
    <row r="17" spans="1:91">
      <c r="A17" s="44"/>
      <c r="B17" s="12">
        <f xml:space="preserve"> IF(ISERROR(F17),NA(),AI17)</f>
        <v>13</v>
      </c>
      <c r="C17" s="85">
        <v>13339.957796989058</v>
      </c>
      <c r="D17" s="107">
        <v>0</v>
      </c>
      <c r="E17" s="99">
        <v>816034.95596895774</v>
      </c>
      <c r="F17" s="102">
        <f t="shared" si="3"/>
        <v>741849.95997177972</v>
      </c>
      <c r="G17" s="103">
        <f>IF(D17="","",(D17+G16)*(1+((1+'Retirement Calculator'!$B$56)^(1/12)-1)))</f>
        <v>559885.77723589703</v>
      </c>
      <c r="H17" s="55">
        <f>IF(C17="","",FV((1+'Retirement Calculator'!$B$56)^(1/12)-1,AI17,-C17,,0))</f>
        <v>181964.18273588264</v>
      </c>
      <c r="I17" s="85">
        <v>2223.3262994981765</v>
      </c>
      <c r="J17" s="107">
        <v>0</v>
      </c>
      <c r="K17" s="99">
        <v>165460.87896993104</v>
      </c>
      <c r="L17" s="102">
        <f t="shared" si="4"/>
        <v>150418.98088175547</v>
      </c>
      <c r="M17" s="12">
        <f>IF(I17="","",FV((1+'Retirement Calculator'!$B$57)^(1/12)-1,AR17,-I17,,0))</f>
        <v>29762.620521829107</v>
      </c>
      <c r="N17" s="12">
        <f>IF(J17="","",(J17+N16)*(1+((1+'Retirement Calculator'!$B$57)^(1/12)-1)))</f>
        <v>120656.36035992637</v>
      </c>
      <c r="O17" s="85">
        <v>6669.9788984945299</v>
      </c>
      <c r="P17" s="71">
        <v>0</v>
      </c>
      <c r="Q17" s="99">
        <v>234563.35420492472</v>
      </c>
      <c r="R17" s="69">
        <f t="shared" si="5"/>
        <v>213239.41291356791</v>
      </c>
      <c r="S17" s="12">
        <f>IF(O17="","",FV((1+'Retirement Calculator'!$B$58)^(1/12)-1,BA17,-O17,,0))</f>
        <v>90137.337661687576</v>
      </c>
      <c r="T17" s="43">
        <f>IF(P17="","",(P17+T16)*(1+((1+'Retirement Calculator'!$B$58)^(1/12)-1)))</f>
        <v>123102.07525188033</v>
      </c>
      <c r="U17" s="71">
        <v>0</v>
      </c>
      <c r="V17" s="99">
        <v>2455438.8198379483</v>
      </c>
      <c r="W17" s="108">
        <f>IF(U17="","",(U17+W16)*(1+((1+'Retirement Calculator'!$C$65)^(1/12)-1)))</f>
        <v>2232217.108943589</v>
      </c>
      <c r="X17" s="73">
        <f t="shared" si="0"/>
        <v>22233.262994981764</v>
      </c>
      <c r="Y17" s="83">
        <f>IF(ISERROR(B17),"",SUM($X$5:X17))</f>
        <v>3034052.4189347639</v>
      </c>
      <c r="Z17" s="73">
        <f t="shared" si="1"/>
        <v>3671498.0089817615</v>
      </c>
      <c r="AA17" s="83">
        <f>IF(ISERROR(B17),"",IF(Z17=0,NA(),SUM($Z$5:Z17)))</f>
        <v>39781671.685049936</v>
      </c>
      <c r="AB17" s="83">
        <f t="shared" si="2"/>
        <v>3337725.4627106921</v>
      </c>
      <c r="AC17" s="83">
        <f>IF(ISERROR(B17),"",IF(AB17=0,NA(),SUM($AB$5:AB17)))</f>
        <v>39725225.329408281</v>
      </c>
      <c r="AD17" s="48">
        <f>IF(ISERROR(AI17),"",IF(AG17=AG16+1,AD16*(1+'Retirement Calculator'!$B$6),AD16))</f>
        <v>43400</v>
      </c>
      <c r="AE17" s="134"/>
      <c r="AF17" s="83" t="str">
        <f>IF(AE17="","",NPER((1+'Retirement Calculator'!$B$15)/(1+'Retirement Calculator'!$B$14)-1,-12*AE17,AA17,,1))</f>
        <v/>
      </c>
      <c r="AG17" s="128">
        <f t="shared" si="6"/>
        <v>2</v>
      </c>
      <c r="AH17" s="48">
        <f t="shared" si="7"/>
        <v>13</v>
      </c>
      <c r="AI17" s="48">
        <f>IF(AI16&lt;'Retirement Calculator'!$B$68,AI16+1,NA())</f>
        <v>13</v>
      </c>
      <c r="AJ17" s="68">
        <f>IF(ISERROR(AI17),"",IF(AG17=AG16+1,AJ16*(1+'Retirement Calculator'!$B$67),AJ16))</f>
        <v>14673.953576687965</v>
      </c>
      <c r="AK17" s="48">
        <f>IF(ISERROR(AJ17),"",FV((1+'Retirement Calculator'!$B$56)^(1/12)-1,AI17,-AJ17,,0))</f>
        <v>200160.60100947093</v>
      </c>
      <c r="AL17" s="68">
        <f>SUM($AJ$5:AJ17)</f>
        <v>174753.44714055664</v>
      </c>
      <c r="AM17" s="79"/>
      <c r="AN17" s="48">
        <f>IF(C17="","",SUM($C$5:C17))</f>
        <v>173419.45136085775</v>
      </c>
      <c r="AO17" s="79"/>
      <c r="AP17" s="48">
        <f t="shared" si="8"/>
        <v>2</v>
      </c>
      <c r="AQ17" s="48">
        <f t="shared" si="9"/>
        <v>13</v>
      </c>
      <c r="AR17" s="48">
        <f>IF(AR16&lt;'Retirement Calculator'!$B$68,AR16+1,NA())</f>
        <v>13</v>
      </c>
      <c r="AS17" s="82">
        <f>IF(ISERROR(AR17),"",IF(AP17=AP16+1,AS16*(1+'Retirement Calculator'!$B$67),AS16))</f>
        <v>2445.6589294479945</v>
      </c>
      <c r="AT17" s="48">
        <f>IF(ISERROR(AS17),"",FV((1+'Retirement Calculator'!$B$57)^(1/12)-1,AR17,-AS17,,0))</f>
        <v>32738.882574012023</v>
      </c>
      <c r="AU17" s="68">
        <f>SUM($AJ$5:AS17)</f>
        <v>3904997.1040097447</v>
      </c>
      <c r="AV17" s="79"/>
      <c r="AW17" s="48">
        <f>IF(I17="","",SUM($I$5:I17))</f>
        <v>28903.241893476301</v>
      </c>
      <c r="AX17" s="79"/>
      <c r="AY17" s="48">
        <f t="shared" si="10"/>
        <v>2</v>
      </c>
      <c r="AZ17" s="48">
        <f t="shared" si="11"/>
        <v>13</v>
      </c>
      <c r="BA17" s="48">
        <f>IF(BA16&lt;'Retirement Calculator'!$B$68,BA16+1,NA())</f>
        <v>13</v>
      </c>
      <c r="BB17" s="82">
        <f>IF(ISERROR(BA17),"",IF(AY17=AY16+1,BB16*(1+'Retirement Calculator'!$B$67),BB16))</f>
        <v>7336.9767883439836</v>
      </c>
      <c r="BC17" s="48">
        <f>IF(ISERROR(BB17),"",FV((1+'Retirement Calculator'!$B$58)^(1/12)-1,BA17,-BB17,,0))</f>
        <v>99151.071427856339</v>
      </c>
      <c r="BD17" s="68">
        <f>SUM($AJ$5:BB17)</f>
        <v>24199356.925245069</v>
      </c>
      <c r="BE17" s="79"/>
      <c r="BF17" s="48">
        <f>IF(O17="","",SUM($O$5:O17))</f>
        <v>86709.725680428921</v>
      </c>
      <c r="BG17" s="79"/>
      <c r="BH17" s="48">
        <f t="shared" si="12"/>
        <v>2</v>
      </c>
      <c r="BI17" s="48">
        <f t="shared" si="13"/>
        <v>13</v>
      </c>
      <c r="BJ17" s="48">
        <f>IF(BJ16&lt;'Retirement Calculator'!$B$68,BJ16+1,NA())</f>
        <v>13</v>
      </c>
      <c r="BK17" s="79"/>
      <c r="BL17" s="79"/>
      <c r="BM17" s="48">
        <f t="shared" si="14"/>
        <v>2</v>
      </c>
      <c r="BN17" s="48">
        <f t="shared" si="15"/>
        <v>13</v>
      </c>
      <c r="BO17" s="48">
        <f>IF(BO16&lt;'Retirement Calculator'!$B$68,BO16+1,NA())</f>
        <v>13</v>
      </c>
      <c r="BP17" s="79"/>
      <c r="BQ17" s="79"/>
      <c r="BR17" s="48">
        <f t="shared" si="16"/>
        <v>2</v>
      </c>
      <c r="BS17" s="48">
        <f t="shared" si="17"/>
        <v>13</v>
      </c>
      <c r="BT17" s="48">
        <f>IF(BT16&lt;'Retirement Calculator'!$B$68,BT16+1,NA())</f>
        <v>13</v>
      </c>
      <c r="BU17" s="79"/>
      <c r="BV17" s="79"/>
      <c r="BW17" s="48">
        <f t="shared" si="18"/>
        <v>2</v>
      </c>
      <c r="BX17" s="48">
        <f t="shared" si="19"/>
        <v>13</v>
      </c>
      <c r="BY17" s="48">
        <f>IF(BY16&lt;'Retirement Calculator'!$B$68,BY16+1,NA())</f>
        <v>13</v>
      </c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</row>
    <row r="18" spans="1:91">
      <c r="A18" s="44"/>
      <c r="B18" s="12">
        <f xml:space="preserve"> IF(ISERROR(F18),NA(),AI18)</f>
        <v>14</v>
      </c>
      <c r="C18" s="85">
        <v>13339.957796989058</v>
      </c>
      <c r="D18" s="107">
        <v>0</v>
      </c>
      <c r="E18" s="99">
        <v>684994.98017408419</v>
      </c>
      <c r="F18" s="102">
        <f t="shared" si="3"/>
        <v>761105.53352676018</v>
      </c>
      <c r="G18" s="103">
        <f>IF(D18="","",(D18+G17)*(1+((1+'Retirement Calculator'!$B$56)^(1/12)-1)))</f>
        <v>564350.38504772203</v>
      </c>
      <c r="H18" s="55">
        <f>IF(C18="","",FV((1+'Retirement Calculator'!$B$56)^(1/12)-1,AI18,-C18,,0))</f>
        <v>196755.14847903818</v>
      </c>
      <c r="I18" s="85">
        <v>2223.3262994981765</v>
      </c>
      <c r="J18" s="107">
        <v>0</v>
      </c>
      <c r="K18" s="99">
        <v>88037.031259014999</v>
      </c>
      <c r="L18" s="102">
        <f t="shared" si="4"/>
        <v>153374.47917668306</v>
      </c>
      <c r="M18" s="12">
        <f>IF(I18="","",FV((1+'Retirement Calculator'!$B$57)^(1/12)-1,AR18,-I18,,0))</f>
        <v>32130.81788167448</v>
      </c>
      <c r="N18" s="12">
        <f>IF(J18="","",(J18+N17)*(1+((1+'Retirement Calculator'!$B$57)^(1/12)-1)))</f>
        <v>121243.66129500857</v>
      </c>
      <c r="O18" s="85">
        <v>6669.9788984945299</v>
      </c>
      <c r="P18" s="71">
        <v>0</v>
      </c>
      <c r="Q18" s="99">
        <v>199153.24255384895</v>
      </c>
      <c r="R18" s="69">
        <f t="shared" si="5"/>
        <v>221281.38061538772</v>
      </c>
      <c r="S18" s="12">
        <f>IF(O18="","",FV((1+'Retirement Calculator'!$B$58)^(1/12)-1,BA18,-O18,,0))</f>
        <v>97387.262904732881</v>
      </c>
      <c r="T18" s="43">
        <f>IF(P18="","",(P18+T17)*(1+((1+'Retirement Calculator'!$B$58)^(1/12)-1)))</f>
        <v>123894.11771065484</v>
      </c>
      <c r="U18" s="71">
        <v>0</v>
      </c>
      <c r="V18" s="99">
        <v>2025015.409474296</v>
      </c>
      <c r="W18" s="108">
        <f>IF(U18="","",(U18+W17)*(1+((1+'Retirement Calculator'!$C$65)^(1/12)-1)))</f>
        <v>2250017.1216381066</v>
      </c>
      <c r="X18" s="73">
        <f t="shared" si="0"/>
        <v>22233.262994981764</v>
      </c>
      <c r="Y18" s="83">
        <f>IF(ISERROR(B18),"",SUM($X$5:X18))</f>
        <v>3056285.6819297457</v>
      </c>
      <c r="Z18" s="73">
        <f t="shared" si="1"/>
        <v>2997200.6634612442</v>
      </c>
      <c r="AA18" s="83">
        <f>IF(ISERROR(B18),"",IF(Z18=0,NA(),SUM($Z$5:Z18)))</f>
        <v>42778872.348511182</v>
      </c>
      <c r="AB18" s="83">
        <f t="shared" si="2"/>
        <v>3385778.5149569376</v>
      </c>
      <c r="AC18" s="83">
        <f>IF(ISERROR(B18),"",IF(AB18=0,NA(),SUM($AB$5:AB18)))</f>
        <v>43111003.844365217</v>
      </c>
      <c r="AD18" s="48">
        <f>IF(ISERROR(AI18),"",IF(AG18=AG17+1,AD17*(1+'Retirement Calculator'!$B$6),AD17))</f>
        <v>43400</v>
      </c>
      <c r="AE18" s="134"/>
      <c r="AF18" s="83" t="str">
        <f>IF(AE18="","",NPER((1+'Retirement Calculator'!$B$15)/(1+'Retirement Calculator'!$B$14)-1,-12*AE18,AA18,,1))</f>
        <v/>
      </c>
      <c r="AG18" s="128">
        <f t="shared" si="6"/>
        <v>2</v>
      </c>
      <c r="AH18" s="48">
        <f t="shared" si="7"/>
        <v>14</v>
      </c>
      <c r="AI18" s="48">
        <f>IF(AI17&lt;'Retirement Calculator'!$B$68,AI17+1,NA())</f>
        <v>14</v>
      </c>
      <c r="AJ18" s="68">
        <f>IF(ISERROR(AI18),"",IF(AG18=AG17+1,AJ17*(1+'Retirement Calculator'!$B$67),AJ17))</f>
        <v>14673.953576687965</v>
      </c>
      <c r="AK18" s="48">
        <f>IF(ISERROR(AJ18),"",FV((1+'Retirement Calculator'!$B$56)^(1/12)-1,AI18,-AJ18,,0))</f>
        <v>216430.66332694201</v>
      </c>
      <c r="AL18" s="68">
        <f>SUM($AJ$5:AJ18)</f>
        <v>189427.4007172446</v>
      </c>
      <c r="AM18" s="79"/>
      <c r="AN18" s="48">
        <f>IF(C18="","",SUM($C$5:C18))</f>
        <v>186759.40915784682</v>
      </c>
      <c r="AO18" s="79"/>
      <c r="AP18" s="48">
        <f t="shared" si="8"/>
        <v>2</v>
      </c>
      <c r="AQ18" s="48">
        <f t="shared" si="9"/>
        <v>14</v>
      </c>
      <c r="AR18" s="48">
        <f>IF(AR17&lt;'Retirement Calculator'!$B$68,AR17+1,NA())</f>
        <v>14</v>
      </c>
      <c r="AS18" s="82">
        <f>IF(ISERROR(AR18),"",IF(AP18=AP17+1,AS17*(1+'Retirement Calculator'!$B$67),AS17))</f>
        <v>2445.6589294479945</v>
      </c>
      <c r="AT18" s="48">
        <f>IF(ISERROR(AS18),"",FV((1+'Retirement Calculator'!$B$57)^(1/12)-1,AR18,-AS18,,0))</f>
        <v>35343.899669841936</v>
      </c>
      <c r="AU18" s="68">
        <f>SUM($AJ$5:AS18)</f>
        <v>4514764.189717914</v>
      </c>
      <c r="AV18" s="79"/>
      <c r="AW18" s="48">
        <f>IF(I18="","",SUM($I$5:I18))</f>
        <v>31126.568192974479</v>
      </c>
      <c r="AX18" s="79"/>
      <c r="AY18" s="48">
        <f t="shared" si="10"/>
        <v>2</v>
      </c>
      <c r="AZ18" s="48">
        <f t="shared" si="11"/>
        <v>14</v>
      </c>
      <c r="BA18" s="48">
        <f>IF(BA17&lt;'Retirement Calculator'!$B$68,BA17+1,NA())</f>
        <v>14</v>
      </c>
      <c r="BB18" s="82">
        <f>IF(ISERROR(BA18),"",IF(AY18=AY17+1,BB17*(1+'Retirement Calculator'!$B$67),BB17))</f>
        <v>7336.9767883439836</v>
      </c>
      <c r="BC18" s="48">
        <f>IF(ISERROR(BB18),"",FV((1+'Retirement Calculator'!$B$58)^(1/12)-1,BA18,-BB18,,0))</f>
        <v>107125.98919520619</v>
      </c>
      <c r="BD18" s="68">
        <f>SUM($AJ$5:BB18)</f>
        <v>29397725.645322312</v>
      </c>
      <c r="BE18" s="79"/>
      <c r="BF18" s="48">
        <f>IF(O18="","",SUM($O$5:O18))</f>
        <v>93379.704578923454</v>
      </c>
      <c r="BG18" s="79"/>
      <c r="BH18" s="48">
        <f t="shared" si="12"/>
        <v>2</v>
      </c>
      <c r="BI18" s="48">
        <f t="shared" si="13"/>
        <v>14</v>
      </c>
      <c r="BJ18" s="48">
        <f>IF(BJ17&lt;'Retirement Calculator'!$B$68,BJ17+1,NA())</f>
        <v>14</v>
      </c>
      <c r="BK18" s="79"/>
      <c r="BL18" s="79"/>
      <c r="BM18" s="48">
        <f t="shared" si="14"/>
        <v>2</v>
      </c>
      <c r="BN18" s="48">
        <f t="shared" si="15"/>
        <v>14</v>
      </c>
      <c r="BO18" s="48">
        <f>IF(BO17&lt;'Retirement Calculator'!$B$68,BO17+1,NA())</f>
        <v>14</v>
      </c>
      <c r="BP18" s="79"/>
      <c r="BQ18" s="79"/>
      <c r="BR18" s="48">
        <f t="shared" si="16"/>
        <v>2</v>
      </c>
      <c r="BS18" s="48">
        <f t="shared" si="17"/>
        <v>14</v>
      </c>
      <c r="BT18" s="48">
        <f>IF(BT17&lt;'Retirement Calculator'!$B$68,BT17+1,NA())</f>
        <v>14</v>
      </c>
      <c r="BU18" s="79"/>
      <c r="BV18" s="79"/>
      <c r="BW18" s="48">
        <f t="shared" si="18"/>
        <v>2</v>
      </c>
      <c r="BX18" s="48">
        <f t="shared" si="19"/>
        <v>14</v>
      </c>
      <c r="BY18" s="48">
        <f>IF(BY17&lt;'Retirement Calculator'!$B$68,BY17+1,NA())</f>
        <v>14</v>
      </c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</row>
    <row r="19" spans="1:91">
      <c r="A19" s="44"/>
      <c r="B19" s="12">
        <f xml:space="preserve"> IF(ISERROR(F19),NA(),AI19)</f>
        <v>15</v>
      </c>
      <c r="C19" s="85">
        <v>13339.957796989058</v>
      </c>
      <c r="D19" s="107">
        <v>0</v>
      </c>
      <c r="E19" s="99">
        <v>1858566.1191022301</v>
      </c>
      <c r="F19" s="102">
        <f t="shared" si="3"/>
        <v>780514.65372930723</v>
      </c>
      <c r="G19" s="103">
        <f>IF(D19="","",(D19+G18)*(1+((1+'Retirement Calculator'!$B$56)^(1/12)-1)))</f>
        <v>568850.59426919848</v>
      </c>
      <c r="H19" s="55">
        <f>IF(C19="","",FV((1+'Retirement Calculator'!$B$56)^(1/12)-1,AI19,-C19,,0))</f>
        <v>211664.05946010875</v>
      </c>
      <c r="I19" s="85">
        <v>2223.3262994981765</v>
      </c>
      <c r="J19" s="107">
        <v>0</v>
      </c>
      <c r="K19" s="99">
        <v>171978.79985990762</v>
      </c>
      <c r="L19" s="102">
        <f t="shared" si="4"/>
        <v>156344.36350900691</v>
      </c>
      <c r="M19" s="12">
        <f>IF(I19="","",FV((1+'Retirement Calculator'!$B$57)^(1/12)-1,AR19,-I19,,0))</f>
        <v>34510.542561917573</v>
      </c>
      <c r="N19" s="12">
        <f>IF(J19="","",(J19+N18)*(1+((1+'Retirement Calculator'!$B$57)^(1/12)-1)))</f>
        <v>121833.82094708935</v>
      </c>
      <c r="O19" s="85">
        <v>6669.9788984945299</v>
      </c>
      <c r="P19" s="71">
        <v>0</v>
      </c>
      <c r="Q19" s="99">
        <v>252312.59963749931</v>
      </c>
      <c r="R19" s="69">
        <f t="shared" si="5"/>
        <v>229375.09057954481</v>
      </c>
      <c r="S19" s="12">
        <f>IF(O19="","",FV((1+'Retirement Calculator'!$B$58)^(1/12)-1,BA19,-O19,,0))</f>
        <v>104683.83438508731</v>
      </c>
      <c r="T19" s="43">
        <f>IF(P19="","",(P19+T18)*(1+((1+'Retirement Calculator'!$B$58)^(1/12)-1)))</f>
        <v>124691.2561944575</v>
      </c>
      <c r="U19" s="71">
        <v>0</v>
      </c>
      <c r="V19" s="99">
        <v>2494754.981546836</v>
      </c>
      <c r="W19" s="108">
        <f>IF(U19="","",(U19+W18)*(1+((1+'Retirement Calculator'!$C$65)^(1/12)-1)))</f>
        <v>2267959.074133487</v>
      </c>
      <c r="X19" s="73">
        <f t="shared" si="0"/>
        <v>22233.262994981764</v>
      </c>
      <c r="Y19" s="83">
        <f>IF(ISERROR(B19),"",SUM($X$5:X19))</f>
        <v>3078518.9449247275</v>
      </c>
      <c r="Z19" s="73">
        <f t="shared" si="1"/>
        <v>4777612.5001464728</v>
      </c>
      <c r="AA19" s="83">
        <f>IF(ISERROR(B19),"",IF(Z19=0,NA(),SUM($Z$5:Z19)))</f>
        <v>47556484.848657653</v>
      </c>
      <c r="AB19" s="83">
        <f t="shared" si="2"/>
        <v>3434193.1819513459</v>
      </c>
      <c r="AC19" s="83">
        <f>IF(ISERROR(B19),"",IF(AB19=0,NA(),SUM($AB$5:AB19)))</f>
        <v>46545197.026316561</v>
      </c>
      <c r="AD19" s="48">
        <f>IF(ISERROR(AI19),"",IF(AG19=AG18+1,AD18*(1+'Retirement Calculator'!$B$6),AD18))</f>
        <v>43400</v>
      </c>
      <c r="AE19" s="134"/>
      <c r="AF19" s="83" t="str">
        <f>IF(AE19="","",NPER((1+'Retirement Calculator'!$B$15)/(1+'Retirement Calculator'!$B$14)-1,-12*AE19,AA19,,1))</f>
        <v/>
      </c>
      <c r="AG19" s="128">
        <f t="shared" si="6"/>
        <v>2</v>
      </c>
      <c r="AH19" s="48">
        <f t="shared" si="7"/>
        <v>15</v>
      </c>
      <c r="AI19" s="48">
        <f>IF(AI18&lt;'Retirement Calculator'!$B$68,AI18+1,NA())</f>
        <v>15</v>
      </c>
      <c r="AJ19" s="68">
        <f>IF(ISERROR(AI19),"",IF(AG19=AG18+1,AJ18*(1+'Retirement Calculator'!$B$67),AJ18))</f>
        <v>14673.953576687965</v>
      </c>
      <c r="AK19" s="48">
        <f>IF(ISERROR(AJ19),"",FV((1+'Retirement Calculator'!$B$56)^(1/12)-1,AI19,-AJ19,,0))</f>
        <v>232830.46540611965</v>
      </c>
      <c r="AL19" s="68">
        <f>SUM($AJ$5:AJ19)</f>
        <v>204101.35429393256</v>
      </c>
      <c r="AM19" s="79"/>
      <c r="AN19" s="48">
        <f>IF(C19="","",SUM($C$5:C19))</f>
        <v>200099.36695483589</v>
      </c>
      <c r="AO19" s="79"/>
      <c r="AP19" s="48">
        <f t="shared" si="8"/>
        <v>2</v>
      </c>
      <c r="AQ19" s="48">
        <f t="shared" si="9"/>
        <v>15</v>
      </c>
      <c r="AR19" s="48">
        <f>IF(AR18&lt;'Retirement Calculator'!$B$68,AR18+1,NA())</f>
        <v>15</v>
      </c>
      <c r="AS19" s="82">
        <f>IF(ISERROR(AR19),"",IF(AP19=AP18+1,AS18*(1+'Retirement Calculator'!$B$67),AS18))</f>
        <v>2445.6589294479945</v>
      </c>
      <c r="AT19" s="48">
        <f>IF(ISERROR(AS19),"",FV((1+'Retirement Calculator'!$B$57)^(1/12)-1,AR19,-AS19,,0))</f>
        <v>37961.596818109341</v>
      </c>
      <c r="AU19" s="68">
        <f>SUM($AJ$5:AS19)</f>
        <v>5168946.9888789374</v>
      </c>
      <c r="AV19" s="79"/>
      <c r="AW19" s="48">
        <f>IF(I19="","",SUM($I$5:I19))</f>
        <v>33349.894492472653</v>
      </c>
      <c r="AX19" s="79"/>
      <c r="AY19" s="48">
        <f t="shared" si="10"/>
        <v>2</v>
      </c>
      <c r="AZ19" s="48">
        <f t="shared" si="11"/>
        <v>15</v>
      </c>
      <c r="BA19" s="48">
        <f>IF(BA18&lt;'Retirement Calculator'!$B$68,BA18+1,NA())</f>
        <v>15</v>
      </c>
      <c r="BB19" s="82">
        <f>IF(ISERROR(BA19),"",IF(AY19=AY18+1,BB18*(1+'Retirement Calculator'!$B$67),BB18))</f>
        <v>7336.9767883439836</v>
      </c>
      <c r="BC19" s="48">
        <f>IF(ISERROR(BB19),"",FV((1+'Retirement Calculator'!$B$58)^(1/12)-1,BA19,-BB19,,0))</f>
        <v>115152.21782359605</v>
      </c>
      <c r="BD19" s="68">
        <f>SUM($AJ$5:BB19)</f>
        <v>35299535.901461191</v>
      </c>
      <c r="BE19" s="79"/>
      <c r="BF19" s="48">
        <f>IF(O19="","",SUM($O$5:O19))</f>
        <v>100049.68347741799</v>
      </c>
      <c r="BG19" s="79"/>
      <c r="BH19" s="48">
        <f t="shared" si="12"/>
        <v>2</v>
      </c>
      <c r="BI19" s="48">
        <f t="shared" si="13"/>
        <v>15</v>
      </c>
      <c r="BJ19" s="48">
        <f>IF(BJ18&lt;'Retirement Calculator'!$B$68,BJ18+1,NA())</f>
        <v>15</v>
      </c>
      <c r="BK19" s="79"/>
      <c r="BL19" s="79"/>
      <c r="BM19" s="48">
        <f t="shared" si="14"/>
        <v>2</v>
      </c>
      <c r="BN19" s="48">
        <f t="shared" si="15"/>
        <v>15</v>
      </c>
      <c r="BO19" s="48">
        <f>IF(BO18&lt;'Retirement Calculator'!$B$68,BO18+1,NA())</f>
        <v>15</v>
      </c>
      <c r="BP19" s="79"/>
      <c r="BQ19" s="79"/>
      <c r="BR19" s="48">
        <f t="shared" si="16"/>
        <v>2</v>
      </c>
      <c r="BS19" s="48">
        <f t="shared" si="17"/>
        <v>15</v>
      </c>
      <c r="BT19" s="48">
        <f>IF(BT18&lt;'Retirement Calculator'!$B$68,BT18+1,NA())</f>
        <v>15</v>
      </c>
      <c r="BU19" s="79"/>
      <c r="BV19" s="79"/>
      <c r="BW19" s="48">
        <f t="shared" si="18"/>
        <v>2</v>
      </c>
      <c r="BX19" s="48">
        <f t="shared" si="19"/>
        <v>15</v>
      </c>
      <c r="BY19" s="48">
        <f>IF(BY18&lt;'Retirement Calculator'!$B$68,BY18+1,NA())</f>
        <v>15</v>
      </c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</row>
    <row r="20" spans="1:91">
      <c r="A20" s="44"/>
      <c r="B20" s="12">
        <f xml:space="preserve"> IF(ISERROR(F20),NA(),AI20)</f>
        <v>16</v>
      </c>
      <c r="C20" s="85">
        <v>13339.957796989058</v>
      </c>
      <c r="D20" s="107">
        <v>0</v>
      </c>
      <c r="E20" s="99">
        <v>720070.69048375648</v>
      </c>
      <c r="F20" s="102">
        <f t="shared" si="3"/>
        <v>800078.54498195159</v>
      </c>
      <c r="G20" s="103">
        <f>IF(D20="","",(D20+G19)*(1+((1+'Retirement Calculator'!$B$56)^(1/12)-1)))</f>
        <v>573386.68879096641</v>
      </c>
      <c r="H20" s="55">
        <f>IF(C20="","",FV((1+'Retirement Calculator'!$B$56)^(1/12)-1,AI20,-C20,,0))</f>
        <v>226691.85619098513</v>
      </c>
      <c r="I20" s="85">
        <v>2223.3262994981765</v>
      </c>
      <c r="J20" s="107">
        <v>0</v>
      </c>
      <c r="K20" s="99">
        <v>143395.83351314251</v>
      </c>
      <c r="L20" s="102">
        <f t="shared" si="4"/>
        <v>159328.70390349167</v>
      </c>
      <c r="M20" s="12">
        <f>IF(I20="","",FV((1+'Retirement Calculator'!$B$57)^(1/12)-1,AR20,-I20,,0))</f>
        <v>36901.85067237341</v>
      </c>
      <c r="N20" s="12">
        <f>IF(J20="","",(J20+N19)*(1+((1+'Retirement Calculator'!$B$57)^(1/12)-1)))</f>
        <v>122426.85323111826</v>
      </c>
      <c r="O20" s="85">
        <v>6669.9788984945299</v>
      </c>
      <c r="P20" s="71">
        <v>0</v>
      </c>
      <c r="Q20" s="99">
        <v>213768.78814558149</v>
      </c>
      <c r="R20" s="69">
        <f t="shared" si="5"/>
        <v>237520.87571731277</v>
      </c>
      <c r="S20" s="12">
        <f>IF(O20="","",FV((1+'Retirement Calculator'!$B$58)^(1/12)-1,BA20,-O20,,0))</f>
        <v>112027.35222604597</v>
      </c>
      <c r="T20" s="43">
        <f>IF(P20="","",(P20+T19)*(1+((1+'Retirement Calculator'!$B$58)^(1/12)-1)))</f>
        <v>125493.52349126679</v>
      </c>
      <c r="U20" s="71">
        <v>0</v>
      </c>
      <c r="V20" s="99">
        <v>2057439.6884498706</v>
      </c>
      <c r="W20" s="108">
        <f>IF(U20="","",(U20+W19)*(1+((1+'Retirement Calculator'!$C$65)^(1/12)-1)))</f>
        <v>2286044.098277634</v>
      </c>
      <c r="X20" s="73">
        <f t="shared" si="0"/>
        <v>22233.262994981764</v>
      </c>
      <c r="Y20" s="83">
        <f>IF(ISERROR(B20),"",SUM($X$5:X20))</f>
        <v>3100752.2079197094</v>
      </c>
      <c r="Z20" s="73">
        <f t="shared" si="1"/>
        <v>3134675.000592351</v>
      </c>
      <c r="AA20" s="83">
        <f>IF(ISERROR(B20),"",IF(Z20=0,NA(),SUM($Z$5:Z20)))</f>
        <v>50691159.849250004</v>
      </c>
      <c r="AB20" s="83">
        <f t="shared" si="2"/>
        <v>3482972.22288039</v>
      </c>
      <c r="AC20" s="83">
        <f>IF(ISERROR(B20),"",IF(AB20=0,NA(),SUM($AB$5:AB20)))</f>
        <v>50028169.249196954</v>
      </c>
      <c r="AD20" s="48">
        <f>IF(ISERROR(AI20),"",IF(AG20=AG19+1,AD19*(1+'Retirement Calculator'!$B$6),AD19))</f>
        <v>43400</v>
      </c>
      <c r="AE20" s="134"/>
      <c r="AF20" s="83" t="str">
        <f>IF(AE20="","",NPER((1+'Retirement Calculator'!$B$15)/(1+'Retirement Calculator'!$B$14)-1,-12*AE20,AA20,,1))</f>
        <v/>
      </c>
      <c r="AG20" s="128">
        <f t="shared" si="6"/>
        <v>2</v>
      </c>
      <c r="AH20" s="48">
        <f t="shared" si="7"/>
        <v>16</v>
      </c>
      <c r="AI20" s="48">
        <f>IF(AI19&lt;'Retirement Calculator'!$B$68,AI19+1,NA())</f>
        <v>16</v>
      </c>
      <c r="AJ20" s="68">
        <f>IF(ISERROR(AI20),"",IF(AG20=AG19+1,AJ19*(1+'Retirement Calculator'!$B$67),AJ19))</f>
        <v>14673.953576687965</v>
      </c>
      <c r="AK20" s="48">
        <f>IF(ISERROR(AJ20),"",FV((1+'Retirement Calculator'!$B$56)^(1/12)-1,AI20,-AJ20,,0))</f>
        <v>249361.04181008367</v>
      </c>
      <c r="AL20" s="68">
        <f>SUM($AJ$5:AJ20)</f>
        <v>218775.30787062051</v>
      </c>
      <c r="AM20" s="79"/>
      <c r="AN20" s="48">
        <f>IF(C20="","",SUM($C$5:C20))</f>
        <v>213439.32475182496</v>
      </c>
      <c r="AO20" s="79"/>
      <c r="AP20" s="48">
        <f t="shared" si="8"/>
        <v>2</v>
      </c>
      <c r="AQ20" s="48">
        <f t="shared" si="9"/>
        <v>16</v>
      </c>
      <c r="AR20" s="48">
        <f>IF(AR19&lt;'Retirement Calculator'!$B$68,AR19+1,NA())</f>
        <v>16</v>
      </c>
      <c r="AS20" s="82">
        <f>IF(ISERROR(AR20),"",IF(AP20=AP19+1,AS19*(1+'Retirement Calculator'!$B$67),AS19))</f>
        <v>2445.6589294479945</v>
      </c>
      <c r="AT20" s="48">
        <f>IF(ISERROR(AS20),"",FV((1+'Retirement Calculator'!$B$57)^(1/12)-1,AR20,-AS20,,0))</f>
        <v>40592.035739610757</v>
      </c>
      <c r="AU20" s="68">
        <f>SUM($AJ$5:AS20)</f>
        <v>5867676.2758176029</v>
      </c>
      <c r="AV20" s="79"/>
      <c r="AW20" s="48">
        <f>IF(I20="","",SUM($I$5:I20))</f>
        <v>35573.220791970831</v>
      </c>
      <c r="AX20" s="79"/>
      <c r="AY20" s="48">
        <f t="shared" si="10"/>
        <v>2</v>
      </c>
      <c r="AZ20" s="48">
        <f t="shared" si="11"/>
        <v>16</v>
      </c>
      <c r="BA20" s="48">
        <f>IF(BA19&lt;'Retirement Calculator'!$B$68,BA19+1,NA())</f>
        <v>16</v>
      </c>
      <c r="BB20" s="82">
        <f>IF(ISERROR(BA20),"",IF(AY20=AY19+1,BB19*(1+'Retirement Calculator'!$B$67),BB19))</f>
        <v>7336.9767883439836</v>
      </c>
      <c r="BC20" s="48">
        <f>IF(ISERROR(BB20),"",FV((1+'Retirement Calculator'!$B$58)^(1/12)-1,BA20,-BB20,,0))</f>
        <v>123230.08744865058</v>
      </c>
      <c r="BD20" s="68">
        <f>SUM($AJ$5:BB20)</f>
        <v>41949477.697537377</v>
      </c>
      <c r="BE20" s="79"/>
      <c r="BF20" s="48">
        <f>IF(O20="","",SUM($O$5:O20))</f>
        <v>106719.66237591252</v>
      </c>
      <c r="BG20" s="79"/>
      <c r="BH20" s="48">
        <f t="shared" si="12"/>
        <v>2</v>
      </c>
      <c r="BI20" s="48">
        <f t="shared" si="13"/>
        <v>16</v>
      </c>
      <c r="BJ20" s="48">
        <f>IF(BJ19&lt;'Retirement Calculator'!$B$68,BJ19+1,NA())</f>
        <v>16</v>
      </c>
      <c r="BK20" s="79"/>
      <c r="BL20" s="79"/>
      <c r="BM20" s="48">
        <f t="shared" si="14"/>
        <v>2</v>
      </c>
      <c r="BN20" s="48">
        <f t="shared" si="15"/>
        <v>16</v>
      </c>
      <c r="BO20" s="48">
        <f>IF(BO19&lt;'Retirement Calculator'!$B$68,BO19+1,NA())</f>
        <v>16</v>
      </c>
      <c r="BP20" s="79"/>
      <c r="BQ20" s="79"/>
      <c r="BR20" s="48">
        <f t="shared" si="16"/>
        <v>2</v>
      </c>
      <c r="BS20" s="48">
        <f t="shared" si="17"/>
        <v>16</v>
      </c>
      <c r="BT20" s="48">
        <f>IF(BT19&lt;'Retirement Calculator'!$B$68,BT19+1,NA())</f>
        <v>16</v>
      </c>
      <c r="BU20" s="79"/>
      <c r="BV20" s="79"/>
      <c r="BW20" s="48">
        <f t="shared" si="18"/>
        <v>2</v>
      </c>
      <c r="BX20" s="48">
        <f t="shared" si="19"/>
        <v>16</v>
      </c>
      <c r="BY20" s="48">
        <f>IF(BY19&lt;'Retirement Calculator'!$B$68,BY19+1,NA())</f>
        <v>16</v>
      </c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</row>
    <row r="21" spans="1:91">
      <c r="A21" s="44"/>
      <c r="B21" s="12" t="e">
        <f xml:space="preserve"> IF(ISERROR(F21),NA(),AI21)</f>
        <v>#N/A</v>
      </c>
      <c r="C21" s="85"/>
      <c r="D21" s="107"/>
      <c r="E21" s="99"/>
      <c r="F21" s="102" t="e">
        <f t="shared" si="3"/>
        <v>#N/A</v>
      </c>
      <c r="G21" s="103" t="str">
        <f>IF(D21="","",(D21+G20)*(1+((1+'Retirement Calculator'!$B$56)^(1/12)-1)))</f>
        <v/>
      </c>
      <c r="H21" s="55" t="str">
        <f>IF(C21="","",FV((1+'Retirement Calculator'!$B$56)^(1/12)-1,AI21,-C21,,0))</f>
        <v/>
      </c>
      <c r="I21" s="70"/>
      <c r="J21" s="107"/>
      <c r="K21" s="99"/>
      <c r="L21" s="102" t="e">
        <f t="shared" si="4"/>
        <v>#N/A</v>
      </c>
      <c r="M21" s="12" t="str">
        <f>IF(I21="","",FV((1+'Retirement Calculator'!$B$57)^(1/12)-1,AR21,-I21,,0))</f>
        <v/>
      </c>
      <c r="N21" s="12" t="str">
        <f>IF(J21="","",(J21+N20)*(1+((1+'Retirement Calculator'!$B$57)^(1/12)-1)))</f>
        <v/>
      </c>
      <c r="O21" s="85"/>
      <c r="P21" s="71">
        <v>0</v>
      </c>
      <c r="Q21" s="99"/>
      <c r="R21" s="69" t="e">
        <f t="shared" si="5"/>
        <v>#N/A</v>
      </c>
      <c r="S21" s="12" t="str">
        <f>IF(O21="","",FV((1+'Retirement Calculator'!$B$58)^(1/12)-1,BA21,-O21,,0))</f>
        <v/>
      </c>
      <c r="T21" s="43">
        <f>IF(P21="","",(P21+T20)*(1+((1+'Retirement Calculator'!$B$58)^(1/12)-1)))</f>
        <v>126300.95260002003</v>
      </c>
      <c r="U21" s="71"/>
      <c r="V21" s="99"/>
      <c r="W21" s="108" t="str">
        <f>IF(U21="","",(U21+W20)*(1+((1+'Retirement Calculator'!$C$65)^(1/12)-1)))</f>
        <v/>
      </c>
      <c r="X21" s="73">
        <f t="shared" si="0"/>
        <v>0</v>
      </c>
      <c r="Y21" s="83" t="str">
        <f>IF(ISERROR(B21),"",SUM($X$5:X21))</f>
        <v/>
      </c>
      <c r="Z21" s="73">
        <f t="shared" si="1"/>
        <v>0</v>
      </c>
      <c r="AA21" s="83" t="str">
        <f>IF(ISERROR(B21),"",IF(Z21=0,NA(),SUM($Z$5:Z21)))</f>
        <v/>
      </c>
      <c r="AB21" s="83">
        <f t="shared" si="2"/>
        <v>0</v>
      </c>
      <c r="AC21" s="83" t="str">
        <f>IF(ISERROR(B21),"",IF(AB21=0,NA(),SUM($AB$5:AB21)))</f>
        <v/>
      </c>
      <c r="AD21" s="48">
        <f>IF(ISERROR(AI21),"",IF(AG21=AG20+1,AD20*(1+'Retirement Calculator'!$B$6),AD20))</f>
        <v>43400</v>
      </c>
      <c r="AE21" s="134"/>
      <c r="AF21" s="83" t="str">
        <f>IF(AE21="","",NPER((1+'Retirement Calculator'!$B$15)/(1+'Retirement Calculator'!$B$14)-1,-12*AE21,AA21,,1))</f>
        <v/>
      </c>
      <c r="AG21" s="128">
        <f t="shared" si="6"/>
        <v>2</v>
      </c>
      <c r="AH21" s="48">
        <f t="shared" si="7"/>
        <v>17</v>
      </c>
      <c r="AI21" s="48">
        <f>IF(AI20&lt;'Retirement Calculator'!$B$68,AI20+1,NA())</f>
        <v>17</v>
      </c>
      <c r="AJ21" s="68">
        <f>IF(ISERROR(AI21),"",IF(AG21=AG20+1,AJ20*(1+'Retirement Calculator'!$B$67),AJ20))</f>
        <v>14673.953576687965</v>
      </c>
      <c r="AK21" s="48">
        <f>IF(ISERROR(AJ21),"",FV((1+'Retirement Calculator'!$B$56)^(1/12)-1,AI21,-AJ21,,0))</f>
        <v>266023.43535166292</v>
      </c>
      <c r="AL21" s="68">
        <f>SUM($AJ$5:AJ21)</f>
        <v>233449.26144730847</v>
      </c>
      <c r="AM21" s="79"/>
      <c r="AN21" s="48" t="str">
        <f>IF(C21="","",SUM($C$5:C21))</f>
        <v/>
      </c>
      <c r="AO21" s="79"/>
      <c r="AP21" s="48">
        <f t="shared" si="8"/>
        <v>2</v>
      </c>
      <c r="AQ21" s="48">
        <f t="shared" si="9"/>
        <v>17</v>
      </c>
      <c r="AR21" s="48">
        <f>IF(AR20&lt;'Retirement Calculator'!$B$68,AR20+1,NA())</f>
        <v>17</v>
      </c>
      <c r="AS21" s="82">
        <f>IF(ISERROR(AR21),"",IF(AP21=AP20+1,AS20*(1+'Retirement Calculator'!$B$67),AS20))</f>
        <v>2445.6589294479945</v>
      </c>
      <c r="AT21" s="48">
        <f>IF(ISERROR(AS21),"",FV((1+'Retirement Calculator'!$B$57)^(1/12)-1,AR21,-AS21,,0))</f>
        <v>43235.278455571475</v>
      </c>
      <c r="AU21" s="68">
        <f>SUM($AJ$5:AS21)</f>
        <v>6384304.5851227101</v>
      </c>
      <c r="AV21" s="79"/>
      <c r="AW21" s="48" t="str">
        <f>IF(I21="","",SUM($I$5:I21))</f>
        <v/>
      </c>
      <c r="AX21" s="79"/>
      <c r="AY21" s="48">
        <f t="shared" si="10"/>
        <v>2</v>
      </c>
      <c r="AZ21" s="48">
        <f t="shared" si="11"/>
        <v>17</v>
      </c>
      <c r="BA21" s="48">
        <f>IF(BA20&lt;'Retirement Calculator'!$B$68,BA20+1,NA())</f>
        <v>17</v>
      </c>
      <c r="BB21" s="82">
        <f>IF(ISERROR(BA21),"",IF(AY21=AY20+1,BB20*(1+'Retirement Calculator'!$B$67),BB20))</f>
        <v>7336.9767883439836</v>
      </c>
      <c r="BC21" s="48">
        <f>IF(ISERROR(BB21),"",FV((1+'Retirement Calculator'!$B$58)^(1/12)-1,BA21,-BB21,,0))</f>
        <v>131359.9303300975</v>
      </c>
      <c r="BD21" s="68">
        <f>SUM($AJ$5:BB21)</f>
        <v>48901018.847209111</v>
      </c>
      <c r="BE21" s="79"/>
      <c r="BF21" s="48" t="str">
        <f>IF(O21="","",SUM($O$5:O21))</f>
        <v/>
      </c>
      <c r="BG21" s="79"/>
      <c r="BH21" s="48">
        <f t="shared" si="12"/>
        <v>2</v>
      </c>
      <c r="BI21" s="48">
        <f t="shared" si="13"/>
        <v>17</v>
      </c>
      <c r="BJ21" s="48">
        <f>IF(BJ20&lt;'Retirement Calculator'!$B$68,BJ20+1,NA())</f>
        <v>17</v>
      </c>
      <c r="BK21" s="79"/>
      <c r="BL21" s="79"/>
      <c r="BM21" s="48">
        <f t="shared" si="14"/>
        <v>2</v>
      </c>
      <c r="BN21" s="48">
        <f t="shared" si="15"/>
        <v>17</v>
      </c>
      <c r="BO21" s="48">
        <f>IF(BO20&lt;'Retirement Calculator'!$B$68,BO20+1,NA())</f>
        <v>17</v>
      </c>
      <c r="BP21" s="79"/>
      <c r="BQ21" s="79"/>
      <c r="BR21" s="48">
        <f t="shared" si="16"/>
        <v>2</v>
      </c>
      <c r="BS21" s="48">
        <f t="shared" si="17"/>
        <v>17</v>
      </c>
      <c r="BT21" s="48">
        <f>IF(BT20&lt;'Retirement Calculator'!$B$68,BT20+1,NA())</f>
        <v>17</v>
      </c>
      <c r="BU21" s="79"/>
      <c r="BV21" s="79"/>
      <c r="BW21" s="48">
        <f t="shared" si="18"/>
        <v>2</v>
      </c>
      <c r="BX21" s="48">
        <f t="shared" si="19"/>
        <v>17</v>
      </c>
      <c r="BY21" s="48">
        <f>IF(BY20&lt;'Retirement Calculator'!$B$68,BY20+1,NA())</f>
        <v>17</v>
      </c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</row>
    <row r="22" spans="1:91">
      <c r="A22" s="44"/>
      <c r="B22" s="12" t="e">
        <f xml:space="preserve"> IF(ISERROR(F22),NA(),AI22)</f>
        <v>#N/A</v>
      </c>
      <c r="C22" s="70"/>
      <c r="D22" s="104"/>
      <c r="E22" s="99"/>
      <c r="F22" s="102" t="e">
        <f t="shared" si="3"/>
        <v>#N/A</v>
      </c>
      <c r="G22" s="103" t="str">
        <f>IF(D22="","",(D22+G21)*(1+((1+'Retirement Calculator'!$B$56)^(1/12)-1)))</f>
        <v/>
      </c>
      <c r="H22" s="55" t="str">
        <f>IF(C22="","",FV((1+'Retirement Calculator'!$B$56)^(1/12)-1,AI22,-C22,,0))</f>
        <v/>
      </c>
      <c r="I22" s="70"/>
      <c r="J22" s="99"/>
      <c r="K22" s="99"/>
      <c r="L22" s="102" t="e">
        <f t="shared" si="4"/>
        <v>#N/A</v>
      </c>
      <c r="M22" s="12" t="str">
        <f>IF(I22="","",FV((1+'Retirement Calculator'!$B$57)^(1/12)-1,AR22,-I22,,0))</f>
        <v/>
      </c>
      <c r="N22" s="12" t="str">
        <f>IF(J22="","",(J22+N21)*(1+((1+'Retirement Calculator'!$B$57)^(1/12)-1)))</f>
        <v/>
      </c>
      <c r="O22" s="85"/>
      <c r="P22" s="71">
        <v>0</v>
      </c>
      <c r="Q22" s="99"/>
      <c r="R22" s="69" t="e">
        <f t="shared" si="5"/>
        <v>#N/A</v>
      </c>
      <c r="S22" s="12" t="str">
        <f>IF(O22="","",FV((1+'Retirement Calculator'!$B$58)^(1/12)-1,BA22,-O22,,0))</f>
        <v/>
      </c>
      <c r="T22" s="43">
        <f>IF(P22="","",(P22+T21)*(1+((1+'Retirement Calculator'!$B$58)^(1/12)-1)))</f>
        <v>127113.57673197068</v>
      </c>
      <c r="U22" s="71"/>
      <c r="V22" s="99"/>
      <c r="W22" s="108" t="str">
        <f>IF(U22="","",(U22+W21)*(1+((1+'Retirement Calculator'!$C$65)^(1/12)-1)))</f>
        <v/>
      </c>
      <c r="X22" s="73">
        <f t="shared" si="0"/>
        <v>0</v>
      </c>
      <c r="Y22" s="83" t="str">
        <f>IF(ISERROR(B22),"",SUM($X$5:X22))</f>
        <v/>
      </c>
      <c r="Z22" s="73">
        <f t="shared" si="1"/>
        <v>0</v>
      </c>
      <c r="AA22" s="83" t="str">
        <f>IF(ISERROR(B22),"",IF(Z22=0,NA(),SUM($Z$5:Z22)))</f>
        <v/>
      </c>
      <c r="AB22" s="83">
        <f t="shared" si="2"/>
        <v>0</v>
      </c>
      <c r="AC22" s="83" t="str">
        <f>IF(ISERROR(B22),"",IF(AB22=0,NA(),SUM($AB$5:AB22)))</f>
        <v/>
      </c>
      <c r="AD22" s="48">
        <f>IF(ISERROR(AI22),"",IF(AG22=AG21+1,AD21*(1+'Retirement Calculator'!$B$6),AD21))</f>
        <v>43400</v>
      </c>
      <c r="AE22" s="134"/>
      <c r="AF22" s="83" t="str">
        <f>IF(AE22="","",NPER((1+'Retirement Calculator'!$B$15)/(1+'Retirement Calculator'!$B$14)-1,-12*AE22,AA22,,1))</f>
        <v/>
      </c>
      <c r="AG22" s="128">
        <f t="shared" si="6"/>
        <v>2</v>
      </c>
      <c r="AH22" s="48">
        <f t="shared" si="7"/>
        <v>18</v>
      </c>
      <c r="AI22" s="48">
        <f>IF(AI21&lt;'Retirement Calculator'!$B$68,AI21+1,NA())</f>
        <v>18</v>
      </c>
      <c r="AJ22" s="68">
        <f>IF(ISERROR(AI22),"",IF(AG22=AG21+1,AJ21*(1+'Retirement Calculator'!$B$67),AJ21))</f>
        <v>14673.953576687965</v>
      </c>
      <c r="AK22" s="48">
        <f>IF(ISERROR(AJ22),"",FV((1+'Retirement Calculator'!$B$56)^(1/12)-1,AI22,-AJ22,,0))</f>
        <v>282818.6971592246</v>
      </c>
      <c r="AL22" s="68">
        <f>SUM($AJ$5:AJ22)</f>
        <v>248123.21502399642</v>
      </c>
      <c r="AM22" s="79"/>
      <c r="AN22" s="48" t="str">
        <f>IF(C22="","",SUM($C$5:C22))</f>
        <v/>
      </c>
      <c r="AO22" s="79"/>
      <c r="AP22" s="48">
        <f t="shared" si="8"/>
        <v>2</v>
      </c>
      <c r="AQ22" s="48">
        <f t="shared" si="9"/>
        <v>18</v>
      </c>
      <c r="AR22" s="48">
        <f>IF(AR21&lt;'Retirement Calculator'!$B$68,AR21+1,NA())</f>
        <v>18</v>
      </c>
      <c r="AS22" s="82">
        <f>IF(ISERROR(AR22),"",IF(AP22=AP21+1,AS21*(1+'Retirement Calculator'!$B$67),AS21))</f>
        <v>2445.6589294479945</v>
      </c>
      <c r="AT22" s="48">
        <f>IF(ISERROR(AS22),"",FV((1+'Retirement Calculator'!$B$57)^(1/12)-1,AR22,-AS22,,0))</f>
        <v>45891.387289108723</v>
      </c>
      <c r="AU22" s="68">
        <f>SUM($AJ$5:AS22)</f>
        <v>6932404.109812066</v>
      </c>
      <c r="AV22" s="79"/>
      <c r="AW22" s="48" t="str">
        <f>IF(I22="","",SUM($I$5:I22))</f>
        <v/>
      </c>
      <c r="AX22" s="79"/>
      <c r="AY22" s="48">
        <f t="shared" si="10"/>
        <v>2</v>
      </c>
      <c r="AZ22" s="48">
        <f t="shared" si="11"/>
        <v>18</v>
      </c>
      <c r="BA22" s="48">
        <f>IF(BA21&lt;'Retirement Calculator'!$B$68,BA21+1,NA())</f>
        <v>18</v>
      </c>
      <c r="BB22" s="82">
        <f>IF(ISERROR(BA22),"",IF(AY22=AY21+1,BB21*(1+'Retirement Calculator'!$B$67),BB21))</f>
        <v>7336.9767883439836</v>
      </c>
      <c r="BC22" s="48">
        <f>IF(ISERROR(BB22),"",FV((1+'Retirement Calculator'!$B$58)^(1/12)-1,BA22,-BB22,,0))</f>
        <v>139542.0808654335</v>
      </c>
      <c r="BD22" s="68">
        <f>SUM($AJ$5:BB22)</f>
        <v>56434788.84578798</v>
      </c>
      <c r="BE22" s="79"/>
      <c r="BF22" s="48" t="str">
        <f>IF(O22="","",SUM($O$5:O22))</f>
        <v/>
      </c>
      <c r="BG22" s="79"/>
      <c r="BH22" s="48">
        <f t="shared" si="12"/>
        <v>2</v>
      </c>
      <c r="BI22" s="48">
        <f t="shared" si="13"/>
        <v>18</v>
      </c>
      <c r="BJ22" s="48">
        <f>IF(BJ21&lt;'Retirement Calculator'!$B$68,BJ21+1,NA())</f>
        <v>18</v>
      </c>
      <c r="BK22" s="79"/>
      <c r="BL22" s="79"/>
      <c r="BM22" s="48">
        <f t="shared" si="14"/>
        <v>2</v>
      </c>
      <c r="BN22" s="48">
        <f t="shared" si="15"/>
        <v>18</v>
      </c>
      <c r="BO22" s="48">
        <f>IF(BO21&lt;'Retirement Calculator'!$B$68,BO21+1,NA())</f>
        <v>18</v>
      </c>
      <c r="BP22" s="79"/>
      <c r="BQ22" s="79"/>
      <c r="BR22" s="48">
        <f t="shared" si="16"/>
        <v>2</v>
      </c>
      <c r="BS22" s="48">
        <f t="shared" si="17"/>
        <v>18</v>
      </c>
      <c r="BT22" s="48">
        <f>IF(BT21&lt;'Retirement Calculator'!$B$68,BT21+1,NA())</f>
        <v>18</v>
      </c>
      <c r="BU22" s="79"/>
      <c r="BV22" s="79"/>
      <c r="BW22" s="48">
        <f t="shared" si="18"/>
        <v>2</v>
      </c>
      <c r="BX22" s="48">
        <f t="shared" si="19"/>
        <v>18</v>
      </c>
      <c r="BY22" s="48">
        <f>IF(BY21&lt;'Retirement Calculator'!$B$68,BY21+1,NA())</f>
        <v>18</v>
      </c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</row>
    <row r="23" spans="1:91">
      <c r="A23" s="44"/>
      <c r="B23" s="12" t="e">
        <f xml:space="preserve"> IF(ISERROR(F23),NA(),AI23)</f>
        <v>#N/A</v>
      </c>
      <c r="C23" s="70"/>
      <c r="D23" s="104"/>
      <c r="E23" s="99"/>
      <c r="F23" s="102" t="e">
        <f t="shared" si="3"/>
        <v>#N/A</v>
      </c>
      <c r="G23" s="103" t="str">
        <f>IF(D23="","",(D23+G22)*(1+((1+'Retirement Calculator'!$B$56)^(1/12)-1)))</f>
        <v/>
      </c>
      <c r="H23" s="55" t="str">
        <f>IF(C23="","",FV((1+'Retirement Calculator'!$B$56)^(1/12)-1,AI23,-C23,,0))</f>
        <v/>
      </c>
      <c r="I23" s="70"/>
      <c r="J23" s="99"/>
      <c r="K23" s="99"/>
      <c r="L23" s="102" t="e">
        <f t="shared" si="4"/>
        <v>#N/A</v>
      </c>
      <c r="M23" s="12" t="str">
        <f>IF(I23="","",FV((1+'Retirement Calculator'!$B$57)^(1/12)-1,AR23,-I23,,0))</f>
        <v/>
      </c>
      <c r="N23" s="12" t="str">
        <f>IF(J23="","",(J23+N22)*(1+((1+'Retirement Calculator'!$B$57)^(1/12)-1)))</f>
        <v/>
      </c>
      <c r="O23" s="85"/>
      <c r="P23" s="71">
        <v>0</v>
      </c>
      <c r="Q23" s="99"/>
      <c r="R23" s="69" t="e">
        <f t="shared" si="5"/>
        <v>#N/A</v>
      </c>
      <c r="S23" s="12" t="str">
        <f>IF(O23="","",FV((1+'Retirement Calculator'!$B$58)^(1/12)-1,BA23,-O23,,0))</f>
        <v/>
      </c>
      <c r="T23" s="43">
        <f>IF(P23="","",(P23+T22)*(1+((1+'Retirement Calculator'!$B$58)^(1/12)-1)))</f>
        <v>127931.42931205442</v>
      </c>
      <c r="U23" s="71"/>
      <c r="V23" s="99"/>
      <c r="W23" s="108" t="str">
        <f>IF(U23="","",(U23+W22)*(1+((1+'Retirement Calculator'!$C$65)^(1/12)-1)))</f>
        <v/>
      </c>
      <c r="X23" s="73">
        <f t="shared" si="0"/>
        <v>0</v>
      </c>
      <c r="Y23" s="83" t="str">
        <f>IF(ISERROR(B23),"",SUM($X$5:X23))</f>
        <v/>
      </c>
      <c r="Z23" s="73">
        <f t="shared" si="1"/>
        <v>0</v>
      </c>
      <c r="AA23" s="83" t="str">
        <f>IF(ISERROR(B23),"",IF(Z23=0,NA(),SUM($Z$5:Z23)))</f>
        <v/>
      </c>
      <c r="AB23" s="83">
        <f t="shared" si="2"/>
        <v>0</v>
      </c>
      <c r="AC23" s="83" t="str">
        <f>IF(ISERROR(B23),"",IF(AB23=0,NA(),SUM($AB$5:AB23)))</f>
        <v/>
      </c>
      <c r="AD23" s="48">
        <f>IF(ISERROR(AI23),"",IF(AG23=AG22+1,AD22*(1+'Retirement Calculator'!$B$6),AD22))</f>
        <v>43400</v>
      </c>
      <c r="AE23" s="134"/>
      <c r="AF23" s="83" t="str">
        <f>IF(AE23="","",NPER((1+'Retirement Calculator'!$B$15)/(1+'Retirement Calculator'!$B$14)-1,-12*AE23,AA23,,1))</f>
        <v/>
      </c>
      <c r="AG23" s="128">
        <f t="shared" si="6"/>
        <v>2</v>
      </c>
      <c r="AH23" s="48">
        <f t="shared" si="7"/>
        <v>19</v>
      </c>
      <c r="AI23" s="48">
        <f>IF(AI22&lt;'Retirement Calculator'!$B$68,AI22+1,NA())</f>
        <v>19</v>
      </c>
      <c r="AJ23" s="68">
        <f>IF(ISERROR(AI23),"",IF(AG23=AG22+1,AJ22*(1+'Retirement Calculator'!$B$67),AJ22))</f>
        <v>14673.953576687965</v>
      </c>
      <c r="AK23" s="48">
        <f>IF(ISERROR(AJ23),"",FV((1+'Retirement Calculator'!$B$56)^(1/12)-1,AI23,-AJ23,,0))</f>
        <v>299747.88674297935</v>
      </c>
      <c r="AL23" s="68">
        <f>SUM($AJ$5:AJ23)</f>
        <v>262797.16860068438</v>
      </c>
      <c r="AM23" s="79"/>
      <c r="AN23" s="48" t="str">
        <f>IF(C23="","",SUM($C$5:C23))</f>
        <v/>
      </c>
      <c r="AO23" s="79"/>
      <c r="AP23" s="48">
        <f t="shared" si="8"/>
        <v>2</v>
      </c>
      <c r="AQ23" s="48">
        <f t="shared" si="9"/>
        <v>19</v>
      </c>
      <c r="AR23" s="48">
        <f>IF(AR22&lt;'Retirement Calculator'!$B$68,AR22+1,NA())</f>
        <v>19</v>
      </c>
      <c r="AS23" s="82">
        <f>IF(ISERROR(AR23),"",IF(AP23=AP22+1,AS22*(1+'Retirement Calculator'!$B$67),AS22))</f>
        <v>2445.6589294479945</v>
      </c>
      <c r="AT23" s="48">
        <f>IF(ISERROR(AS23),"",FV((1+'Retirement Calculator'!$B$57)^(1/12)-1,AR23,-AS23,,0))</f>
        <v>48560.424866700159</v>
      </c>
      <c r="AU23" s="68">
        <f>SUM($AJ$5:AS23)</f>
        <v>7512108.7776618646</v>
      </c>
      <c r="AV23" s="79"/>
      <c r="AW23" s="48" t="str">
        <f>IF(I23="","",SUM($I$5:I23))</f>
        <v/>
      </c>
      <c r="AX23" s="79"/>
      <c r="AY23" s="48">
        <f t="shared" si="10"/>
        <v>2</v>
      </c>
      <c r="AZ23" s="48">
        <f t="shared" si="11"/>
        <v>19</v>
      </c>
      <c r="BA23" s="48">
        <f>IF(BA22&lt;'Retirement Calculator'!$B$68,BA22+1,NA())</f>
        <v>19</v>
      </c>
      <c r="BB23" s="82">
        <f>IF(ISERROR(BA23),"",IF(AY23=AY22+1,BB22*(1+'Retirement Calculator'!$B$67),BB22))</f>
        <v>7336.9767883439836</v>
      </c>
      <c r="BC23" s="48">
        <f>IF(ISERROR(BB23),"",FV((1+'Retirement Calculator'!$B$58)^(1/12)-1,BA23,-BB23,,0))</f>
        <v>147776.87560367823</v>
      </c>
      <c r="BD23" s="68">
        <f>SUM($AJ$5:BB23)</f>
        <v>64582539.692954689</v>
      </c>
      <c r="BE23" s="79"/>
      <c r="BF23" s="48" t="str">
        <f>IF(O23="","",SUM($O$5:O23))</f>
        <v/>
      </c>
      <c r="BG23" s="79"/>
      <c r="BH23" s="48">
        <f t="shared" si="12"/>
        <v>2</v>
      </c>
      <c r="BI23" s="48">
        <f t="shared" si="13"/>
        <v>19</v>
      </c>
      <c r="BJ23" s="48">
        <f>IF(BJ22&lt;'Retirement Calculator'!$B$68,BJ22+1,NA())</f>
        <v>19</v>
      </c>
      <c r="BK23" s="79"/>
      <c r="BL23" s="79"/>
      <c r="BM23" s="48">
        <f t="shared" si="14"/>
        <v>2</v>
      </c>
      <c r="BN23" s="48">
        <f t="shared" si="15"/>
        <v>19</v>
      </c>
      <c r="BO23" s="48">
        <f>IF(BO22&lt;'Retirement Calculator'!$B$68,BO22+1,NA())</f>
        <v>19</v>
      </c>
      <c r="BP23" s="79"/>
      <c r="BQ23" s="79"/>
      <c r="BR23" s="48">
        <f t="shared" si="16"/>
        <v>2</v>
      </c>
      <c r="BS23" s="48">
        <f t="shared" si="17"/>
        <v>19</v>
      </c>
      <c r="BT23" s="48">
        <f>IF(BT22&lt;'Retirement Calculator'!$B$68,BT22+1,NA())</f>
        <v>19</v>
      </c>
      <c r="BU23" s="79"/>
      <c r="BV23" s="79"/>
      <c r="BW23" s="48">
        <f t="shared" si="18"/>
        <v>2</v>
      </c>
      <c r="BX23" s="48">
        <f t="shared" si="19"/>
        <v>19</v>
      </c>
      <c r="BY23" s="48">
        <f>IF(BY22&lt;'Retirement Calculator'!$B$68,BY22+1,NA())</f>
        <v>19</v>
      </c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</row>
    <row r="24" spans="1:91">
      <c r="A24" s="44"/>
      <c r="B24" s="12" t="e">
        <f xml:space="preserve"> IF(ISERROR(F24),NA(),AI24)</f>
        <v>#N/A</v>
      </c>
      <c r="C24" s="70"/>
      <c r="D24" s="104"/>
      <c r="E24" s="99"/>
      <c r="F24" s="102" t="e">
        <f t="shared" si="3"/>
        <v>#N/A</v>
      </c>
      <c r="G24" s="103" t="str">
        <f>IF(D24="","",(D24+G23)*(1+((1+'Retirement Calculator'!$B$56)^(1/12)-1)))</f>
        <v/>
      </c>
      <c r="H24" s="55" t="str">
        <f>IF(C24="","",FV((1+'Retirement Calculator'!$B$56)^(1/12)-1,AI24,-C24,,0))</f>
        <v/>
      </c>
      <c r="I24" s="70"/>
      <c r="J24" s="99"/>
      <c r="K24" s="99"/>
      <c r="L24" s="102" t="e">
        <f t="shared" si="4"/>
        <v>#N/A</v>
      </c>
      <c r="M24" s="12" t="str">
        <f>IF(I24="","",FV((1+'Retirement Calculator'!$B$57)^(1/12)-1,AR24,-I24,,0))</f>
        <v/>
      </c>
      <c r="N24" s="12" t="str">
        <f>IF(J24="","",(J24+N23)*(1+((1+'Retirement Calculator'!$B$57)^(1/12)-1)))</f>
        <v/>
      </c>
      <c r="O24" s="85"/>
      <c r="P24" s="71">
        <v>0</v>
      </c>
      <c r="Q24" s="99"/>
      <c r="R24" s="69" t="e">
        <f t="shared" si="5"/>
        <v>#N/A</v>
      </c>
      <c r="S24" s="12" t="str">
        <f>IF(O24="","",FV((1+'Retirement Calculator'!$B$58)^(1/12)-1,BA24,-O24,,0))</f>
        <v/>
      </c>
      <c r="T24" s="43">
        <f>IF(P24="","",(P24+T23)*(1+((1+'Retirement Calculator'!$B$58)^(1/12)-1)))</f>
        <v>128754.54398026394</v>
      </c>
      <c r="U24" s="71"/>
      <c r="V24" s="99"/>
      <c r="W24" s="108" t="str">
        <f>IF(U24="","",(U24+W23)*(1+((1+'Retirement Calculator'!$C$65)^(1/12)-1)))</f>
        <v/>
      </c>
      <c r="X24" s="73">
        <f t="shared" si="0"/>
        <v>0</v>
      </c>
      <c r="Y24" s="83" t="str">
        <f>IF(ISERROR(B24),"",SUM($X$5:X24))</f>
        <v/>
      </c>
      <c r="Z24" s="73">
        <f t="shared" si="1"/>
        <v>0</v>
      </c>
      <c r="AA24" s="83" t="str">
        <f>IF(ISERROR(B24),"",IF(Z24=0,NA(),SUM($Z$5:Z24)))</f>
        <v/>
      </c>
      <c r="AB24" s="83">
        <f t="shared" si="2"/>
        <v>0</v>
      </c>
      <c r="AC24" s="83" t="str">
        <f>IF(ISERROR(B24),"",IF(AB24=0,NA(),SUM($AB$5:AB24)))</f>
        <v/>
      </c>
      <c r="AD24" s="48">
        <f>IF(ISERROR(AI24),"",IF(AG24=AG23+1,AD23*(1+'Retirement Calculator'!$B$6),AD23))</f>
        <v>43400</v>
      </c>
      <c r="AE24" s="134"/>
      <c r="AF24" s="83" t="str">
        <f>IF(AE24="","",NPER((1+'Retirement Calculator'!$B$15)/(1+'Retirement Calculator'!$B$14)-1,-12*AE24,AA24,,1))</f>
        <v/>
      </c>
      <c r="AG24" s="128">
        <f t="shared" si="6"/>
        <v>2</v>
      </c>
      <c r="AH24" s="48">
        <f t="shared" si="7"/>
        <v>20</v>
      </c>
      <c r="AI24" s="48">
        <f>IF(AI23&lt;'Retirement Calculator'!$B$68,AI23+1,NA())</f>
        <v>20</v>
      </c>
      <c r="AJ24" s="68">
        <f>IF(ISERROR(AI24),"",IF(AG24=AG23+1,AJ23*(1+'Retirement Calculator'!$B$67),AJ23))</f>
        <v>14673.953576687965</v>
      </c>
      <c r="AK24" s="48">
        <f>IF(ISERROR(AJ24),"",FV((1+'Retirement Calculator'!$B$56)^(1/12)-1,AI24,-AJ24,,0))</f>
        <v>316812.0720618231</v>
      </c>
      <c r="AL24" s="68">
        <f>SUM($AJ$5:AJ24)</f>
        <v>277471.12217737234</v>
      </c>
      <c r="AM24" s="79"/>
      <c r="AN24" s="48" t="str">
        <f>IF(C24="","",SUM($C$5:C24))</f>
        <v/>
      </c>
      <c r="AO24" s="79"/>
      <c r="AP24" s="48">
        <f t="shared" si="8"/>
        <v>2</v>
      </c>
      <c r="AQ24" s="48">
        <f t="shared" si="9"/>
        <v>20</v>
      </c>
      <c r="AR24" s="48">
        <f>IF(AR23&lt;'Retirement Calculator'!$B$68,AR23+1,NA())</f>
        <v>20</v>
      </c>
      <c r="AS24" s="82">
        <f>IF(ISERROR(AR24),"",IF(AP24=AP23+1,AS23*(1+'Retirement Calculator'!$B$67),AS23))</f>
        <v>2445.6589294479945</v>
      </c>
      <c r="AT24" s="48">
        <f>IF(ISERROR(AS24),"",FV((1+'Retirement Calculator'!$B$57)^(1/12)-1,AR24,-AS24,,0))</f>
        <v>51242.454119661394</v>
      </c>
      <c r="AU24" s="68">
        <f>SUM($AJ$5:AS24)</f>
        <v>8123553.5844071954</v>
      </c>
      <c r="AV24" s="79"/>
      <c r="AW24" s="48" t="str">
        <f>IF(I24="","",SUM($I$5:I24))</f>
        <v/>
      </c>
      <c r="AX24" s="79"/>
      <c r="AY24" s="48">
        <f t="shared" si="10"/>
        <v>2</v>
      </c>
      <c r="AZ24" s="48">
        <f t="shared" si="11"/>
        <v>20</v>
      </c>
      <c r="BA24" s="48">
        <f>IF(BA23&lt;'Retirement Calculator'!$B$68,BA23+1,NA())</f>
        <v>20</v>
      </c>
      <c r="BB24" s="82">
        <f>IF(ISERROR(BA24),"",IF(AY24=AY23+1,BB23*(1+'Retirement Calculator'!$B$67),BB23))</f>
        <v>7336.9767883439836</v>
      </c>
      <c r="BC24" s="48">
        <f>IF(ISERROR(BB24),"",FV((1+'Retirement Calculator'!$B$58)^(1/12)-1,BA24,-BB24,,0))</f>
        <v>156064.65325921832</v>
      </c>
      <c r="BD24" s="68">
        <f>SUM($AJ$5:BB24)</f>
        <v>73376159.515015215</v>
      </c>
      <c r="BE24" s="79"/>
      <c r="BF24" s="48" t="str">
        <f>IF(O24="","",SUM($O$5:O24))</f>
        <v/>
      </c>
      <c r="BG24" s="79"/>
      <c r="BH24" s="48">
        <f t="shared" si="12"/>
        <v>2</v>
      </c>
      <c r="BI24" s="48">
        <f t="shared" si="13"/>
        <v>20</v>
      </c>
      <c r="BJ24" s="48">
        <f>IF(BJ23&lt;'Retirement Calculator'!$B$68,BJ23+1,NA())</f>
        <v>20</v>
      </c>
      <c r="BK24" s="79"/>
      <c r="BL24" s="79"/>
      <c r="BM24" s="48">
        <f t="shared" si="14"/>
        <v>2</v>
      </c>
      <c r="BN24" s="48">
        <f t="shared" si="15"/>
        <v>20</v>
      </c>
      <c r="BO24" s="48">
        <f>IF(BO23&lt;'Retirement Calculator'!$B$68,BO23+1,NA())</f>
        <v>20</v>
      </c>
      <c r="BP24" s="79"/>
      <c r="BQ24" s="79"/>
      <c r="BR24" s="48">
        <f t="shared" si="16"/>
        <v>2</v>
      </c>
      <c r="BS24" s="48">
        <f t="shared" si="17"/>
        <v>20</v>
      </c>
      <c r="BT24" s="48">
        <f>IF(BT23&lt;'Retirement Calculator'!$B$68,BT23+1,NA())</f>
        <v>20</v>
      </c>
      <c r="BU24" s="79"/>
      <c r="BV24" s="79"/>
      <c r="BW24" s="48">
        <f t="shared" si="18"/>
        <v>2</v>
      </c>
      <c r="BX24" s="48">
        <f t="shared" si="19"/>
        <v>20</v>
      </c>
      <c r="BY24" s="48">
        <f>IF(BY23&lt;'Retirement Calculator'!$B$68,BY23+1,NA())</f>
        <v>20</v>
      </c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</row>
    <row r="25" spans="1:91">
      <c r="A25" s="44"/>
      <c r="B25" s="12" t="e">
        <f xml:space="preserve"> IF(ISERROR(F25),NA(),AI25)</f>
        <v>#N/A</v>
      </c>
      <c r="C25" s="70"/>
      <c r="D25" s="104"/>
      <c r="E25" s="99"/>
      <c r="F25" s="102" t="e">
        <f t="shared" si="3"/>
        <v>#N/A</v>
      </c>
      <c r="G25" s="103" t="str">
        <f>IF(D25="","",(D25+G24)*(1+((1+'Retirement Calculator'!$B$56)^(1/12)-1)))</f>
        <v/>
      </c>
      <c r="H25" s="55" t="str">
        <f>IF(C25="","",FV((1+'Retirement Calculator'!$B$56)^(1/12)-1,AI25,-C25,,0))</f>
        <v/>
      </c>
      <c r="I25" s="70"/>
      <c r="J25" s="99"/>
      <c r="K25" s="99"/>
      <c r="L25" s="102" t="e">
        <f t="shared" si="4"/>
        <v>#N/A</v>
      </c>
      <c r="M25" s="12" t="str">
        <f>IF(I25="","",FV((1+'Retirement Calculator'!$B$57)^(1/12)-1,AR25,-I25,,0))</f>
        <v/>
      </c>
      <c r="N25" s="12" t="str">
        <f>IF(J25="","",(J25+N24)*(1+((1+'Retirement Calculator'!$B$57)^(1/12)-1)))</f>
        <v/>
      </c>
      <c r="O25" s="85"/>
      <c r="P25" s="71">
        <v>0</v>
      </c>
      <c r="Q25" s="99"/>
      <c r="R25" s="69" t="e">
        <f t="shared" si="5"/>
        <v>#N/A</v>
      </c>
      <c r="S25" s="12" t="str">
        <f>IF(O25="","",FV((1+'Retirement Calculator'!$B$58)^(1/12)-1,BA25,-O25,,0))</f>
        <v/>
      </c>
      <c r="T25" s="43">
        <f>IF(P25="","",(P25+T24)*(1+((1+'Retirement Calculator'!$B$58)^(1/12)-1)))</f>
        <v>129582.95459303273</v>
      </c>
      <c r="U25" s="71"/>
      <c r="V25" s="99"/>
      <c r="W25" s="108" t="str">
        <f>IF(U25="","",(U25+W24)*(1+((1+'Retirement Calculator'!$C$65)^(1/12)-1)))</f>
        <v/>
      </c>
      <c r="X25" s="73">
        <f t="shared" si="0"/>
        <v>0</v>
      </c>
      <c r="Y25" s="83" t="str">
        <f>IF(ISERROR(B25),"",SUM($X$5:X25))</f>
        <v/>
      </c>
      <c r="Z25" s="73">
        <f t="shared" si="1"/>
        <v>0</v>
      </c>
      <c r="AA25" s="83" t="str">
        <f>IF(ISERROR(B25),"",IF(Z25=0,NA(),SUM($Z$5:Z25)))</f>
        <v/>
      </c>
      <c r="AB25" s="83">
        <f t="shared" si="2"/>
        <v>0</v>
      </c>
      <c r="AC25" s="83" t="str">
        <f>IF(ISERROR(B25),"",IF(AB25=0,NA(),SUM($AB$5:AB25)))</f>
        <v/>
      </c>
      <c r="AD25" s="48">
        <f>IF(ISERROR(AI25),"",IF(AG25=AG24+1,AD24*(1+'Retirement Calculator'!$B$6),AD24))</f>
        <v>43400</v>
      </c>
      <c r="AE25" s="134"/>
      <c r="AF25" s="83" t="str">
        <f>IF(AE25="","",NPER((1+'Retirement Calculator'!$B$15)/(1+'Retirement Calculator'!$B$14)-1,-12*AE25,AA25,,1))</f>
        <v/>
      </c>
      <c r="AG25" s="128">
        <f t="shared" si="6"/>
        <v>2</v>
      </c>
      <c r="AH25" s="48">
        <f t="shared" si="7"/>
        <v>21</v>
      </c>
      <c r="AI25" s="48">
        <f>IF(AI24&lt;'Retirement Calculator'!$B$68,AI24+1,NA())</f>
        <v>21</v>
      </c>
      <c r="AJ25" s="68">
        <f>IF(ISERROR(AI25),"",IF(AG25=AG24+1,AJ24*(1+'Retirement Calculator'!$B$67),AJ24))</f>
        <v>14673.953576687965</v>
      </c>
      <c r="AK25" s="48">
        <f>IF(ISERROR(AJ25),"",FV((1+'Retirement Calculator'!$B$56)^(1/12)-1,AI25,-AJ25,,0))</f>
        <v>334012.32959070452</v>
      </c>
      <c r="AL25" s="68">
        <f>SUM($AJ$5:AJ25)</f>
        <v>292145.07575406029</v>
      </c>
      <c r="AM25" s="79"/>
      <c r="AN25" s="48" t="str">
        <f>IF(C25="","",SUM($C$5:C25))</f>
        <v/>
      </c>
      <c r="AO25" s="79"/>
      <c r="AP25" s="48">
        <f t="shared" si="8"/>
        <v>2</v>
      </c>
      <c r="AQ25" s="48">
        <f t="shared" si="9"/>
        <v>21</v>
      </c>
      <c r="AR25" s="48">
        <f>IF(AR24&lt;'Retirement Calculator'!$B$68,AR24+1,NA())</f>
        <v>21</v>
      </c>
      <c r="AS25" s="82">
        <f>IF(ISERROR(AR25),"",IF(AP25=AP24+1,AS24*(1+'Retirement Calculator'!$B$67),AS24))</f>
        <v>2445.6589294479945</v>
      </c>
      <c r="AT25" s="48">
        <f>IF(ISERROR(AS25),"",FV((1+'Retirement Calculator'!$B$57)^(1/12)-1,AR25,-AS25,,0))</f>
        <v>53937.538285629147</v>
      </c>
      <c r="AU25" s="68">
        <f>SUM($AJ$5:AS25)</f>
        <v>8766874.6022580955</v>
      </c>
      <c r="AV25" s="79"/>
      <c r="AW25" s="48" t="str">
        <f>IF(I25="","",SUM($I$5:I25))</f>
        <v/>
      </c>
      <c r="AX25" s="79"/>
      <c r="AY25" s="48">
        <f t="shared" si="10"/>
        <v>2</v>
      </c>
      <c r="AZ25" s="48">
        <f t="shared" si="11"/>
        <v>21</v>
      </c>
      <c r="BA25" s="48">
        <f>IF(BA24&lt;'Retirement Calculator'!$B$68,BA24+1,NA())</f>
        <v>21</v>
      </c>
      <c r="BB25" s="82">
        <f>IF(ISERROR(BA25),"",IF(AY25=AY24+1,BB24*(1+'Retirement Calculator'!$B$67),BB24))</f>
        <v>7336.9767883439836</v>
      </c>
      <c r="BC25" s="48">
        <f>IF(ISERROR(BB25),"",FV((1+'Retirement Calculator'!$B$58)^(1/12)-1,BA25,-BB25,,0))</f>
        <v>164405.75472573959</v>
      </c>
      <c r="BD25" s="68">
        <f>SUM($AJ$5:BB25)</f>
        <v>82847673.650198191</v>
      </c>
      <c r="BE25" s="79"/>
      <c r="BF25" s="48" t="str">
        <f>IF(O25="","",SUM($O$5:O25))</f>
        <v/>
      </c>
      <c r="BG25" s="79"/>
      <c r="BH25" s="48">
        <f t="shared" si="12"/>
        <v>2</v>
      </c>
      <c r="BI25" s="48">
        <f t="shared" si="13"/>
        <v>21</v>
      </c>
      <c r="BJ25" s="48">
        <f>IF(BJ24&lt;'Retirement Calculator'!$B$68,BJ24+1,NA())</f>
        <v>21</v>
      </c>
      <c r="BK25" s="79"/>
      <c r="BL25" s="79"/>
      <c r="BM25" s="48">
        <f t="shared" si="14"/>
        <v>2</v>
      </c>
      <c r="BN25" s="48">
        <f t="shared" si="15"/>
        <v>21</v>
      </c>
      <c r="BO25" s="48">
        <f>IF(BO24&lt;'Retirement Calculator'!$B$68,BO24+1,NA())</f>
        <v>21</v>
      </c>
      <c r="BP25" s="79"/>
      <c r="BQ25" s="79"/>
      <c r="BR25" s="48">
        <f t="shared" si="16"/>
        <v>2</v>
      </c>
      <c r="BS25" s="48">
        <f t="shared" si="17"/>
        <v>21</v>
      </c>
      <c r="BT25" s="48">
        <f>IF(BT24&lt;'Retirement Calculator'!$B$68,BT24+1,NA())</f>
        <v>21</v>
      </c>
      <c r="BU25" s="79"/>
      <c r="BV25" s="79"/>
      <c r="BW25" s="48">
        <f t="shared" si="18"/>
        <v>2</v>
      </c>
      <c r="BX25" s="48">
        <f t="shared" si="19"/>
        <v>21</v>
      </c>
      <c r="BY25" s="48">
        <f>IF(BY24&lt;'Retirement Calculator'!$B$68,BY24+1,NA())</f>
        <v>21</v>
      </c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</row>
    <row r="26" spans="1:91">
      <c r="A26" s="44"/>
      <c r="B26" s="12" t="e">
        <f xml:space="preserve"> IF(ISERROR(F26),NA(),AI26)</f>
        <v>#N/A</v>
      </c>
      <c r="C26" s="70"/>
      <c r="D26" s="104"/>
      <c r="E26" s="99"/>
      <c r="F26" s="102" t="e">
        <f t="shared" si="3"/>
        <v>#N/A</v>
      </c>
      <c r="G26" s="103" t="str">
        <f>IF(D26="","",(D26+G25)*(1+((1+'Retirement Calculator'!$B$56)^(1/12)-1)))</f>
        <v/>
      </c>
      <c r="H26" s="55" t="str">
        <f>IF(C26="","",FV((1+'Retirement Calculator'!$B$56)^(1/12)-1,AI26,-C26,,0))</f>
        <v/>
      </c>
      <c r="I26" s="70"/>
      <c r="J26" s="99"/>
      <c r="K26" s="99"/>
      <c r="L26" s="102" t="e">
        <f t="shared" si="4"/>
        <v>#N/A</v>
      </c>
      <c r="M26" s="12" t="str">
        <f>IF(I26="","",FV((1+'Retirement Calculator'!$B$57)^(1/12)-1,AR26,-I26,,0))</f>
        <v/>
      </c>
      <c r="N26" s="12" t="str">
        <f>IF(J26="","",(J26+N25)*(1+((1+'Retirement Calculator'!$B$57)^(1/12)-1)))</f>
        <v/>
      </c>
      <c r="O26" s="85"/>
      <c r="P26" s="71">
        <v>0</v>
      </c>
      <c r="Q26" s="99"/>
      <c r="R26" s="69" t="e">
        <f t="shared" si="5"/>
        <v>#N/A</v>
      </c>
      <c r="S26" s="12" t="str">
        <f>IF(O26="","",FV((1+'Retirement Calculator'!$B$58)^(1/12)-1,BA26,-O26,,0))</f>
        <v/>
      </c>
      <c r="T26" s="43">
        <f>IF(P26="","",(P26+T25)*(1+((1+'Retirement Calculator'!$B$58)^(1/12)-1)))</f>
        <v>130416.6952246275</v>
      </c>
      <c r="U26" s="71"/>
      <c r="V26" s="99"/>
      <c r="W26" s="108" t="str">
        <f>IF(U26="","",(U26+W25)*(1+((1+'Retirement Calculator'!$C$65)^(1/12)-1)))</f>
        <v/>
      </c>
      <c r="X26" s="73">
        <f t="shared" si="0"/>
        <v>0</v>
      </c>
      <c r="Y26" s="83" t="str">
        <f>IF(ISERROR(B26),"",SUM($X$5:X26))</f>
        <v/>
      </c>
      <c r="Z26" s="73">
        <f t="shared" si="1"/>
        <v>0</v>
      </c>
      <c r="AA26" s="83" t="str">
        <f>IF(ISERROR(B26),"",IF(Z26=0,NA(),SUM($Z$5:Z26)))</f>
        <v/>
      </c>
      <c r="AB26" s="83">
        <f t="shared" si="2"/>
        <v>0</v>
      </c>
      <c r="AC26" s="83" t="str">
        <f>IF(ISERROR(B26),"",IF(AB26=0,NA(),SUM($AB$5:AB26)))</f>
        <v/>
      </c>
      <c r="AD26" s="48">
        <f>IF(ISERROR(AI26),"",IF(AG26=AG25+1,AD25*(1+'Retirement Calculator'!$B$6),AD25))</f>
        <v>43400</v>
      </c>
      <c r="AE26" s="134"/>
      <c r="AF26" s="83" t="str">
        <f>IF(AE26="","",NPER((1+'Retirement Calculator'!$B$15)/(1+'Retirement Calculator'!$B$14)-1,-12*AE26,AA26,,1))</f>
        <v/>
      </c>
      <c r="AG26" s="128">
        <f t="shared" si="6"/>
        <v>2</v>
      </c>
      <c r="AH26" s="48">
        <f t="shared" si="7"/>
        <v>22</v>
      </c>
      <c r="AI26" s="48">
        <f>IF(AI25&lt;'Retirement Calculator'!$B$68,AI25+1,NA())</f>
        <v>22</v>
      </c>
      <c r="AJ26" s="68">
        <f>IF(ISERROR(AI26),"",IF(AG26=AG25+1,AJ25*(1+'Retirement Calculator'!$B$67),AJ25))</f>
        <v>14673.953576687965</v>
      </c>
      <c r="AK26" s="48">
        <f>IF(ISERROR(AJ26),"",FV((1+'Retirement Calculator'!$B$56)^(1/12)-1,AI26,-AJ26,,0))</f>
        <v>351349.74438853358</v>
      </c>
      <c r="AL26" s="68">
        <f>SUM($AJ$5:AJ26)</f>
        <v>306819.02933074825</v>
      </c>
      <c r="AM26" s="79"/>
      <c r="AN26" s="48" t="str">
        <f>IF(C26="","",SUM($C$5:C26))</f>
        <v/>
      </c>
      <c r="AO26" s="79"/>
      <c r="AP26" s="48">
        <f t="shared" si="8"/>
        <v>2</v>
      </c>
      <c r="AQ26" s="48">
        <f t="shared" si="9"/>
        <v>22</v>
      </c>
      <c r="AR26" s="48">
        <f>IF(AR25&lt;'Retirement Calculator'!$B$68,AR25+1,NA())</f>
        <v>22</v>
      </c>
      <c r="AS26" s="82">
        <f>IF(ISERROR(AR26),"",IF(AP26=AP25+1,AS25*(1+'Retirement Calculator'!$B$67),AS25))</f>
        <v>2445.6589294479945</v>
      </c>
      <c r="AT26" s="48">
        <f>IF(ISERROR(AS26),"",FV((1+'Retirement Calculator'!$B$57)^(1/12)-1,AR26,-AS26,,0))</f>
        <v>56645.740910052584</v>
      </c>
      <c r="AU26" s="68">
        <f>SUM($AJ$5:AS26)</f>
        <v>9442208.9884835146</v>
      </c>
      <c r="AV26" s="79"/>
      <c r="AW26" s="48" t="str">
        <f>IF(I26="","",SUM($I$5:I26))</f>
        <v/>
      </c>
      <c r="AX26" s="79"/>
      <c r="AY26" s="48">
        <f t="shared" si="10"/>
        <v>2</v>
      </c>
      <c r="AZ26" s="48">
        <f t="shared" si="11"/>
        <v>22</v>
      </c>
      <c r="BA26" s="48">
        <f>IF(BA25&lt;'Retirement Calculator'!$B$68,BA25+1,NA())</f>
        <v>22</v>
      </c>
      <c r="BB26" s="82">
        <f>IF(ISERROR(BA26),"",IF(AY26=AY25+1,BB25*(1+'Retirement Calculator'!$B$67),BB25))</f>
        <v>7336.9767883439836</v>
      </c>
      <c r="BC26" s="48">
        <f>IF(ISERROR(BB26),"",FV((1+'Retirement Calculator'!$B$58)^(1/12)-1,BA26,-BB26,,0))</f>
        <v>172800.52309024657</v>
      </c>
      <c r="BD26" s="68">
        <f>SUM($AJ$5:BB26)</f>
        <v>93029245.742605522</v>
      </c>
      <c r="BE26" s="79"/>
      <c r="BF26" s="48" t="str">
        <f>IF(O26="","",SUM($O$5:O26))</f>
        <v/>
      </c>
      <c r="BG26" s="79"/>
      <c r="BH26" s="48">
        <f t="shared" si="12"/>
        <v>2</v>
      </c>
      <c r="BI26" s="48">
        <f t="shared" si="13"/>
        <v>22</v>
      </c>
      <c r="BJ26" s="48">
        <f>IF(BJ25&lt;'Retirement Calculator'!$B$68,BJ25+1,NA())</f>
        <v>22</v>
      </c>
      <c r="BK26" s="79"/>
      <c r="BL26" s="79"/>
      <c r="BM26" s="48">
        <f t="shared" si="14"/>
        <v>2</v>
      </c>
      <c r="BN26" s="48">
        <f t="shared" si="15"/>
        <v>22</v>
      </c>
      <c r="BO26" s="48">
        <f>IF(BO25&lt;'Retirement Calculator'!$B$68,BO25+1,NA())</f>
        <v>22</v>
      </c>
      <c r="BP26" s="79"/>
      <c r="BQ26" s="79"/>
      <c r="BR26" s="48">
        <f t="shared" si="16"/>
        <v>2</v>
      </c>
      <c r="BS26" s="48">
        <f t="shared" si="17"/>
        <v>22</v>
      </c>
      <c r="BT26" s="48">
        <f>IF(BT25&lt;'Retirement Calculator'!$B$68,BT25+1,NA())</f>
        <v>22</v>
      </c>
      <c r="BU26" s="79"/>
      <c r="BV26" s="79"/>
      <c r="BW26" s="48">
        <f t="shared" si="18"/>
        <v>2</v>
      </c>
      <c r="BX26" s="48">
        <f t="shared" si="19"/>
        <v>22</v>
      </c>
      <c r="BY26" s="48">
        <f>IF(BY25&lt;'Retirement Calculator'!$B$68,BY25+1,NA())</f>
        <v>22</v>
      </c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</row>
    <row r="27" spans="1:91">
      <c r="A27" s="44"/>
      <c r="B27" s="12" t="e">
        <f xml:space="preserve"> IF(ISERROR(F27),NA(),AI27)</f>
        <v>#N/A</v>
      </c>
      <c r="C27" s="70"/>
      <c r="D27" s="104"/>
      <c r="E27" s="99"/>
      <c r="F27" s="102" t="e">
        <f t="shared" si="3"/>
        <v>#N/A</v>
      </c>
      <c r="G27" s="103" t="str">
        <f>IF(D27="","",(D27+G26)*(1+((1+'Retirement Calculator'!$B$56)^(1/12)-1)))</f>
        <v/>
      </c>
      <c r="H27" s="55" t="str">
        <f>IF(C27="","",FV((1+'Retirement Calculator'!$B$56)^(1/12)-1,AI27,-C27,,0))</f>
        <v/>
      </c>
      <c r="I27" s="70"/>
      <c r="J27" s="99"/>
      <c r="K27" s="99"/>
      <c r="L27" s="102" t="e">
        <f t="shared" si="4"/>
        <v>#N/A</v>
      </c>
      <c r="M27" s="12" t="str">
        <f>IF(I27="","",FV((1+'Retirement Calculator'!$B$57)^(1/12)-1,AR27,-I27,,0))</f>
        <v/>
      </c>
      <c r="N27" s="12" t="str">
        <f>IF(J27="","",(J27+N26)*(1+((1+'Retirement Calculator'!$B$57)^(1/12)-1)))</f>
        <v/>
      </c>
      <c r="O27" s="70"/>
      <c r="P27" s="71"/>
      <c r="Q27" s="99"/>
      <c r="R27" s="69" t="e">
        <f t="shared" si="5"/>
        <v>#N/A</v>
      </c>
      <c r="S27" s="12" t="str">
        <f>IF(O27="","",FV((1+'Retirement Calculator'!$B$58)^(1/12)-1,BA27,-O27,,0))</f>
        <v/>
      </c>
      <c r="T27" s="43" t="str">
        <f>IF(P27="","",(P27+T26)*(1+((1+'Retirement Calculator'!$B$58)^(1/12)-1)))</f>
        <v/>
      </c>
      <c r="U27" s="71"/>
      <c r="V27" s="99"/>
      <c r="W27" s="108" t="str">
        <f>IF(U27="","",(U27+W26)*(1+((1+'Retirement Calculator'!$C$65)^(1/12)-1)))</f>
        <v/>
      </c>
      <c r="X27" s="73">
        <f t="shared" si="0"/>
        <v>0</v>
      </c>
      <c r="Y27" s="83" t="str">
        <f>IF(ISERROR(B27),"",SUM($X$5:X27))</f>
        <v/>
      </c>
      <c r="Z27" s="73">
        <f t="shared" si="1"/>
        <v>0</v>
      </c>
      <c r="AA27" s="83" t="str">
        <f>IF(ISERROR(B27),"",IF(Z27=0,NA(),SUM($Z$5:Z27)))</f>
        <v/>
      </c>
      <c r="AB27" s="83">
        <f t="shared" si="2"/>
        <v>0</v>
      </c>
      <c r="AC27" s="83" t="str">
        <f>IF(ISERROR(B27),"",IF(AB27=0,NA(),SUM($AB$5:AB27)))</f>
        <v/>
      </c>
      <c r="AD27" s="48">
        <f>IF(ISERROR(AI27),"",IF(AG27=AG26+1,AD26*(1+'Retirement Calculator'!$B$6),AD26))</f>
        <v>43400</v>
      </c>
      <c r="AE27" s="134"/>
      <c r="AF27" s="83" t="str">
        <f>IF(AE27="","",NPER((1+'Retirement Calculator'!$B$15)/(1+'Retirement Calculator'!$B$14)-1,-12*AE27,AA27,,1))</f>
        <v/>
      </c>
      <c r="AG27" s="128">
        <f t="shared" si="6"/>
        <v>2</v>
      </c>
      <c r="AH27" s="48">
        <f t="shared" si="7"/>
        <v>23</v>
      </c>
      <c r="AI27" s="48">
        <f>IF(AI26&lt;'Retirement Calculator'!$B$68,AI26+1,NA())</f>
        <v>23</v>
      </c>
      <c r="AJ27" s="68">
        <f>IF(ISERROR(AI27),"",IF(AG27=AG26+1,AJ26*(1+'Retirement Calculator'!$B$67),AJ26))</f>
        <v>14673.953576687965</v>
      </c>
      <c r="AK27" s="48">
        <f>IF(ISERROR(AJ27),"",FV((1+'Retirement Calculator'!$B$56)^(1/12)-1,AI27,-AJ27,,0))</f>
        <v>368825.41016663489</v>
      </c>
      <c r="AL27" s="68">
        <f>SUM($AJ$5:AJ27)</f>
        <v>321492.98290743621</v>
      </c>
      <c r="AM27" s="79"/>
      <c r="AN27" s="48" t="str">
        <f>IF(C27="","",SUM($C$5:C27))</f>
        <v/>
      </c>
      <c r="AO27" s="79"/>
      <c r="AP27" s="48">
        <f t="shared" si="8"/>
        <v>2</v>
      </c>
      <c r="AQ27" s="48">
        <f t="shared" si="9"/>
        <v>23</v>
      </c>
      <c r="AR27" s="48">
        <f>IF(AR26&lt;'Retirement Calculator'!$B$68,AR26+1,NA())</f>
        <v>23</v>
      </c>
      <c r="AS27" s="82">
        <f>IF(ISERROR(AR27),"",IF(AP27=AP26+1,AS26*(1+'Retirement Calculator'!$B$67),AS26))</f>
        <v>2445.6589294479945</v>
      </c>
      <c r="AT27" s="48">
        <f>IF(ISERROR(AS27),"",FV((1+'Retirement Calculator'!$B$57)^(1/12)-1,AR27,-AS27,,0))</f>
        <v>59367.125847691641</v>
      </c>
      <c r="AU27" s="68">
        <f>SUM($AJ$5:AS27)</f>
        <v>10149694.994063722</v>
      </c>
      <c r="AV27" s="79"/>
      <c r="AW27" s="48" t="str">
        <f>IF(I27="","",SUM($I$5:I27))</f>
        <v/>
      </c>
      <c r="AX27" s="79"/>
      <c r="AY27" s="48">
        <f t="shared" si="10"/>
        <v>2</v>
      </c>
      <c r="AZ27" s="48">
        <f t="shared" si="11"/>
        <v>23</v>
      </c>
      <c r="BA27" s="48">
        <f>IF(BA26&lt;'Retirement Calculator'!$B$68,BA26+1,NA())</f>
        <v>23</v>
      </c>
      <c r="BB27" s="82">
        <f>IF(ISERROR(BA27),"",IF(AY27=AY26+1,BB26*(1+'Retirement Calculator'!$B$67),BB26))</f>
        <v>7336.9767883439836</v>
      </c>
      <c r="BC27" s="48">
        <f>IF(ISERROR(BB27),"",FV((1+'Retirement Calculator'!$B$58)^(1/12)-1,BA27,-BB27,,0))</f>
        <v>181249.30364717788</v>
      </c>
      <c r="BD27" s="68">
        <f>SUM($AJ$5:BB27)</f>
        <v>103953178.84488548</v>
      </c>
      <c r="BE27" s="79"/>
      <c r="BF27" s="48" t="str">
        <f>IF(O27="","",SUM($O$5:O27))</f>
        <v/>
      </c>
      <c r="BG27" s="79"/>
      <c r="BH27" s="48">
        <f t="shared" si="12"/>
        <v>2</v>
      </c>
      <c r="BI27" s="48">
        <f t="shared" si="13"/>
        <v>23</v>
      </c>
      <c r="BJ27" s="48">
        <f>IF(BJ26&lt;'Retirement Calculator'!$B$68,BJ26+1,NA())</f>
        <v>23</v>
      </c>
      <c r="BK27" s="79"/>
      <c r="BL27" s="79"/>
      <c r="BM27" s="48">
        <f t="shared" si="14"/>
        <v>2</v>
      </c>
      <c r="BN27" s="48">
        <f t="shared" si="15"/>
        <v>23</v>
      </c>
      <c r="BO27" s="48">
        <f>IF(BO26&lt;'Retirement Calculator'!$B$68,BO26+1,NA())</f>
        <v>23</v>
      </c>
      <c r="BP27" s="79"/>
      <c r="BQ27" s="79"/>
      <c r="BR27" s="48">
        <f t="shared" si="16"/>
        <v>2</v>
      </c>
      <c r="BS27" s="48">
        <f t="shared" si="17"/>
        <v>23</v>
      </c>
      <c r="BT27" s="48">
        <f>IF(BT26&lt;'Retirement Calculator'!$B$68,BT26+1,NA())</f>
        <v>23</v>
      </c>
      <c r="BU27" s="79"/>
      <c r="BV27" s="79"/>
      <c r="BW27" s="48">
        <f t="shared" si="18"/>
        <v>2</v>
      </c>
      <c r="BX27" s="48">
        <f t="shared" si="19"/>
        <v>23</v>
      </c>
      <c r="BY27" s="48">
        <f>IF(BY26&lt;'Retirement Calculator'!$B$68,BY26+1,NA())</f>
        <v>23</v>
      </c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</row>
    <row r="28" spans="1:91">
      <c r="A28" s="44"/>
      <c r="B28" s="12" t="e">
        <f xml:space="preserve"> IF(ISERROR(F28),NA(),AI28)</f>
        <v>#N/A</v>
      </c>
      <c r="C28" s="70"/>
      <c r="D28" s="104"/>
      <c r="E28" s="99"/>
      <c r="F28" s="102" t="e">
        <f t="shared" si="3"/>
        <v>#N/A</v>
      </c>
      <c r="G28" s="103" t="str">
        <f>IF(D28="","",(D28+G27)*(1+((1+'Retirement Calculator'!$B$56)^(1/12)-1)))</f>
        <v/>
      </c>
      <c r="H28" s="55" t="str">
        <f>IF(C28="","",FV((1+'Retirement Calculator'!$B$56)^(1/12)-1,AI28,-C28,,0))</f>
        <v/>
      </c>
      <c r="I28" s="70"/>
      <c r="J28" s="99"/>
      <c r="K28" s="99"/>
      <c r="L28" s="102" t="e">
        <f t="shared" si="4"/>
        <v>#N/A</v>
      </c>
      <c r="M28" s="12" t="str">
        <f>IF(I28="","",FV((1+'Retirement Calculator'!$B$57)^(1/12)-1,AR28,-I28,,0))</f>
        <v/>
      </c>
      <c r="N28" s="12" t="str">
        <f>IF(J28="","",(J28+N27)*(1+((1+'Retirement Calculator'!$B$57)^(1/12)-1)))</f>
        <v/>
      </c>
      <c r="O28" s="70"/>
      <c r="P28" s="71"/>
      <c r="Q28" s="99"/>
      <c r="R28" s="69" t="e">
        <f t="shared" si="5"/>
        <v>#N/A</v>
      </c>
      <c r="S28" s="12" t="str">
        <f>IF(O28="","",FV((1+'Retirement Calculator'!$B$58)^(1/12)-1,BA28,-O28,,0))</f>
        <v/>
      </c>
      <c r="T28" s="43" t="str">
        <f>IF(P28="","",(P28+T27)*(1+((1+'Retirement Calculator'!$B$58)^(1/12)-1)))</f>
        <v/>
      </c>
      <c r="U28" s="71"/>
      <c r="V28" s="99"/>
      <c r="W28" s="108" t="str">
        <f>IF(U28="","",(U28+W27)*(1+((1+'Retirement Calculator'!$C$65)^(1/12)-1)))</f>
        <v/>
      </c>
      <c r="X28" s="73">
        <f t="shared" si="0"/>
        <v>0</v>
      </c>
      <c r="Y28" s="83" t="str">
        <f>IF(ISERROR(B28),"",SUM($X$5:X28))</f>
        <v/>
      </c>
      <c r="Z28" s="73">
        <f t="shared" si="1"/>
        <v>0</v>
      </c>
      <c r="AA28" s="83" t="str">
        <f>IF(ISERROR(B28),"",IF(Z28=0,NA(),SUM($Z$5:Z28)))</f>
        <v/>
      </c>
      <c r="AB28" s="83">
        <f t="shared" si="2"/>
        <v>0</v>
      </c>
      <c r="AC28" s="83" t="str">
        <f>IF(ISERROR(B28),"",IF(AB28=0,NA(),SUM($AB$5:AB28)))</f>
        <v/>
      </c>
      <c r="AD28" s="48">
        <f>IF(ISERROR(AI28),"",IF(AG28=AG27+1,AD27*(1+'Retirement Calculator'!$B$6),AD27))</f>
        <v>43400</v>
      </c>
      <c r="AE28" s="134"/>
      <c r="AF28" s="83" t="str">
        <f>IF(AE28="","",NPER((1+'Retirement Calculator'!$B$15)/(1+'Retirement Calculator'!$B$14)-1,-12*AE28,AA28,,1))</f>
        <v/>
      </c>
      <c r="AG28" s="128">
        <f t="shared" si="6"/>
        <v>2</v>
      </c>
      <c r="AH28" s="48">
        <f t="shared" si="7"/>
        <v>24</v>
      </c>
      <c r="AI28" s="48">
        <f>IF(AI27&lt;'Retirement Calculator'!$B$68,AI27+1,NA())</f>
        <v>24</v>
      </c>
      <c r="AJ28" s="68">
        <f>IF(ISERROR(AI28),"",IF(AG28=AG27+1,AJ27*(1+'Retirement Calculator'!$B$67),AJ27))</f>
        <v>14673.953576687965</v>
      </c>
      <c r="AK28" s="48">
        <f>IF(ISERROR(AJ28),"",FV((1+'Retirement Calculator'!$B$56)^(1/12)-1,AI28,-AJ28,,0))</f>
        <v>386440.42935774021</v>
      </c>
      <c r="AL28" s="68">
        <f>SUM($AJ$5:AJ28)</f>
        <v>336166.93648412416</v>
      </c>
      <c r="AM28" s="79"/>
      <c r="AN28" s="48" t="str">
        <f>IF(C28="","",SUM($C$5:C28))</f>
        <v/>
      </c>
      <c r="AO28" s="79"/>
      <c r="AP28" s="48">
        <f t="shared" si="8"/>
        <v>2</v>
      </c>
      <c r="AQ28" s="48">
        <f t="shared" si="9"/>
        <v>24</v>
      </c>
      <c r="AR28" s="48">
        <f>IF(AR27&lt;'Retirement Calculator'!$B$68,AR27+1,NA())</f>
        <v>24</v>
      </c>
      <c r="AS28" s="82">
        <f>IF(ISERROR(AR28),"",IF(AP28=AP27+1,AS27*(1+'Retirement Calculator'!$B$67),AS27))</f>
        <v>2445.6589294479945</v>
      </c>
      <c r="AT28" s="48">
        <f>IF(ISERROR(AS28),"",FV((1+'Retirement Calculator'!$B$57)^(1/12)-1,AR28,-AS28,,0))</f>
        <v>62101.757264122403</v>
      </c>
      <c r="AU28" s="68">
        <f>SUM($AJ$5:AS28)</f>
        <v>10889471.972411724</v>
      </c>
      <c r="AV28" s="79"/>
      <c r="AW28" s="48" t="str">
        <f>IF(I28="","",SUM($I$5:I28))</f>
        <v/>
      </c>
      <c r="AX28" s="79"/>
      <c r="AY28" s="48">
        <f t="shared" si="10"/>
        <v>2</v>
      </c>
      <c r="AZ28" s="48">
        <f t="shared" si="11"/>
        <v>24</v>
      </c>
      <c r="BA28" s="48">
        <f>IF(BA27&lt;'Retirement Calculator'!$B$68,BA27+1,NA())</f>
        <v>24</v>
      </c>
      <c r="BB28" s="82">
        <f>IF(ISERROR(BA28),"",IF(AY28=AY27+1,BB27*(1+'Retirement Calculator'!$B$67),BB27))</f>
        <v>7336.9767883439836</v>
      </c>
      <c r="BC28" s="48">
        <f>IF(ISERROR(BB28),"",FV((1+'Retirement Calculator'!$B$58)^(1/12)-1,BA28,-BB28,,0))</f>
        <v>189752.44391260479</v>
      </c>
      <c r="BD28" s="68">
        <f>SUM($AJ$5:BB28)</f>
        <v>115651916.52969767</v>
      </c>
      <c r="BE28" s="79"/>
      <c r="BF28" s="48" t="str">
        <f>IF(O28="","",SUM($O$5:O28))</f>
        <v/>
      </c>
      <c r="BG28" s="79"/>
      <c r="BH28" s="48">
        <f t="shared" si="12"/>
        <v>2</v>
      </c>
      <c r="BI28" s="48">
        <f t="shared" si="13"/>
        <v>24</v>
      </c>
      <c r="BJ28" s="48">
        <f>IF(BJ27&lt;'Retirement Calculator'!$B$68,BJ27+1,NA())</f>
        <v>24</v>
      </c>
      <c r="BK28" s="79"/>
      <c r="BL28" s="79"/>
      <c r="BM28" s="48">
        <f t="shared" si="14"/>
        <v>2</v>
      </c>
      <c r="BN28" s="48">
        <f t="shared" si="15"/>
        <v>24</v>
      </c>
      <c r="BO28" s="48">
        <f>IF(BO27&lt;'Retirement Calculator'!$B$68,BO27+1,NA())</f>
        <v>24</v>
      </c>
      <c r="BP28" s="79"/>
      <c r="BQ28" s="79"/>
      <c r="BR28" s="48">
        <f t="shared" si="16"/>
        <v>2</v>
      </c>
      <c r="BS28" s="48">
        <f t="shared" si="17"/>
        <v>24</v>
      </c>
      <c r="BT28" s="48">
        <f>IF(BT27&lt;'Retirement Calculator'!$B$68,BT27+1,NA())</f>
        <v>24</v>
      </c>
      <c r="BU28" s="79"/>
      <c r="BV28" s="79"/>
      <c r="BW28" s="48">
        <f t="shared" si="18"/>
        <v>2</v>
      </c>
      <c r="BX28" s="48">
        <f t="shared" si="19"/>
        <v>24</v>
      </c>
      <c r="BY28" s="48">
        <f>IF(BY27&lt;'Retirement Calculator'!$B$68,BY27+1,NA())</f>
        <v>24</v>
      </c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</row>
    <row r="29" spans="1:91">
      <c r="A29" s="44"/>
      <c r="B29" s="12" t="e">
        <f xml:space="preserve"> IF(ISERROR(F29),NA(),AI29)</f>
        <v>#N/A</v>
      </c>
      <c r="C29" s="70"/>
      <c r="D29" s="104"/>
      <c r="E29" s="99"/>
      <c r="F29" s="102" t="e">
        <f t="shared" si="3"/>
        <v>#N/A</v>
      </c>
      <c r="G29" s="103" t="str">
        <f>IF(D29="","",(D29+G28)*(1+((1+'Retirement Calculator'!$B$56)^(1/12)-1)))</f>
        <v/>
      </c>
      <c r="H29" s="55" t="str">
        <f>IF(C29="","",FV((1+'Retirement Calculator'!$B$56)^(1/12)-1,AI29,-C29,,0))</f>
        <v/>
      </c>
      <c r="I29" s="70"/>
      <c r="J29" s="99"/>
      <c r="K29" s="99"/>
      <c r="L29" s="102" t="e">
        <f t="shared" si="4"/>
        <v>#N/A</v>
      </c>
      <c r="M29" s="12" t="str">
        <f>IF(I29="","",FV((1+'Retirement Calculator'!$B$57)^(1/12)-1,AR29,-I29,,0))</f>
        <v/>
      </c>
      <c r="N29" s="12" t="str">
        <f>IF(J29="","",(J29+N28)*(1+((1+'Retirement Calculator'!$B$57)^(1/12)-1)))</f>
        <v/>
      </c>
      <c r="O29" s="70"/>
      <c r="P29" s="71"/>
      <c r="Q29" s="99"/>
      <c r="R29" s="69" t="e">
        <f t="shared" si="5"/>
        <v>#N/A</v>
      </c>
      <c r="S29" s="12" t="str">
        <f>IF(O29="","",FV((1+'Retirement Calculator'!$B$58)^(1/12)-1,BA29,-O29,,0))</f>
        <v/>
      </c>
      <c r="T29" s="43" t="str">
        <f>IF(P29="","",(P29+T28)*(1+((1+'Retirement Calculator'!$B$58)^(1/12)-1)))</f>
        <v/>
      </c>
      <c r="U29" s="71"/>
      <c r="V29" s="99"/>
      <c r="W29" s="108" t="str">
        <f>IF(U29="","",(U29+W28)*(1+((1+'Retirement Calculator'!$C$65)^(1/12)-1)))</f>
        <v/>
      </c>
      <c r="X29" s="73">
        <f t="shared" si="0"/>
        <v>0</v>
      </c>
      <c r="Y29" s="83" t="str">
        <f>IF(ISERROR(B29),"",SUM($X$5:X29))</f>
        <v/>
      </c>
      <c r="Z29" s="73">
        <f t="shared" si="1"/>
        <v>0</v>
      </c>
      <c r="AA29" s="83" t="str">
        <f>IF(ISERROR(B29),"",IF(Z29=0,NA(),SUM($Z$5:Z29)))</f>
        <v/>
      </c>
      <c r="AB29" s="83">
        <f t="shared" si="2"/>
        <v>0</v>
      </c>
      <c r="AC29" s="83" t="str">
        <f>IF(ISERROR(B29),"",IF(AB29=0,NA(),SUM($AB$5:AB29)))</f>
        <v/>
      </c>
      <c r="AD29" s="48">
        <f>IF(ISERROR(AI29),"",IF(AG29=AG28+1,AD28*(1+'Retirement Calculator'!$B$6),AD28))</f>
        <v>47089</v>
      </c>
      <c r="AE29" s="134"/>
      <c r="AF29" s="83" t="str">
        <f>IF(AE29="","",NPER((1+'Retirement Calculator'!$B$15)/(1+'Retirement Calculator'!$B$14)-1,-12*AE29,AA29,,1))</f>
        <v/>
      </c>
      <c r="AG29" s="128">
        <f t="shared" si="6"/>
        <v>3</v>
      </c>
      <c r="AH29" s="48">
        <f t="shared" si="7"/>
        <v>25</v>
      </c>
      <c r="AI29" s="48">
        <f>IF(AI28&lt;'Retirement Calculator'!$B$68,AI28+1,NA())</f>
        <v>25</v>
      </c>
      <c r="AJ29" s="68">
        <f>IF(ISERROR(AI29),"",IF(AG29=AG28+1,AJ28*(1+'Retirement Calculator'!$B$67),AJ28))</f>
        <v>16141.348934356763</v>
      </c>
      <c r="AK29" s="48">
        <f>IF(ISERROR(AJ29),"",FV((1+'Retirement Calculator'!$B$56)^(1/12)-1,AI29,-AJ29,,0))</f>
        <v>444615.50450408581</v>
      </c>
      <c r="AL29" s="68">
        <f>SUM($AJ$5:AJ29)</f>
        <v>352308.28541848093</v>
      </c>
      <c r="AM29" s="79"/>
      <c r="AN29" s="48" t="str">
        <f>IF(C29="","",SUM($C$5:C29))</f>
        <v/>
      </c>
      <c r="AO29" s="79"/>
      <c r="AP29" s="48">
        <f t="shared" si="8"/>
        <v>3</v>
      </c>
      <c r="AQ29" s="48">
        <f t="shared" si="9"/>
        <v>25</v>
      </c>
      <c r="AR29" s="48">
        <f>IF(AR28&lt;'Retirement Calculator'!$B$68,AR28+1,NA())</f>
        <v>25</v>
      </c>
      <c r="AS29" s="82">
        <f>IF(ISERROR(AR29),"",IF(AP29=AP28+1,AS28*(1+'Retirement Calculator'!$B$67),AS28))</f>
        <v>2690.2248223927941</v>
      </c>
      <c r="AT29" s="48">
        <f>IF(ISERROR(AS29),"",FV((1+'Retirement Calculator'!$B$57)^(1/12)-1,AR29,-AS29,,0))</f>
        <v>71334.669600975249</v>
      </c>
      <c r="AU29" s="68">
        <f>SUM($AJ$5:AS29)</f>
        <v>11705280.33609104</v>
      </c>
      <c r="AV29" s="79"/>
      <c r="AW29" s="48" t="str">
        <f>IF(I29="","",SUM($I$5:I29))</f>
        <v/>
      </c>
      <c r="AX29" s="79"/>
      <c r="AY29" s="48">
        <f t="shared" si="10"/>
        <v>3</v>
      </c>
      <c r="AZ29" s="48">
        <f t="shared" si="11"/>
        <v>25</v>
      </c>
      <c r="BA29" s="48">
        <f>IF(BA28&lt;'Retirement Calculator'!$B$68,BA28+1,NA())</f>
        <v>25</v>
      </c>
      <c r="BB29" s="82">
        <f>IF(ISERROR(BA29),"",IF(AY29=AY28+1,BB28*(1+'Retirement Calculator'!$B$67),BB28))</f>
        <v>8070.6744671783827</v>
      </c>
      <c r="BC29" s="48">
        <f>IF(ISERROR(BB29),"",FV((1+'Retirement Calculator'!$B$58)^(1/12)-1,BA29,-BB29,,0))</f>
        <v>218141.32300238241</v>
      </c>
      <c r="BD29" s="68">
        <f>SUM($AJ$5:BB29)</f>
        <v>128252463.57353617</v>
      </c>
      <c r="BE29" s="79"/>
      <c r="BF29" s="48" t="str">
        <f>IF(O29="","",SUM($O$5:O29))</f>
        <v/>
      </c>
      <c r="BG29" s="79"/>
      <c r="BH29" s="48">
        <f t="shared" si="12"/>
        <v>3</v>
      </c>
      <c r="BI29" s="48">
        <f t="shared" si="13"/>
        <v>25</v>
      </c>
      <c r="BJ29" s="48">
        <f>IF(BJ28&lt;'Retirement Calculator'!$B$68,BJ28+1,NA())</f>
        <v>25</v>
      </c>
      <c r="BK29" s="79"/>
      <c r="BL29" s="79"/>
      <c r="BM29" s="48">
        <f t="shared" si="14"/>
        <v>3</v>
      </c>
      <c r="BN29" s="48">
        <f t="shared" si="15"/>
        <v>25</v>
      </c>
      <c r="BO29" s="48">
        <f>IF(BO28&lt;'Retirement Calculator'!$B$68,BO28+1,NA())</f>
        <v>25</v>
      </c>
      <c r="BP29" s="79"/>
      <c r="BQ29" s="79"/>
      <c r="BR29" s="48">
        <f t="shared" si="16"/>
        <v>3</v>
      </c>
      <c r="BS29" s="48">
        <f t="shared" si="17"/>
        <v>25</v>
      </c>
      <c r="BT29" s="48">
        <f>IF(BT28&lt;'Retirement Calculator'!$B$68,BT28+1,NA())</f>
        <v>25</v>
      </c>
      <c r="BU29" s="79"/>
      <c r="BV29" s="79"/>
      <c r="BW29" s="48">
        <f t="shared" si="18"/>
        <v>3</v>
      </c>
      <c r="BX29" s="48">
        <f t="shared" si="19"/>
        <v>25</v>
      </c>
      <c r="BY29" s="48">
        <f>IF(BY28&lt;'Retirement Calculator'!$B$68,BY28+1,NA())</f>
        <v>25</v>
      </c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</row>
    <row r="30" spans="1:91">
      <c r="A30" s="44"/>
      <c r="B30" s="12" t="e">
        <f xml:space="preserve"> IF(ISERROR(F30),NA(),AI30)</f>
        <v>#N/A</v>
      </c>
      <c r="C30" s="70"/>
      <c r="D30" s="104"/>
      <c r="E30" s="99"/>
      <c r="F30" s="102" t="e">
        <f t="shared" si="3"/>
        <v>#N/A</v>
      </c>
      <c r="G30" s="103" t="str">
        <f>IF(D30="","",(D30+G29)*(1+((1+'Retirement Calculator'!$B$56)^(1/12)-1)))</f>
        <v/>
      </c>
      <c r="H30" s="55" t="str">
        <f>IF(C30="","",FV((1+'Retirement Calculator'!$B$56)^(1/12)-1,AI30,-C30,,0))</f>
        <v/>
      </c>
      <c r="I30" s="70"/>
      <c r="J30" s="99"/>
      <c r="K30" s="99"/>
      <c r="L30" s="102" t="e">
        <f t="shared" si="4"/>
        <v>#N/A</v>
      </c>
      <c r="M30" s="12" t="str">
        <f>IF(I30="","",FV((1+'Retirement Calculator'!$B$57)^(1/12)-1,AR30,-I30,,0))</f>
        <v/>
      </c>
      <c r="N30" s="12" t="str">
        <f>IF(J30="","",(J30+N29)*(1+((1+'Retirement Calculator'!$B$57)^(1/12)-1)))</f>
        <v/>
      </c>
      <c r="O30" s="70"/>
      <c r="P30" s="71"/>
      <c r="Q30" s="99"/>
      <c r="R30" s="69" t="e">
        <f t="shared" si="5"/>
        <v>#N/A</v>
      </c>
      <c r="S30" s="12" t="str">
        <f>IF(O30="","",FV((1+'Retirement Calculator'!$B$58)^(1/12)-1,BA30,-O30,,0))</f>
        <v/>
      </c>
      <c r="T30" s="43" t="str">
        <f>IF(P30="","",(P30+T29)*(1+((1+'Retirement Calculator'!$B$58)^(1/12)-1)))</f>
        <v/>
      </c>
      <c r="U30" s="71"/>
      <c r="V30" s="99"/>
      <c r="W30" s="108" t="str">
        <f>IF(U30="","",(U30+W29)*(1+((1+'Retirement Calculator'!$C$65)^(1/12)-1)))</f>
        <v/>
      </c>
      <c r="X30" s="73">
        <f t="shared" si="0"/>
        <v>0</v>
      </c>
      <c r="Y30" s="83" t="str">
        <f>IF(ISERROR(B30),"",SUM($X$5:X30))</f>
        <v/>
      </c>
      <c r="Z30" s="73">
        <f t="shared" si="1"/>
        <v>0</v>
      </c>
      <c r="AA30" s="83" t="str">
        <f>IF(ISERROR(B30),"",IF(Z30=0,NA(),SUM($Z$5:Z30)))</f>
        <v/>
      </c>
      <c r="AB30" s="83">
        <f t="shared" si="2"/>
        <v>0</v>
      </c>
      <c r="AC30" s="83" t="str">
        <f>IF(ISERROR(B30),"",IF(AB30=0,NA(),SUM($AB$5:AB30)))</f>
        <v/>
      </c>
      <c r="AD30" s="48">
        <f>IF(ISERROR(AI30),"",IF(AG30=AG29+1,AD29*(1+'Retirement Calculator'!$B$6),AD29))</f>
        <v>47089</v>
      </c>
      <c r="AE30" s="134"/>
      <c r="AF30" s="83" t="str">
        <f>IF(AE30="","",NPER((1+'Retirement Calculator'!$B$15)/(1+'Retirement Calculator'!$B$14)-1,-12*AE30,AA30,,1))</f>
        <v/>
      </c>
      <c r="AG30" s="128">
        <f t="shared" si="6"/>
        <v>3</v>
      </c>
      <c r="AH30" s="48">
        <f t="shared" si="7"/>
        <v>26</v>
      </c>
      <c r="AI30" s="48">
        <f>IF(AI29&lt;'Retirement Calculator'!$B$68,AI29+1,NA())</f>
        <v>26</v>
      </c>
      <c r="AJ30" s="68">
        <f>IF(ISERROR(AI30),"",IF(AG30=AG29+1,AJ29*(1+'Retirement Calculator'!$B$67),AJ29))</f>
        <v>16141.348934356763</v>
      </c>
      <c r="AK30" s="48">
        <f>IF(ISERROR(AJ30),"",FV((1+'Retirement Calculator'!$B$56)^(1/12)-1,AI30,-AJ30,,0))</f>
        <v>464302.2799082261</v>
      </c>
      <c r="AL30" s="68">
        <f>SUM($AJ$5:AJ30)</f>
        <v>368449.63435283769</v>
      </c>
      <c r="AM30" s="79"/>
      <c r="AN30" s="48" t="str">
        <f>IF(C30="","",SUM($C$5:C30))</f>
        <v/>
      </c>
      <c r="AO30" s="79"/>
      <c r="AP30" s="48">
        <f t="shared" si="8"/>
        <v>3</v>
      </c>
      <c r="AQ30" s="48">
        <f t="shared" si="9"/>
        <v>26</v>
      </c>
      <c r="AR30" s="48">
        <f>IF(AR29&lt;'Retirement Calculator'!$B$68,AR29+1,NA())</f>
        <v>26</v>
      </c>
      <c r="AS30" s="82">
        <f>IF(ISERROR(AR30),"",IF(AP30=AP29+1,AS29*(1+'Retirement Calculator'!$B$67),AS29))</f>
        <v>2690.2248223927941</v>
      </c>
      <c r="AT30" s="48">
        <f>IF(ISERROR(AS30),"",FV((1+'Retirement Calculator'!$B$57)^(1/12)-1,AR30,-AS30,,0))</f>
        <v>74372.11953471294</v>
      </c>
      <c r="AU30" s="68">
        <f>SUM($AJ$5:AS30)</f>
        <v>12556918.824108852</v>
      </c>
      <c r="AV30" s="79"/>
      <c r="AW30" s="48" t="str">
        <f>IF(I30="","",SUM($I$5:I30))</f>
        <v/>
      </c>
      <c r="AX30" s="79"/>
      <c r="AY30" s="48">
        <f t="shared" si="10"/>
        <v>3</v>
      </c>
      <c r="AZ30" s="48">
        <f t="shared" si="11"/>
        <v>26</v>
      </c>
      <c r="BA30" s="48">
        <f>IF(BA29&lt;'Retirement Calculator'!$B$68,BA29+1,NA())</f>
        <v>26</v>
      </c>
      <c r="BB30" s="82">
        <f>IF(ISERROR(BA30),"",IF(AY30=AY29+1,BB29*(1+'Retirement Calculator'!$B$67),BB29))</f>
        <v>8070.6744671783827</v>
      </c>
      <c r="BC30" s="48">
        <f>IF(ISERROR(BB30),"",FV((1+'Retirement Calculator'!$B$58)^(1/12)-1,BA30,-BB30,,0))</f>
        <v>227615.525309994</v>
      </c>
      <c r="BD30" s="68">
        <f>SUM($AJ$5:BB30)</f>
        <v>141743518.6796647</v>
      </c>
      <c r="BE30" s="79"/>
      <c r="BF30" s="48" t="str">
        <f>IF(O30="","",SUM($O$5:O30))</f>
        <v/>
      </c>
      <c r="BG30" s="79"/>
      <c r="BH30" s="48">
        <f t="shared" si="12"/>
        <v>3</v>
      </c>
      <c r="BI30" s="48">
        <f t="shared" si="13"/>
        <v>26</v>
      </c>
      <c r="BJ30" s="48">
        <f>IF(BJ29&lt;'Retirement Calculator'!$B$68,BJ29+1,NA())</f>
        <v>26</v>
      </c>
      <c r="BK30" s="79"/>
      <c r="BL30" s="79"/>
      <c r="BM30" s="48">
        <f t="shared" si="14"/>
        <v>3</v>
      </c>
      <c r="BN30" s="48">
        <f t="shared" si="15"/>
        <v>26</v>
      </c>
      <c r="BO30" s="48">
        <f>IF(BO29&lt;'Retirement Calculator'!$B$68,BO29+1,NA())</f>
        <v>26</v>
      </c>
      <c r="BP30" s="79"/>
      <c r="BQ30" s="79"/>
      <c r="BR30" s="48">
        <f t="shared" si="16"/>
        <v>3</v>
      </c>
      <c r="BS30" s="48">
        <f t="shared" si="17"/>
        <v>26</v>
      </c>
      <c r="BT30" s="48">
        <f>IF(BT29&lt;'Retirement Calculator'!$B$68,BT29+1,NA())</f>
        <v>26</v>
      </c>
      <c r="BU30" s="79"/>
      <c r="BV30" s="79"/>
      <c r="BW30" s="48">
        <f t="shared" si="18"/>
        <v>3</v>
      </c>
      <c r="BX30" s="48">
        <f t="shared" si="19"/>
        <v>26</v>
      </c>
      <c r="BY30" s="48">
        <f>IF(BY29&lt;'Retirement Calculator'!$B$68,BY29+1,NA())</f>
        <v>26</v>
      </c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</row>
    <row r="31" spans="1:91">
      <c r="A31" s="44"/>
      <c r="B31" s="12" t="e">
        <f xml:space="preserve"> IF(ISERROR(F31),NA(),AI31)</f>
        <v>#N/A</v>
      </c>
      <c r="C31" s="70"/>
      <c r="D31" s="104"/>
      <c r="E31" s="99"/>
      <c r="F31" s="102" t="e">
        <f t="shared" si="3"/>
        <v>#N/A</v>
      </c>
      <c r="G31" s="103" t="str">
        <f>IF(D31="","",(D31+G30)*(1+((1+'Retirement Calculator'!$B$56)^(1/12)-1)))</f>
        <v/>
      </c>
      <c r="H31" s="55" t="str">
        <f>IF(C31="","",FV((1+'Retirement Calculator'!$B$56)^(1/12)-1,AI31,-C31,,0))</f>
        <v/>
      </c>
      <c r="I31" s="70"/>
      <c r="J31" s="99"/>
      <c r="K31" s="99"/>
      <c r="L31" s="102" t="e">
        <f t="shared" si="4"/>
        <v>#N/A</v>
      </c>
      <c r="M31" s="12" t="str">
        <f>IF(I31="","",FV((1+'Retirement Calculator'!$B$57)^(1/12)-1,AR31,-I31,,0))</f>
        <v/>
      </c>
      <c r="N31" s="12" t="str">
        <f>IF(J31="","",(J31+N30)*(1+((1+'Retirement Calculator'!$B$57)^(1/12)-1)))</f>
        <v/>
      </c>
      <c r="O31" s="70"/>
      <c r="P31" s="71"/>
      <c r="Q31" s="99"/>
      <c r="R31" s="69" t="e">
        <f t="shared" si="5"/>
        <v>#N/A</v>
      </c>
      <c r="S31" s="12" t="str">
        <f>IF(O31="","",FV((1+'Retirement Calculator'!$B$58)^(1/12)-1,BA31,-O31,,0))</f>
        <v/>
      </c>
      <c r="T31" s="43" t="str">
        <f>IF(P31="","",(P31+T30)*(1+((1+'Retirement Calculator'!$B$58)^(1/12)-1)))</f>
        <v/>
      </c>
      <c r="U31" s="71"/>
      <c r="V31" s="99"/>
      <c r="W31" s="108" t="str">
        <f>IF(U31="","",(U31+W30)*(1+((1+'Retirement Calculator'!$C$65)^(1/12)-1)))</f>
        <v/>
      </c>
      <c r="X31" s="73">
        <f t="shared" si="0"/>
        <v>0</v>
      </c>
      <c r="Y31" s="83" t="str">
        <f>IF(ISERROR(B31),"",SUM($X$5:X31))</f>
        <v/>
      </c>
      <c r="Z31" s="73">
        <f t="shared" si="1"/>
        <v>0</v>
      </c>
      <c r="AA31" s="83" t="str">
        <f>IF(ISERROR(B31),"",IF(Z31=0,NA(),SUM($Z$5:Z31)))</f>
        <v/>
      </c>
      <c r="AB31" s="83">
        <f t="shared" si="2"/>
        <v>0</v>
      </c>
      <c r="AC31" s="83" t="str">
        <f>IF(ISERROR(B31),"",IF(AB31=0,NA(),SUM($AB$5:AB31)))</f>
        <v/>
      </c>
      <c r="AD31" s="48">
        <f>IF(ISERROR(AI31),"",IF(AG31=AG30+1,AD30*(1+'Retirement Calculator'!$B$6),AD30))</f>
        <v>47089</v>
      </c>
      <c r="AE31" s="134"/>
      <c r="AF31" s="83" t="str">
        <f>IF(AE31="","",NPER((1+'Retirement Calculator'!$B$15)/(1+'Retirement Calculator'!$B$14)-1,-12*AE31,AA31,,1))</f>
        <v/>
      </c>
      <c r="AG31" s="128">
        <f t="shared" si="6"/>
        <v>3</v>
      </c>
      <c r="AH31" s="48">
        <f t="shared" si="7"/>
        <v>27</v>
      </c>
      <c r="AI31" s="48">
        <f>IF(AI30&lt;'Retirement Calculator'!$B$68,AI30+1,NA())</f>
        <v>27</v>
      </c>
      <c r="AJ31" s="68">
        <f>IF(ISERROR(AI31),"",IF(AG31=AG30+1,AJ30*(1+'Retirement Calculator'!$B$67),AJ30))</f>
        <v>16141.348934356763</v>
      </c>
      <c r="AK31" s="48">
        <f>IF(ISERROR(AJ31),"",FV((1+'Retirement Calculator'!$B$56)^(1/12)-1,AI31,-AJ31,,0))</f>
        <v>484146.04042403091</v>
      </c>
      <c r="AL31" s="68">
        <f>SUM($AJ$5:AJ31)</f>
        <v>384590.98328719445</v>
      </c>
      <c r="AM31" s="79"/>
      <c r="AN31" s="48" t="str">
        <f>IF(C31="","",SUM($C$5:C31))</f>
        <v/>
      </c>
      <c r="AO31" s="79"/>
      <c r="AP31" s="48">
        <f t="shared" si="8"/>
        <v>3</v>
      </c>
      <c r="AQ31" s="48">
        <f t="shared" si="9"/>
        <v>27</v>
      </c>
      <c r="AR31" s="48">
        <f>IF(AR30&lt;'Retirement Calculator'!$B$68,AR30+1,NA())</f>
        <v>27</v>
      </c>
      <c r="AS31" s="82">
        <f>IF(ISERROR(AR31),"",IF(AP31=AP30+1,AS30*(1+'Retirement Calculator'!$B$67),AS30))</f>
        <v>2690.2248223927941</v>
      </c>
      <c r="AT31" s="48">
        <f>IF(ISERROR(AS31),"",FV((1+'Retirement Calculator'!$B$57)^(1/12)-1,AR31,-AS31,,0))</f>
        <v>77424.354409592488</v>
      </c>
      <c r="AU31" s="68">
        <f>SUM($AJ$5:AS31)</f>
        <v>13444544.421576826</v>
      </c>
      <c r="AV31" s="79"/>
      <c r="AW31" s="48" t="str">
        <f>IF(I31="","",SUM($I$5:I31))</f>
        <v/>
      </c>
      <c r="AX31" s="79"/>
      <c r="AY31" s="48">
        <f t="shared" si="10"/>
        <v>3</v>
      </c>
      <c r="AZ31" s="48">
        <f t="shared" si="11"/>
        <v>27</v>
      </c>
      <c r="BA31" s="48">
        <f>IF(BA30&lt;'Retirement Calculator'!$B$68,BA30+1,NA())</f>
        <v>27</v>
      </c>
      <c r="BB31" s="82">
        <f>IF(ISERROR(BA31),"",IF(AY31=AY30+1,BB30*(1+'Retirement Calculator'!$B$67),BB30))</f>
        <v>8070.6744671783827</v>
      </c>
      <c r="BC31" s="48">
        <f>IF(ISERROR(BB31),"",FV((1+'Retirement Calculator'!$B$58)^(1/12)-1,BA31,-BB31,,0))</f>
        <v>237150.68492052125</v>
      </c>
      <c r="BD31" s="68">
        <f>SUM($AJ$5:BB31)</f>
        <v>156161240.72758627</v>
      </c>
      <c r="BE31" s="79"/>
      <c r="BF31" s="48" t="str">
        <f>IF(O31="","",SUM($O$5:O31))</f>
        <v/>
      </c>
      <c r="BG31" s="79"/>
      <c r="BH31" s="48">
        <f t="shared" si="12"/>
        <v>3</v>
      </c>
      <c r="BI31" s="48">
        <f t="shared" si="13"/>
        <v>27</v>
      </c>
      <c r="BJ31" s="48">
        <f>IF(BJ30&lt;'Retirement Calculator'!$B$68,BJ30+1,NA())</f>
        <v>27</v>
      </c>
      <c r="BK31" s="79"/>
      <c r="BL31" s="79"/>
      <c r="BM31" s="48">
        <f t="shared" si="14"/>
        <v>3</v>
      </c>
      <c r="BN31" s="48">
        <f t="shared" si="15"/>
        <v>27</v>
      </c>
      <c r="BO31" s="48">
        <f>IF(BO30&lt;'Retirement Calculator'!$B$68,BO30+1,NA())</f>
        <v>27</v>
      </c>
      <c r="BP31" s="79"/>
      <c r="BQ31" s="79"/>
      <c r="BR31" s="48">
        <f t="shared" si="16"/>
        <v>3</v>
      </c>
      <c r="BS31" s="48">
        <f t="shared" si="17"/>
        <v>27</v>
      </c>
      <c r="BT31" s="48">
        <f>IF(BT30&lt;'Retirement Calculator'!$B$68,BT30+1,NA())</f>
        <v>27</v>
      </c>
      <c r="BU31" s="79"/>
      <c r="BV31" s="79"/>
      <c r="BW31" s="48">
        <f t="shared" si="18"/>
        <v>3</v>
      </c>
      <c r="BX31" s="48">
        <f t="shared" si="19"/>
        <v>27</v>
      </c>
      <c r="BY31" s="48">
        <f>IF(BY30&lt;'Retirement Calculator'!$B$68,BY30+1,NA())</f>
        <v>27</v>
      </c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</row>
    <row r="32" spans="1:91">
      <c r="A32" s="44"/>
      <c r="B32" s="12" t="e">
        <f xml:space="preserve"> IF(ISERROR(F32),NA(),AI32)</f>
        <v>#N/A</v>
      </c>
      <c r="C32" s="70"/>
      <c r="D32" s="104"/>
      <c r="E32" s="99"/>
      <c r="F32" s="102" t="e">
        <f t="shared" si="3"/>
        <v>#N/A</v>
      </c>
      <c r="G32" s="103" t="str">
        <f>IF(D32="","",(D32+G31)*(1+((1+'Retirement Calculator'!$B$56)^(1/12)-1)))</f>
        <v/>
      </c>
      <c r="H32" s="55" t="str">
        <f>IF(C32="","",FV((1+'Retirement Calculator'!$B$56)^(1/12)-1,AI32,-C32,,0))</f>
        <v/>
      </c>
      <c r="I32" s="70"/>
      <c r="J32" s="99"/>
      <c r="K32" s="99"/>
      <c r="L32" s="102" t="e">
        <f t="shared" si="4"/>
        <v>#N/A</v>
      </c>
      <c r="M32" s="12" t="str">
        <f>IF(I32="","",FV((1+'Retirement Calculator'!$B$57)^(1/12)-1,AR32,-I32,,0))</f>
        <v/>
      </c>
      <c r="N32" s="12" t="str">
        <f>IF(J32="","",(J32+N31)*(1+((1+'Retirement Calculator'!$B$57)^(1/12)-1)))</f>
        <v/>
      </c>
      <c r="O32" s="70"/>
      <c r="P32" s="71"/>
      <c r="Q32" s="99"/>
      <c r="R32" s="69" t="e">
        <f t="shared" si="5"/>
        <v>#N/A</v>
      </c>
      <c r="S32" s="12" t="str">
        <f>IF(O32="","",FV((1+'Retirement Calculator'!$B$58)^(1/12)-1,BA32,-O32,,0))</f>
        <v/>
      </c>
      <c r="T32" s="43" t="str">
        <f>IF(P32="","",(P32+T31)*(1+((1+'Retirement Calculator'!$B$58)^(1/12)-1)))</f>
        <v/>
      </c>
      <c r="U32" s="71"/>
      <c r="V32" s="99"/>
      <c r="W32" s="108" t="str">
        <f>IF(U32="","",(U32+W31)*(1+((1+'Retirement Calculator'!$C$65)^(1/12)-1)))</f>
        <v/>
      </c>
      <c r="X32" s="73">
        <f t="shared" si="0"/>
        <v>0</v>
      </c>
      <c r="Y32" s="83" t="str">
        <f>IF(ISERROR(B32),"",SUM($X$5:X32))</f>
        <v/>
      </c>
      <c r="Z32" s="73">
        <f t="shared" si="1"/>
        <v>0</v>
      </c>
      <c r="AA32" s="83" t="str">
        <f>IF(ISERROR(B32),"",IF(Z32=0,NA(),SUM($Z$5:Z32)))</f>
        <v/>
      </c>
      <c r="AB32" s="83">
        <f t="shared" si="2"/>
        <v>0</v>
      </c>
      <c r="AC32" s="83" t="str">
        <f>IF(ISERROR(B32),"",IF(AB32=0,NA(),SUM($AB$5:AB32)))</f>
        <v/>
      </c>
      <c r="AD32" s="48">
        <f>IF(ISERROR(AI32),"",IF(AG32=AG31+1,AD31*(1+'Retirement Calculator'!$B$6),AD31))</f>
        <v>47089</v>
      </c>
      <c r="AE32" s="134"/>
      <c r="AF32" s="83" t="str">
        <f>IF(AE32="","",NPER((1+'Retirement Calculator'!$B$15)/(1+'Retirement Calculator'!$B$14)-1,-12*AE32,AA32,,1))</f>
        <v/>
      </c>
      <c r="AG32" s="128">
        <f t="shared" si="6"/>
        <v>3</v>
      </c>
      <c r="AH32" s="48">
        <f t="shared" si="7"/>
        <v>28</v>
      </c>
      <c r="AI32" s="48">
        <f>IF(AI31&lt;'Retirement Calculator'!$B$68,AI31+1,NA())</f>
        <v>28</v>
      </c>
      <c r="AJ32" s="68">
        <f>IF(ISERROR(AI32),"",IF(AG32=AG31+1,AJ31*(1+'Retirement Calculator'!$B$67),AJ31))</f>
        <v>16141.348934356763</v>
      </c>
      <c r="AK32" s="48">
        <f>IF(ISERROR(AJ32),"",FV((1+'Retirement Calculator'!$B$56)^(1/12)-1,AI32,-AJ32,,0))</f>
        <v>504148.03787282686</v>
      </c>
      <c r="AL32" s="68">
        <f>SUM($AJ$5:AJ32)</f>
        <v>400732.33222155122</v>
      </c>
      <c r="AM32" s="79"/>
      <c r="AN32" s="48" t="str">
        <f>IF(C32="","",SUM($C$5:C32))</f>
        <v/>
      </c>
      <c r="AO32" s="79"/>
      <c r="AP32" s="48">
        <f t="shared" si="8"/>
        <v>3</v>
      </c>
      <c r="AQ32" s="48">
        <f t="shared" si="9"/>
        <v>28</v>
      </c>
      <c r="AR32" s="48">
        <f>IF(AR31&lt;'Retirement Calculator'!$B$68,AR31+1,NA())</f>
        <v>28</v>
      </c>
      <c r="AS32" s="82">
        <f>IF(ISERROR(AR32),"",IF(AP32=AP31+1,AS31*(1+'Retirement Calculator'!$B$67),AS31))</f>
        <v>2690.2248223927941</v>
      </c>
      <c r="AT32" s="48">
        <f>IF(ISERROR(AS32),"",FV((1+'Retirement Calculator'!$B$57)^(1/12)-1,AR32,-AS32,,0))</f>
        <v>80491.446192063246</v>
      </c>
      <c r="AU32" s="68">
        <f>SUM($AJ$5:AS32)</f>
        <v>14368315.365427952</v>
      </c>
      <c r="AV32" s="79"/>
      <c r="AW32" s="48" t="str">
        <f>IF(I32="","",SUM($I$5:I32))</f>
        <v/>
      </c>
      <c r="AX32" s="79"/>
      <c r="AY32" s="48">
        <f t="shared" si="10"/>
        <v>3</v>
      </c>
      <c r="AZ32" s="48">
        <f t="shared" si="11"/>
        <v>28</v>
      </c>
      <c r="BA32" s="48">
        <f>IF(BA31&lt;'Retirement Calculator'!$B$68,BA31+1,NA())</f>
        <v>28</v>
      </c>
      <c r="BB32" s="82">
        <f>IF(ISERROR(BA32),"",IF(AY32=AY31+1,BB31*(1+'Retirement Calculator'!$B$67),BB31))</f>
        <v>8070.6744671783827</v>
      </c>
      <c r="BC32" s="48">
        <f>IF(ISERROR(BB32),"",FV((1+'Retirement Calculator'!$B$58)^(1/12)-1,BA32,-BB32,,0))</f>
        <v>246747.19403508594</v>
      </c>
      <c r="BD32" s="68">
        <f>SUM($AJ$5:BB32)</f>
        <v>171541948.15752456</v>
      </c>
      <c r="BE32" s="79"/>
      <c r="BF32" s="48" t="str">
        <f>IF(O32="","",SUM($O$5:O32))</f>
        <v/>
      </c>
      <c r="BG32" s="79"/>
      <c r="BH32" s="48">
        <f t="shared" si="12"/>
        <v>3</v>
      </c>
      <c r="BI32" s="48">
        <f t="shared" si="13"/>
        <v>28</v>
      </c>
      <c r="BJ32" s="48">
        <f>IF(BJ31&lt;'Retirement Calculator'!$B$68,BJ31+1,NA())</f>
        <v>28</v>
      </c>
      <c r="BK32" s="79"/>
      <c r="BL32" s="79"/>
      <c r="BM32" s="48">
        <f t="shared" si="14"/>
        <v>3</v>
      </c>
      <c r="BN32" s="48">
        <f t="shared" si="15"/>
        <v>28</v>
      </c>
      <c r="BO32" s="48">
        <f>IF(BO31&lt;'Retirement Calculator'!$B$68,BO31+1,NA())</f>
        <v>28</v>
      </c>
      <c r="BP32" s="79"/>
      <c r="BQ32" s="79"/>
      <c r="BR32" s="48">
        <f t="shared" si="16"/>
        <v>3</v>
      </c>
      <c r="BS32" s="48">
        <f t="shared" si="17"/>
        <v>28</v>
      </c>
      <c r="BT32" s="48">
        <f>IF(BT31&lt;'Retirement Calculator'!$B$68,BT31+1,NA())</f>
        <v>28</v>
      </c>
      <c r="BU32" s="79"/>
      <c r="BV32" s="79"/>
      <c r="BW32" s="48">
        <f t="shared" si="18"/>
        <v>3</v>
      </c>
      <c r="BX32" s="48">
        <f t="shared" si="19"/>
        <v>28</v>
      </c>
      <c r="BY32" s="48">
        <f>IF(BY31&lt;'Retirement Calculator'!$B$68,BY31+1,NA())</f>
        <v>28</v>
      </c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</row>
    <row r="33" spans="1:91">
      <c r="A33" s="44"/>
      <c r="B33" s="12" t="e">
        <f xml:space="preserve"> IF(ISERROR(F33),NA(),AI33)</f>
        <v>#N/A</v>
      </c>
      <c r="C33" s="70"/>
      <c r="D33" s="104"/>
      <c r="E33" s="99"/>
      <c r="F33" s="102" t="e">
        <f t="shared" si="3"/>
        <v>#N/A</v>
      </c>
      <c r="G33" s="103" t="str">
        <f>IF(D33="","",(D33+G32)*(1+((1+'Retirement Calculator'!$B$56)^(1/12)-1)))</f>
        <v/>
      </c>
      <c r="H33" s="55" t="str">
        <f>IF(C33="","",FV((1+'Retirement Calculator'!$B$56)^(1/12)-1,AI33,-C33,,0))</f>
        <v/>
      </c>
      <c r="I33" s="70"/>
      <c r="J33" s="99"/>
      <c r="K33" s="99"/>
      <c r="L33" s="102" t="e">
        <f t="shared" si="4"/>
        <v>#N/A</v>
      </c>
      <c r="M33" s="12" t="str">
        <f>IF(I33="","",FV((1+'Retirement Calculator'!$B$57)^(1/12)-1,AR33,-I33,,0))</f>
        <v/>
      </c>
      <c r="N33" s="12" t="str">
        <f>IF(J33="","",(J33+N32)*(1+((1+'Retirement Calculator'!$B$57)^(1/12)-1)))</f>
        <v/>
      </c>
      <c r="O33" s="70"/>
      <c r="P33" s="71"/>
      <c r="Q33" s="99"/>
      <c r="R33" s="69" t="e">
        <f t="shared" si="5"/>
        <v>#N/A</v>
      </c>
      <c r="S33" s="12" t="str">
        <f>IF(O33="","",FV((1+'Retirement Calculator'!$B$58)^(1/12)-1,BA33,-O33,,0))</f>
        <v/>
      </c>
      <c r="T33" s="43" t="str">
        <f>IF(P33="","",(P33+T32)*(1+((1+'Retirement Calculator'!$B$58)^(1/12)-1)))</f>
        <v/>
      </c>
      <c r="U33" s="71"/>
      <c r="V33" s="99"/>
      <c r="W33" s="108" t="str">
        <f>IF(U33="","",(U33+W32)*(1+((1+'Retirement Calculator'!$C$65)^(1/12)-1)))</f>
        <v/>
      </c>
      <c r="X33" s="73">
        <f t="shared" si="0"/>
        <v>0</v>
      </c>
      <c r="Y33" s="83" t="str">
        <f>IF(ISERROR(B33),"",SUM($X$5:X33))</f>
        <v/>
      </c>
      <c r="Z33" s="73">
        <f t="shared" si="1"/>
        <v>0</v>
      </c>
      <c r="AA33" s="83" t="str">
        <f>IF(ISERROR(B33),"",IF(Z33=0,NA(),SUM($Z$5:Z33)))</f>
        <v/>
      </c>
      <c r="AB33" s="83">
        <f t="shared" si="2"/>
        <v>0</v>
      </c>
      <c r="AC33" s="83" t="str">
        <f>IF(ISERROR(B33),"",IF(AB33=0,NA(),SUM($AB$5:AB33)))</f>
        <v/>
      </c>
      <c r="AD33" s="48">
        <f>IF(ISERROR(AI33),"",IF(AG33=AG32+1,AD32*(1+'Retirement Calculator'!$B$6),AD32))</f>
        <v>47089</v>
      </c>
      <c r="AE33" s="134"/>
      <c r="AF33" s="83" t="str">
        <f>IF(AE33="","",NPER((1+'Retirement Calculator'!$B$15)/(1+'Retirement Calculator'!$B$14)-1,-12*AE33,AA33,,1))</f>
        <v/>
      </c>
      <c r="AG33" s="128">
        <f t="shared" si="6"/>
        <v>3</v>
      </c>
      <c r="AH33" s="48">
        <f t="shared" si="7"/>
        <v>29</v>
      </c>
      <c r="AI33" s="48">
        <f>IF(AI32&lt;'Retirement Calculator'!$B$68,AI32+1,NA())</f>
        <v>29</v>
      </c>
      <c r="AJ33" s="68">
        <f>IF(ISERROR(AI33),"",IF(AG33=AG32+1,AJ32*(1+'Retirement Calculator'!$B$67),AJ32))</f>
        <v>16141.348934356763</v>
      </c>
      <c r="AK33" s="48">
        <f>IF(ISERROR(AJ33),"",FV((1+'Retirement Calculator'!$B$56)^(1/12)-1,AI33,-AJ33,,0))</f>
        <v>524309.53405813791</v>
      </c>
      <c r="AL33" s="68">
        <f>SUM($AJ$5:AJ33)</f>
        <v>416873.68115590798</v>
      </c>
      <c r="AM33" s="79"/>
      <c r="AN33" s="48" t="str">
        <f>IF(C33="","",SUM($C$5:C33))</f>
        <v/>
      </c>
      <c r="AO33" s="79"/>
      <c r="AP33" s="48">
        <f t="shared" si="8"/>
        <v>3</v>
      </c>
      <c r="AQ33" s="48">
        <f t="shared" si="9"/>
        <v>29</v>
      </c>
      <c r="AR33" s="48">
        <f>IF(AR32&lt;'Retirement Calculator'!$B$68,AR32+1,NA())</f>
        <v>29</v>
      </c>
      <c r="AS33" s="82">
        <f>IF(ISERROR(AR33),"",IF(AP33=AP32+1,AS32*(1+'Retirement Calculator'!$B$67),AS32))</f>
        <v>2690.2248223927941</v>
      </c>
      <c r="AT33" s="48">
        <f>IF(ISERROR(AS33),"",FV((1+'Retirement Calculator'!$B$57)^(1/12)-1,AR33,-AS33,,0))</f>
        <v>83573.467198873259</v>
      </c>
      <c r="AU33" s="68">
        <f>SUM($AJ$5:AS33)</f>
        <v>15328391.154398749</v>
      </c>
      <c r="AV33" s="79"/>
      <c r="AW33" s="48" t="str">
        <f>IF(I33="","",SUM($I$5:I33))</f>
        <v/>
      </c>
      <c r="AX33" s="79"/>
      <c r="AY33" s="48">
        <f t="shared" si="10"/>
        <v>3</v>
      </c>
      <c r="AZ33" s="48">
        <f t="shared" si="11"/>
        <v>29</v>
      </c>
      <c r="BA33" s="48">
        <f>IF(BA32&lt;'Retirement Calculator'!$B$68,BA32+1,NA())</f>
        <v>29</v>
      </c>
      <c r="BB33" s="82">
        <f>IF(ISERROR(BA33),"",IF(AY33=AY32+1,BB32*(1+'Retirement Calculator'!$B$67),BB32))</f>
        <v>8070.6744671783827</v>
      </c>
      <c r="BC33" s="48">
        <f>IF(ISERROR(BB33),"",FV((1+'Retirement Calculator'!$B$58)^(1/12)-1,BA33,-BB33,,0))</f>
        <v>256405.44737824527</v>
      </c>
      <c r="BD33" s="68">
        <f>SUM($AJ$5:BB33)</f>
        <v>187922120.24256015</v>
      </c>
      <c r="BE33" s="79"/>
      <c r="BF33" s="48" t="str">
        <f>IF(O33="","",SUM($O$5:O33))</f>
        <v/>
      </c>
      <c r="BG33" s="79"/>
      <c r="BH33" s="48">
        <f t="shared" si="12"/>
        <v>3</v>
      </c>
      <c r="BI33" s="48">
        <f t="shared" si="13"/>
        <v>29</v>
      </c>
      <c r="BJ33" s="48">
        <f>IF(BJ32&lt;'Retirement Calculator'!$B$68,BJ32+1,NA())</f>
        <v>29</v>
      </c>
      <c r="BK33" s="79"/>
      <c r="BL33" s="79"/>
      <c r="BM33" s="48">
        <f t="shared" si="14"/>
        <v>3</v>
      </c>
      <c r="BN33" s="48">
        <f t="shared" si="15"/>
        <v>29</v>
      </c>
      <c r="BO33" s="48">
        <f>IF(BO32&lt;'Retirement Calculator'!$B$68,BO32+1,NA())</f>
        <v>29</v>
      </c>
      <c r="BP33" s="79"/>
      <c r="BQ33" s="79"/>
      <c r="BR33" s="48">
        <f t="shared" si="16"/>
        <v>3</v>
      </c>
      <c r="BS33" s="48">
        <f t="shared" si="17"/>
        <v>29</v>
      </c>
      <c r="BT33" s="48">
        <f>IF(BT32&lt;'Retirement Calculator'!$B$68,BT32+1,NA())</f>
        <v>29</v>
      </c>
      <c r="BU33" s="79"/>
      <c r="BV33" s="79"/>
      <c r="BW33" s="48">
        <f t="shared" si="18"/>
        <v>3</v>
      </c>
      <c r="BX33" s="48">
        <f t="shared" si="19"/>
        <v>29</v>
      </c>
      <c r="BY33" s="48">
        <f>IF(BY32&lt;'Retirement Calculator'!$B$68,BY32+1,NA())</f>
        <v>29</v>
      </c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</row>
    <row r="34" spans="1:91">
      <c r="A34" s="44"/>
      <c r="B34" s="12" t="e">
        <f xml:space="preserve"> IF(ISERROR(F34),NA(),AI34)</f>
        <v>#N/A</v>
      </c>
      <c r="C34" s="70"/>
      <c r="D34" s="104"/>
      <c r="E34" s="99"/>
      <c r="F34" s="102" t="e">
        <f t="shared" si="3"/>
        <v>#N/A</v>
      </c>
      <c r="G34" s="103" t="str">
        <f>IF(D34="","",(D34+G33)*(1+((1+'Retirement Calculator'!$B$56)^(1/12)-1)))</f>
        <v/>
      </c>
      <c r="H34" s="55" t="str">
        <f>IF(C34="","",FV((1+'Retirement Calculator'!$B$56)^(1/12)-1,AI34,-C34,,0))</f>
        <v/>
      </c>
      <c r="I34" s="70"/>
      <c r="J34" s="99"/>
      <c r="K34" s="99"/>
      <c r="L34" s="102" t="e">
        <f t="shared" si="4"/>
        <v>#N/A</v>
      </c>
      <c r="M34" s="12" t="str">
        <f>IF(I34="","",FV((1+'Retirement Calculator'!$B$57)^(1/12)-1,AR34,-I34,,0))</f>
        <v/>
      </c>
      <c r="N34" s="12" t="str">
        <f>IF(J34="","",(J34+N33)*(1+((1+'Retirement Calculator'!$B$57)^(1/12)-1)))</f>
        <v/>
      </c>
      <c r="O34" s="70"/>
      <c r="P34" s="71"/>
      <c r="Q34" s="99"/>
      <c r="R34" s="69" t="e">
        <f t="shared" si="5"/>
        <v>#N/A</v>
      </c>
      <c r="S34" s="12" t="str">
        <f>IF(O34="","",FV((1+'Retirement Calculator'!$B$58)^(1/12)-1,BA34,-O34,,0))</f>
        <v/>
      </c>
      <c r="T34" s="43" t="str">
        <f>IF(P34="","",(P34+T33)*(1+((1+'Retirement Calculator'!$B$58)^(1/12)-1)))</f>
        <v/>
      </c>
      <c r="U34" s="71"/>
      <c r="V34" s="99"/>
      <c r="W34" s="108" t="str">
        <f>IF(U34="","",(U34+W33)*(1+((1+'Retirement Calculator'!$C$65)^(1/12)-1)))</f>
        <v/>
      </c>
      <c r="X34" s="73">
        <f t="shared" si="0"/>
        <v>0</v>
      </c>
      <c r="Y34" s="83" t="str">
        <f>IF(ISERROR(B34),"",SUM($X$5:X34))</f>
        <v/>
      </c>
      <c r="Z34" s="73">
        <f t="shared" si="1"/>
        <v>0</v>
      </c>
      <c r="AA34" s="83" t="str">
        <f>IF(ISERROR(B34),"",IF(Z34=0,NA(),SUM($Z$5:Z34)))</f>
        <v/>
      </c>
      <c r="AB34" s="83">
        <f t="shared" si="2"/>
        <v>0</v>
      </c>
      <c r="AC34" s="83" t="str">
        <f>IF(ISERROR(B34),"",IF(AB34=0,NA(),SUM($AB$5:AB34)))</f>
        <v/>
      </c>
      <c r="AD34" s="48">
        <f>IF(ISERROR(AI34),"",IF(AG34=AG33+1,AD33*(1+'Retirement Calculator'!$B$6),AD33))</f>
        <v>47089</v>
      </c>
      <c r="AE34" s="134"/>
      <c r="AF34" s="83" t="str">
        <f>IF(AE34="","",NPER((1+'Retirement Calculator'!$B$15)/(1+'Retirement Calculator'!$B$14)-1,-12*AE34,AA34,,1))</f>
        <v/>
      </c>
      <c r="AG34" s="128">
        <f t="shared" si="6"/>
        <v>3</v>
      </c>
      <c r="AH34" s="48">
        <f t="shared" si="7"/>
        <v>30</v>
      </c>
      <c r="AI34" s="48">
        <f>IF(AI33&lt;'Retirement Calculator'!$B$68,AI33+1,NA())</f>
        <v>30</v>
      </c>
      <c r="AJ34" s="68">
        <f>IF(ISERROR(AI34),"",IF(AG34=AG33+1,AJ33*(1+'Retirement Calculator'!$B$67),AJ33))</f>
        <v>16141.348934356763</v>
      </c>
      <c r="AK34" s="48">
        <f>IF(ISERROR(AJ34),"",FV((1+'Retirement Calculator'!$B$56)^(1/12)-1,AI34,-AJ34,,0))</f>
        <v>544631.80084528704</v>
      </c>
      <c r="AL34" s="68">
        <f>SUM($AJ$5:AJ34)</f>
        <v>433015.03009026474</v>
      </c>
      <c r="AM34" s="79"/>
      <c r="AN34" s="48" t="str">
        <f>IF(C34="","",SUM($C$5:C34))</f>
        <v/>
      </c>
      <c r="AO34" s="79"/>
      <c r="AP34" s="48">
        <f t="shared" si="8"/>
        <v>3</v>
      </c>
      <c r="AQ34" s="48">
        <f t="shared" si="9"/>
        <v>30</v>
      </c>
      <c r="AR34" s="48">
        <f>IF(AR33&lt;'Retirement Calculator'!$B$68,AR33+1,NA())</f>
        <v>30</v>
      </c>
      <c r="AS34" s="82">
        <f>IF(ISERROR(AR34),"",IF(AP34=AP33+1,AS33*(1+'Retirement Calculator'!$B$67),AS33))</f>
        <v>2690.2248223927941</v>
      </c>
      <c r="AT34" s="48">
        <f>IF(ISERROR(AS34),"",FV((1+'Retirement Calculator'!$B$57)^(1/12)-1,AR34,-AS34,,0))</f>
        <v>86670.490098777751</v>
      </c>
      <c r="AU34" s="68">
        <f>SUM($AJ$5:AS34)</f>
        <v>16324932.55909105</v>
      </c>
      <c r="AV34" s="79"/>
      <c r="AW34" s="48" t="str">
        <f>IF(I34="","",SUM($I$5:I34))</f>
        <v/>
      </c>
      <c r="AX34" s="79"/>
      <c r="AY34" s="48">
        <f t="shared" si="10"/>
        <v>3</v>
      </c>
      <c r="AZ34" s="48">
        <f t="shared" si="11"/>
        <v>30</v>
      </c>
      <c r="BA34" s="48">
        <f>IF(BA33&lt;'Retirement Calculator'!$B$68,BA33+1,NA())</f>
        <v>30</v>
      </c>
      <c r="BB34" s="82">
        <f>IF(ISERROR(BA34),"",IF(AY34=AY33+1,BB33*(1+'Retirement Calculator'!$B$67),BB33))</f>
        <v>8070.6744671783827</v>
      </c>
      <c r="BC34" s="48">
        <f>IF(ISERROR(BB34),"",FV((1+'Retirement Calculator'!$B$58)^(1/12)-1,BA34,-BB34,,0))</f>
        <v>266125.84221422416</v>
      </c>
      <c r="BD34" s="68">
        <f>SUM($AJ$5:BB34)</f>
        <v>205338398.37090948</v>
      </c>
      <c r="BE34" s="79"/>
      <c r="BF34" s="48" t="str">
        <f>IF(O34="","",SUM($O$5:O34))</f>
        <v/>
      </c>
      <c r="BG34" s="79"/>
      <c r="BH34" s="48">
        <f t="shared" si="12"/>
        <v>3</v>
      </c>
      <c r="BI34" s="48">
        <f t="shared" si="13"/>
        <v>30</v>
      </c>
      <c r="BJ34" s="48">
        <f>IF(BJ33&lt;'Retirement Calculator'!$B$68,BJ33+1,NA())</f>
        <v>30</v>
      </c>
      <c r="BK34" s="79"/>
      <c r="BL34" s="79"/>
      <c r="BM34" s="48">
        <f t="shared" si="14"/>
        <v>3</v>
      </c>
      <c r="BN34" s="48">
        <f t="shared" si="15"/>
        <v>30</v>
      </c>
      <c r="BO34" s="48">
        <f>IF(BO33&lt;'Retirement Calculator'!$B$68,BO33+1,NA())</f>
        <v>30</v>
      </c>
      <c r="BP34" s="79"/>
      <c r="BQ34" s="79"/>
      <c r="BR34" s="48">
        <f t="shared" si="16"/>
        <v>3</v>
      </c>
      <c r="BS34" s="48">
        <f t="shared" si="17"/>
        <v>30</v>
      </c>
      <c r="BT34" s="48">
        <f>IF(BT33&lt;'Retirement Calculator'!$B$68,BT33+1,NA())</f>
        <v>30</v>
      </c>
      <c r="BU34" s="79"/>
      <c r="BV34" s="79"/>
      <c r="BW34" s="48">
        <f t="shared" si="18"/>
        <v>3</v>
      </c>
      <c r="BX34" s="48">
        <f t="shared" si="19"/>
        <v>30</v>
      </c>
      <c r="BY34" s="48">
        <f>IF(BY33&lt;'Retirement Calculator'!$B$68,BY33+1,NA())</f>
        <v>30</v>
      </c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</row>
    <row r="35" spans="1:91">
      <c r="A35" s="44"/>
      <c r="B35" s="12" t="e">
        <f xml:space="preserve"> IF(ISERROR(F35),NA(),AI35)</f>
        <v>#N/A</v>
      </c>
      <c r="C35" s="70"/>
      <c r="D35" s="104"/>
      <c r="E35" s="99"/>
      <c r="F35" s="102" t="e">
        <f t="shared" si="3"/>
        <v>#N/A</v>
      </c>
      <c r="G35" s="103" t="str">
        <f>IF(D35="","",(D35+G34)*(1+((1+'Retirement Calculator'!$B$56)^(1/12)-1)))</f>
        <v/>
      </c>
      <c r="H35" s="55" t="str">
        <f>IF(C35="","",FV((1+'Retirement Calculator'!$B$56)^(1/12)-1,AI35,-C35,,0))</f>
        <v/>
      </c>
      <c r="I35" s="70"/>
      <c r="J35" s="99"/>
      <c r="K35" s="99"/>
      <c r="L35" s="102" t="e">
        <f t="shared" si="4"/>
        <v>#N/A</v>
      </c>
      <c r="M35" s="12" t="str">
        <f>IF(I35="","",FV((1+'Retirement Calculator'!$B$57)^(1/12)-1,AR35,-I35,,0))</f>
        <v/>
      </c>
      <c r="N35" s="12" t="str">
        <f>IF(J35="","",(J35+N34)*(1+((1+'Retirement Calculator'!$B$57)^(1/12)-1)))</f>
        <v/>
      </c>
      <c r="O35" s="70"/>
      <c r="P35" s="71"/>
      <c r="Q35" s="99"/>
      <c r="R35" s="69" t="e">
        <f t="shared" si="5"/>
        <v>#N/A</v>
      </c>
      <c r="S35" s="12" t="str">
        <f>IF(O35="","",FV((1+'Retirement Calculator'!$B$58)^(1/12)-1,BA35,-O35,,0))</f>
        <v/>
      </c>
      <c r="T35" s="43" t="str">
        <f>IF(P35="","",(P35+T34)*(1+((1+'Retirement Calculator'!$B$58)^(1/12)-1)))</f>
        <v/>
      </c>
      <c r="U35" s="71"/>
      <c r="V35" s="99"/>
      <c r="W35" s="108" t="str">
        <f>IF(U35="","",(U35+W34)*(1+((1+'Retirement Calculator'!$C$65)^(1/12)-1)))</f>
        <v/>
      </c>
      <c r="X35" s="73">
        <f t="shared" si="0"/>
        <v>0</v>
      </c>
      <c r="Y35" s="83" t="str">
        <f>IF(ISERROR(B35),"",SUM($X$5:X35))</f>
        <v/>
      </c>
      <c r="Z35" s="73">
        <f t="shared" si="1"/>
        <v>0</v>
      </c>
      <c r="AA35" s="83" t="str">
        <f>IF(ISERROR(B35),"",IF(Z35=0,NA(),SUM($Z$5:Z35)))</f>
        <v/>
      </c>
      <c r="AB35" s="83">
        <f t="shared" si="2"/>
        <v>0</v>
      </c>
      <c r="AC35" s="83" t="str">
        <f>IF(ISERROR(B35),"",IF(AB35=0,NA(),SUM($AB$5:AB35)))</f>
        <v/>
      </c>
      <c r="AD35" s="48">
        <f>IF(ISERROR(AI35),"",IF(AG35=AG34+1,AD34*(1+'Retirement Calculator'!$B$6),AD34))</f>
        <v>47089</v>
      </c>
      <c r="AE35" s="134"/>
      <c r="AF35" s="83" t="str">
        <f>IF(AE35="","",NPER((1+'Retirement Calculator'!$B$15)/(1+'Retirement Calculator'!$B$14)-1,-12*AE35,AA35,,1))</f>
        <v/>
      </c>
      <c r="AG35" s="128">
        <f t="shared" si="6"/>
        <v>3</v>
      </c>
      <c r="AH35" s="48">
        <f t="shared" si="7"/>
        <v>31</v>
      </c>
      <c r="AI35" s="48">
        <f>IF(AI34&lt;'Retirement Calculator'!$B$68,AI34+1,NA())</f>
        <v>31</v>
      </c>
      <c r="AJ35" s="68">
        <f>IF(ISERROR(AI35),"",IF(AG35=AG34+1,AJ34*(1+'Retirement Calculator'!$B$67),AJ34))</f>
        <v>16141.348934356763</v>
      </c>
      <c r="AK35" s="48">
        <f>IF(ISERROR(AJ35),"",FV((1+'Retirement Calculator'!$B$56)^(1/12)-1,AI35,-AJ35,,0))</f>
        <v>565116.12024163047</v>
      </c>
      <c r="AL35" s="68">
        <f>SUM($AJ$5:AJ35)</f>
        <v>449156.37902462151</v>
      </c>
      <c r="AM35" s="79"/>
      <c r="AN35" s="48" t="str">
        <f>IF(C35="","",SUM($C$5:C35))</f>
        <v/>
      </c>
      <c r="AO35" s="79"/>
      <c r="AP35" s="48">
        <f t="shared" si="8"/>
        <v>3</v>
      </c>
      <c r="AQ35" s="48">
        <f t="shared" si="9"/>
        <v>31</v>
      </c>
      <c r="AR35" s="48">
        <f>IF(AR34&lt;'Retirement Calculator'!$B$68,AR34+1,NA())</f>
        <v>31</v>
      </c>
      <c r="AS35" s="82">
        <f>IF(ISERROR(AR35),"",IF(AP35=AP34+1,AS34*(1+'Retirement Calculator'!$B$67),AS34))</f>
        <v>2690.2248223927941</v>
      </c>
      <c r="AT35" s="48">
        <f>IF(ISERROR(AS35),"",FV((1+'Retirement Calculator'!$B$57)^(1/12)-1,AR35,-AS35,,0))</f>
        <v>89782.58791424938</v>
      </c>
      <c r="AU35" s="68">
        <f>SUM($AJ$5:AS35)</f>
        <v>17358101.632114053</v>
      </c>
      <c r="AV35" s="79"/>
      <c r="AW35" s="48" t="str">
        <f>IF(I35="","",SUM($I$5:I35))</f>
        <v/>
      </c>
      <c r="AX35" s="79"/>
      <c r="AY35" s="48">
        <f t="shared" si="10"/>
        <v>3</v>
      </c>
      <c r="AZ35" s="48">
        <f t="shared" si="11"/>
        <v>31</v>
      </c>
      <c r="BA35" s="48">
        <f>IF(BA34&lt;'Retirement Calculator'!$B$68,BA34+1,NA())</f>
        <v>31</v>
      </c>
      <c r="BB35" s="82">
        <f>IF(ISERROR(BA35),"",IF(AY35=AY34+1,BB34*(1+'Retirement Calculator'!$B$67),BB34))</f>
        <v>8070.6744671783827</v>
      </c>
      <c r="BC35" s="48">
        <f>IF(ISERROR(BB35),"",FV((1+'Retirement Calculator'!$B$58)^(1/12)-1,BA35,-BB35,,0))</f>
        <v>275908.77836325887</v>
      </c>
      <c r="BD35" s="68">
        <f>SUM($AJ$5:BB35)</f>
        <v>223827587.33842799</v>
      </c>
      <c r="BE35" s="79"/>
      <c r="BF35" s="48" t="str">
        <f>IF(O35="","",SUM($O$5:O35))</f>
        <v/>
      </c>
      <c r="BG35" s="79"/>
      <c r="BH35" s="48">
        <f t="shared" si="12"/>
        <v>3</v>
      </c>
      <c r="BI35" s="48">
        <f t="shared" si="13"/>
        <v>31</v>
      </c>
      <c r="BJ35" s="48">
        <f>IF(BJ34&lt;'Retirement Calculator'!$B$68,BJ34+1,NA())</f>
        <v>31</v>
      </c>
      <c r="BK35" s="79"/>
      <c r="BL35" s="79"/>
      <c r="BM35" s="48">
        <f t="shared" si="14"/>
        <v>3</v>
      </c>
      <c r="BN35" s="48">
        <f t="shared" si="15"/>
        <v>31</v>
      </c>
      <c r="BO35" s="48">
        <f>IF(BO34&lt;'Retirement Calculator'!$B$68,BO34+1,NA())</f>
        <v>31</v>
      </c>
      <c r="BP35" s="79"/>
      <c r="BQ35" s="79"/>
      <c r="BR35" s="48">
        <f t="shared" si="16"/>
        <v>3</v>
      </c>
      <c r="BS35" s="48">
        <f t="shared" si="17"/>
        <v>31</v>
      </c>
      <c r="BT35" s="48">
        <f>IF(BT34&lt;'Retirement Calculator'!$B$68,BT34+1,NA())</f>
        <v>31</v>
      </c>
      <c r="BU35" s="79"/>
      <c r="BV35" s="79"/>
      <c r="BW35" s="48">
        <f t="shared" si="18"/>
        <v>3</v>
      </c>
      <c r="BX35" s="48">
        <f t="shared" si="19"/>
        <v>31</v>
      </c>
      <c r="BY35" s="48">
        <f>IF(BY34&lt;'Retirement Calculator'!$B$68,BY34+1,NA())</f>
        <v>31</v>
      </c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</row>
    <row r="36" spans="1:91">
      <c r="A36" s="44"/>
      <c r="B36" s="12" t="e">
        <f xml:space="preserve"> IF(ISERROR(F36),NA(),AI36)</f>
        <v>#N/A</v>
      </c>
      <c r="C36" s="70"/>
      <c r="D36" s="104"/>
      <c r="E36" s="99"/>
      <c r="F36" s="102" t="e">
        <f t="shared" si="3"/>
        <v>#N/A</v>
      </c>
      <c r="G36" s="103" t="str">
        <f>IF(D36="","",(D36+G35)*(1+((1+'Retirement Calculator'!$B$56)^(1/12)-1)))</f>
        <v/>
      </c>
      <c r="H36" s="55" t="str">
        <f>IF(C36="","",FV((1+'Retirement Calculator'!$B$56)^(1/12)-1,AI36,-C36,,0))</f>
        <v/>
      </c>
      <c r="I36" s="70"/>
      <c r="J36" s="99"/>
      <c r="K36" s="99"/>
      <c r="L36" s="102" t="e">
        <f t="shared" si="4"/>
        <v>#N/A</v>
      </c>
      <c r="M36" s="12" t="str">
        <f>IF(I36="","",FV((1+'Retirement Calculator'!$B$57)^(1/12)-1,AR36,-I36,,0))</f>
        <v/>
      </c>
      <c r="N36" s="12" t="str">
        <f>IF(J36="","",(J36+N35)*(1+((1+'Retirement Calculator'!$B$57)^(1/12)-1)))</f>
        <v/>
      </c>
      <c r="O36" s="70"/>
      <c r="P36" s="71"/>
      <c r="Q36" s="99"/>
      <c r="R36" s="69" t="e">
        <f t="shared" si="5"/>
        <v>#N/A</v>
      </c>
      <c r="S36" s="12" t="str">
        <f>IF(O36="","",FV((1+'Retirement Calculator'!$B$58)^(1/12)-1,BA36,-O36,,0))</f>
        <v/>
      </c>
      <c r="T36" s="43" t="str">
        <f>IF(P36="","",(P36+T35)*(1+((1+'Retirement Calculator'!$B$58)^(1/12)-1)))</f>
        <v/>
      </c>
      <c r="U36" s="71"/>
      <c r="V36" s="99"/>
      <c r="W36" s="108" t="str">
        <f>IF(U36="","",(U36+W35)*(1+((1+'Retirement Calculator'!$C$65)^(1/12)-1)))</f>
        <v/>
      </c>
      <c r="X36" s="73">
        <f t="shared" si="0"/>
        <v>0</v>
      </c>
      <c r="Y36" s="83" t="str">
        <f>IF(ISERROR(B36),"",SUM($X$5:X36))</f>
        <v/>
      </c>
      <c r="Z36" s="73">
        <f t="shared" si="1"/>
        <v>0</v>
      </c>
      <c r="AA36" s="83" t="str">
        <f>IF(ISERROR(B36),"",IF(Z36=0,NA(),SUM($Z$5:Z36)))</f>
        <v/>
      </c>
      <c r="AB36" s="83">
        <f t="shared" si="2"/>
        <v>0</v>
      </c>
      <c r="AC36" s="83" t="str">
        <f>IF(ISERROR(B36),"",IF(AB36=0,NA(),SUM($AB$5:AB36)))</f>
        <v/>
      </c>
      <c r="AD36" s="48">
        <f>IF(ISERROR(AI36),"",IF(AG36=AG35+1,AD35*(1+'Retirement Calculator'!$B$6),AD35))</f>
        <v>47089</v>
      </c>
      <c r="AE36" s="134"/>
      <c r="AF36" s="83" t="str">
        <f>IF(AE36="","",NPER((1+'Retirement Calculator'!$B$15)/(1+'Retirement Calculator'!$B$14)-1,-12*AE36,AA36,,1))</f>
        <v/>
      </c>
      <c r="AG36" s="128">
        <f t="shared" si="6"/>
        <v>3</v>
      </c>
      <c r="AH36" s="48">
        <f t="shared" si="7"/>
        <v>32</v>
      </c>
      <c r="AI36" s="48">
        <f>IF(AI35&lt;'Retirement Calculator'!$B$68,AI35+1,NA())</f>
        <v>32</v>
      </c>
      <c r="AJ36" s="68">
        <f>IF(ISERROR(AI36),"",IF(AG36=AG35+1,AJ35*(1+'Retirement Calculator'!$B$67),AJ35))</f>
        <v>16141.348934356763</v>
      </c>
      <c r="AK36" s="48">
        <f>IF(ISERROR(AJ36),"",FV((1+'Retirement Calculator'!$B$56)^(1/12)-1,AI36,-AJ36,,0))</f>
        <v>585763.78447743214</v>
      </c>
      <c r="AL36" s="68">
        <f>SUM($AJ$5:AJ36)</f>
        <v>465297.72795897827</v>
      </c>
      <c r="AM36" s="79"/>
      <c r="AN36" s="48" t="str">
        <f>IF(C36="","",SUM($C$5:C36))</f>
        <v/>
      </c>
      <c r="AO36" s="79"/>
      <c r="AP36" s="48">
        <f t="shared" si="8"/>
        <v>3</v>
      </c>
      <c r="AQ36" s="48">
        <f t="shared" si="9"/>
        <v>32</v>
      </c>
      <c r="AR36" s="48">
        <f>IF(AR35&lt;'Retirement Calculator'!$B$68,AR35+1,NA())</f>
        <v>32</v>
      </c>
      <c r="AS36" s="82">
        <f>IF(ISERROR(AR36),"",IF(AP36=AP35+1,AS35*(1+'Retirement Calculator'!$B$67),AS35))</f>
        <v>2690.2248223927941</v>
      </c>
      <c r="AT36" s="48">
        <f>IF(ISERROR(AS36),"",FV((1+'Retirement Calculator'!$B$57)^(1/12)-1,AR36,-AS36,,0))</f>
        <v>92909.834023202333</v>
      </c>
      <c r="AU36" s="68">
        <f>SUM($AJ$5:AS36)</f>
        <v>18428061.718307212</v>
      </c>
      <c r="AV36" s="79"/>
      <c r="AW36" s="48" t="str">
        <f>IF(I36="","",SUM($I$5:I36))</f>
        <v/>
      </c>
      <c r="AX36" s="79"/>
      <c r="AY36" s="48">
        <f t="shared" si="10"/>
        <v>3</v>
      </c>
      <c r="AZ36" s="48">
        <f t="shared" si="11"/>
        <v>32</v>
      </c>
      <c r="BA36" s="48">
        <f>IF(BA35&lt;'Retirement Calculator'!$B$68,BA35+1,NA())</f>
        <v>32</v>
      </c>
      <c r="BB36" s="82">
        <f>IF(ISERROR(BA36),"",IF(AY36=AY35+1,BB35*(1+'Retirement Calculator'!$B$67),BB35))</f>
        <v>8070.6744671783827</v>
      </c>
      <c r="BC36" s="48">
        <f>IF(ISERROR(BB36),"",FV((1+'Retirement Calculator'!$B$58)^(1/12)-1,BA36,-BB36,,0))</f>
        <v>285754.65821804054</v>
      </c>
      <c r="BD36" s="68">
        <f>SUM($AJ$5:BB36)</f>
        <v>243426656.65141878</v>
      </c>
      <c r="BE36" s="79"/>
      <c r="BF36" s="48" t="str">
        <f>IF(O36="","",SUM($O$5:O36))</f>
        <v/>
      </c>
      <c r="BG36" s="79"/>
      <c r="BH36" s="48">
        <f t="shared" si="12"/>
        <v>3</v>
      </c>
      <c r="BI36" s="48">
        <f t="shared" si="13"/>
        <v>32</v>
      </c>
      <c r="BJ36" s="48">
        <f>IF(BJ35&lt;'Retirement Calculator'!$B$68,BJ35+1,NA())</f>
        <v>32</v>
      </c>
      <c r="BK36" s="79"/>
      <c r="BL36" s="79"/>
      <c r="BM36" s="48">
        <f t="shared" si="14"/>
        <v>3</v>
      </c>
      <c r="BN36" s="48">
        <f t="shared" si="15"/>
        <v>32</v>
      </c>
      <c r="BO36" s="48">
        <f>IF(BO35&lt;'Retirement Calculator'!$B$68,BO35+1,NA())</f>
        <v>32</v>
      </c>
      <c r="BP36" s="79"/>
      <c r="BQ36" s="79"/>
      <c r="BR36" s="48">
        <f t="shared" si="16"/>
        <v>3</v>
      </c>
      <c r="BS36" s="48">
        <f t="shared" si="17"/>
        <v>32</v>
      </c>
      <c r="BT36" s="48">
        <f>IF(BT35&lt;'Retirement Calculator'!$B$68,BT35+1,NA())</f>
        <v>32</v>
      </c>
      <c r="BU36" s="79"/>
      <c r="BV36" s="79"/>
      <c r="BW36" s="48">
        <f t="shared" si="18"/>
        <v>3</v>
      </c>
      <c r="BX36" s="48">
        <f t="shared" si="19"/>
        <v>32</v>
      </c>
      <c r="BY36" s="48">
        <f>IF(BY35&lt;'Retirement Calculator'!$B$68,BY35+1,NA())</f>
        <v>32</v>
      </c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</row>
    <row r="37" spans="1:91">
      <c r="A37" s="44"/>
      <c r="B37" s="12" t="e">
        <f xml:space="preserve"> IF(ISERROR(F37),NA(),AI37)</f>
        <v>#N/A</v>
      </c>
      <c r="C37" s="70"/>
      <c r="D37" s="104"/>
      <c r="E37" s="99"/>
      <c r="F37" s="102" t="e">
        <f t="shared" si="3"/>
        <v>#N/A</v>
      </c>
      <c r="G37" s="103" t="str">
        <f>IF(D37="","",(D37+G36)*(1+((1+'Retirement Calculator'!$B$56)^(1/12)-1)))</f>
        <v/>
      </c>
      <c r="H37" s="55" t="str">
        <f>IF(C37="","",FV((1+'Retirement Calculator'!$B$56)^(1/12)-1,AI37,-C37,,0))</f>
        <v/>
      </c>
      <c r="I37" s="70"/>
      <c r="J37" s="99"/>
      <c r="K37" s="99"/>
      <c r="L37" s="102" t="e">
        <f t="shared" si="4"/>
        <v>#N/A</v>
      </c>
      <c r="M37" s="12" t="str">
        <f>IF(I37="","",FV((1+'Retirement Calculator'!$B$57)^(1/12)-1,AR37,-I37,,0))</f>
        <v/>
      </c>
      <c r="N37" s="12" t="str">
        <f>IF(J37="","",(J37+N36)*(1+((1+'Retirement Calculator'!$B$57)^(1/12)-1)))</f>
        <v/>
      </c>
      <c r="O37" s="70"/>
      <c r="P37" s="71"/>
      <c r="Q37" s="99"/>
      <c r="R37" s="69" t="e">
        <f t="shared" si="5"/>
        <v>#N/A</v>
      </c>
      <c r="S37" s="12" t="str">
        <f>IF(O37="","",FV((1+'Retirement Calculator'!$B$58)^(1/12)-1,BA37,-O37,,0))</f>
        <v/>
      </c>
      <c r="T37" s="43" t="str">
        <f>IF(P37="","",(P37+T36)*(1+((1+'Retirement Calculator'!$B$58)^(1/12)-1)))</f>
        <v/>
      </c>
      <c r="U37" s="71"/>
      <c r="V37" s="99"/>
      <c r="W37" s="108" t="str">
        <f>IF(U37="","",(U37+W36)*(1+((1+'Retirement Calculator'!$C$65)^(1/12)-1)))</f>
        <v/>
      </c>
      <c r="X37" s="73">
        <f t="shared" si="0"/>
        <v>0</v>
      </c>
      <c r="Y37" s="83" t="str">
        <f>IF(ISERROR(B37),"",SUM($X$5:X37))</f>
        <v/>
      </c>
      <c r="Z37" s="73">
        <f t="shared" si="1"/>
        <v>0</v>
      </c>
      <c r="AA37" s="83" t="str">
        <f>IF(ISERROR(B37),"",IF(Z37=0,NA(),SUM($Z$5:Z37)))</f>
        <v/>
      </c>
      <c r="AB37" s="83">
        <f t="shared" si="2"/>
        <v>0</v>
      </c>
      <c r="AC37" s="83" t="str">
        <f>IF(ISERROR(B37),"",IF(AB37=0,NA(),SUM($AB$5:AB37)))</f>
        <v/>
      </c>
      <c r="AD37" s="48">
        <f>IF(ISERROR(AI37),"",IF(AG37=AG36+1,AD36*(1+'Retirement Calculator'!$B$6),AD36))</f>
        <v>47089</v>
      </c>
      <c r="AE37" s="134"/>
      <c r="AF37" s="83" t="str">
        <f>IF(AE37="","",NPER((1+'Retirement Calculator'!$B$15)/(1+'Retirement Calculator'!$B$14)-1,-12*AE37,AA37,,1))</f>
        <v/>
      </c>
      <c r="AG37" s="128">
        <f t="shared" si="6"/>
        <v>3</v>
      </c>
      <c r="AH37" s="48">
        <f t="shared" si="7"/>
        <v>33</v>
      </c>
      <c r="AI37" s="48">
        <f>IF(AI36&lt;'Retirement Calculator'!$B$68,AI36+1,NA())</f>
        <v>33</v>
      </c>
      <c r="AJ37" s="68">
        <f>IF(ISERROR(AI37),"",IF(AG37=AG36+1,AJ36*(1+'Retirement Calculator'!$B$67),AJ36))</f>
        <v>16141.348934356763</v>
      </c>
      <c r="AK37" s="48">
        <f>IF(ISERROR(AJ37),"",FV((1+'Retirement Calculator'!$B$56)^(1/12)-1,AI37,-AJ37,,0))</f>
        <v>606576.09608737822</v>
      </c>
      <c r="AL37" s="68">
        <f>SUM($AJ$5:AJ37)</f>
        <v>481439.07689333503</v>
      </c>
      <c r="AM37" s="79"/>
      <c r="AN37" s="48" t="str">
        <f>IF(C37="","",SUM($C$5:C37))</f>
        <v/>
      </c>
      <c r="AO37" s="79"/>
      <c r="AP37" s="48">
        <f t="shared" si="8"/>
        <v>3</v>
      </c>
      <c r="AQ37" s="48">
        <f t="shared" si="9"/>
        <v>33</v>
      </c>
      <c r="AR37" s="48">
        <f>IF(AR36&lt;'Retirement Calculator'!$B$68,AR36+1,NA())</f>
        <v>33</v>
      </c>
      <c r="AS37" s="82">
        <f>IF(ISERROR(AR37),"",IF(AP37=AP36+1,AS36*(1+'Retirement Calculator'!$B$67),AS36))</f>
        <v>2690.2248223927941</v>
      </c>
      <c r="AT37" s="48">
        <f>IF(ISERROR(AS37),"",FV((1+'Retirement Calculator'!$B$57)^(1/12)-1,AR37,-AS37,,0))</f>
        <v>96052.302160720719</v>
      </c>
      <c r="AU37" s="68">
        <f>SUM($AJ$5:AS37)</f>
        <v>19534977.465044674</v>
      </c>
      <c r="AV37" s="79"/>
      <c r="AW37" s="48" t="str">
        <f>IF(I37="","",SUM($I$5:I37))</f>
        <v/>
      </c>
      <c r="AX37" s="79"/>
      <c r="AY37" s="48">
        <f t="shared" si="10"/>
        <v>3</v>
      </c>
      <c r="AZ37" s="48">
        <f t="shared" si="11"/>
        <v>33</v>
      </c>
      <c r="BA37" s="48">
        <f>IF(BA36&lt;'Retirement Calculator'!$B$68,BA36+1,NA())</f>
        <v>33</v>
      </c>
      <c r="BB37" s="82">
        <f>IF(ISERROR(BA37),"",IF(AY37=AY36+1,BB36*(1+'Retirement Calculator'!$B$67),BB36))</f>
        <v>8070.6744671783827</v>
      </c>
      <c r="BC37" s="48">
        <f>IF(ISERROR(BB37),"",FV((1+'Retirement Calculator'!$B$58)^(1/12)-1,BA37,-BB37,,0))</f>
        <v>295663.88676026743</v>
      </c>
      <c r="BD37" s="68">
        <f>SUM($AJ$5:BB37)</f>
        <v>264172741.83982879</v>
      </c>
      <c r="BE37" s="79"/>
      <c r="BF37" s="48" t="str">
        <f>IF(O37="","",SUM($O$5:O37))</f>
        <v/>
      </c>
      <c r="BG37" s="79"/>
      <c r="BH37" s="48">
        <f t="shared" si="12"/>
        <v>3</v>
      </c>
      <c r="BI37" s="48">
        <f t="shared" si="13"/>
        <v>33</v>
      </c>
      <c r="BJ37" s="48">
        <f>IF(BJ36&lt;'Retirement Calculator'!$B$68,BJ36+1,NA())</f>
        <v>33</v>
      </c>
      <c r="BK37" s="79"/>
      <c r="BL37" s="79"/>
      <c r="BM37" s="48">
        <f t="shared" si="14"/>
        <v>3</v>
      </c>
      <c r="BN37" s="48">
        <f t="shared" si="15"/>
        <v>33</v>
      </c>
      <c r="BO37" s="48">
        <f>IF(BO36&lt;'Retirement Calculator'!$B$68,BO36+1,NA())</f>
        <v>33</v>
      </c>
      <c r="BP37" s="79"/>
      <c r="BQ37" s="79"/>
      <c r="BR37" s="48">
        <f t="shared" si="16"/>
        <v>3</v>
      </c>
      <c r="BS37" s="48">
        <f t="shared" si="17"/>
        <v>33</v>
      </c>
      <c r="BT37" s="48">
        <f>IF(BT36&lt;'Retirement Calculator'!$B$68,BT36+1,NA())</f>
        <v>33</v>
      </c>
      <c r="BU37" s="79"/>
      <c r="BV37" s="79"/>
      <c r="BW37" s="48">
        <f t="shared" si="18"/>
        <v>3</v>
      </c>
      <c r="BX37" s="48">
        <f t="shared" si="19"/>
        <v>33</v>
      </c>
      <c r="BY37" s="48">
        <f>IF(BY36&lt;'Retirement Calculator'!$B$68,BY36+1,NA())</f>
        <v>33</v>
      </c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</row>
    <row r="38" spans="1:91">
      <c r="A38" s="44"/>
      <c r="B38" s="12" t="e">
        <f xml:space="preserve"> IF(ISERROR(F38),NA(),AI38)</f>
        <v>#N/A</v>
      </c>
      <c r="C38" s="70"/>
      <c r="D38" s="104"/>
      <c r="E38" s="99"/>
      <c r="F38" s="102" t="e">
        <f t="shared" si="3"/>
        <v>#N/A</v>
      </c>
      <c r="G38" s="103" t="str">
        <f>IF(D38="","",(D38+G37)*(1+((1+'Retirement Calculator'!$B$56)^(1/12)-1)))</f>
        <v/>
      </c>
      <c r="H38" s="55" t="str">
        <f>IF(C38="","",FV((1+'Retirement Calculator'!$B$56)^(1/12)-1,AI38,-C38,,0))</f>
        <v/>
      </c>
      <c r="I38" s="70"/>
      <c r="J38" s="99"/>
      <c r="K38" s="99"/>
      <c r="L38" s="102" t="e">
        <f t="shared" si="4"/>
        <v>#N/A</v>
      </c>
      <c r="M38" s="12" t="str">
        <f>IF(I38="","",FV((1+'Retirement Calculator'!$B$57)^(1/12)-1,AR38,-I38,,0))</f>
        <v/>
      </c>
      <c r="N38" s="12" t="str">
        <f>IF(J38="","",(J38+N37)*(1+((1+'Retirement Calculator'!$B$57)^(1/12)-1)))</f>
        <v/>
      </c>
      <c r="O38" s="70"/>
      <c r="P38" s="71"/>
      <c r="Q38" s="99"/>
      <c r="R38" s="69" t="e">
        <f t="shared" si="5"/>
        <v>#N/A</v>
      </c>
      <c r="S38" s="12" t="str">
        <f>IF(O38="","",FV((1+'Retirement Calculator'!$B$58)^(1/12)-1,BA38,-O38,,0))</f>
        <v/>
      </c>
      <c r="T38" s="43" t="str">
        <f>IF(P38="","",(P38+T37)*(1+((1+'Retirement Calculator'!$B$58)^(1/12)-1)))</f>
        <v/>
      </c>
      <c r="U38" s="71"/>
      <c r="V38" s="99"/>
      <c r="W38" s="108" t="str">
        <f>IF(U38="","",(U38+W37)*(1+((1+'Retirement Calculator'!$C$65)^(1/12)-1)))</f>
        <v/>
      </c>
      <c r="X38" s="73">
        <f t="shared" si="0"/>
        <v>0</v>
      </c>
      <c r="Y38" s="83" t="str">
        <f>IF(ISERROR(B38),"",SUM($X$5:X38))</f>
        <v/>
      </c>
      <c r="Z38" s="73">
        <f t="shared" si="1"/>
        <v>0</v>
      </c>
      <c r="AA38" s="83" t="str">
        <f>IF(ISERROR(B38),"",IF(Z38=0,NA(),SUM($Z$5:Z38)))</f>
        <v/>
      </c>
      <c r="AB38" s="83">
        <f t="shared" si="2"/>
        <v>0</v>
      </c>
      <c r="AC38" s="83" t="str">
        <f>IF(ISERROR(B38),"",IF(AB38=0,NA(),SUM($AB$5:AB38)))</f>
        <v/>
      </c>
      <c r="AD38" s="48">
        <f>IF(ISERROR(AI38),"",IF(AG38=AG37+1,AD37*(1+'Retirement Calculator'!$B$6),AD37))</f>
        <v>47089</v>
      </c>
      <c r="AE38" s="134"/>
      <c r="AF38" s="83" t="str">
        <f>IF(AE38="","",NPER((1+'Retirement Calculator'!$B$15)/(1+'Retirement Calculator'!$B$14)-1,-12*AE38,AA38,,1))</f>
        <v/>
      </c>
      <c r="AG38" s="128">
        <f t="shared" si="6"/>
        <v>3</v>
      </c>
      <c r="AH38" s="48">
        <f t="shared" si="7"/>
        <v>34</v>
      </c>
      <c r="AI38" s="48">
        <f>IF(AI37&lt;'Retirement Calculator'!$B$68,AI37+1,NA())</f>
        <v>34</v>
      </c>
      <c r="AJ38" s="68">
        <f>IF(ISERROR(AI38),"",IF(AG38=AG37+1,AJ37*(1+'Retirement Calculator'!$B$67),AJ37))</f>
        <v>16141.348934356763</v>
      </c>
      <c r="AK38" s="48">
        <f>IF(ISERROR(AJ38),"",FV((1+'Retirement Calculator'!$B$56)^(1/12)-1,AI38,-AJ38,,0))</f>
        <v>627554.36799275188</v>
      </c>
      <c r="AL38" s="68">
        <f>SUM($AJ$5:AJ38)</f>
        <v>497580.4258276918</v>
      </c>
      <c r="AM38" s="79"/>
      <c r="AN38" s="48" t="str">
        <f>IF(C38="","",SUM($C$5:C38))</f>
        <v/>
      </c>
      <c r="AO38" s="79"/>
      <c r="AP38" s="48">
        <f t="shared" si="8"/>
        <v>3</v>
      </c>
      <c r="AQ38" s="48">
        <f t="shared" si="9"/>
        <v>34</v>
      </c>
      <c r="AR38" s="48">
        <f>IF(AR37&lt;'Retirement Calculator'!$B$68,AR37+1,NA())</f>
        <v>34</v>
      </c>
      <c r="AS38" s="82">
        <f>IF(ISERROR(AR38),"",IF(AP38=AP37+1,AS37*(1+'Retirement Calculator'!$B$67),AS37))</f>
        <v>2690.2248223927941</v>
      </c>
      <c r="AT38" s="48">
        <f>IF(ISERROR(AS38),"",FV((1+'Retirement Calculator'!$B$57)^(1/12)-1,AR38,-AS38,,0))</f>
        <v>99210.066420798408</v>
      </c>
      <c r="AU38" s="68">
        <f>SUM($AJ$5:AS38)</f>
        <v>20679014.832621869</v>
      </c>
      <c r="AV38" s="79"/>
      <c r="AW38" s="48" t="str">
        <f>IF(I38="","",SUM($I$5:I38))</f>
        <v/>
      </c>
      <c r="AX38" s="79"/>
      <c r="AY38" s="48">
        <f t="shared" si="10"/>
        <v>3</v>
      </c>
      <c r="AZ38" s="48">
        <f t="shared" si="11"/>
        <v>34</v>
      </c>
      <c r="BA38" s="48">
        <f>IF(BA37&lt;'Retirement Calculator'!$B$68,BA37+1,NA())</f>
        <v>34</v>
      </c>
      <c r="BB38" s="82">
        <f>IF(ISERROR(BA38),"",IF(AY38=AY37+1,BB37*(1+'Retirement Calculator'!$B$67),BB37))</f>
        <v>8070.6744671783827</v>
      </c>
      <c r="BC38" s="48">
        <f>IF(ISERROR(BB38),"",FV((1+'Retirement Calculator'!$B$58)^(1/12)-1,BA38,-BB38,,0))</f>
        <v>305636.87157730211</v>
      </c>
      <c r="BD38" s="68">
        <f>SUM($AJ$5:BB38)</f>
        <v>286103145.78091586</v>
      </c>
      <c r="BE38" s="79"/>
      <c r="BF38" s="48" t="str">
        <f>IF(O38="","",SUM($O$5:O38))</f>
        <v/>
      </c>
      <c r="BG38" s="79"/>
      <c r="BH38" s="48">
        <f t="shared" si="12"/>
        <v>3</v>
      </c>
      <c r="BI38" s="48">
        <f t="shared" si="13"/>
        <v>34</v>
      </c>
      <c r="BJ38" s="48">
        <f>IF(BJ37&lt;'Retirement Calculator'!$B$68,BJ37+1,NA())</f>
        <v>34</v>
      </c>
      <c r="BK38" s="79"/>
      <c r="BL38" s="79"/>
      <c r="BM38" s="48">
        <f t="shared" si="14"/>
        <v>3</v>
      </c>
      <c r="BN38" s="48">
        <f t="shared" si="15"/>
        <v>34</v>
      </c>
      <c r="BO38" s="48">
        <f>IF(BO37&lt;'Retirement Calculator'!$B$68,BO37+1,NA())</f>
        <v>34</v>
      </c>
      <c r="BP38" s="79"/>
      <c r="BQ38" s="79"/>
      <c r="BR38" s="48">
        <f t="shared" si="16"/>
        <v>3</v>
      </c>
      <c r="BS38" s="48">
        <f t="shared" si="17"/>
        <v>34</v>
      </c>
      <c r="BT38" s="48">
        <f>IF(BT37&lt;'Retirement Calculator'!$B$68,BT37+1,NA())</f>
        <v>34</v>
      </c>
      <c r="BU38" s="79"/>
      <c r="BV38" s="79"/>
      <c r="BW38" s="48">
        <f t="shared" si="18"/>
        <v>3</v>
      </c>
      <c r="BX38" s="48">
        <f t="shared" si="19"/>
        <v>34</v>
      </c>
      <c r="BY38" s="48">
        <f>IF(BY37&lt;'Retirement Calculator'!$B$68,BY37+1,NA())</f>
        <v>34</v>
      </c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</row>
    <row r="39" spans="1:91">
      <c r="A39" s="44"/>
      <c r="B39" s="12" t="e">
        <f xml:space="preserve"> IF(ISERROR(F39),NA(),AI39)</f>
        <v>#N/A</v>
      </c>
      <c r="C39" s="70"/>
      <c r="D39" s="104"/>
      <c r="E39" s="99"/>
      <c r="F39" s="102" t="e">
        <f t="shared" si="3"/>
        <v>#N/A</v>
      </c>
      <c r="G39" s="103" t="str">
        <f>IF(D39="","",(D39+G38)*(1+((1+'Retirement Calculator'!$B$56)^(1/12)-1)))</f>
        <v/>
      </c>
      <c r="H39" s="55" t="str">
        <f>IF(C39="","",FV((1+'Retirement Calculator'!$B$56)^(1/12)-1,AI39,-C39,,0))</f>
        <v/>
      </c>
      <c r="I39" s="70"/>
      <c r="J39" s="99"/>
      <c r="K39" s="99"/>
      <c r="L39" s="102" t="e">
        <f t="shared" si="4"/>
        <v>#N/A</v>
      </c>
      <c r="M39" s="12" t="str">
        <f>IF(I39="","",FV((1+'Retirement Calculator'!$B$57)^(1/12)-1,AR39,-I39,,0))</f>
        <v/>
      </c>
      <c r="N39" s="12" t="str">
        <f>IF(J39="","",(J39+N38)*(1+((1+'Retirement Calculator'!$B$57)^(1/12)-1)))</f>
        <v/>
      </c>
      <c r="O39" s="70"/>
      <c r="P39" s="71"/>
      <c r="Q39" s="99"/>
      <c r="R39" s="69" t="e">
        <f t="shared" si="5"/>
        <v>#N/A</v>
      </c>
      <c r="S39" s="12" t="str">
        <f>IF(O39="","",FV((1+'Retirement Calculator'!$B$58)^(1/12)-1,BA39,-O39,,0))</f>
        <v/>
      </c>
      <c r="T39" s="43" t="str">
        <f>IF(P39="","",(P39+T38)*(1+((1+'Retirement Calculator'!$B$58)^(1/12)-1)))</f>
        <v/>
      </c>
      <c r="U39" s="71"/>
      <c r="V39" s="99"/>
      <c r="W39" s="108" t="str">
        <f>IF(U39="","",(U39+W38)*(1+((1+'Retirement Calculator'!$C$65)^(1/12)-1)))</f>
        <v/>
      </c>
      <c r="X39" s="73">
        <f t="shared" si="0"/>
        <v>0</v>
      </c>
      <c r="Y39" s="83" t="str">
        <f>IF(ISERROR(B39),"",SUM($X$5:X39))</f>
        <v/>
      </c>
      <c r="Z39" s="73">
        <f t="shared" si="1"/>
        <v>0</v>
      </c>
      <c r="AA39" s="83" t="str">
        <f>IF(ISERROR(B39),"",IF(Z39=0,NA(),SUM($Z$5:Z39)))</f>
        <v/>
      </c>
      <c r="AB39" s="83">
        <f t="shared" si="2"/>
        <v>0</v>
      </c>
      <c r="AC39" s="83" t="str">
        <f>IF(ISERROR(B39),"",IF(AB39=0,NA(),SUM($AB$5:AB39)))</f>
        <v/>
      </c>
      <c r="AD39" s="48">
        <f>IF(ISERROR(AI39),"",IF(AG39=AG38+1,AD38*(1+'Retirement Calculator'!$B$6),AD38))</f>
        <v>47089</v>
      </c>
      <c r="AE39" s="134"/>
      <c r="AF39" s="83" t="str">
        <f>IF(AE39="","",NPER((1+'Retirement Calculator'!$B$15)/(1+'Retirement Calculator'!$B$14)-1,-12*AE39,AA39,,1))</f>
        <v/>
      </c>
      <c r="AG39" s="128">
        <f t="shared" si="6"/>
        <v>3</v>
      </c>
      <c r="AH39" s="48">
        <f t="shared" si="7"/>
        <v>35</v>
      </c>
      <c r="AI39" s="48">
        <f>IF(AI38&lt;'Retirement Calculator'!$B$68,AI38+1,NA())</f>
        <v>35</v>
      </c>
      <c r="AJ39" s="68">
        <f>IF(ISERROR(AI39),"",IF(AG39=AG38+1,AJ38*(1+'Retirement Calculator'!$B$67),AJ38))</f>
        <v>16141.348934356763</v>
      </c>
      <c r="AK39" s="48">
        <f>IF(ISERROR(AJ39),"",FV((1+'Retirement Calculator'!$B$56)^(1/12)-1,AI39,-AJ39,,0))</f>
        <v>648699.92358425457</v>
      </c>
      <c r="AL39" s="68">
        <f>SUM($AJ$5:AJ39)</f>
        <v>513721.77476204856</v>
      </c>
      <c r="AM39" s="79"/>
      <c r="AN39" s="48" t="str">
        <f>IF(C39="","",SUM($C$5:C39))</f>
        <v/>
      </c>
      <c r="AO39" s="79"/>
      <c r="AP39" s="48">
        <f t="shared" si="8"/>
        <v>3</v>
      </c>
      <c r="AQ39" s="48">
        <f t="shared" si="9"/>
        <v>35</v>
      </c>
      <c r="AR39" s="48">
        <f>IF(AR38&lt;'Retirement Calculator'!$B$68,AR38+1,NA())</f>
        <v>35</v>
      </c>
      <c r="AS39" s="82">
        <f>IF(ISERROR(AR39),"",IF(AP39=AP38+1,AS38*(1+'Retirement Calculator'!$B$67),AS38))</f>
        <v>2690.2248223927941</v>
      </c>
      <c r="AT39" s="48">
        <f>IF(ISERROR(AS39),"",FV((1+'Retirement Calculator'!$B$57)^(1/12)-1,AR39,-AS39,,0))</f>
        <v>102383.20125808546</v>
      </c>
      <c r="AU39" s="68">
        <f>SUM($AJ$5:AS39)</f>
        <v>21860341.104724925</v>
      </c>
      <c r="AV39" s="79"/>
      <c r="AW39" s="48" t="str">
        <f>IF(I39="","",SUM($I$5:I39))</f>
        <v/>
      </c>
      <c r="AX39" s="79"/>
      <c r="AY39" s="48">
        <f t="shared" si="10"/>
        <v>3</v>
      </c>
      <c r="AZ39" s="48">
        <f t="shared" si="11"/>
        <v>35</v>
      </c>
      <c r="BA39" s="48">
        <f>IF(BA38&lt;'Retirement Calculator'!$B$68,BA38+1,NA())</f>
        <v>35</v>
      </c>
      <c r="BB39" s="82">
        <f>IF(ISERROR(BA39),"",IF(AY39=AY38+1,BB38*(1+'Retirement Calculator'!$B$67),BB38))</f>
        <v>8070.6744671783827</v>
      </c>
      <c r="BC39" s="48">
        <f>IF(ISERROR(BB39),"",FV((1+'Retirement Calculator'!$B$58)^(1/12)-1,BA39,-BB39,,0))</f>
        <v>315674.02287893626</v>
      </c>
      <c r="BD39" s="68">
        <f>SUM($AJ$5:BB39)</f>
        <v>309255340.03346914</v>
      </c>
      <c r="BE39" s="79"/>
      <c r="BF39" s="48" t="str">
        <f>IF(O39="","",SUM($O$5:O39))</f>
        <v/>
      </c>
      <c r="BG39" s="79"/>
      <c r="BH39" s="48">
        <f t="shared" si="12"/>
        <v>3</v>
      </c>
      <c r="BI39" s="48">
        <f t="shared" si="13"/>
        <v>35</v>
      </c>
      <c r="BJ39" s="48">
        <f>IF(BJ38&lt;'Retirement Calculator'!$B$68,BJ38+1,NA())</f>
        <v>35</v>
      </c>
      <c r="BK39" s="79"/>
      <c r="BL39" s="79"/>
      <c r="BM39" s="48">
        <f t="shared" si="14"/>
        <v>3</v>
      </c>
      <c r="BN39" s="48">
        <f t="shared" si="15"/>
        <v>35</v>
      </c>
      <c r="BO39" s="48">
        <f>IF(BO38&lt;'Retirement Calculator'!$B$68,BO38+1,NA())</f>
        <v>35</v>
      </c>
      <c r="BP39" s="79"/>
      <c r="BQ39" s="79"/>
      <c r="BR39" s="48">
        <f t="shared" si="16"/>
        <v>3</v>
      </c>
      <c r="BS39" s="48">
        <f t="shared" si="17"/>
        <v>35</v>
      </c>
      <c r="BT39" s="48">
        <f>IF(BT38&lt;'Retirement Calculator'!$B$68,BT38+1,NA())</f>
        <v>35</v>
      </c>
      <c r="BU39" s="79"/>
      <c r="BV39" s="79"/>
      <c r="BW39" s="48">
        <f t="shared" si="18"/>
        <v>3</v>
      </c>
      <c r="BX39" s="48">
        <f t="shared" si="19"/>
        <v>35</v>
      </c>
      <c r="BY39" s="48">
        <f>IF(BY38&lt;'Retirement Calculator'!$B$68,BY38+1,NA())</f>
        <v>35</v>
      </c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</row>
    <row r="40" spans="1:91">
      <c r="A40" s="44"/>
      <c r="B40" s="12" t="e">
        <f xml:space="preserve"> IF(ISERROR(F40),NA(),AI40)</f>
        <v>#N/A</v>
      </c>
      <c r="C40" s="70"/>
      <c r="D40" s="104"/>
      <c r="E40" s="99"/>
      <c r="F40" s="102" t="e">
        <f t="shared" si="3"/>
        <v>#N/A</v>
      </c>
      <c r="G40" s="103" t="str">
        <f>IF(D40="","",(D40+G39)*(1+((1+'Retirement Calculator'!$B$56)^(1/12)-1)))</f>
        <v/>
      </c>
      <c r="H40" s="55" t="str">
        <f>IF(C40="","",FV((1+'Retirement Calculator'!$B$56)^(1/12)-1,AI40,-C40,,0))</f>
        <v/>
      </c>
      <c r="I40" s="70"/>
      <c r="J40" s="99"/>
      <c r="K40" s="99"/>
      <c r="L40" s="102" t="e">
        <f t="shared" si="4"/>
        <v>#N/A</v>
      </c>
      <c r="M40" s="12" t="str">
        <f>IF(I40="","",FV((1+'Retirement Calculator'!$B$57)^(1/12)-1,AR40,-I40,,0))</f>
        <v/>
      </c>
      <c r="N40" s="12" t="str">
        <f>IF(J40="","",(J40+N39)*(1+((1+'Retirement Calculator'!$B$57)^(1/12)-1)))</f>
        <v/>
      </c>
      <c r="O40" s="70"/>
      <c r="P40" s="71"/>
      <c r="Q40" s="99"/>
      <c r="R40" s="69" t="e">
        <f t="shared" si="5"/>
        <v>#N/A</v>
      </c>
      <c r="S40" s="12" t="str">
        <f>IF(O40="","",FV((1+'Retirement Calculator'!$B$58)^(1/12)-1,BA40,-O40,,0))</f>
        <v/>
      </c>
      <c r="T40" s="43" t="str">
        <f>IF(P40="","",(P40+T39)*(1+((1+'Retirement Calculator'!$B$58)^(1/12)-1)))</f>
        <v/>
      </c>
      <c r="U40" s="71"/>
      <c r="V40" s="99"/>
      <c r="W40" s="108" t="str">
        <f>IF(U40="","",(U40+W39)*(1+((1+'Retirement Calculator'!$C$65)^(1/12)-1)))</f>
        <v/>
      </c>
      <c r="X40" s="73">
        <f t="shared" si="0"/>
        <v>0</v>
      </c>
      <c r="Y40" s="83" t="str">
        <f>IF(ISERROR(B40),"",SUM($X$5:X40))</f>
        <v/>
      </c>
      <c r="Z40" s="73">
        <f t="shared" si="1"/>
        <v>0</v>
      </c>
      <c r="AA40" s="83" t="str">
        <f>IF(ISERROR(B40),"",IF(Z40=0,NA(),SUM($Z$5:Z40)))</f>
        <v/>
      </c>
      <c r="AB40" s="83">
        <f t="shared" si="2"/>
        <v>0</v>
      </c>
      <c r="AC40" s="83" t="str">
        <f>IF(ISERROR(B40),"",IF(AB40=0,NA(),SUM($AB$5:AB40)))</f>
        <v/>
      </c>
      <c r="AD40" s="48">
        <f>IF(ISERROR(AI40),"",IF(AG40=AG39+1,AD39*(1+'Retirement Calculator'!$B$6),AD39))</f>
        <v>47089</v>
      </c>
      <c r="AE40" s="134"/>
      <c r="AF40" s="83" t="str">
        <f>IF(AE40="","",NPER((1+'Retirement Calculator'!$B$15)/(1+'Retirement Calculator'!$B$14)-1,-12*AE40,AA40,,1))</f>
        <v/>
      </c>
      <c r="AG40" s="128">
        <f t="shared" si="6"/>
        <v>3</v>
      </c>
      <c r="AH40" s="48">
        <f t="shared" si="7"/>
        <v>36</v>
      </c>
      <c r="AI40" s="48">
        <f>IF(AI39&lt;'Retirement Calculator'!$B$68,AI39+1,NA())</f>
        <v>36</v>
      </c>
      <c r="AJ40" s="68">
        <f>IF(ISERROR(AI40),"",IF(AG40=AG39+1,AJ39*(1+'Retirement Calculator'!$B$67),AJ39))</f>
        <v>16141.348934356763</v>
      </c>
      <c r="AK40" s="48">
        <f>IF(ISERROR(AJ40),"",FV((1+'Retirement Calculator'!$B$56)^(1/12)-1,AI40,-AJ40,,0))</f>
        <v>670014.09680549137</v>
      </c>
      <c r="AL40" s="68">
        <f>SUM($AJ$5:AJ40)</f>
        <v>529863.12369640532</v>
      </c>
      <c r="AM40" s="79"/>
      <c r="AN40" s="48" t="str">
        <f>IF(C40="","",SUM($C$5:C40))</f>
        <v/>
      </c>
      <c r="AO40" s="79"/>
      <c r="AP40" s="48">
        <f t="shared" si="8"/>
        <v>3</v>
      </c>
      <c r="AQ40" s="48">
        <f t="shared" si="9"/>
        <v>36</v>
      </c>
      <c r="AR40" s="48">
        <f>IF(AR39&lt;'Retirement Calculator'!$B$68,AR39+1,NA())</f>
        <v>36</v>
      </c>
      <c r="AS40" s="82">
        <f>IF(ISERROR(AR40),"",IF(AP40=AP39+1,AS39*(1+'Retirement Calculator'!$B$67),AS39))</f>
        <v>2690.2248223927941</v>
      </c>
      <c r="AT40" s="48">
        <f>IF(ISERROR(AS40),"",FV((1+'Retirement Calculator'!$B$57)^(1/12)-1,AR40,-AS40,,0))</f>
        <v>105571.78148964373</v>
      </c>
      <c r="AU40" s="68">
        <f>SUM($AJ$5:AS40)</f>
        <v>23079124.898983572</v>
      </c>
      <c r="AV40" s="79"/>
      <c r="AW40" s="48" t="str">
        <f>IF(I40="","",SUM($I$5:I40))</f>
        <v/>
      </c>
      <c r="AX40" s="79"/>
      <c r="AY40" s="48">
        <f t="shared" si="10"/>
        <v>3</v>
      </c>
      <c r="AZ40" s="48">
        <f t="shared" si="11"/>
        <v>36</v>
      </c>
      <c r="BA40" s="48">
        <f>IF(BA39&lt;'Retirement Calculator'!$B$68,BA39+1,NA())</f>
        <v>36</v>
      </c>
      <c r="BB40" s="82">
        <f>IF(ISERROR(BA40),"",IF(AY40=AY39+1,BB39*(1+'Retirement Calculator'!$B$67),BB39))</f>
        <v>8070.6744671783827</v>
      </c>
      <c r="BC40" s="48">
        <f>IF(ISERROR(BB40),"",FV((1+'Retirement Calculator'!$B$58)^(1/12)-1,BA40,-BB40,,0))</f>
        <v>325775.75351426366</v>
      </c>
      <c r="BD40" s="68">
        <f>SUM($AJ$5:BB40)</f>
        <v>333666966.18266827</v>
      </c>
      <c r="BE40" s="79"/>
      <c r="BF40" s="48" t="str">
        <f>IF(O40="","",SUM($O$5:O40))</f>
        <v/>
      </c>
      <c r="BG40" s="79"/>
      <c r="BH40" s="48">
        <f t="shared" si="12"/>
        <v>3</v>
      </c>
      <c r="BI40" s="48">
        <f t="shared" si="13"/>
        <v>36</v>
      </c>
      <c r="BJ40" s="48">
        <f>IF(BJ39&lt;'Retirement Calculator'!$B$68,BJ39+1,NA())</f>
        <v>36</v>
      </c>
      <c r="BK40" s="79"/>
      <c r="BL40" s="79"/>
      <c r="BM40" s="48">
        <f t="shared" si="14"/>
        <v>3</v>
      </c>
      <c r="BN40" s="48">
        <f t="shared" si="15"/>
        <v>36</v>
      </c>
      <c r="BO40" s="48">
        <f>IF(BO39&lt;'Retirement Calculator'!$B$68,BO39+1,NA())</f>
        <v>36</v>
      </c>
      <c r="BP40" s="79"/>
      <c r="BQ40" s="79"/>
      <c r="BR40" s="48">
        <f t="shared" si="16"/>
        <v>3</v>
      </c>
      <c r="BS40" s="48">
        <f t="shared" si="17"/>
        <v>36</v>
      </c>
      <c r="BT40" s="48">
        <f>IF(BT39&lt;'Retirement Calculator'!$B$68,BT39+1,NA())</f>
        <v>36</v>
      </c>
      <c r="BU40" s="79"/>
      <c r="BV40" s="79"/>
      <c r="BW40" s="48">
        <f t="shared" si="18"/>
        <v>3</v>
      </c>
      <c r="BX40" s="48">
        <f t="shared" si="19"/>
        <v>36</v>
      </c>
      <c r="BY40" s="48">
        <f>IF(BY39&lt;'Retirement Calculator'!$B$68,BY39+1,NA())</f>
        <v>36</v>
      </c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</row>
    <row r="41" spans="1:91">
      <c r="A41" s="44"/>
      <c r="B41" s="12" t="e">
        <f xml:space="preserve"> IF(ISERROR(F41),NA(),AI41)</f>
        <v>#N/A</v>
      </c>
      <c r="C41" s="70"/>
      <c r="D41" s="104"/>
      <c r="E41" s="99"/>
      <c r="F41" s="102" t="e">
        <f t="shared" si="3"/>
        <v>#N/A</v>
      </c>
      <c r="G41" s="103" t="str">
        <f>IF(D41="","",(D41+G40)*(1+((1+'Retirement Calculator'!$B$56)^(1/12)-1)))</f>
        <v/>
      </c>
      <c r="H41" s="55" t="str">
        <f>IF(C41="","",FV((1+'Retirement Calculator'!$B$56)^(1/12)-1,AI41,-C41,,0))</f>
        <v/>
      </c>
      <c r="I41" s="70"/>
      <c r="J41" s="99"/>
      <c r="K41" s="99"/>
      <c r="L41" s="102" t="e">
        <f t="shared" si="4"/>
        <v>#N/A</v>
      </c>
      <c r="M41" s="12" t="str">
        <f>IF(I41="","",FV((1+'Retirement Calculator'!$B$57)^(1/12)-1,AR41,-I41,,0))</f>
        <v/>
      </c>
      <c r="N41" s="12" t="str">
        <f>IF(J41="","",(J41+N40)*(1+((1+'Retirement Calculator'!$B$57)^(1/12)-1)))</f>
        <v/>
      </c>
      <c r="O41" s="70"/>
      <c r="P41" s="71"/>
      <c r="Q41" s="99"/>
      <c r="R41" s="69" t="e">
        <f t="shared" si="5"/>
        <v>#N/A</v>
      </c>
      <c r="S41" s="12" t="str">
        <f>IF(O41="","",FV((1+'Retirement Calculator'!$B$58)^(1/12)-1,BA41,-O41,,0))</f>
        <v/>
      </c>
      <c r="T41" s="43" t="str">
        <f>IF(P41="","",(P41+T40)*(1+((1+'Retirement Calculator'!$B$58)^(1/12)-1)))</f>
        <v/>
      </c>
      <c r="U41" s="71"/>
      <c r="V41" s="99"/>
      <c r="W41" s="108" t="str">
        <f>IF(U41="","",(U41+W40)*(1+((1+'Retirement Calculator'!$C$65)^(1/12)-1)))</f>
        <v/>
      </c>
      <c r="X41" s="73">
        <f t="shared" si="0"/>
        <v>0</v>
      </c>
      <c r="Y41" s="83" t="str">
        <f>IF(ISERROR(B41),"",SUM($X$5:X41))</f>
        <v/>
      </c>
      <c r="Z41" s="73">
        <f t="shared" si="1"/>
        <v>0</v>
      </c>
      <c r="AA41" s="83" t="str">
        <f>IF(ISERROR(B41),"",IF(Z41=0,NA(),SUM($Z$5:Z41)))</f>
        <v/>
      </c>
      <c r="AB41" s="83">
        <f t="shared" si="2"/>
        <v>0</v>
      </c>
      <c r="AC41" s="83" t="str">
        <f>IF(ISERROR(B41),"",IF(AB41=0,NA(),SUM($AB$5:AB41)))</f>
        <v/>
      </c>
      <c r="AD41" s="68">
        <f>IF(ISERROR(AI41),"",IF(AG41=AG40+1,AD40*(1+'Retirement Calculator'!$B$6),AD40))</f>
        <v>51091.564999999995</v>
      </c>
      <c r="AE41" s="135"/>
      <c r="AF41" s="83" t="str">
        <f>IF(AE41="","",NPER((1+'Retirement Calculator'!$B$15)/(1+'Retirement Calculator'!$B$14)-1,-12*AE41,AA41,,1))</f>
        <v/>
      </c>
      <c r="AG41" s="128">
        <f t="shared" si="6"/>
        <v>4</v>
      </c>
      <c r="AH41" s="48">
        <f t="shared" si="7"/>
        <v>37</v>
      </c>
      <c r="AI41" s="48">
        <f>IF(AI40&lt;'Retirement Calculator'!$B$68,AI40+1,NA())</f>
        <v>37</v>
      </c>
      <c r="AJ41" s="68">
        <f>IF(ISERROR(AI41),"",IF(AG41=AG40+1,AJ40*(1+'Retirement Calculator'!$B$67),AJ40))</f>
        <v>17755.483827792443</v>
      </c>
      <c r="AK41" s="48">
        <f>IF(ISERROR(AJ41),"",FV((1+'Retirement Calculator'!$B$56)^(1/12)-1,AI41,-AJ41,,0))</f>
        <v>760648.05546083255</v>
      </c>
      <c r="AL41" s="68">
        <f>SUM($AJ$5:AJ41)</f>
        <v>547618.60752419778</v>
      </c>
      <c r="AM41" s="79"/>
      <c r="AN41" s="48" t="str">
        <f>IF(C41="","",SUM($C$5:C41))</f>
        <v/>
      </c>
      <c r="AO41" s="79"/>
      <c r="AP41" s="48">
        <f t="shared" si="8"/>
        <v>4</v>
      </c>
      <c r="AQ41" s="48">
        <f t="shared" si="9"/>
        <v>37</v>
      </c>
      <c r="AR41" s="48">
        <f>IF(AR40&lt;'Retirement Calculator'!$B$68,AR40+1,NA())</f>
        <v>37</v>
      </c>
      <c r="AS41" s="82">
        <f>IF(ISERROR(AR41),"",IF(AP41=AP40+1,AS40*(1+'Retirement Calculator'!$B$67),AS40))</f>
        <v>2959.2473046320738</v>
      </c>
      <c r="AT41" s="48">
        <f>IF(ISERROR(AS41),"",FV((1+'Retirement Calculator'!$B$57)^(1/12)-1,AR41,-AS41,,0))</f>
        <v>119653.47052638177</v>
      </c>
      <c r="AU41" s="68">
        <f>SUM($AJ$5:AS41)</f>
        <v>24408184.293101028</v>
      </c>
      <c r="AV41" s="79"/>
      <c r="AW41" s="48" t="str">
        <f>IF(I41="","",SUM($I$5:I41))</f>
        <v/>
      </c>
      <c r="AX41" s="79"/>
      <c r="AY41" s="48">
        <f t="shared" si="10"/>
        <v>4</v>
      </c>
      <c r="AZ41" s="48">
        <f t="shared" si="11"/>
        <v>37</v>
      </c>
      <c r="BA41" s="48">
        <f>IF(BA40&lt;'Retirement Calculator'!$B$68,BA40+1,NA())</f>
        <v>37</v>
      </c>
      <c r="BB41" s="82">
        <f>IF(ISERROR(BA41),"",IF(AY41=AY40+1,BB40*(1+'Retirement Calculator'!$B$67),BB40))</f>
        <v>8877.7419138962214</v>
      </c>
      <c r="BC41" s="48">
        <f>IF(ISERROR(BB41),"",FV((1+'Retirement Calculator'!$B$58)^(1/12)-1,BA41,-BB41,,0))</f>
        <v>369536.72688752809</v>
      </c>
      <c r="BD41" s="68">
        <f>SUM($AJ$5:BB41)</f>
        <v>359532819.08232701</v>
      </c>
      <c r="BE41" s="79"/>
      <c r="BF41" s="48" t="str">
        <f>IF(O41="","",SUM($O$5:O41))</f>
        <v/>
      </c>
      <c r="BG41" s="79"/>
      <c r="BH41" s="48">
        <f t="shared" si="12"/>
        <v>4</v>
      </c>
      <c r="BI41" s="48">
        <f t="shared" si="13"/>
        <v>37</v>
      </c>
      <c r="BJ41" s="48">
        <f>IF(BJ40&lt;'Retirement Calculator'!$B$68,BJ40+1,NA())</f>
        <v>37</v>
      </c>
      <c r="BK41" s="79"/>
      <c r="BL41" s="79"/>
      <c r="BM41" s="48">
        <f t="shared" si="14"/>
        <v>4</v>
      </c>
      <c r="BN41" s="48">
        <f t="shared" si="15"/>
        <v>37</v>
      </c>
      <c r="BO41" s="48">
        <f>IF(BO40&lt;'Retirement Calculator'!$B$68,BO40+1,NA())</f>
        <v>37</v>
      </c>
      <c r="BP41" s="79"/>
      <c r="BQ41" s="79"/>
      <c r="BR41" s="48">
        <f t="shared" si="16"/>
        <v>4</v>
      </c>
      <c r="BS41" s="48">
        <f t="shared" si="17"/>
        <v>37</v>
      </c>
      <c r="BT41" s="48">
        <f>IF(BT40&lt;'Retirement Calculator'!$B$68,BT40+1,NA())</f>
        <v>37</v>
      </c>
      <c r="BU41" s="79"/>
      <c r="BV41" s="79"/>
      <c r="BW41" s="48">
        <f t="shared" si="18"/>
        <v>4</v>
      </c>
      <c r="BX41" s="48">
        <f t="shared" si="19"/>
        <v>37</v>
      </c>
      <c r="BY41" s="48">
        <f>IF(BY40&lt;'Retirement Calculator'!$B$68,BY40+1,NA())</f>
        <v>37</v>
      </c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</row>
    <row r="42" spans="1:91">
      <c r="A42" s="44"/>
      <c r="B42" s="12" t="e">
        <f xml:space="preserve"> IF(ISERROR(F42),NA(),AI42)</f>
        <v>#N/A</v>
      </c>
      <c r="C42" s="70"/>
      <c r="D42" s="104"/>
      <c r="E42" s="99"/>
      <c r="F42" s="102" t="e">
        <f t="shared" si="3"/>
        <v>#N/A</v>
      </c>
      <c r="G42" s="103" t="str">
        <f>IF(D42="","",(D42+G41)*(1+((1+'Retirement Calculator'!$B$56)^(1/12)-1)))</f>
        <v/>
      </c>
      <c r="H42" s="55" t="str">
        <f>IF(C42="","",FV((1+'Retirement Calculator'!$B$56)^(1/12)-1,AI42,-C42,,0))</f>
        <v/>
      </c>
      <c r="I42" s="70"/>
      <c r="J42" s="99"/>
      <c r="K42" s="99"/>
      <c r="L42" s="102" t="e">
        <f t="shared" si="4"/>
        <v>#N/A</v>
      </c>
      <c r="M42" s="12" t="str">
        <f>IF(I42="","",FV((1+'Retirement Calculator'!$B$57)^(1/12)-1,AR42,-I42,,0))</f>
        <v/>
      </c>
      <c r="N42" s="12" t="str">
        <f>IF(J42="","",(J42+N41)*(1+((1+'Retirement Calculator'!$B$57)^(1/12)-1)))</f>
        <v/>
      </c>
      <c r="O42" s="70"/>
      <c r="P42" s="71"/>
      <c r="Q42" s="99"/>
      <c r="R42" s="69" t="e">
        <f t="shared" si="5"/>
        <v>#N/A</v>
      </c>
      <c r="S42" s="12" t="str">
        <f>IF(O42="","",FV((1+'Retirement Calculator'!$B$58)^(1/12)-1,BA42,-O42,,0))</f>
        <v/>
      </c>
      <c r="T42" s="43" t="str">
        <f>IF(P42="","",(P42+T41)*(1+((1+'Retirement Calculator'!$B$58)^(1/12)-1)))</f>
        <v/>
      </c>
      <c r="U42" s="71"/>
      <c r="V42" s="99"/>
      <c r="W42" s="108" t="str">
        <f>IF(U42="","",(U42+W41)*(1+((1+'Retirement Calculator'!$C$65)^(1/12)-1)))</f>
        <v/>
      </c>
      <c r="X42" s="73">
        <f t="shared" si="0"/>
        <v>0</v>
      </c>
      <c r="Y42" s="83" t="str">
        <f>IF(ISERROR(B42),"",SUM($X$5:X42))</f>
        <v/>
      </c>
      <c r="Z42" s="73">
        <f t="shared" si="1"/>
        <v>0</v>
      </c>
      <c r="AA42" s="83" t="str">
        <f>IF(ISERROR(B42),"",IF(Z42=0,NA(),SUM($Z$5:Z42)))</f>
        <v/>
      </c>
      <c r="AB42" s="83">
        <f t="shared" si="2"/>
        <v>0</v>
      </c>
      <c r="AC42" s="83" t="str">
        <f>IF(ISERROR(B42),"",IF(AB42=0,NA(),SUM($AB$5:AB42)))</f>
        <v/>
      </c>
      <c r="AD42" s="68">
        <f>IF(ISERROR(AI42),"",IF(AG42=AG41+1,AD41*(1+'Retirement Calculator'!$B$6),AD41))</f>
        <v>51091.564999999995</v>
      </c>
      <c r="AE42" s="135"/>
      <c r="AF42" s="83" t="str">
        <f>IF(AE42="","",NPER((1+'Retirement Calculator'!$B$15)/(1+'Retirement Calculator'!$B$14)-1,-12*AE42,AA42,,1))</f>
        <v/>
      </c>
      <c r="AG42" s="128">
        <f t="shared" si="6"/>
        <v>4</v>
      </c>
      <c r="AH42" s="48">
        <f t="shared" si="7"/>
        <v>38</v>
      </c>
      <c r="AI42" s="48">
        <f>IF(AI41&lt;'Retirement Calculator'!$B$68,AI41+1,NA())</f>
        <v>38</v>
      </c>
      <c r="AJ42" s="68">
        <f>IF(ISERROR(AI42),"",IF(AG42=AG41+1,AJ41*(1+'Retirement Calculator'!$B$67),AJ41))</f>
        <v>17755.483827792443</v>
      </c>
      <c r="AK42" s="48">
        <f>IF(ISERROR(AJ42),"",FV((1+'Retirement Calculator'!$B$56)^(1/12)-1,AI42,-AJ42,,0))</f>
        <v>784469.05369984219</v>
      </c>
      <c r="AL42" s="68">
        <f>SUM($AJ$5:AJ42)</f>
        <v>565374.09135199024</v>
      </c>
      <c r="AM42" s="79"/>
      <c r="AN42" s="48" t="str">
        <f>IF(C42="","",SUM($C$5:C42))</f>
        <v/>
      </c>
      <c r="AO42" s="79"/>
      <c r="AP42" s="48">
        <f t="shared" si="8"/>
        <v>4</v>
      </c>
      <c r="AQ42" s="48">
        <f t="shared" si="9"/>
        <v>38</v>
      </c>
      <c r="AR42" s="48">
        <f>IF(AR41&lt;'Retirement Calculator'!$B$68,AR41+1,NA())</f>
        <v>38</v>
      </c>
      <c r="AS42" s="82">
        <f>IF(ISERROR(AR42),"",IF(AP42=AP41+1,AS41*(1+'Retirement Calculator'!$B$67),AS41))</f>
        <v>2959.2473046320738</v>
      </c>
      <c r="AT42" s="48">
        <f>IF(ISERROR(AS42),"",FV((1+'Retirement Calculator'!$B$57)^(1/12)-1,AR42,-AS42,,0))</f>
        <v>123195.13714911992</v>
      </c>
      <c r="AU42" s="68">
        <f>SUM($AJ$5:AS42)</f>
        <v>25778822.169285286</v>
      </c>
      <c r="AV42" s="79"/>
      <c r="AW42" s="48" t="str">
        <f>IF(I42="","",SUM($I$5:I42))</f>
        <v/>
      </c>
      <c r="AX42" s="79"/>
      <c r="AY42" s="48">
        <f t="shared" si="10"/>
        <v>4</v>
      </c>
      <c r="AZ42" s="48">
        <f t="shared" si="11"/>
        <v>38</v>
      </c>
      <c r="BA42" s="48">
        <f>IF(BA41&lt;'Retirement Calculator'!$B$68,BA41+1,NA())</f>
        <v>38</v>
      </c>
      <c r="BB42" s="82">
        <f>IF(ISERROR(BA42),"",IF(AY42=AY41+1,BB41*(1+'Retirement Calculator'!$B$67),BB41))</f>
        <v>8877.7419138962214</v>
      </c>
      <c r="BC42" s="48">
        <f>IF(ISERROR(BB42),"",FV((1+'Retirement Calculator'!$B$58)^(1/12)-1,BA42,-BB42,,0))</f>
        <v>380792.07922897051</v>
      </c>
      <c r="BD42" s="68">
        <f>SUM($AJ$5:BB42)</f>
        <v>386814432.00685954</v>
      </c>
      <c r="BE42" s="79"/>
      <c r="BF42" s="48" t="str">
        <f>IF(O42="","",SUM($O$5:O42))</f>
        <v/>
      </c>
      <c r="BG42" s="79"/>
      <c r="BH42" s="48">
        <f t="shared" si="12"/>
        <v>4</v>
      </c>
      <c r="BI42" s="48">
        <f t="shared" si="13"/>
        <v>38</v>
      </c>
      <c r="BJ42" s="48">
        <f>IF(BJ41&lt;'Retirement Calculator'!$B$68,BJ41+1,NA())</f>
        <v>38</v>
      </c>
      <c r="BK42" s="79"/>
      <c r="BL42" s="79"/>
      <c r="BM42" s="48">
        <f t="shared" si="14"/>
        <v>4</v>
      </c>
      <c r="BN42" s="48">
        <f t="shared" si="15"/>
        <v>38</v>
      </c>
      <c r="BO42" s="48">
        <f>IF(BO41&lt;'Retirement Calculator'!$B$68,BO41+1,NA())</f>
        <v>38</v>
      </c>
      <c r="BP42" s="79"/>
      <c r="BQ42" s="79"/>
      <c r="BR42" s="48">
        <f t="shared" si="16"/>
        <v>4</v>
      </c>
      <c r="BS42" s="48">
        <f t="shared" si="17"/>
        <v>38</v>
      </c>
      <c r="BT42" s="48">
        <f>IF(BT41&lt;'Retirement Calculator'!$B$68,BT41+1,NA())</f>
        <v>38</v>
      </c>
      <c r="BU42" s="79"/>
      <c r="BV42" s="79"/>
      <c r="BW42" s="48">
        <f t="shared" si="18"/>
        <v>4</v>
      </c>
      <c r="BX42" s="48">
        <f t="shared" si="19"/>
        <v>38</v>
      </c>
      <c r="BY42" s="48">
        <f>IF(BY41&lt;'Retirement Calculator'!$B$68,BY41+1,NA())</f>
        <v>38</v>
      </c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</row>
    <row r="43" spans="1:91">
      <c r="A43" s="44"/>
      <c r="B43" s="12" t="e">
        <f xml:space="preserve"> IF(ISERROR(F43),NA(),AI43)</f>
        <v>#N/A</v>
      </c>
      <c r="C43" s="70"/>
      <c r="D43" s="104"/>
      <c r="E43" s="99"/>
      <c r="F43" s="102" t="e">
        <f t="shared" si="3"/>
        <v>#N/A</v>
      </c>
      <c r="G43" s="103" t="str">
        <f>IF(D43="","",(D43+G42)*(1+((1+'Retirement Calculator'!$B$56)^(1/12)-1)))</f>
        <v/>
      </c>
      <c r="H43" s="55" t="str">
        <f>IF(C43="","",FV((1+'Retirement Calculator'!$B$56)^(1/12)-1,AI43,-C43,,0))</f>
        <v/>
      </c>
      <c r="I43" s="70"/>
      <c r="J43" s="99"/>
      <c r="K43" s="99"/>
      <c r="L43" s="102" t="e">
        <f t="shared" si="4"/>
        <v>#N/A</v>
      </c>
      <c r="M43" s="12" t="str">
        <f>IF(I43="","",FV((1+'Retirement Calculator'!$B$57)^(1/12)-1,AR43,-I43,,0))</f>
        <v/>
      </c>
      <c r="N43" s="12" t="str">
        <f>IF(J43="","",(J43+N42)*(1+((1+'Retirement Calculator'!$B$57)^(1/12)-1)))</f>
        <v/>
      </c>
      <c r="O43" s="70"/>
      <c r="P43" s="71"/>
      <c r="Q43" s="99"/>
      <c r="R43" s="69" t="e">
        <f t="shared" si="5"/>
        <v>#N/A</v>
      </c>
      <c r="S43" s="12" t="str">
        <f>IF(O43="","",FV((1+'Retirement Calculator'!$B$58)^(1/12)-1,BA43,-O43,,0))</f>
        <v/>
      </c>
      <c r="T43" s="43" t="str">
        <f>IF(P43="","",(P43+T42)*(1+((1+'Retirement Calculator'!$B$58)^(1/12)-1)))</f>
        <v/>
      </c>
      <c r="U43" s="71"/>
      <c r="V43" s="99"/>
      <c r="W43" s="108" t="str">
        <f>IF(U43="","",(U43+W42)*(1+((1+'Retirement Calculator'!$C$65)^(1/12)-1)))</f>
        <v/>
      </c>
      <c r="X43" s="73">
        <f t="shared" si="0"/>
        <v>0</v>
      </c>
      <c r="Y43" s="83" t="str">
        <f>IF(ISERROR(B43),"",SUM($X$5:X43))</f>
        <v/>
      </c>
      <c r="Z43" s="73">
        <f t="shared" si="1"/>
        <v>0</v>
      </c>
      <c r="AA43" s="83" t="str">
        <f>IF(ISERROR(B43),"",IF(Z43=0,NA(),SUM($Z$5:Z43)))</f>
        <v/>
      </c>
      <c r="AB43" s="83">
        <f t="shared" si="2"/>
        <v>0</v>
      </c>
      <c r="AC43" s="83" t="str">
        <f>IF(ISERROR(B43),"",IF(AB43=0,NA(),SUM($AB$5:AB43)))</f>
        <v/>
      </c>
      <c r="AD43" s="68">
        <f>IF(ISERROR(AI43),"",IF(AG43=AG42+1,AD42*(1+'Retirement Calculator'!$B$6),AD42))</f>
        <v>51091.564999999995</v>
      </c>
      <c r="AE43" s="135"/>
      <c r="AF43" s="83" t="str">
        <f>IF(AE43="","",NPER((1+'Retirement Calculator'!$B$15)/(1+'Retirement Calculator'!$B$14)-1,-12*AE43,AA43,,1))</f>
        <v/>
      </c>
      <c r="AG43" s="128">
        <f t="shared" si="6"/>
        <v>4</v>
      </c>
      <c r="AH43" s="48">
        <f t="shared" si="7"/>
        <v>39</v>
      </c>
      <c r="AI43" s="48">
        <f>IF(AI42&lt;'Retirement Calculator'!$B$68,AI42+1,NA())</f>
        <v>39</v>
      </c>
      <c r="AJ43" s="68">
        <f>IF(ISERROR(AI43),"",IF(AG43=AG42+1,AJ42*(1+'Retirement Calculator'!$B$67),AJ42))</f>
        <v>17755.483827792443</v>
      </c>
      <c r="AK43" s="48">
        <f>IF(ISERROR(AJ43),"",FV((1+'Retirement Calculator'!$B$56)^(1/12)-1,AI43,-AJ43,,0))</f>
        <v>808480.00392396562</v>
      </c>
      <c r="AL43" s="68">
        <f>SUM($AJ$5:AJ43)</f>
        <v>583129.5751797827</v>
      </c>
      <c r="AM43" s="79"/>
      <c r="AN43" s="48" t="str">
        <f>IF(C43="","",SUM($C$5:C43))</f>
        <v/>
      </c>
      <c r="AO43" s="79"/>
      <c r="AP43" s="48">
        <f t="shared" si="8"/>
        <v>4</v>
      </c>
      <c r="AQ43" s="48">
        <f t="shared" si="9"/>
        <v>39</v>
      </c>
      <c r="AR43" s="48">
        <f>IF(AR42&lt;'Retirement Calculator'!$B$68,AR42+1,NA())</f>
        <v>39</v>
      </c>
      <c r="AS43" s="82">
        <f>IF(ISERROR(AR43),"",IF(AP43=AP42+1,AS42*(1+'Retirement Calculator'!$B$67),AS42))</f>
        <v>2959.2473046320738</v>
      </c>
      <c r="AT43" s="48">
        <f>IF(ISERROR(AS43),"",FV((1+'Retirement Calculator'!$B$57)^(1/12)-1,AR43,-AS43,,0))</f>
        <v>126754.04301322972</v>
      </c>
      <c r="AU43" s="68">
        <f>SUM($AJ$5:AS43)</f>
        <v>27191228.479521457</v>
      </c>
      <c r="AV43" s="79"/>
      <c r="AW43" s="48" t="str">
        <f>IF(I43="","",SUM($I$5:I43))</f>
        <v/>
      </c>
      <c r="AX43" s="79"/>
      <c r="AY43" s="48">
        <f t="shared" si="10"/>
        <v>4</v>
      </c>
      <c r="AZ43" s="48">
        <f t="shared" si="11"/>
        <v>39</v>
      </c>
      <c r="BA43" s="48">
        <f>IF(BA42&lt;'Retirement Calculator'!$B$68,BA42+1,NA())</f>
        <v>39</v>
      </c>
      <c r="BB43" s="82">
        <f>IF(ISERROR(BA43),"",IF(AY43=AY42+1,BB42*(1+'Retirement Calculator'!$B$67),BB42))</f>
        <v>8877.7419138962214</v>
      </c>
      <c r="BC43" s="48">
        <f>IF(ISERROR(BB43),"",FV((1+'Retirement Calculator'!$B$58)^(1/12)-1,BA43,-BB43,,0))</f>
        <v>392119.84884627716</v>
      </c>
      <c r="BD43" s="68">
        <f>SUM($AJ$5:BB43)</f>
        <v>415553780.58154422</v>
      </c>
      <c r="BE43" s="79"/>
      <c r="BF43" s="48" t="str">
        <f>IF(O43="","",SUM($O$5:O43))</f>
        <v/>
      </c>
      <c r="BG43" s="79"/>
      <c r="BH43" s="48">
        <f t="shared" si="12"/>
        <v>4</v>
      </c>
      <c r="BI43" s="48">
        <f t="shared" si="13"/>
        <v>39</v>
      </c>
      <c r="BJ43" s="48">
        <f>IF(BJ42&lt;'Retirement Calculator'!$B$68,BJ42+1,NA())</f>
        <v>39</v>
      </c>
      <c r="BK43" s="79"/>
      <c r="BL43" s="79"/>
      <c r="BM43" s="48">
        <f t="shared" si="14"/>
        <v>4</v>
      </c>
      <c r="BN43" s="48">
        <f t="shared" si="15"/>
        <v>39</v>
      </c>
      <c r="BO43" s="48">
        <f>IF(BO42&lt;'Retirement Calculator'!$B$68,BO42+1,NA())</f>
        <v>39</v>
      </c>
      <c r="BP43" s="79"/>
      <c r="BQ43" s="79"/>
      <c r="BR43" s="48">
        <f t="shared" si="16"/>
        <v>4</v>
      </c>
      <c r="BS43" s="48">
        <f t="shared" si="17"/>
        <v>39</v>
      </c>
      <c r="BT43" s="48">
        <f>IF(BT42&lt;'Retirement Calculator'!$B$68,BT42+1,NA())</f>
        <v>39</v>
      </c>
      <c r="BU43" s="79"/>
      <c r="BV43" s="79"/>
      <c r="BW43" s="48">
        <f t="shared" si="18"/>
        <v>4</v>
      </c>
      <c r="BX43" s="48">
        <f t="shared" si="19"/>
        <v>39</v>
      </c>
      <c r="BY43" s="48">
        <f>IF(BY42&lt;'Retirement Calculator'!$B$68,BY42+1,NA())</f>
        <v>39</v>
      </c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</row>
    <row r="44" spans="1:91">
      <c r="A44" s="44"/>
      <c r="B44" s="12" t="e">
        <f xml:space="preserve"> IF(ISERROR(F44),NA(),AI44)</f>
        <v>#N/A</v>
      </c>
      <c r="C44" s="70"/>
      <c r="D44" s="104"/>
      <c r="E44" s="99"/>
      <c r="F44" s="102" t="e">
        <f t="shared" si="3"/>
        <v>#N/A</v>
      </c>
      <c r="G44" s="103" t="str">
        <f>IF(D44="","",(D44+G43)*(1+((1+'Retirement Calculator'!$B$56)^(1/12)-1)))</f>
        <v/>
      </c>
      <c r="H44" s="55" t="str">
        <f>IF(C44="","",FV((1+'Retirement Calculator'!$B$56)^(1/12)-1,AI44,-C44,,0))</f>
        <v/>
      </c>
      <c r="I44" s="70"/>
      <c r="J44" s="99"/>
      <c r="K44" s="99"/>
      <c r="L44" s="102" t="e">
        <f t="shared" si="4"/>
        <v>#N/A</v>
      </c>
      <c r="M44" s="12" t="str">
        <f>IF(I44="","",FV((1+'Retirement Calculator'!$B$57)^(1/12)-1,AR44,-I44,,0))</f>
        <v/>
      </c>
      <c r="N44" s="12" t="str">
        <f>IF(J44="","",(J44+N43)*(1+((1+'Retirement Calculator'!$B$57)^(1/12)-1)))</f>
        <v/>
      </c>
      <c r="O44" s="70"/>
      <c r="P44" s="71"/>
      <c r="Q44" s="99"/>
      <c r="R44" s="69" t="e">
        <f t="shared" si="5"/>
        <v>#N/A</v>
      </c>
      <c r="S44" s="12" t="str">
        <f>IF(O44="","",FV((1+'Retirement Calculator'!$B$58)^(1/12)-1,BA44,-O44,,0))</f>
        <v/>
      </c>
      <c r="T44" s="43" t="str">
        <f>IF(P44="","",(P44+T43)*(1+((1+'Retirement Calculator'!$B$58)^(1/12)-1)))</f>
        <v/>
      </c>
      <c r="U44" s="71"/>
      <c r="V44" s="99"/>
      <c r="W44" s="108" t="str">
        <f>IF(U44="","",(U44+W43)*(1+((1+'Retirement Calculator'!$C$65)^(1/12)-1)))</f>
        <v/>
      </c>
      <c r="X44" s="73">
        <f t="shared" si="0"/>
        <v>0</v>
      </c>
      <c r="Y44" s="83" t="str">
        <f>IF(ISERROR(B44),"",SUM($X$5:X44))</f>
        <v/>
      </c>
      <c r="Z44" s="73">
        <f t="shared" si="1"/>
        <v>0</v>
      </c>
      <c r="AA44" s="83" t="str">
        <f>IF(ISERROR(B44),"",IF(Z44=0,NA(),SUM($Z$5:Z44)))</f>
        <v/>
      </c>
      <c r="AB44" s="83">
        <f t="shared" si="2"/>
        <v>0</v>
      </c>
      <c r="AC44" s="83" t="str">
        <f>IF(ISERROR(B44),"",IF(AB44=0,NA(),SUM($AB$5:AB44)))</f>
        <v/>
      </c>
      <c r="AD44" s="68">
        <f>IF(ISERROR(AI44),"",IF(AG44=AG43+1,AD43*(1+'Retirement Calculator'!$B$6),AD43))</f>
        <v>51091.564999999995</v>
      </c>
      <c r="AE44" s="135"/>
      <c r="AF44" s="83" t="str">
        <f>IF(AE44="","",NPER((1+'Retirement Calculator'!$B$15)/(1+'Retirement Calculator'!$B$14)-1,-12*AE44,AA44,,1))</f>
        <v/>
      </c>
      <c r="AG44" s="128">
        <f t="shared" si="6"/>
        <v>4</v>
      </c>
      <c r="AH44" s="48">
        <f t="shared" si="7"/>
        <v>40</v>
      </c>
      <c r="AI44" s="48">
        <f>IF(AI43&lt;'Retirement Calculator'!$B$68,AI43+1,NA())</f>
        <v>40</v>
      </c>
      <c r="AJ44" s="68">
        <f>IF(ISERROR(AI44),"",IF(AG44=AG43+1,AJ43*(1+'Retirement Calculator'!$B$67),AJ43))</f>
        <v>17755.483827792443</v>
      </c>
      <c r="AK44" s="48">
        <f>IF(ISERROR(AJ44),"",FV((1+'Retirement Calculator'!$B$56)^(1/12)-1,AI44,-AJ44,,0))</f>
        <v>832682.42083700921</v>
      </c>
      <c r="AL44" s="68">
        <f>SUM($AJ$5:AJ44)</f>
        <v>600885.05900757515</v>
      </c>
      <c r="AM44" s="79"/>
      <c r="AN44" s="48" t="str">
        <f>IF(C44="","",SUM($C$5:C44))</f>
        <v/>
      </c>
      <c r="AO44" s="79"/>
      <c r="AP44" s="48">
        <f t="shared" si="8"/>
        <v>4</v>
      </c>
      <c r="AQ44" s="48">
        <f t="shared" si="9"/>
        <v>40</v>
      </c>
      <c r="AR44" s="48">
        <f>IF(AR43&lt;'Retirement Calculator'!$B$68,AR43+1,NA())</f>
        <v>40</v>
      </c>
      <c r="AS44" s="82">
        <f>IF(ISERROR(AR44),"",IF(AP44=AP43+1,AS43*(1+'Retirement Calculator'!$B$67),AS43))</f>
        <v>2959.2473046320738</v>
      </c>
      <c r="AT44" s="48">
        <f>IF(ISERROR(AS44),"",FV((1+'Retirement Calculator'!$B$57)^(1/12)-1,AR44,-AS44,,0))</f>
        <v>130330.27203159043</v>
      </c>
      <c r="AU44" s="68">
        <f>SUM($AJ$5:AS44)</f>
        <v>28645594.690498464</v>
      </c>
      <c r="AV44" s="79"/>
      <c r="AW44" s="48" t="str">
        <f>IF(I44="","",SUM($I$5:I44))</f>
        <v/>
      </c>
      <c r="AX44" s="79"/>
      <c r="AY44" s="48">
        <f t="shared" si="10"/>
        <v>4</v>
      </c>
      <c r="AZ44" s="48">
        <f t="shared" si="11"/>
        <v>40</v>
      </c>
      <c r="BA44" s="48">
        <f>IF(BA43&lt;'Retirement Calculator'!$B$68,BA43+1,NA())</f>
        <v>40</v>
      </c>
      <c r="BB44" s="82">
        <f>IF(ISERROR(BA44),"",IF(AY44=AY43+1,BB43*(1+'Retirement Calculator'!$B$67),BB43))</f>
        <v>8877.7419138962214</v>
      </c>
      <c r="BC44" s="48">
        <f>IF(ISERROR(BB44),"",FV((1+'Retirement Calculator'!$B$58)^(1/12)-1,BA44,-BB44,,0))</f>
        <v>403520.50167438004</v>
      </c>
      <c r="BD44" s="68">
        <f>SUM($AJ$5:BB44)</f>
        <v>445793033.49696517</v>
      </c>
      <c r="BE44" s="79"/>
      <c r="BF44" s="48" t="str">
        <f>IF(O44="","",SUM($O$5:O44))</f>
        <v/>
      </c>
      <c r="BG44" s="79"/>
      <c r="BH44" s="48">
        <f t="shared" si="12"/>
        <v>4</v>
      </c>
      <c r="BI44" s="48">
        <f t="shared" si="13"/>
        <v>40</v>
      </c>
      <c r="BJ44" s="48">
        <f>IF(BJ43&lt;'Retirement Calculator'!$B$68,BJ43+1,NA())</f>
        <v>40</v>
      </c>
      <c r="BK44" s="79"/>
      <c r="BL44" s="79"/>
      <c r="BM44" s="48">
        <f t="shared" si="14"/>
        <v>4</v>
      </c>
      <c r="BN44" s="48">
        <f t="shared" si="15"/>
        <v>40</v>
      </c>
      <c r="BO44" s="48">
        <f>IF(BO43&lt;'Retirement Calculator'!$B$68,BO43+1,NA())</f>
        <v>40</v>
      </c>
      <c r="BP44" s="79"/>
      <c r="BQ44" s="79"/>
      <c r="BR44" s="48">
        <f t="shared" si="16"/>
        <v>4</v>
      </c>
      <c r="BS44" s="48">
        <f t="shared" si="17"/>
        <v>40</v>
      </c>
      <c r="BT44" s="48">
        <f>IF(BT43&lt;'Retirement Calculator'!$B$68,BT43+1,NA())</f>
        <v>40</v>
      </c>
      <c r="BU44" s="79"/>
      <c r="BV44" s="79"/>
      <c r="BW44" s="48">
        <f t="shared" si="18"/>
        <v>4</v>
      </c>
      <c r="BX44" s="48">
        <f t="shared" si="19"/>
        <v>40</v>
      </c>
      <c r="BY44" s="48">
        <f>IF(BY43&lt;'Retirement Calculator'!$B$68,BY43+1,NA())</f>
        <v>40</v>
      </c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</row>
    <row r="45" spans="1:91">
      <c r="A45" s="44"/>
      <c r="B45" s="12" t="e">
        <f xml:space="preserve"> IF(ISERROR(F45),NA(),AI45)</f>
        <v>#N/A</v>
      </c>
      <c r="C45" s="70"/>
      <c r="D45" s="104"/>
      <c r="E45" s="99"/>
      <c r="F45" s="102" t="e">
        <f t="shared" si="3"/>
        <v>#N/A</v>
      </c>
      <c r="G45" s="103" t="str">
        <f>IF(D45="","",(D45+G44)*(1+((1+'Retirement Calculator'!$B$56)^(1/12)-1)))</f>
        <v/>
      </c>
      <c r="H45" s="55" t="str">
        <f>IF(C45="","",FV((1+'Retirement Calculator'!$B$56)^(1/12)-1,AI45,-C45,,0))</f>
        <v/>
      </c>
      <c r="I45" s="70"/>
      <c r="J45" s="99"/>
      <c r="K45" s="99"/>
      <c r="L45" s="102" t="e">
        <f t="shared" si="4"/>
        <v>#N/A</v>
      </c>
      <c r="M45" s="12" t="str">
        <f>IF(I45="","",FV((1+'Retirement Calculator'!$B$57)^(1/12)-1,AR45,-I45,,0))</f>
        <v/>
      </c>
      <c r="N45" s="12" t="str">
        <f>IF(J45="","",(J45+N44)*(1+((1+'Retirement Calculator'!$B$57)^(1/12)-1)))</f>
        <v/>
      </c>
      <c r="O45" s="70"/>
      <c r="P45" s="71"/>
      <c r="Q45" s="99"/>
      <c r="R45" s="69" t="e">
        <f t="shared" si="5"/>
        <v>#N/A</v>
      </c>
      <c r="S45" s="12" t="str">
        <f>IF(O45="","",FV((1+'Retirement Calculator'!$B$58)^(1/12)-1,BA45,-O45,,0))</f>
        <v/>
      </c>
      <c r="T45" s="43" t="str">
        <f>IF(P45="","",(P45+T44)*(1+((1+'Retirement Calculator'!$B$58)^(1/12)-1)))</f>
        <v/>
      </c>
      <c r="U45" s="71"/>
      <c r="V45" s="99"/>
      <c r="W45" s="108" t="str">
        <f>IF(U45="","",(U45+W44)*(1+((1+'Retirement Calculator'!$C$65)^(1/12)-1)))</f>
        <v/>
      </c>
      <c r="X45" s="73">
        <f t="shared" si="0"/>
        <v>0</v>
      </c>
      <c r="Y45" s="83" t="str">
        <f>IF(ISERROR(B45),"",SUM($X$5:X45))</f>
        <v/>
      </c>
      <c r="Z45" s="73">
        <f t="shared" si="1"/>
        <v>0</v>
      </c>
      <c r="AA45" s="83" t="str">
        <f>IF(ISERROR(B45),"",IF(Z45=0,NA(),SUM($Z$5:Z45)))</f>
        <v/>
      </c>
      <c r="AB45" s="83">
        <f t="shared" si="2"/>
        <v>0</v>
      </c>
      <c r="AC45" s="83" t="str">
        <f>IF(ISERROR(B45),"",IF(AB45=0,NA(),SUM($AB$5:AB45)))</f>
        <v/>
      </c>
      <c r="AD45" s="68">
        <f>IF(ISERROR(AI45),"",IF(AG45=AG44+1,AD44*(1+'Retirement Calculator'!$B$6),AD44))</f>
        <v>51091.564999999995</v>
      </c>
      <c r="AE45" s="135"/>
      <c r="AF45" s="83" t="str">
        <f>IF(AE45="","",NPER((1+'Retirement Calculator'!$B$15)/(1+'Retirement Calculator'!$B$14)-1,-12*AE45,AA45,,1))</f>
        <v/>
      </c>
      <c r="AG45" s="128">
        <f t="shared" si="6"/>
        <v>4</v>
      </c>
      <c r="AH45" s="48">
        <f t="shared" si="7"/>
        <v>41</v>
      </c>
      <c r="AI45" s="48">
        <f>IF(AI44&lt;'Retirement Calculator'!$B$68,AI44+1,NA())</f>
        <v>41</v>
      </c>
      <c r="AJ45" s="68">
        <f>IF(ISERROR(AI45),"",IF(AG45=AG44+1,AJ44*(1+'Retirement Calculator'!$B$67),AJ44))</f>
        <v>17755.483827792443</v>
      </c>
      <c r="AK45" s="48">
        <f>IF(ISERROR(AJ45),"",FV((1+'Retirement Calculator'!$B$56)^(1/12)-1,AI45,-AJ45,,0))</f>
        <v>857077.83122123545</v>
      </c>
      <c r="AL45" s="68">
        <f>SUM($AJ$5:AJ45)</f>
        <v>618640.54283536761</v>
      </c>
      <c r="AM45" s="79"/>
      <c r="AN45" s="48" t="str">
        <f>IF(C45="","",SUM($C$5:C45))</f>
        <v/>
      </c>
      <c r="AO45" s="79"/>
      <c r="AP45" s="48">
        <f t="shared" si="8"/>
        <v>4</v>
      </c>
      <c r="AQ45" s="48">
        <f t="shared" si="9"/>
        <v>41</v>
      </c>
      <c r="AR45" s="48">
        <f>IF(AR44&lt;'Retirement Calculator'!$B$68,AR44+1,NA())</f>
        <v>41</v>
      </c>
      <c r="AS45" s="82">
        <f>IF(ISERROR(AR45),"",IF(AP45=AP44+1,AS44*(1+'Retirement Calculator'!$B$67),AS44))</f>
        <v>2959.2473046320738</v>
      </c>
      <c r="AT45" s="48">
        <f>IF(ISERROR(AS45),"",FV((1+'Retirement Calculator'!$B$57)^(1/12)-1,AR45,-AS45,,0))</f>
        <v>133923.90852553135</v>
      </c>
      <c r="AU45" s="68">
        <f>SUM($AJ$5:AS45)</f>
        <v>30142113.795687489</v>
      </c>
      <c r="AV45" s="79"/>
      <c r="AW45" s="48" t="str">
        <f>IF(I45="","",SUM($I$5:I45))</f>
        <v/>
      </c>
      <c r="AX45" s="79"/>
      <c r="AY45" s="48">
        <f t="shared" si="10"/>
        <v>4</v>
      </c>
      <c r="AZ45" s="48">
        <f t="shared" si="11"/>
        <v>41</v>
      </c>
      <c r="BA45" s="48">
        <f>IF(BA44&lt;'Retirement Calculator'!$B$68,BA44+1,NA())</f>
        <v>41</v>
      </c>
      <c r="BB45" s="82">
        <f>IF(ISERROR(BA45),"",IF(AY45=AY44+1,BB44*(1+'Retirement Calculator'!$B$67),BB44))</f>
        <v>8877.7419138962214</v>
      </c>
      <c r="BC45" s="48">
        <f>IF(ISERROR(BB45),"",FV((1+'Retirement Calculator'!$B$58)^(1/12)-1,BA45,-BB45,,0))</f>
        <v>414994.50664605311</v>
      </c>
      <c r="BD45" s="68">
        <f>SUM($AJ$5:BB45)</f>
        <v>477574554.04828107</v>
      </c>
      <c r="BE45" s="79"/>
      <c r="BF45" s="48" t="str">
        <f>IF(O45="","",SUM($O$5:O45))</f>
        <v/>
      </c>
      <c r="BG45" s="79"/>
      <c r="BH45" s="48">
        <f t="shared" si="12"/>
        <v>4</v>
      </c>
      <c r="BI45" s="48">
        <f t="shared" si="13"/>
        <v>41</v>
      </c>
      <c r="BJ45" s="48">
        <f>IF(BJ44&lt;'Retirement Calculator'!$B$68,BJ44+1,NA())</f>
        <v>41</v>
      </c>
      <c r="BK45" s="79"/>
      <c r="BL45" s="79"/>
      <c r="BM45" s="48">
        <f t="shared" si="14"/>
        <v>4</v>
      </c>
      <c r="BN45" s="48">
        <f t="shared" si="15"/>
        <v>41</v>
      </c>
      <c r="BO45" s="48">
        <f>IF(BO44&lt;'Retirement Calculator'!$B$68,BO44+1,NA())</f>
        <v>41</v>
      </c>
      <c r="BP45" s="79"/>
      <c r="BQ45" s="79"/>
      <c r="BR45" s="48">
        <f t="shared" si="16"/>
        <v>4</v>
      </c>
      <c r="BS45" s="48">
        <f t="shared" si="17"/>
        <v>41</v>
      </c>
      <c r="BT45" s="48">
        <f>IF(BT44&lt;'Retirement Calculator'!$B$68,BT44+1,NA())</f>
        <v>41</v>
      </c>
      <c r="BU45" s="79"/>
      <c r="BV45" s="79"/>
      <c r="BW45" s="48">
        <f t="shared" si="18"/>
        <v>4</v>
      </c>
      <c r="BX45" s="48">
        <f t="shared" si="19"/>
        <v>41</v>
      </c>
      <c r="BY45" s="48">
        <f>IF(BY44&lt;'Retirement Calculator'!$B$68,BY44+1,NA())</f>
        <v>41</v>
      </c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</row>
    <row r="46" spans="1:91">
      <c r="A46" s="44"/>
      <c r="B46" s="12" t="e">
        <f xml:space="preserve"> IF(ISERROR(F46),NA(),AI46)</f>
        <v>#N/A</v>
      </c>
      <c r="C46" s="70"/>
      <c r="D46" s="104"/>
      <c r="E46" s="99"/>
      <c r="F46" s="102" t="e">
        <f t="shared" si="3"/>
        <v>#N/A</v>
      </c>
      <c r="G46" s="103" t="str">
        <f>IF(D46="","",(D46+G45)*(1+((1+'Retirement Calculator'!$B$56)^(1/12)-1)))</f>
        <v/>
      </c>
      <c r="H46" s="55" t="str">
        <f>IF(C46="","",FV((1+'Retirement Calculator'!$B$56)^(1/12)-1,AI46,-C46,,0))</f>
        <v/>
      </c>
      <c r="I46" s="70"/>
      <c r="J46" s="99"/>
      <c r="K46" s="99"/>
      <c r="L46" s="102" t="e">
        <f t="shared" si="4"/>
        <v>#N/A</v>
      </c>
      <c r="M46" s="12" t="str">
        <f>IF(I46="","",FV((1+'Retirement Calculator'!$B$57)^(1/12)-1,AR46,-I46,,0))</f>
        <v/>
      </c>
      <c r="N46" s="12" t="str">
        <f>IF(J46="","",(J46+N45)*(1+((1+'Retirement Calculator'!$B$57)^(1/12)-1)))</f>
        <v/>
      </c>
      <c r="O46" s="70"/>
      <c r="P46" s="71"/>
      <c r="Q46" s="99"/>
      <c r="R46" s="69" t="e">
        <f t="shared" si="5"/>
        <v>#N/A</v>
      </c>
      <c r="S46" s="12" t="str">
        <f>IF(O46="","",FV((1+'Retirement Calculator'!$B$58)^(1/12)-1,BA46,-O46,,0))</f>
        <v/>
      </c>
      <c r="T46" s="43" t="str">
        <f>IF(P46="","",(P46+T45)*(1+((1+'Retirement Calculator'!$B$58)^(1/12)-1)))</f>
        <v/>
      </c>
      <c r="U46" s="71"/>
      <c r="V46" s="99"/>
      <c r="W46" s="108" t="str">
        <f>IF(U46="","",(U46+W45)*(1+((1+'Retirement Calculator'!$C$65)^(1/12)-1)))</f>
        <v/>
      </c>
      <c r="X46" s="73">
        <f t="shared" si="0"/>
        <v>0</v>
      </c>
      <c r="Y46" s="83" t="str">
        <f>IF(ISERROR(B46),"",SUM($X$5:X46))</f>
        <v/>
      </c>
      <c r="Z46" s="73">
        <f t="shared" si="1"/>
        <v>0</v>
      </c>
      <c r="AA46" s="83" t="str">
        <f>IF(ISERROR(B46),"",IF(Z46=0,NA(),SUM($Z$5:Z46)))</f>
        <v/>
      </c>
      <c r="AB46" s="83">
        <f t="shared" si="2"/>
        <v>0</v>
      </c>
      <c r="AC46" s="83" t="str">
        <f>IF(ISERROR(B46),"",IF(AB46=0,NA(),SUM($AB$5:AB46)))</f>
        <v/>
      </c>
      <c r="AD46" s="68">
        <f>IF(ISERROR(AI46),"",IF(AG46=AG45+1,AD45*(1+'Retirement Calculator'!$B$6),AD45))</f>
        <v>51091.564999999995</v>
      </c>
      <c r="AE46" s="135"/>
      <c r="AF46" s="83" t="str">
        <f>IF(AE46="","",NPER((1+'Retirement Calculator'!$B$15)/(1+'Retirement Calculator'!$B$14)-1,-12*AE46,AA46,,1))</f>
        <v/>
      </c>
      <c r="AG46" s="128">
        <f t="shared" si="6"/>
        <v>4</v>
      </c>
      <c r="AH46" s="48">
        <f t="shared" si="7"/>
        <v>42</v>
      </c>
      <c r="AI46" s="48">
        <f>IF(AI45&lt;'Retirement Calculator'!$B$68,AI45+1,NA())</f>
        <v>42</v>
      </c>
      <c r="AJ46" s="68">
        <f>IF(ISERROR(AI46),"",IF(AG46=AG45+1,AJ45*(1+'Retirement Calculator'!$B$67),AJ45))</f>
        <v>17755.483827792443</v>
      </c>
      <c r="AK46" s="48">
        <f>IF(ISERROR(AJ46),"",FV((1+'Retirement Calculator'!$B$56)^(1/12)-1,AI46,-AJ46,,0))</f>
        <v>881667.77403368638</v>
      </c>
      <c r="AL46" s="68">
        <f>SUM($AJ$5:AJ46)</f>
        <v>636396.02666316007</v>
      </c>
      <c r="AM46" s="79"/>
      <c r="AN46" s="48" t="str">
        <f>IF(C46="","",SUM($C$5:C46))</f>
        <v/>
      </c>
      <c r="AO46" s="79"/>
      <c r="AP46" s="48">
        <f t="shared" si="8"/>
        <v>4</v>
      </c>
      <c r="AQ46" s="48">
        <f t="shared" si="9"/>
        <v>42</v>
      </c>
      <c r="AR46" s="48">
        <f>IF(AR45&lt;'Retirement Calculator'!$B$68,AR45+1,NA())</f>
        <v>42</v>
      </c>
      <c r="AS46" s="82">
        <f>IF(ISERROR(AR46),"",IF(AP46=AP45+1,AS45*(1+'Retirement Calculator'!$B$67),AS45))</f>
        <v>2959.2473046320738</v>
      </c>
      <c r="AT46" s="48">
        <f>IF(ISERROR(AS46),"",FV((1+'Retirement Calculator'!$B$57)^(1/12)-1,AR46,-AS46,,0))</f>
        <v>137535.03722681981</v>
      </c>
      <c r="AU46" s="68">
        <f>SUM($AJ$5:AS46)</f>
        <v>31680980.327516764</v>
      </c>
      <c r="AV46" s="79"/>
      <c r="AW46" s="48" t="str">
        <f>IF(I46="","",SUM($I$5:I46))</f>
        <v/>
      </c>
      <c r="AX46" s="79"/>
      <c r="AY46" s="48">
        <f t="shared" si="10"/>
        <v>4</v>
      </c>
      <c r="AZ46" s="48">
        <f t="shared" si="11"/>
        <v>42</v>
      </c>
      <c r="BA46" s="48">
        <f>IF(BA45&lt;'Retirement Calculator'!$B$68,BA45+1,NA())</f>
        <v>42</v>
      </c>
      <c r="BB46" s="82">
        <f>IF(ISERROR(BA46),"",IF(AY46=AY45+1,BB45*(1+'Retirement Calculator'!$B$67),BB45))</f>
        <v>8877.7419138962214</v>
      </c>
      <c r="BC46" s="48">
        <f>IF(ISERROR(BB46),"",FV((1+'Retirement Calculator'!$B$58)^(1/12)-1,BA46,-BB46,,0))</f>
        <v>426542.33571119601</v>
      </c>
      <c r="BD46" s="68">
        <f>SUM($AJ$5:BB46)</f>
        <v>510940901.68676782</v>
      </c>
      <c r="BE46" s="79"/>
      <c r="BF46" s="48" t="str">
        <f>IF(O46="","",SUM($O$5:O46))</f>
        <v/>
      </c>
      <c r="BG46" s="79"/>
      <c r="BH46" s="48">
        <f t="shared" si="12"/>
        <v>4</v>
      </c>
      <c r="BI46" s="48">
        <f t="shared" si="13"/>
        <v>42</v>
      </c>
      <c r="BJ46" s="48">
        <f>IF(BJ45&lt;'Retirement Calculator'!$B$68,BJ45+1,NA())</f>
        <v>42</v>
      </c>
      <c r="BK46" s="79"/>
      <c r="BL46" s="79"/>
      <c r="BM46" s="48">
        <f t="shared" si="14"/>
        <v>4</v>
      </c>
      <c r="BN46" s="48">
        <f t="shared" si="15"/>
        <v>42</v>
      </c>
      <c r="BO46" s="48">
        <f>IF(BO45&lt;'Retirement Calculator'!$B$68,BO45+1,NA())</f>
        <v>42</v>
      </c>
      <c r="BP46" s="79"/>
      <c r="BQ46" s="79"/>
      <c r="BR46" s="48">
        <f t="shared" si="16"/>
        <v>4</v>
      </c>
      <c r="BS46" s="48">
        <f t="shared" si="17"/>
        <v>42</v>
      </c>
      <c r="BT46" s="48">
        <f>IF(BT45&lt;'Retirement Calculator'!$B$68,BT45+1,NA())</f>
        <v>42</v>
      </c>
      <c r="BU46" s="79"/>
      <c r="BV46" s="79"/>
      <c r="BW46" s="48">
        <f t="shared" si="18"/>
        <v>4</v>
      </c>
      <c r="BX46" s="48">
        <f t="shared" si="19"/>
        <v>42</v>
      </c>
      <c r="BY46" s="48">
        <f>IF(BY45&lt;'Retirement Calculator'!$B$68,BY45+1,NA())</f>
        <v>42</v>
      </c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</row>
    <row r="47" spans="1:91">
      <c r="A47" s="44"/>
      <c r="B47" s="12" t="e">
        <f xml:space="preserve"> IF(ISERROR(F47),NA(),AI47)</f>
        <v>#N/A</v>
      </c>
      <c r="C47" s="70"/>
      <c r="D47" s="104"/>
      <c r="E47" s="99"/>
      <c r="F47" s="102" t="e">
        <f t="shared" si="3"/>
        <v>#N/A</v>
      </c>
      <c r="G47" s="103" t="str">
        <f>IF(D47="","",(D47+G46)*(1+((1+'Retirement Calculator'!$B$56)^(1/12)-1)))</f>
        <v/>
      </c>
      <c r="H47" s="55" t="str">
        <f>IF(C47="","",FV((1+'Retirement Calculator'!$B$56)^(1/12)-1,AI47,-C47,,0))</f>
        <v/>
      </c>
      <c r="I47" s="70"/>
      <c r="J47" s="99"/>
      <c r="K47" s="99"/>
      <c r="L47" s="102" t="e">
        <f t="shared" si="4"/>
        <v>#N/A</v>
      </c>
      <c r="M47" s="12" t="str">
        <f>IF(I47="","",FV((1+'Retirement Calculator'!$B$57)^(1/12)-1,AR47,-I47,,0))</f>
        <v/>
      </c>
      <c r="N47" s="12" t="str">
        <f>IF(J47="","",(J47+N46)*(1+((1+'Retirement Calculator'!$B$57)^(1/12)-1)))</f>
        <v/>
      </c>
      <c r="O47" s="70"/>
      <c r="P47" s="71"/>
      <c r="Q47" s="99"/>
      <c r="R47" s="69" t="e">
        <f t="shared" si="5"/>
        <v>#N/A</v>
      </c>
      <c r="S47" s="12" t="str">
        <f>IF(O47="","",FV((1+'Retirement Calculator'!$B$58)^(1/12)-1,BA47,-O47,,0))</f>
        <v/>
      </c>
      <c r="T47" s="43" t="str">
        <f>IF(P47="","",(P47+T46)*(1+((1+'Retirement Calculator'!$B$58)^(1/12)-1)))</f>
        <v/>
      </c>
      <c r="U47" s="71"/>
      <c r="V47" s="99"/>
      <c r="W47" s="108" t="str">
        <f>IF(U47="","",(U47+W46)*(1+((1+'Retirement Calculator'!$C$65)^(1/12)-1)))</f>
        <v/>
      </c>
      <c r="X47" s="73">
        <f t="shared" si="0"/>
        <v>0</v>
      </c>
      <c r="Y47" s="83" t="str">
        <f>IF(ISERROR(B47),"",SUM($X$5:X47))</f>
        <v/>
      </c>
      <c r="Z47" s="73">
        <f t="shared" si="1"/>
        <v>0</v>
      </c>
      <c r="AA47" s="83" t="str">
        <f>IF(ISERROR(B47),"",IF(Z47=0,NA(),SUM($Z$5:Z47)))</f>
        <v/>
      </c>
      <c r="AB47" s="83">
        <f t="shared" si="2"/>
        <v>0</v>
      </c>
      <c r="AC47" s="83" t="str">
        <f>IF(ISERROR(B47),"",IF(AB47=0,NA(),SUM($AB$5:AB47)))</f>
        <v/>
      </c>
      <c r="AD47" s="68">
        <f>IF(ISERROR(AI47),"",IF(AG47=AG46+1,AD46*(1+'Retirement Calculator'!$B$6),AD46))</f>
        <v>51091.564999999995</v>
      </c>
      <c r="AE47" s="135"/>
      <c r="AF47" s="83" t="str">
        <f>IF(AE47="","",NPER((1+'Retirement Calculator'!$B$15)/(1+'Retirement Calculator'!$B$14)-1,-12*AE47,AA47,,1))</f>
        <v/>
      </c>
      <c r="AG47" s="128">
        <f t="shared" si="6"/>
        <v>4</v>
      </c>
      <c r="AH47" s="48">
        <f t="shared" si="7"/>
        <v>43</v>
      </c>
      <c r="AI47" s="48">
        <f>IF(AI46&lt;'Retirement Calculator'!$B$68,AI46+1,NA())</f>
        <v>43</v>
      </c>
      <c r="AJ47" s="68">
        <f>IF(ISERROR(AI47),"",IF(AG47=AG46+1,AJ46*(1+'Retirement Calculator'!$B$67),AJ46))</f>
        <v>17755.483827792443</v>
      </c>
      <c r="AK47" s="48">
        <f>IF(ISERROR(AJ47),"",FV((1+'Retirement Calculator'!$B$56)^(1/12)-1,AI47,-AJ47,,0))</f>
        <v>906453.80050326209</v>
      </c>
      <c r="AL47" s="68">
        <f>SUM($AJ$5:AJ47)</f>
        <v>654151.51049095253</v>
      </c>
      <c r="AM47" s="79"/>
      <c r="AN47" s="48" t="str">
        <f>IF(C47="","",SUM($C$5:C47))</f>
        <v/>
      </c>
      <c r="AO47" s="79"/>
      <c r="AP47" s="48">
        <f t="shared" si="8"/>
        <v>4</v>
      </c>
      <c r="AQ47" s="48">
        <f t="shared" si="9"/>
        <v>43</v>
      </c>
      <c r="AR47" s="48">
        <f>IF(AR46&lt;'Retirement Calculator'!$B$68,AR46+1,NA())</f>
        <v>43</v>
      </c>
      <c r="AS47" s="82">
        <f>IF(ISERROR(AR47),"",IF(AP47=AP46+1,AS46*(1+'Retirement Calculator'!$B$67),AS46))</f>
        <v>2959.2473046320738</v>
      </c>
      <c r="AT47" s="48">
        <f>IF(ISERROR(AS47),"",FV((1+'Retirement Calculator'!$B$57)^(1/12)-1,AR47,-AS47,,0))</f>
        <v>141163.7432796596</v>
      </c>
      <c r="AU47" s="68">
        <f>SUM($AJ$5:AS47)</f>
        <v>33262390.369643405</v>
      </c>
      <c r="AV47" s="79"/>
      <c r="AW47" s="48" t="str">
        <f>IF(I47="","",SUM($I$5:I47))</f>
        <v/>
      </c>
      <c r="AX47" s="79"/>
      <c r="AY47" s="48">
        <f t="shared" si="10"/>
        <v>4</v>
      </c>
      <c r="AZ47" s="48">
        <f t="shared" si="11"/>
        <v>43</v>
      </c>
      <c r="BA47" s="48">
        <f>IF(BA46&lt;'Retirement Calculator'!$B$68,BA46+1,NA())</f>
        <v>43</v>
      </c>
      <c r="BB47" s="82">
        <f>IF(ISERROR(BA47),"",IF(AY47=AY46+1,BB46*(1+'Retirement Calculator'!$B$67),BB46))</f>
        <v>8877.7419138962214</v>
      </c>
      <c r="BC47" s="48">
        <f>IF(ISERROR(BB47),"",FV((1+'Retirement Calculator'!$B$58)^(1/12)-1,BA47,-BB47,,0))</f>
        <v>438164.46385624958</v>
      </c>
      <c r="BD47" s="68">
        <f>SUM($AJ$5:BB47)</f>
        <v>545934833.58373141</v>
      </c>
      <c r="BE47" s="79"/>
      <c r="BF47" s="48" t="str">
        <f>IF(O47="","",SUM($O$5:O47))</f>
        <v/>
      </c>
      <c r="BG47" s="79"/>
      <c r="BH47" s="48">
        <f t="shared" si="12"/>
        <v>4</v>
      </c>
      <c r="BI47" s="48">
        <f t="shared" si="13"/>
        <v>43</v>
      </c>
      <c r="BJ47" s="48">
        <f>IF(BJ46&lt;'Retirement Calculator'!$B$68,BJ46+1,NA())</f>
        <v>43</v>
      </c>
      <c r="BK47" s="79"/>
      <c r="BL47" s="79"/>
      <c r="BM47" s="48">
        <f t="shared" si="14"/>
        <v>4</v>
      </c>
      <c r="BN47" s="48">
        <f t="shared" si="15"/>
        <v>43</v>
      </c>
      <c r="BO47" s="48">
        <f>IF(BO46&lt;'Retirement Calculator'!$B$68,BO46+1,NA())</f>
        <v>43</v>
      </c>
      <c r="BP47" s="79"/>
      <c r="BQ47" s="79"/>
      <c r="BR47" s="48">
        <f t="shared" si="16"/>
        <v>4</v>
      </c>
      <c r="BS47" s="48">
        <f t="shared" si="17"/>
        <v>43</v>
      </c>
      <c r="BT47" s="48">
        <f>IF(BT46&lt;'Retirement Calculator'!$B$68,BT46+1,NA())</f>
        <v>43</v>
      </c>
      <c r="BU47" s="79"/>
      <c r="BV47" s="79"/>
      <c r="BW47" s="48">
        <f t="shared" si="18"/>
        <v>4</v>
      </c>
      <c r="BX47" s="48">
        <f t="shared" si="19"/>
        <v>43</v>
      </c>
      <c r="BY47" s="48">
        <f>IF(BY46&lt;'Retirement Calculator'!$B$68,BY46+1,NA())</f>
        <v>43</v>
      </c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</row>
    <row r="48" spans="1:91">
      <c r="A48" s="44"/>
      <c r="B48" s="12" t="e">
        <f xml:space="preserve"> IF(ISERROR(F48),NA(),AI48)</f>
        <v>#N/A</v>
      </c>
      <c r="C48" s="70"/>
      <c r="D48" s="104"/>
      <c r="E48" s="99"/>
      <c r="F48" s="102" t="e">
        <f t="shared" si="3"/>
        <v>#N/A</v>
      </c>
      <c r="G48" s="103" t="str">
        <f>IF(D48="","",(D48+G47)*(1+((1+'Retirement Calculator'!$B$56)^(1/12)-1)))</f>
        <v/>
      </c>
      <c r="H48" s="55" t="str">
        <f>IF(C48="","",FV((1+'Retirement Calculator'!$B$56)^(1/12)-1,AI48,-C48,,0))</f>
        <v/>
      </c>
      <c r="I48" s="70"/>
      <c r="J48" s="99"/>
      <c r="K48" s="99"/>
      <c r="L48" s="102" t="e">
        <f t="shared" si="4"/>
        <v>#N/A</v>
      </c>
      <c r="M48" s="12" t="str">
        <f>IF(I48="","",FV((1+'Retirement Calculator'!$B$57)^(1/12)-1,AR48,-I48,,0))</f>
        <v/>
      </c>
      <c r="N48" s="12" t="str">
        <f>IF(J48="","",(J48+N47)*(1+((1+'Retirement Calculator'!$B$57)^(1/12)-1)))</f>
        <v/>
      </c>
      <c r="O48" s="70"/>
      <c r="P48" s="71"/>
      <c r="Q48" s="99"/>
      <c r="R48" s="69" t="e">
        <f t="shared" si="5"/>
        <v>#N/A</v>
      </c>
      <c r="S48" s="12" t="str">
        <f>IF(O48="","",FV((1+'Retirement Calculator'!$B$58)^(1/12)-1,BA48,-O48,,0))</f>
        <v/>
      </c>
      <c r="T48" s="43" t="str">
        <f>IF(P48="","",(P48+T47)*(1+((1+'Retirement Calculator'!$B$58)^(1/12)-1)))</f>
        <v/>
      </c>
      <c r="U48" s="71"/>
      <c r="V48" s="99"/>
      <c r="W48" s="108" t="str">
        <f>IF(U48="","",(U48+W47)*(1+((1+'Retirement Calculator'!$C$65)^(1/12)-1)))</f>
        <v/>
      </c>
      <c r="X48" s="73">
        <f t="shared" si="0"/>
        <v>0</v>
      </c>
      <c r="Y48" s="83" t="str">
        <f>IF(ISERROR(B48),"",SUM($X$5:X48))</f>
        <v/>
      </c>
      <c r="Z48" s="73">
        <f t="shared" si="1"/>
        <v>0</v>
      </c>
      <c r="AA48" s="83" t="str">
        <f>IF(ISERROR(B48),"",IF(Z48=0,NA(),SUM($Z$5:Z48)))</f>
        <v/>
      </c>
      <c r="AB48" s="83">
        <f t="shared" si="2"/>
        <v>0</v>
      </c>
      <c r="AC48" s="83" t="str">
        <f>IF(ISERROR(B48),"",IF(AB48=0,NA(),SUM($AB$5:AB48)))</f>
        <v/>
      </c>
      <c r="AD48" s="68">
        <f>IF(ISERROR(AI48),"",IF(AG48=AG47+1,AD47*(1+'Retirement Calculator'!$B$6),AD47))</f>
        <v>51091.564999999995</v>
      </c>
      <c r="AE48" s="135"/>
      <c r="AF48" s="83" t="str">
        <f>IF(AE48="","",NPER((1+'Retirement Calculator'!$B$15)/(1+'Retirement Calculator'!$B$14)-1,-12*AE48,AA48,,1))</f>
        <v/>
      </c>
      <c r="AG48" s="128">
        <f t="shared" si="6"/>
        <v>4</v>
      </c>
      <c r="AH48" s="48">
        <f t="shared" si="7"/>
        <v>44</v>
      </c>
      <c r="AI48" s="48">
        <f>IF(AI47&lt;'Retirement Calculator'!$B$68,AI47+1,NA())</f>
        <v>44</v>
      </c>
      <c r="AJ48" s="68">
        <f>IF(ISERROR(AI48),"",IF(AG48=AG47+1,AJ47*(1+'Retirement Calculator'!$B$67),AJ47))</f>
        <v>17755.483827792443</v>
      </c>
      <c r="AK48" s="48">
        <f>IF(ISERROR(AJ48),"",FV((1+'Retirement Calculator'!$B$56)^(1/12)-1,AI48,-AJ48,,0))</f>
        <v>931437.47422858153</v>
      </c>
      <c r="AL48" s="68">
        <f>SUM($AJ$5:AJ48)</f>
        <v>671906.99431874498</v>
      </c>
      <c r="AM48" s="79"/>
      <c r="AN48" s="48" t="str">
        <f>IF(C48="","",SUM($C$5:C48))</f>
        <v/>
      </c>
      <c r="AO48" s="79"/>
      <c r="AP48" s="48">
        <f t="shared" si="8"/>
        <v>4</v>
      </c>
      <c r="AQ48" s="48">
        <f t="shared" si="9"/>
        <v>44</v>
      </c>
      <c r="AR48" s="48">
        <f>IF(AR47&lt;'Retirement Calculator'!$B$68,AR47+1,NA())</f>
        <v>44</v>
      </c>
      <c r="AS48" s="82">
        <f>IF(ISERROR(AR48),"",IF(AP48=AP47+1,AS47*(1+'Retirement Calculator'!$B$67),AS47))</f>
        <v>2959.2473046320738</v>
      </c>
      <c r="AT48" s="48">
        <f>IF(ISERROR(AS48),"",FV((1+'Retirement Calculator'!$B$57)^(1/12)-1,AR48,-AS48,,0))</f>
        <v>144810.11224269876</v>
      </c>
      <c r="AU48" s="68">
        <f>SUM($AJ$5:AS48)</f>
        <v>34886541.56932316</v>
      </c>
      <c r="AV48" s="79"/>
      <c r="AW48" s="48" t="str">
        <f>IF(I48="","",SUM($I$5:I48))</f>
        <v/>
      </c>
      <c r="AX48" s="79"/>
      <c r="AY48" s="48">
        <f t="shared" si="10"/>
        <v>4</v>
      </c>
      <c r="AZ48" s="48">
        <f t="shared" si="11"/>
        <v>44</v>
      </c>
      <c r="BA48" s="48">
        <f>IF(BA47&lt;'Retirement Calculator'!$B$68,BA47+1,NA())</f>
        <v>44</v>
      </c>
      <c r="BB48" s="82">
        <f>IF(ISERROR(BA48),"",IF(AY48=AY47+1,BB47*(1+'Retirement Calculator'!$B$67),BB47))</f>
        <v>8877.7419138962214</v>
      </c>
      <c r="BC48" s="48">
        <f>IF(ISERROR(BB48),"",FV((1+'Retirement Calculator'!$B$58)^(1/12)-1,BA48,-BB48,,0))</f>
        <v>449861.36912373011</v>
      </c>
      <c r="BD48" s="68">
        <f>SUM($AJ$5:BB48)</f>
        <v>582599306.20689106</v>
      </c>
      <c r="BE48" s="79"/>
      <c r="BF48" s="48" t="str">
        <f>IF(O48="","",SUM($O$5:O48))</f>
        <v/>
      </c>
      <c r="BG48" s="79"/>
      <c r="BH48" s="48">
        <f t="shared" si="12"/>
        <v>4</v>
      </c>
      <c r="BI48" s="48">
        <f t="shared" si="13"/>
        <v>44</v>
      </c>
      <c r="BJ48" s="48">
        <f>IF(BJ47&lt;'Retirement Calculator'!$B$68,BJ47+1,NA())</f>
        <v>44</v>
      </c>
      <c r="BK48" s="79"/>
      <c r="BL48" s="79"/>
      <c r="BM48" s="48">
        <f t="shared" si="14"/>
        <v>4</v>
      </c>
      <c r="BN48" s="48">
        <f t="shared" si="15"/>
        <v>44</v>
      </c>
      <c r="BO48" s="48">
        <f>IF(BO47&lt;'Retirement Calculator'!$B$68,BO47+1,NA())</f>
        <v>44</v>
      </c>
      <c r="BP48" s="79"/>
      <c r="BQ48" s="79"/>
      <c r="BR48" s="48">
        <f t="shared" si="16"/>
        <v>4</v>
      </c>
      <c r="BS48" s="48">
        <f t="shared" si="17"/>
        <v>44</v>
      </c>
      <c r="BT48" s="48">
        <f>IF(BT47&lt;'Retirement Calculator'!$B$68,BT47+1,NA())</f>
        <v>44</v>
      </c>
      <c r="BU48" s="79"/>
      <c r="BV48" s="79"/>
      <c r="BW48" s="48">
        <f t="shared" si="18"/>
        <v>4</v>
      </c>
      <c r="BX48" s="48">
        <f t="shared" si="19"/>
        <v>44</v>
      </c>
      <c r="BY48" s="48">
        <f>IF(BY47&lt;'Retirement Calculator'!$B$68,BY47+1,NA())</f>
        <v>44</v>
      </c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</row>
    <row r="49" spans="1:88">
      <c r="A49" s="44"/>
      <c r="B49" s="12" t="e">
        <f xml:space="preserve"> IF(ISERROR(F49),NA(),AI49)</f>
        <v>#N/A</v>
      </c>
      <c r="C49" s="70"/>
      <c r="D49" s="104"/>
      <c r="E49" s="99"/>
      <c r="F49" s="102" t="e">
        <f t="shared" si="3"/>
        <v>#N/A</v>
      </c>
      <c r="G49" s="103" t="str">
        <f>IF(D49="","",(D49+G48)*(1+((1+'Retirement Calculator'!$B$56)^(1/12)-1)))</f>
        <v/>
      </c>
      <c r="H49" s="55" t="str">
        <f>IF(C49="","",FV((1+'Retirement Calculator'!$B$56)^(1/12)-1,AI49,-C49,,0))</f>
        <v/>
      </c>
      <c r="I49" s="70"/>
      <c r="J49" s="99"/>
      <c r="K49" s="99"/>
      <c r="L49" s="102" t="e">
        <f t="shared" si="4"/>
        <v>#N/A</v>
      </c>
      <c r="M49" s="12" t="str">
        <f>IF(I49="","",FV((1+'Retirement Calculator'!$B$57)^(1/12)-1,AR49,-I49,,0))</f>
        <v/>
      </c>
      <c r="N49" s="12" t="str">
        <f>IF(J49="","",(J49+N48)*(1+((1+'Retirement Calculator'!$B$57)^(1/12)-1)))</f>
        <v/>
      </c>
      <c r="O49" s="70"/>
      <c r="P49" s="71"/>
      <c r="Q49" s="99"/>
      <c r="R49" s="69" t="e">
        <f t="shared" si="5"/>
        <v>#N/A</v>
      </c>
      <c r="S49" s="12" t="str">
        <f>IF(O49="","",FV((1+'Retirement Calculator'!$B$58)^(1/12)-1,BA49,-O49,,0))</f>
        <v/>
      </c>
      <c r="T49" s="43" t="str">
        <f>IF(P49="","",(P49+T48)*(1+((1+'Retirement Calculator'!$B$58)^(1/12)-1)))</f>
        <v/>
      </c>
      <c r="U49" s="71"/>
      <c r="V49" s="99"/>
      <c r="W49" s="108" t="str">
        <f>IF(U49="","",(U49+W48)*(1+((1+'Retirement Calculator'!$C$65)^(1/12)-1)))</f>
        <v/>
      </c>
      <c r="X49" s="73">
        <f t="shared" si="0"/>
        <v>0</v>
      </c>
      <c r="Y49" s="83" t="str">
        <f>IF(ISERROR(B49),"",SUM($X$5:X49))</f>
        <v/>
      </c>
      <c r="Z49" s="73">
        <f t="shared" si="1"/>
        <v>0</v>
      </c>
      <c r="AA49" s="83" t="str">
        <f>IF(ISERROR(B49),"",IF(Z49=0,NA(),SUM($Z$5:Z49)))</f>
        <v/>
      </c>
      <c r="AB49" s="83">
        <f t="shared" si="2"/>
        <v>0</v>
      </c>
      <c r="AC49" s="83" t="str">
        <f>IF(ISERROR(B49),"",IF(AB49=0,NA(),SUM($AB$5:AB49)))</f>
        <v/>
      </c>
      <c r="AD49" s="68">
        <f>IF(ISERROR(AI49),"",IF(AG49=AG48+1,AD48*(1+'Retirement Calculator'!$B$6),AD48))</f>
        <v>51091.564999999995</v>
      </c>
      <c r="AE49" s="135"/>
      <c r="AF49" s="83" t="str">
        <f>IF(AE49="","",NPER((1+'Retirement Calculator'!$B$15)/(1+'Retirement Calculator'!$B$14)-1,-12*AE49,AA49,,1))</f>
        <v/>
      </c>
      <c r="AG49" s="128">
        <f t="shared" si="6"/>
        <v>4</v>
      </c>
      <c r="AH49" s="48">
        <f t="shared" si="7"/>
        <v>45</v>
      </c>
      <c r="AI49" s="48">
        <f>IF(AI48&lt;'Retirement Calculator'!$B$68,AI48+1,NA())</f>
        <v>45</v>
      </c>
      <c r="AJ49" s="68">
        <f>IF(ISERROR(AI49),"",IF(AG49=AG48+1,AJ48*(1+'Retirement Calculator'!$B$67),AJ48))</f>
        <v>17755.483827792443</v>
      </c>
      <c r="AK49" s="48">
        <f>IF(ISERROR(AJ49),"",FV((1+'Retirement Calculator'!$B$56)^(1/12)-1,AI49,-AJ49,,0))</f>
        <v>956620.37127661612</v>
      </c>
      <c r="AL49" s="68">
        <f>SUM($AJ$5:AJ49)</f>
        <v>689662.47814653744</v>
      </c>
      <c r="AM49" s="79"/>
      <c r="AN49" s="48" t="str">
        <f>IF(C49="","",SUM($C$5:C49))</f>
        <v/>
      </c>
      <c r="AO49" s="79"/>
      <c r="AP49" s="48">
        <f t="shared" si="8"/>
        <v>4</v>
      </c>
      <c r="AQ49" s="48">
        <f t="shared" si="9"/>
        <v>45</v>
      </c>
      <c r="AR49" s="48">
        <f>IF(AR48&lt;'Retirement Calculator'!$B$68,AR48+1,NA())</f>
        <v>45</v>
      </c>
      <c r="AS49" s="82">
        <f>IF(ISERROR(AR49),"",IF(AP49=AP48+1,AS48*(1+'Retirement Calculator'!$B$67),AS48))</f>
        <v>2959.2473046320738</v>
      </c>
      <c r="AT49" s="48">
        <f>IF(ISERROR(AS49),"",FV((1+'Retirement Calculator'!$B$57)^(1/12)-1,AR49,-AS49,,0))</f>
        <v>148474.23009104488</v>
      </c>
      <c r="AU49" s="68">
        <f>SUM($AJ$5:AS49)</f>
        <v>36553633.14987874</v>
      </c>
      <c r="AV49" s="79"/>
      <c r="AW49" s="48" t="str">
        <f>IF(I49="","",SUM($I$5:I49))</f>
        <v/>
      </c>
      <c r="AX49" s="79"/>
      <c r="AY49" s="48">
        <f t="shared" si="10"/>
        <v>4</v>
      </c>
      <c r="AZ49" s="48">
        <f t="shared" si="11"/>
        <v>45</v>
      </c>
      <c r="BA49" s="48">
        <f>IF(BA48&lt;'Retirement Calculator'!$B$68,BA48+1,NA())</f>
        <v>45</v>
      </c>
      <c r="BB49" s="82">
        <f>IF(ISERROR(BA49),"",IF(AY49=AY48+1,BB48*(1+'Retirement Calculator'!$B$67),BB48))</f>
        <v>8877.7419138962214</v>
      </c>
      <c r="BC49" s="48">
        <f>IF(ISERROR(BB49),"",FV((1+'Retirement Calculator'!$B$58)^(1/12)-1,BA49,-BB49,,0))</f>
        <v>461633.53263189615</v>
      </c>
      <c r="BD49" s="68">
        <f>SUM($AJ$5:BB49)</f>
        <v>620977476.90933049</v>
      </c>
      <c r="BE49" s="79"/>
      <c r="BF49" s="48" t="str">
        <f>IF(O49="","",SUM($O$5:O49))</f>
        <v/>
      </c>
      <c r="BG49" s="79"/>
      <c r="BH49" s="48">
        <f t="shared" si="12"/>
        <v>4</v>
      </c>
      <c r="BI49" s="48">
        <f t="shared" si="13"/>
        <v>45</v>
      </c>
      <c r="BJ49" s="48">
        <f>IF(BJ48&lt;'Retirement Calculator'!$B$68,BJ48+1,NA())</f>
        <v>45</v>
      </c>
      <c r="BK49" s="79"/>
      <c r="BL49" s="79"/>
      <c r="BM49" s="48">
        <f t="shared" si="14"/>
        <v>4</v>
      </c>
      <c r="BN49" s="48">
        <f t="shared" si="15"/>
        <v>45</v>
      </c>
      <c r="BO49" s="48">
        <f>IF(BO48&lt;'Retirement Calculator'!$B$68,BO48+1,NA())</f>
        <v>45</v>
      </c>
      <c r="BP49" s="79"/>
      <c r="BQ49" s="79"/>
      <c r="BR49" s="48">
        <f t="shared" si="16"/>
        <v>4</v>
      </c>
      <c r="BS49" s="48">
        <f t="shared" si="17"/>
        <v>45</v>
      </c>
      <c r="BT49" s="48">
        <f>IF(BT48&lt;'Retirement Calculator'!$B$68,BT48+1,NA())</f>
        <v>45</v>
      </c>
      <c r="BU49" s="79"/>
      <c r="BV49" s="79"/>
      <c r="BW49" s="48">
        <f t="shared" si="18"/>
        <v>4</v>
      </c>
      <c r="BX49" s="48">
        <f t="shared" si="19"/>
        <v>45</v>
      </c>
      <c r="BY49" s="48">
        <f>IF(BY48&lt;'Retirement Calculator'!$B$68,BY48+1,NA())</f>
        <v>45</v>
      </c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</row>
    <row r="50" spans="1:88">
      <c r="A50" s="44"/>
      <c r="B50" s="12" t="e">
        <f xml:space="preserve"> IF(ISERROR(F50),NA(),AI50)</f>
        <v>#N/A</v>
      </c>
      <c r="C50" s="70"/>
      <c r="D50" s="104"/>
      <c r="E50" s="99"/>
      <c r="F50" s="102" t="e">
        <f t="shared" si="3"/>
        <v>#N/A</v>
      </c>
      <c r="G50" s="103" t="str">
        <f>IF(D50="","",(D50+G49)*(1+((1+'Retirement Calculator'!$B$56)^(1/12)-1)))</f>
        <v/>
      </c>
      <c r="H50" s="55" t="str">
        <f>IF(C50="","",FV((1+'Retirement Calculator'!$B$56)^(1/12)-1,AI50,-C50,,0))</f>
        <v/>
      </c>
      <c r="I50" s="70"/>
      <c r="J50" s="99"/>
      <c r="K50" s="99"/>
      <c r="L50" s="102" t="e">
        <f t="shared" si="4"/>
        <v>#N/A</v>
      </c>
      <c r="M50" s="12" t="str">
        <f>IF(I50="","",FV((1+'Retirement Calculator'!$B$57)^(1/12)-1,AR50,-I50,,0))</f>
        <v/>
      </c>
      <c r="N50" s="12" t="str">
        <f>IF(J50="","",(J50+N49)*(1+((1+'Retirement Calculator'!$B$57)^(1/12)-1)))</f>
        <v/>
      </c>
      <c r="O50" s="70"/>
      <c r="P50" s="71"/>
      <c r="Q50" s="99"/>
      <c r="R50" s="69" t="e">
        <f t="shared" si="5"/>
        <v>#N/A</v>
      </c>
      <c r="S50" s="12" t="str">
        <f>IF(O50="","",FV((1+'Retirement Calculator'!$B$58)^(1/12)-1,BA50,-O50,,0))</f>
        <v/>
      </c>
      <c r="T50" s="43" t="str">
        <f>IF(P50="","",(P50+T49)*(1+((1+'Retirement Calculator'!$B$58)^(1/12)-1)))</f>
        <v/>
      </c>
      <c r="U50" s="71"/>
      <c r="V50" s="99"/>
      <c r="W50" s="108" t="str">
        <f>IF(U50="","",(U50+W49)*(1+((1+'Retirement Calculator'!$C$65)^(1/12)-1)))</f>
        <v/>
      </c>
      <c r="X50" s="73">
        <f t="shared" si="0"/>
        <v>0</v>
      </c>
      <c r="Y50" s="83" t="str">
        <f>IF(ISERROR(B50),"",SUM($X$5:X50))</f>
        <v/>
      </c>
      <c r="Z50" s="73">
        <f t="shared" si="1"/>
        <v>0</v>
      </c>
      <c r="AA50" s="83" t="str">
        <f>IF(ISERROR(B50),"",IF(Z50=0,NA(),SUM($Z$5:Z50)))</f>
        <v/>
      </c>
      <c r="AB50" s="83">
        <f t="shared" si="2"/>
        <v>0</v>
      </c>
      <c r="AC50" s="83" t="str">
        <f>IF(ISERROR(B50),"",IF(AB50=0,NA(),SUM($AB$5:AB50)))</f>
        <v/>
      </c>
      <c r="AD50" s="68">
        <f>IF(ISERROR(AI50),"",IF(AG50=AG49+1,AD49*(1+'Retirement Calculator'!$B$6),AD49))</f>
        <v>51091.564999999995</v>
      </c>
      <c r="AE50" s="135"/>
      <c r="AF50" s="83" t="str">
        <f>IF(AE50="","",NPER((1+'Retirement Calculator'!$B$15)/(1+'Retirement Calculator'!$B$14)-1,-12*AE50,AA50,,1))</f>
        <v/>
      </c>
      <c r="AG50" s="128">
        <f t="shared" si="6"/>
        <v>4</v>
      </c>
      <c r="AH50" s="48">
        <f t="shared" si="7"/>
        <v>46</v>
      </c>
      <c r="AI50" s="48">
        <f>IF(AI49&lt;'Retirement Calculator'!$B$68,AI49+1,NA())</f>
        <v>46</v>
      </c>
      <c r="AJ50" s="68">
        <f>IF(ISERROR(AI50),"",IF(AG50=AG49+1,AJ49*(1+'Retirement Calculator'!$B$67),AJ49))</f>
        <v>17755.483827792443</v>
      </c>
      <c r="AK50" s="48">
        <f>IF(ISERROR(AJ50),"",FV((1+'Retirement Calculator'!$B$56)^(1/12)-1,AI50,-AJ50,,0))</f>
        <v>982004.08028211794</v>
      </c>
      <c r="AL50" s="68">
        <f>SUM($AJ$5:AJ50)</f>
        <v>707417.9619743299</v>
      </c>
      <c r="AM50" s="79"/>
      <c r="AN50" s="48" t="str">
        <f>IF(C50="","",SUM($C$5:C50))</f>
        <v/>
      </c>
      <c r="AO50" s="79"/>
      <c r="AP50" s="48">
        <f t="shared" si="8"/>
        <v>4</v>
      </c>
      <c r="AQ50" s="48">
        <f t="shared" si="9"/>
        <v>46</v>
      </c>
      <c r="AR50" s="48">
        <f>IF(AR49&lt;'Retirement Calculator'!$B$68,AR49+1,NA())</f>
        <v>46</v>
      </c>
      <c r="AS50" s="82">
        <f>IF(ISERROR(AR50),"",IF(AP50=AP49+1,AS49*(1+'Retirement Calculator'!$B$67),AS49))</f>
        <v>2959.2473046320738</v>
      </c>
      <c r="AT50" s="48">
        <f>IF(ISERROR(AS50),"",FV((1+'Retirement Calculator'!$B$57)^(1/12)-1,AR50,-AS50,,0))</f>
        <v>152156.18321829566</v>
      </c>
      <c r="AU50" s="68">
        <f>SUM($AJ$5:AS50)</f>
        <v>38263865.92326761</v>
      </c>
      <c r="AV50" s="79"/>
      <c r="AW50" s="48" t="str">
        <f>IF(I50="","",SUM($I$5:I50))</f>
        <v/>
      </c>
      <c r="AX50" s="79"/>
      <c r="AY50" s="48">
        <f t="shared" si="10"/>
        <v>4</v>
      </c>
      <c r="AZ50" s="48">
        <f t="shared" si="11"/>
        <v>46</v>
      </c>
      <c r="BA50" s="48">
        <f>IF(BA49&lt;'Retirement Calculator'!$B$68,BA49+1,NA())</f>
        <v>46</v>
      </c>
      <c r="BB50" s="82">
        <f>IF(ISERROR(BA50),"",IF(AY50=AY49+1,BB49*(1+'Retirement Calculator'!$B$67),BB49))</f>
        <v>8877.7419138962214</v>
      </c>
      <c r="BC50" s="48">
        <f>IF(ISERROR(BB50),"",FV((1+'Retirement Calculator'!$B$58)^(1/12)-1,BA50,-BB50,,0))</f>
        <v>473481.43859453319</v>
      </c>
      <c r="BD50" s="68">
        <f>SUM($AJ$5:BB50)</f>
        <v>661112705.53111923</v>
      </c>
      <c r="BE50" s="79"/>
      <c r="BF50" s="48" t="str">
        <f>IF(O50="","",SUM($O$5:O50))</f>
        <v/>
      </c>
      <c r="BG50" s="79"/>
      <c r="BH50" s="48">
        <f t="shared" si="12"/>
        <v>4</v>
      </c>
      <c r="BI50" s="48">
        <f t="shared" si="13"/>
        <v>46</v>
      </c>
      <c r="BJ50" s="48">
        <f>IF(BJ49&lt;'Retirement Calculator'!$B$68,BJ49+1,NA())</f>
        <v>46</v>
      </c>
      <c r="BK50" s="79"/>
      <c r="BL50" s="79"/>
      <c r="BM50" s="48">
        <f t="shared" si="14"/>
        <v>4</v>
      </c>
      <c r="BN50" s="48">
        <f t="shared" si="15"/>
        <v>46</v>
      </c>
      <c r="BO50" s="48">
        <f>IF(BO49&lt;'Retirement Calculator'!$B$68,BO49+1,NA())</f>
        <v>46</v>
      </c>
      <c r="BP50" s="79"/>
      <c r="BQ50" s="79"/>
      <c r="BR50" s="48">
        <f t="shared" si="16"/>
        <v>4</v>
      </c>
      <c r="BS50" s="48">
        <f t="shared" si="17"/>
        <v>46</v>
      </c>
      <c r="BT50" s="48">
        <f>IF(BT49&lt;'Retirement Calculator'!$B$68,BT49+1,NA())</f>
        <v>46</v>
      </c>
      <c r="BU50" s="79"/>
      <c r="BV50" s="79"/>
      <c r="BW50" s="48">
        <f t="shared" si="18"/>
        <v>4</v>
      </c>
      <c r="BX50" s="48">
        <f t="shared" si="19"/>
        <v>46</v>
      </c>
      <c r="BY50" s="48">
        <f>IF(BY49&lt;'Retirement Calculator'!$B$68,BY49+1,NA())</f>
        <v>46</v>
      </c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</row>
    <row r="51" spans="1:88">
      <c r="A51" s="44"/>
      <c r="B51" s="12" t="e">
        <f xml:space="preserve"> IF(ISERROR(F51),NA(),AI51)</f>
        <v>#N/A</v>
      </c>
      <c r="C51" s="70"/>
      <c r="D51" s="104"/>
      <c r="E51" s="99"/>
      <c r="F51" s="102" t="e">
        <f t="shared" si="3"/>
        <v>#N/A</v>
      </c>
      <c r="G51" s="103" t="str">
        <f>IF(D51="","",(D51+G50)*(1+((1+'Retirement Calculator'!$B$56)^(1/12)-1)))</f>
        <v/>
      </c>
      <c r="H51" s="55" t="str">
        <f>IF(C51="","",FV((1+'Retirement Calculator'!$B$56)^(1/12)-1,AI51,-C51,,0))</f>
        <v/>
      </c>
      <c r="I51" s="70"/>
      <c r="J51" s="99"/>
      <c r="K51" s="99"/>
      <c r="L51" s="102" t="e">
        <f t="shared" si="4"/>
        <v>#N/A</v>
      </c>
      <c r="M51" s="12" t="str">
        <f>IF(I51="","",FV((1+'Retirement Calculator'!$B$57)^(1/12)-1,AR51,-I51,,0))</f>
        <v/>
      </c>
      <c r="N51" s="12" t="str">
        <f>IF(J51="","",(J51+N50)*(1+((1+'Retirement Calculator'!$B$57)^(1/12)-1)))</f>
        <v/>
      </c>
      <c r="O51" s="70"/>
      <c r="P51" s="71"/>
      <c r="Q51" s="99"/>
      <c r="R51" s="69" t="e">
        <f t="shared" si="5"/>
        <v>#N/A</v>
      </c>
      <c r="S51" s="12" t="str">
        <f>IF(O51="","",FV((1+'Retirement Calculator'!$B$58)^(1/12)-1,BA51,-O51,,0))</f>
        <v/>
      </c>
      <c r="T51" s="43" t="str">
        <f>IF(P51="","",(P51+T50)*(1+((1+'Retirement Calculator'!$B$58)^(1/12)-1)))</f>
        <v/>
      </c>
      <c r="U51" s="71"/>
      <c r="V51" s="99"/>
      <c r="W51" s="108" t="str">
        <f>IF(U51="","",(U51+W50)*(1+((1+'Retirement Calculator'!$C$65)^(1/12)-1)))</f>
        <v/>
      </c>
      <c r="X51" s="73">
        <f t="shared" si="0"/>
        <v>0</v>
      </c>
      <c r="Y51" s="83" t="str">
        <f>IF(ISERROR(B51),"",SUM($X$5:X51))</f>
        <v/>
      </c>
      <c r="Z51" s="73">
        <f t="shared" si="1"/>
        <v>0</v>
      </c>
      <c r="AA51" s="83" t="str">
        <f>IF(ISERROR(B51),"",IF(Z51=0,NA(),SUM($Z$5:Z51)))</f>
        <v/>
      </c>
      <c r="AB51" s="83">
        <f t="shared" si="2"/>
        <v>0</v>
      </c>
      <c r="AC51" s="83" t="str">
        <f>IF(ISERROR(B51),"",IF(AB51=0,NA(),SUM($AB$5:AB51)))</f>
        <v/>
      </c>
      <c r="AD51" s="68">
        <f>IF(ISERROR(AI51),"",IF(AG51=AG50+1,AD50*(1+'Retirement Calculator'!$B$6),AD50))</f>
        <v>51091.564999999995</v>
      </c>
      <c r="AE51" s="135"/>
      <c r="AF51" s="83" t="str">
        <f>IF(AE51="","",NPER((1+'Retirement Calculator'!$B$15)/(1+'Retirement Calculator'!$B$14)-1,-12*AE51,AA51,,1))</f>
        <v/>
      </c>
      <c r="AG51" s="128">
        <f t="shared" si="6"/>
        <v>4</v>
      </c>
      <c r="AH51" s="48">
        <f t="shared" si="7"/>
        <v>47</v>
      </c>
      <c r="AI51" s="48">
        <f>IF(AI50&lt;'Retirement Calculator'!$B$68,AI50+1,NA())</f>
        <v>47</v>
      </c>
      <c r="AJ51" s="68">
        <f>IF(ISERROR(AI51),"",IF(AG51=AG50+1,AJ50*(1+'Retirement Calculator'!$B$67),AJ50))</f>
        <v>17755.483827792443</v>
      </c>
      <c r="AK51" s="48">
        <f>IF(ISERROR(AJ51),"",FV((1+'Retirement Calculator'!$B$56)^(1/12)-1,AI51,-AJ51,,0))</f>
        <v>1007590.2025478364</v>
      </c>
      <c r="AL51" s="68">
        <f>SUM($AJ$5:AJ51)</f>
        <v>725173.44580212235</v>
      </c>
      <c r="AM51" s="79"/>
      <c r="AN51" s="48" t="str">
        <f>IF(C51="","",SUM($C$5:C51))</f>
        <v/>
      </c>
      <c r="AO51" s="79"/>
      <c r="AP51" s="48">
        <f t="shared" si="8"/>
        <v>4</v>
      </c>
      <c r="AQ51" s="48">
        <f t="shared" si="9"/>
        <v>47</v>
      </c>
      <c r="AR51" s="48">
        <f>IF(AR50&lt;'Retirement Calculator'!$B$68,AR50+1,NA())</f>
        <v>47</v>
      </c>
      <c r="AS51" s="82">
        <f>IF(ISERROR(AR51),"",IF(AP51=AP50+1,AS50*(1+'Retirement Calculator'!$B$67),AS50))</f>
        <v>2959.2473046320738</v>
      </c>
      <c r="AT51" s="48">
        <f>IF(ISERROR(AS51),"",FV((1+'Retirement Calculator'!$B$57)^(1/12)-1,AR51,-AS51,,0))</f>
        <v>155856.05843857242</v>
      </c>
      <c r="AU51" s="68">
        <f>SUM($AJ$5:AS51)</f>
        <v>40017442.302749991</v>
      </c>
      <c r="AV51" s="79"/>
      <c r="AW51" s="48" t="str">
        <f>IF(I51="","",SUM($I$5:I51))</f>
        <v/>
      </c>
      <c r="AX51" s="79"/>
      <c r="AY51" s="48">
        <f t="shared" si="10"/>
        <v>4</v>
      </c>
      <c r="AZ51" s="48">
        <f t="shared" si="11"/>
        <v>47</v>
      </c>
      <c r="BA51" s="48">
        <f>IF(BA50&lt;'Retirement Calculator'!$B$68,BA50+1,NA())</f>
        <v>47</v>
      </c>
      <c r="BB51" s="82">
        <f>IF(ISERROR(BA51),"",IF(AY51=AY50+1,BB50*(1+'Retirement Calculator'!$B$67),BB50))</f>
        <v>8877.7419138962214</v>
      </c>
      <c r="BC51" s="48">
        <f>IF(ISERROR(BB51),"",FV((1+'Retirement Calculator'!$B$58)^(1/12)-1,BA51,-BB51,,0))</f>
        <v>485405.5743408745</v>
      </c>
      <c r="BD51" s="68">
        <f>SUM($AJ$5:BB51)</f>
        <v>703048556.01370406</v>
      </c>
      <c r="BE51" s="79"/>
      <c r="BF51" s="48" t="str">
        <f>IF(O51="","",SUM($O$5:O51))</f>
        <v/>
      </c>
      <c r="BG51" s="79"/>
      <c r="BH51" s="48">
        <f t="shared" si="12"/>
        <v>4</v>
      </c>
      <c r="BI51" s="48">
        <f t="shared" si="13"/>
        <v>47</v>
      </c>
      <c r="BJ51" s="48">
        <f>IF(BJ50&lt;'Retirement Calculator'!$B$68,BJ50+1,NA())</f>
        <v>47</v>
      </c>
      <c r="BK51" s="79"/>
      <c r="BL51" s="79"/>
      <c r="BM51" s="48">
        <f t="shared" si="14"/>
        <v>4</v>
      </c>
      <c r="BN51" s="48">
        <f t="shared" si="15"/>
        <v>47</v>
      </c>
      <c r="BO51" s="48">
        <f>IF(BO50&lt;'Retirement Calculator'!$B$68,BO50+1,NA())</f>
        <v>47</v>
      </c>
      <c r="BP51" s="79"/>
      <c r="BQ51" s="79"/>
      <c r="BR51" s="48">
        <f t="shared" si="16"/>
        <v>4</v>
      </c>
      <c r="BS51" s="48">
        <f t="shared" si="17"/>
        <v>47</v>
      </c>
      <c r="BT51" s="48">
        <f>IF(BT50&lt;'Retirement Calculator'!$B$68,BT50+1,NA())</f>
        <v>47</v>
      </c>
      <c r="BU51" s="79"/>
      <c r="BV51" s="79"/>
      <c r="BW51" s="48">
        <f t="shared" si="18"/>
        <v>4</v>
      </c>
      <c r="BX51" s="48">
        <f t="shared" si="19"/>
        <v>47</v>
      </c>
      <c r="BY51" s="48">
        <f>IF(BY50&lt;'Retirement Calculator'!$B$68,BY50+1,NA())</f>
        <v>47</v>
      </c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</row>
    <row r="52" spans="1:88">
      <c r="A52" s="44"/>
      <c r="B52" s="12" t="e">
        <f xml:space="preserve"> IF(ISERROR(F52),NA(),AI52)</f>
        <v>#N/A</v>
      </c>
      <c r="C52" s="70"/>
      <c r="D52" s="104"/>
      <c r="E52" s="99"/>
      <c r="F52" s="102" t="e">
        <f t="shared" si="3"/>
        <v>#N/A</v>
      </c>
      <c r="G52" s="103" t="str">
        <f>IF(D52="","",(D52+G51)*(1+((1+'Retirement Calculator'!$B$56)^(1/12)-1)))</f>
        <v/>
      </c>
      <c r="H52" s="55" t="str">
        <f>IF(C52="","",FV((1+'Retirement Calculator'!$B$56)^(1/12)-1,AI52,-C52,,0))</f>
        <v/>
      </c>
      <c r="I52" s="70"/>
      <c r="J52" s="99"/>
      <c r="K52" s="99"/>
      <c r="L52" s="102" t="e">
        <f t="shared" si="4"/>
        <v>#N/A</v>
      </c>
      <c r="M52" s="12" t="str">
        <f>IF(I52="","",FV((1+'Retirement Calculator'!$B$57)^(1/12)-1,AR52,-I52,,0))</f>
        <v/>
      </c>
      <c r="N52" s="12" t="str">
        <f>IF(J52="","",(J52+N51)*(1+((1+'Retirement Calculator'!$B$57)^(1/12)-1)))</f>
        <v/>
      </c>
      <c r="O52" s="70"/>
      <c r="P52" s="71"/>
      <c r="Q52" s="99"/>
      <c r="R52" s="69" t="e">
        <f t="shared" si="5"/>
        <v>#N/A</v>
      </c>
      <c r="S52" s="12" t="str">
        <f>IF(O52="","",FV((1+'Retirement Calculator'!$B$58)^(1/12)-1,BA52,-O52,,0))</f>
        <v/>
      </c>
      <c r="T52" s="43" t="str">
        <f>IF(P52="","",(P52+T51)*(1+((1+'Retirement Calculator'!$B$58)^(1/12)-1)))</f>
        <v/>
      </c>
      <c r="U52" s="71"/>
      <c r="V52" s="99"/>
      <c r="W52" s="108" t="str">
        <f>IF(U52="","",(U52+W51)*(1+((1+'Retirement Calculator'!$C$65)^(1/12)-1)))</f>
        <v/>
      </c>
      <c r="X52" s="73">
        <f t="shared" si="0"/>
        <v>0</v>
      </c>
      <c r="Y52" s="83" t="str">
        <f>IF(ISERROR(B52),"",SUM($X$5:X52))</f>
        <v/>
      </c>
      <c r="Z52" s="73">
        <f t="shared" si="1"/>
        <v>0</v>
      </c>
      <c r="AA52" s="83" t="str">
        <f>IF(ISERROR(B52),"",IF(Z52=0,NA(),SUM($Z$5:Z52)))</f>
        <v/>
      </c>
      <c r="AB52" s="83">
        <f t="shared" si="2"/>
        <v>0</v>
      </c>
      <c r="AC52" s="83" t="str">
        <f>IF(ISERROR(B52),"",IF(AB52=0,NA(),SUM($AB$5:AB52)))</f>
        <v/>
      </c>
      <c r="AD52" s="68">
        <f>IF(ISERROR(AI52),"",IF(AG52=AG51+1,AD51*(1+'Retirement Calculator'!$B$6),AD51))</f>
        <v>51091.564999999995</v>
      </c>
      <c r="AE52" s="135"/>
      <c r="AF52" s="83" t="str">
        <f>IF(AE52="","",NPER((1+'Retirement Calculator'!$B$15)/(1+'Retirement Calculator'!$B$14)-1,-12*AE52,AA52,,1))</f>
        <v/>
      </c>
      <c r="AG52" s="128">
        <f t="shared" si="6"/>
        <v>4</v>
      </c>
      <c r="AH52" s="48">
        <f t="shared" si="7"/>
        <v>48</v>
      </c>
      <c r="AI52" s="48">
        <f>IF(AI51&lt;'Retirement Calculator'!$B$68,AI51+1,NA())</f>
        <v>48</v>
      </c>
      <c r="AJ52" s="68">
        <f>IF(ISERROR(AI52),"",IF(AG52=AG51+1,AJ51*(1+'Retirement Calculator'!$B$67),AJ51))</f>
        <v>17755.483827792443</v>
      </c>
      <c r="AK52" s="48">
        <f>IF(ISERROR(AJ52),"",FV((1+'Retirement Calculator'!$B$56)^(1/12)-1,AI52,-AJ52,,0))</f>
        <v>1033380.3521455334</v>
      </c>
      <c r="AL52" s="68">
        <f>SUM($AJ$5:AJ52)</f>
        <v>742928.92962991481</v>
      </c>
      <c r="AM52" s="79"/>
      <c r="AN52" s="48" t="str">
        <f>IF(C52="","",SUM($C$5:C52))</f>
        <v/>
      </c>
      <c r="AO52" s="79"/>
      <c r="AP52" s="48">
        <f t="shared" si="8"/>
        <v>4</v>
      </c>
      <c r="AQ52" s="48">
        <f t="shared" si="9"/>
        <v>48</v>
      </c>
      <c r="AR52" s="48">
        <f>IF(AR51&lt;'Retirement Calculator'!$B$68,AR51+1,NA())</f>
        <v>48</v>
      </c>
      <c r="AS52" s="82">
        <f>IF(ISERROR(AR52),"",IF(AP52=AP51+1,AS51*(1+'Retirement Calculator'!$B$67),AS51))</f>
        <v>2959.2473046320738</v>
      </c>
      <c r="AT52" s="48">
        <f>IF(ISERROR(AS52),"",FV((1+'Retirement Calculator'!$B$57)^(1/12)-1,AR52,-AS52,,0))</f>
        <v>159573.9429885695</v>
      </c>
      <c r="AU52" s="68">
        <f>SUM($AJ$5:AS52)</f>
        <v>41814566.315657862</v>
      </c>
      <c r="AV52" s="79"/>
      <c r="AW52" s="48" t="str">
        <f>IF(I52="","",SUM($I$5:I52))</f>
        <v/>
      </c>
      <c r="AX52" s="79"/>
      <c r="AY52" s="48">
        <f t="shared" si="10"/>
        <v>4</v>
      </c>
      <c r="AZ52" s="48">
        <f t="shared" si="11"/>
        <v>48</v>
      </c>
      <c r="BA52" s="48">
        <f>IF(BA51&lt;'Retirement Calculator'!$B$68,BA51+1,NA())</f>
        <v>48</v>
      </c>
      <c r="BB52" s="82">
        <f>IF(ISERROR(BA52),"",IF(AY52=AY51+1,BB51*(1+'Retirement Calculator'!$B$67),BB51))</f>
        <v>8877.7419138962214</v>
      </c>
      <c r="BC52" s="48">
        <f>IF(ISERROR(BB52),"",FV((1+'Retirement Calculator'!$B$58)^(1/12)-1,BA52,-BB52,,0))</f>
        <v>497406.43033564306</v>
      </c>
      <c r="BD52" s="68">
        <f>SUM($AJ$5:BB52)</f>
        <v>746828798.02717233</v>
      </c>
      <c r="BE52" s="79"/>
      <c r="BF52" s="48" t="str">
        <f>IF(O52="","",SUM($O$5:O52))</f>
        <v/>
      </c>
      <c r="BG52" s="79"/>
      <c r="BH52" s="48">
        <f t="shared" si="12"/>
        <v>4</v>
      </c>
      <c r="BI52" s="48">
        <f t="shared" si="13"/>
        <v>48</v>
      </c>
      <c r="BJ52" s="48">
        <f>IF(BJ51&lt;'Retirement Calculator'!$B$68,BJ51+1,NA())</f>
        <v>48</v>
      </c>
      <c r="BK52" s="79"/>
      <c r="BL52" s="79"/>
      <c r="BM52" s="48">
        <f t="shared" si="14"/>
        <v>4</v>
      </c>
      <c r="BN52" s="48">
        <f t="shared" si="15"/>
        <v>48</v>
      </c>
      <c r="BO52" s="48">
        <f>IF(BO51&lt;'Retirement Calculator'!$B$68,BO51+1,NA())</f>
        <v>48</v>
      </c>
      <c r="BP52" s="79"/>
      <c r="BQ52" s="79"/>
      <c r="BR52" s="48">
        <f t="shared" si="16"/>
        <v>4</v>
      </c>
      <c r="BS52" s="48">
        <f t="shared" si="17"/>
        <v>48</v>
      </c>
      <c r="BT52" s="48">
        <f>IF(BT51&lt;'Retirement Calculator'!$B$68,BT51+1,NA())</f>
        <v>48</v>
      </c>
      <c r="BU52" s="79"/>
      <c r="BV52" s="79"/>
      <c r="BW52" s="48">
        <f t="shared" si="18"/>
        <v>4</v>
      </c>
      <c r="BX52" s="48">
        <f t="shared" si="19"/>
        <v>48</v>
      </c>
      <c r="BY52" s="48">
        <f>IF(BY51&lt;'Retirement Calculator'!$B$68,BY51+1,NA())</f>
        <v>48</v>
      </c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</row>
    <row r="53" spans="1:88">
      <c r="A53" s="44"/>
      <c r="B53" s="12" t="e">
        <f xml:space="preserve"> IF(ISERROR(F53),NA(),AI53)</f>
        <v>#N/A</v>
      </c>
      <c r="C53" s="71"/>
      <c r="D53" s="104"/>
      <c r="E53" s="99"/>
      <c r="F53" s="102" t="e">
        <f t="shared" si="3"/>
        <v>#N/A</v>
      </c>
      <c r="G53" s="103" t="str">
        <f>IF(D53="","",(D53+G52)*(1+((1+'Retirement Calculator'!$B$56)^(1/12)-1)))</f>
        <v/>
      </c>
      <c r="H53" s="55" t="str">
        <f>IF(C53="","",FV((1+'Retirement Calculator'!$B$56)^(1/12)-1,AI53,-C53,,0))</f>
        <v/>
      </c>
      <c r="I53" s="74"/>
      <c r="J53" s="99"/>
      <c r="K53" s="99"/>
      <c r="L53" s="102" t="e">
        <f t="shared" si="4"/>
        <v>#N/A</v>
      </c>
      <c r="M53" s="12" t="str">
        <f>IF(I53="","",FV((1+'Retirement Calculator'!$B$57)^(1/12)-1,AR53,-I53,,0))</f>
        <v/>
      </c>
      <c r="N53" s="12" t="str">
        <f>IF(J53="","",(J53+N52)*(1+((1+'Retirement Calculator'!$B$57)^(1/12)-1)))</f>
        <v/>
      </c>
      <c r="O53" s="74"/>
      <c r="P53" s="71"/>
      <c r="Q53" s="99"/>
      <c r="R53" s="69" t="e">
        <f t="shared" si="5"/>
        <v>#N/A</v>
      </c>
      <c r="S53" s="12" t="str">
        <f>IF(O53="","",FV((1+'Retirement Calculator'!$B$58)^(1/12)-1,BA53,-O53,,0))</f>
        <v/>
      </c>
      <c r="T53" s="43" t="str">
        <f>IF(P53="","",(P53+T52)*(1+((1+'Retirement Calculator'!$B$58)^(1/12)-1)))</f>
        <v/>
      </c>
      <c r="U53" s="71"/>
      <c r="V53" s="99"/>
      <c r="W53" s="108" t="str">
        <f>IF(U53="","",(U53+W52)*(1+((1+'Retirement Calculator'!$C$65)^(1/12)-1)))</f>
        <v/>
      </c>
      <c r="X53" s="73">
        <f t="shared" si="0"/>
        <v>0</v>
      </c>
      <c r="Y53" s="83" t="str">
        <f>IF(ISERROR(B53),"",SUM($X$5:X53))</f>
        <v/>
      </c>
      <c r="Z53" s="73">
        <f t="shared" si="1"/>
        <v>0</v>
      </c>
      <c r="AA53" s="83" t="str">
        <f>IF(ISERROR(B53),"",IF(Z53=0,NA(),SUM($Z$5:Z53)))</f>
        <v/>
      </c>
      <c r="AB53" s="83">
        <f t="shared" si="2"/>
        <v>0</v>
      </c>
      <c r="AC53" s="83" t="str">
        <f>IF(ISERROR(B53),"",IF(AB53=0,NA(),SUM($AB$5:AB53)))</f>
        <v/>
      </c>
      <c r="AD53" s="68">
        <f>IF(ISERROR(AI53),"",IF(AG53=AG52+1,AD52*(1+'Retirement Calculator'!$B$6),AD52))</f>
        <v>55434.348024999992</v>
      </c>
      <c r="AE53" s="135"/>
      <c r="AF53" s="83" t="str">
        <f>IF(AE53="","",NPER((1+'Retirement Calculator'!$B$15)/(1+'Retirement Calculator'!$B$14)-1,-12*AE53,AA53,,1))</f>
        <v/>
      </c>
      <c r="AG53" s="128">
        <f t="shared" si="6"/>
        <v>5</v>
      </c>
      <c r="AH53" s="48">
        <f t="shared" si="7"/>
        <v>49</v>
      </c>
      <c r="AI53" s="48">
        <f>IF(AI52&lt;'Retirement Calculator'!$B$68,AI52+1,NA())</f>
        <v>49</v>
      </c>
      <c r="AJ53" s="68">
        <f>IF(ISERROR(AI53),"",IF(AG53=AG52+1,AJ52*(1+'Retirement Calculator'!$B$67),AJ52))</f>
        <v>19531.032210571688</v>
      </c>
      <c r="AK53" s="48">
        <f>IF(ISERROR(AJ53),"",FV((1+'Retirement Calculator'!$B$56)^(1/12)-1,AI53,-AJ53,,0))</f>
        <v>1165313.7716195853</v>
      </c>
      <c r="AL53" s="68">
        <f>SUM($AJ$5:AJ53)</f>
        <v>762459.9618404865</v>
      </c>
      <c r="AM53" s="79"/>
      <c r="AN53" s="48" t="str">
        <f>IF(C53="","",SUM($C$5:C53))</f>
        <v/>
      </c>
      <c r="AO53" s="79"/>
      <c r="AP53" s="48">
        <f t="shared" si="8"/>
        <v>5</v>
      </c>
      <c r="AQ53" s="48">
        <f t="shared" si="9"/>
        <v>49</v>
      </c>
      <c r="AR53" s="48">
        <f>IF(AR52&lt;'Retirement Calculator'!$B$68,AR52+1,NA())</f>
        <v>49</v>
      </c>
      <c r="AS53" s="82">
        <f>IF(ISERROR(AR53),"",IF(AP53=AP52+1,AS52*(1+'Retirement Calculator'!$B$67),AS52))</f>
        <v>3255.1720350952814</v>
      </c>
      <c r="AT53" s="48">
        <f>IF(ISERROR(AS53),"",FV((1+'Retirement Calculator'!$B$57)^(1/12)-1,AR53,-AS53,,0))</f>
        <v>179640.91698257055</v>
      </c>
      <c r="AU53" s="68">
        <f>SUM($AJ$5:AS53)</f>
        <v>43765229.253363609</v>
      </c>
      <c r="AV53" s="79"/>
      <c r="AW53" s="48" t="str">
        <f>IF(I53="","",SUM($I$5:I53))</f>
        <v/>
      </c>
      <c r="AX53" s="79"/>
      <c r="AY53" s="48">
        <f t="shared" si="10"/>
        <v>5</v>
      </c>
      <c r="AZ53" s="48">
        <f t="shared" si="11"/>
        <v>49</v>
      </c>
      <c r="BA53" s="48">
        <f>IF(BA52&lt;'Retirement Calculator'!$B$68,BA52+1,NA())</f>
        <v>49</v>
      </c>
      <c r="BB53" s="82">
        <f>IF(ISERROR(BA53),"",IF(AY53=AY52+1,BB52*(1+'Retirement Calculator'!$B$67),BB52))</f>
        <v>9765.5161052858439</v>
      </c>
      <c r="BC53" s="48">
        <f>IF(ISERROR(BB53),"",FV((1+'Retirement Calculator'!$B$58)^(1/12)-1,BA53,-BB53,,0))</f>
        <v>560432.95021915087</v>
      </c>
      <c r="BD53" s="68">
        <f>SUM($AJ$5:BB53)</f>
        <v>792734199.65132952</v>
      </c>
      <c r="BE53" s="79"/>
      <c r="BF53" s="48" t="str">
        <f>IF(O53="","",SUM($O$5:O53))</f>
        <v/>
      </c>
      <c r="BG53" s="79"/>
      <c r="BH53" s="48">
        <f t="shared" si="12"/>
        <v>5</v>
      </c>
      <c r="BI53" s="48">
        <f t="shared" si="13"/>
        <v>49</v>
      </c>
      <c r="BJ53" s="48">
        <f>IF(BJ52&lt;'Retirement Calculator'!$B$68,BJ52+1,NA())</f>
        <v>49</v>
      </c>
      <c r="BK53" s="79"/>
      <c r="BL53" s="79"/>
      <c r="BM53" s="48">
        <f t="shared" si="14"/>
        <v>5</v>
      </c>
      <c r="BN53" s="48">
        <f t="shared" si="15"/>
        <v>49</v>
      </c>
      <c r="BO53" s="48">
        <f>IF(BO52&lt;'Retirement Calculator'!$B$68,BO52+1,NA())</f>
        <v>49</v>
      </c>
      <c r="BP53" s="79"/>
      <c r="BQ53" s="79"/>
      <c r="BR53" s="48">
        <f t="shared" si="16"/>
        <v>5</v>
      </c>
      <c r="BS53" s="48">
        <f t="shared" si="17"/>
        <v>49</v>
      </c>
      <c r="BT53" s="48">
        <f>IF(BT52&lt;'Retirement Calculator'!$B$68,BT52+1,NA())</f>
        <v>49</v>
      </c>
      <c r="BU53" s="79"/>
      <c r="BV53" s="79"/>
      <c r="BW53" s="48">
        <f t="shared" si="18"/>
        <v>5</v>
      </c>
      <c r="BX53" s="48">
        <f t="shared" si="19"/>
        <v>49</v>
      </c>
      <c r="BY53" s="48">
        <f>IF(BY52&lt;'Retirement Calculator'!$B$68,BY52+1,NA())</f>
        <v>49</v>
      </c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</row>
    <row r="54" spans="1:88">
      <c r="A54" s="44"/>
      <c r="B54" s="12" t="e">
        <f xml:space="preserve"> IF(ISERROR(F54),NA(),AI54)</f>
        <v>#N/A</v>
      </c>
      <c r="C54" s="71"/>
      <c r="D54" s="104"/>
      <c r="E54" s="99"/>
      <c r="F54" s="102" t="e">
        <f t="shared" si="3"/>
        <v>#N/A</v>
      </c>
      <c r="G54" s="103" t="str">
        <f>IF(D54="","",(D54+G53)*(1+((1+'Retirement Calculator'!$B$56)^(1/12)-1)))</f>
        <v/>
      </c>
      <c r="H54" s="55" t="str">
        <f>IF(C54="","",FV((1+'Retirement Calculator'!$B$56)^(1/12)-1,AI54,-C54,,0))</f>
        <v/>
      </c>
      <c r="I54" s="74"/>
      <c r="J54" s="99"/>
      <c r="K54" s="99"/>
      <c r="L54" s="102" t="e">
        <f t="shared" si="4"/>
        <v>#N/A</v>
      </c>
      <c r="M54" s="12" t="str">
        <f>IF(I54="","",FV((1+'Retirement Calculator'!$B$57)^(1/12)-1,AR54,-I54,,0))</f>
        <v/>
      </c>
      <c r="N54" s="12" t="str">
        <f>IF(J54="","",(J54+N53)*(1+((1+'Retirement Calculator'!$B$57)^(1/12)-1)))</f>
        <v/>
      </c>
      <c r="O54" s="74"/>
      <c r="P54" s="71"/>
      <c r="Q54" s="99"/>
      <c r="R54" s="69" t="e">
        <f t="shared" si="5"/>
        <v>#N/A</v>
      </c>
      <c r="S54" s="12" t="str">
        <f>IF(O54="","",FV((1+'Retirement Calculator'!$B$58)^(1/12)-1,BA54,-O54,,0))</f>
        <v/>
      </c>
      <c r="T54" s="43" t="str">
        <f>IF(P54="","",(P54+T53)*(1+((1+'Retirement Calculator'!$B$58)^(1/12)-1)))</f>
        <v/>
      </c>
      <c r="U54" s="71"/>
      <c r="V54" s="99"/>
      <c r="W54" s="108" t="str">
        <f>IF(U54="","",(U54+W53)*(1+((1+'Retirement Calculator'!$C$65)^(1/12)-1)))</f>
        <v/>
      </c>
      <c r="X54" s="73">
        <f t="shared" si="0"/>
        <v>0</v>
      </c>
      <c r="Y54" s="83" t="str">
        <f>IF(ISERROR(B54),"",SUM($X$5:X54))</f>
        <v/>
      </c>
      <c r="Z54" s="73">
        <f t="shared" si="1"/>
        <v>0</v>
      </c>
      <c r="AA54" s="83" t="str">
        <f>IF(ISERROR(B54),"",IF(Z54=0,NA(),SUM($Z$5:Z54)))</f>
        <v/>
      </c>
      <c r="AB54" s="83">
        <f t="shared" si="2"/>
        <v>0</v>
      </c>
      <c r="AC54" s="83" t="str">
        <f>IF(ISERROR(B54),"",IF(AB54=0,NA(),SUM($AB$5:AB54)))</f>
        <v/>
      </c>
      <c r="AD54" s="68">
        <f>IF(ISERROR(AI54),"",IF(AG54=AG53+1,AD53*(1+'Retirement Calculator'!$B$6),AD53))</f>
        <v>55434.348024999992</v>
      </c>
      <c r="AE54" s="135"/>
      <c r="AF54" s="83" t="str">
        <f>IF(AE54="","",NPER((1+'Retirement Calculator'!$B$15)/(1+'Retirement Calculator'!$B$14)-1,-12*AE54,AA54,,1))</f>
        <v/>
      </c>
      <c r="AG54" s="128">
        <f t="shared" si="6"/>
        <v>5</v>
      </c>
      <c r="AH54" s="48">
        <f t="shared" si="7"/>
        <v>50</v>
      </c>
      <c r="AI54" s="48">
        <f>IF(AI53&lt;'Retirement Calculator'!$B$68,AI53+1,NA())</f>
        <v>50</v>
      </c>
      <c r="AJ54" s="68">
        <f>IF(ISERROR(AI54),"",IF(AG54=AG53+1,AJ53*(1+'Retirement Calculator'!$B$67),AJ53))</f>
        <v>19531.032210571688</v>
      </c>
      <c r="AK54" s="48">
        <f>IF(ISERROR(AJ54),"",FV((1+'Retirement Calculator'!$B$56)^(1/12)-1,AI54,-AJ54,,0))</f>
        <v>1194137.179488787</v>
      </c>
      <c r="AL54" s="68">
        <f>SUM($AJ$5:AJ54)</f>
        <v>781990.99405105819</v>
      </c>
      <c r="AM54" s="79"/>
      <c r="AN54" s="48" t="str">
        <f>IF(C54="","",SUM($C$5:C54))</f>
        <v/>
      </c>
      <c r="AO54" s="79"/>
      <c r="AP54" s="48">
        <f t="shared" si="8"/>
        <v>5</v>
      </c>
      <c r="AQ54" s="48">
        <f t="shared" si="9"/>
        <v>50</v>
      </c>
      <c r="AR54" s="48">
        <f>IF(AR53&lt;'Retirement Calculator'!$B$68,AR53+1,NA())</f>
        <v>50</v>
      </c>
      <c r="AS54" s="82">
        <f>IF(ISERROR(AR54),"",IF(AP54=AP53+1,AS53*(1+'Retirement Calculator'!$B$67),AS53))</f>
        <v>3255.1720350952814</v>
      </c>
      <c r="AT54" s="48">
        <f>IF(ISERROR(AS54),"",FV((1+'Retirement Calculator'!$B$57)^(1/12)-1,AR54,-AS54,,0))</f>
        <v>183770.5002646831</v>
      </c>
      <c r="AU54" s="68">
        <f>SUM($AJ$5:AS54)</f>
        <v>45764248.631149128</v>
      </c>
      <c r="AV54" s="79"/>
      <c r="AW54" s="48" t="str">
        <f>IF(I54="","",SUM($I$5:I54))</f>
        <v/>
      </c>
      <c r="AX54" s="79"/>
      <c r="AY54" s="48">
        <f t="shared" si="10"/>
        <v>5</v>
      </c>
      <c r="AZ54" s="48">
        <f t="shared" si="11"/>
        <v>50</v>
      </c>
      <c r="BA54" s="48">
        <f>IF(BA53&lt;'Retirement Calculator'!$B$68,BA53+1,NA())</f>
        <v>50</v>
      </c>
      <c r="BB54" s="82">
        <f>IF(ISERROR(BA54),"",IF(AY54=AY53+1,BB53*(1+'Retirement Calculator'!$B$67),BB53))</f>
        <v>9765.5161052858439</v>
      </c>
      <c r="BC54" s="48">
        <f>IF(ISERROR(BB54),"",FV((1+'Retirement Calculator'!$B$58)^(1/12)-1,BA54,-BB54,,0))</f>
        <v>573804.30880078499</v>
      </c>
      <c r="BD54" s="68">
        <f>SUM($AJ$5:BB54)</f>
        <v>840691108.67663419</v>
      </c>
      <c r="BE54" s="79"/>
      <c r="BF54" s="48" t="str">
        <f>IF(O54="","",SUM($O$5:O54))</f>
        <v/>
      </c>
      <c r="BG54" s="79"/>
      <c r="BH54" s="48">
        <f t="shared" si="12"/>
        <v>5</v>
      </c>
      <c r="BI54" s="48">
        <f t="shared" si="13"/>
        <v>50</v>
      </c>
      <c r="BJ54" s="48">
        <f>IF(BJ53&lt;'Retirement Calculator'!$B$68,BJ53+1,NA())</f>
        <v>50</v>
      </c>
      <c r="BK54" s="79"/>
      <c r="BL54" s="79"/>
      <c r="BM54" s="48">
        <f t="shared" si="14"/>
        <v>5</v>
      </c>
      <c r="BN54" s="48">
        <f t="shared" si="15"/>
        <v>50</v>
      </c>
      <c r="BO54" s="48">
        <f>IF(BO53&lt;'Retirement Calculator'!$B$68,BO53+1,NA())</f>
        <v>50</v>
      </c>
      <c r="BP54" s="79"/>
      <c r="BQ54" s="79"/>
      <c r="BR54" s="48">
        <f t="shared" si="16"/>
        <v>5</v>
      </c>
      <c r="BS54" s="48">
        <f t="shared" si="17"/>
        <v>50</v>
      </c>
      <c r="BT54" s="48">
        <f>IF(BT53&lt;'Retirement Calculator'!$B$68,BT53+1,NA())</f>
        <v>50</v>
      </c>
      <c r="BU54" s="79"/>
      <c r="BV54" s="79"/>
      <c r="BW54" s="48">
        <f t="shared" si="18"/>
        <v>5</v>
      </c>
      <c r="BX54" s="48">
        <f t="shared" si="19"/>
        <v>50</v>
      </c>
      <c r="BY54" s="48">
        <f>IF(BY53&lt;'Retirement Calculator'!$B$68,BY53+1,NA())</f>
        <v>50</v>
      </c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</row>
    <row r="55" spans="1:88">
      <c r="A55" s="44"/>
      <c r="B55" s="12" t="e">
        <f xml:space="preserve"> IF(ISERROR(F55),NA(),AI55)</f>
        <v>#N/A</v>
      </c>
      <c r="C55" s="71"/>
      <c r="D55" s="104"/>
      <c r="E55" s="99"/>
      <c r="F55" s="102" t="e">
        <f t="shared" si="3"/>
        <v>#N/A</v>
      </c>
      <c r="G55" s="103" t="str">
        <f>IF(D55="","",(D55+G54)*(1+((1+'Retirement Calculator'!$B$56)^(1/12)-1)))</f>
        <v/>
      </c>
      <c r="H55" s="55" t="str">
        <f>IF(C55="","",FV((1+'Retirement Calculator'!$B$56)^(1/12)-1,AI55,-C55,,0))</f>
        <v/>
      </c>
      <c r="I55" s="74"/>
      <c r="J55" s="99"/>
      <c r="K55" s="99"/>
      <c r="L55" s="102" t="e">
        <f t="shared" si="4"/>
        <v>#N/A</v>
      </c>
      <c r="M55" s="12" t="str">
        <f>IF(I55="","",FV((1+'Retirement Calculator'!$B$57)^(1/12)-1,AR55,-I55,,0))</f>
        <v/>
      </c>
      <c r="N55" s="12" t="str">
        <f>IF(J55="","",(J55+N54)*(1+((1+'Retirement Calculator'!$B$57)^(1/12)-1)))</f>
        <v/>
      </c>
      <c r="O55" s="74"/>
      <c r="P55" s="71"/>
      <c r="Q55" s="99"/>
      <c r="R55" s="69" t="e">
        <f t="shared" si="5"/>
        <v>#N/A</v>
      </c>
      <c r="S55" s="12" t="str">
        <f>IF(O55="","",FV((1+'Retirement Calculator'!$B$58)^(1/12)-1,BA55,-O55,,0))</f>
        <v/>
      </c>
      <c r="T55" s="43" t="str">
        <f>IF(P55="","",(P55+T54)*(1+((1+'Retirement Calculator'!$B$58)^(1/12)-1)))</f>
        <v/>
      </c>
      <c r="U55" s="71"/>
      <c r="V55" s="99"/>
      <c r="W55" s="108" t="str">
        <f>IF(U55="","",(U55+W54)*(1+((1+'Retirement Calculator'!$C$65)^(1/12)-1)))</f>
        <v/>
      </c>
      <c r="X55" s="73">
        <f t="shared" si="0"/>
        <v>0</v>
      </c>
      <c r="Y55" s="83" t="str">
        <f>IF(ISERROR(B55),"",SUM($X$5:X55))</f>
        <v/>
      </c>
      <c r="Z55" s="73">
        <f t="shared" si="1"/>
        <v>0</v>
      </c>
      <c r="AA55" s="83" t="str">
        <f>IF(ISERROR(B55),"",IF(Z55=0,NA(),SUM($Z$5:Z55)))</f>
        <v/>
      </c>
      <c r="AB55" s="83">
        <f t="shared" si="2"/>
        <v>0</v>
      </c>
      <c r="AC55" s="83" t="str">
        <f>IF(ISERROR(B55),"",IF(AB55=0,NA(),SUM($AB$5:AB55)))</f>
        <v/>
      </c>
      <c r="AD55" s="68">
        <f>IF(ISERROR(AI55),"",IF(AG55=AG54+1,AD54*(1+'Retirement Calculator'!$B$6),AD54))</f>
        <v>55434.348024999992</v>
      </c>
      <c r="AE55" s="135"/>
      <c r="AF55" s="83" t="str">
        <f>IF(AE55="","",NPER((1+'Retirement Calculator'!$B$15)/(1+'Retirement Calculator'!$B$14)-1,-12*AE55,AA55,,1))</f>
        <v/>
      </c>
      <c r="AG55" s="128">
        <f t="shared" si="6"/>
        <v>5</v>
      </c>
      <c r="AH55" s="48">
        <f t="shared" si="7"/>
        <v>51</v>
      </c>
      <c r="AI55" s="48">
        <f>IF(AI54&lt;'Retirement Calculator'!$B$68,AI54+1,NA())</f>
        <v>51</v>
      </c>
      <c r="AJ55" s="68">
        <f>IF(ISERROR(AI55),"",IF(AG55=AG54+1,AJ54*(1+'Retirement Calculator'!$B$67),AJ54))</f>
        <v>19531.032210571688</v>
      </c>
      <c r="AK55" s="48">
        <f>IF(ISERROR(AJ55),"",FV((1+'Retirement Calculator'!$B$56)^(1/12)-1,AI55,-AJ55,,0))</f>
        <v>1223190.4292599768</v>
      </c>
      <c r="AL55" s="68">
        <f>SUM($AJ$5:AJ55)</f>
        <v>801522.02626162989</v>
      </c>
      <c r="AM55" s="79"/>
      <c r="AN55" s="48" t="str">
        <f>IF(C55="","",SUM($C$5:C55))</f>
        <v/>
      </c>
      <c r="AO55" s="79"/>
      <c r="AP55" s="48">
        <f t="shared" si="8"/>
        <v>5</v>
      </c>
      <c r="AQ55" s="48">
        <f t="shared" si="9"/>
        <v>51</v>
      </c>
      <c r="AR55" s="48">
        <f>IF(AR54&lt;'Retirement Calculator'!$B$68,AR54+1,NA())</f>
        <v>51</v>
      </c>
      <c r="AS55" s="82">
        <f>IF(ISERROR(AR55),"",IF(AP55=AP54+1,AS54*(1+'Retirement Calculator'!$B$67),AS54))</f>
        <v>3255.1720350952814</v>
      </c>
      <c r="AT55" s="48">
        <f>IF(ISERROR(AS55),"",FV((1+'Retirement Calculator'!$B$57)^(1/12)-1,AR55,-AS55,,0))</f>
        <v>187920.18450223521</v>
      </c>
      <c r="AU55" s="68">
        <f>SUM($AJ$5:AS55)</f>
        <v>47811854.290916406</v>
      </c>
      <c r="AV55" s="79"/>
      <c r="AW55" s="48" t="str">
        <f>IF(I55="","",SUM($I$5:I55))</f>
        <v/>
      </c>
      <c r="AX55" s="79"/>
      <c r="AY55" s="48">
        <f t="shared" si="10"/>
        <v>5</v>
      </c>
      <c r="AZ55" s="48">
        <f t="shared" si="11"/>
        <v>51</v>
      </c>
      <c r="BA55" s="48">
        <f>IF(BA54&lt;'Retirement Calculator'!$B$68,BA54+1,NA())</f>
        <v>51</v>
      </c>
      <c r="BB55" s="82">
        <f>IF(ISERROR(BA55),"",IF(AY55=AY54+1,BB54*(1+'Retirement Calculator'!$B$67),BB54))</f>
        <v>9765.5161052858439</v>
      </c>
      <c r="BC55" s="48">
        <f>IF(ISERROR(BB55),"",FV((1+'Retirement Calculator'!$B$58)^(1/12)-1,BA55,-BB55,,0))</f>
        <v>587261.69910614484</v>
      </c>
      <c r="BD55" s="68">
        <f>SUM($AJ$5:BB55)</f>
        <v>890748361.32792556</v>
      </c>
      <c r="BE55" s="79"/>
      <c r="BF55" s="48" t="str">
        <f>IF(O55="","",SUM($O$5:O55))</f>
        <v/>
      </c>
      <c r="BG55" s="79"/>
      <c r="BH55" s="48">
        <f t="shared" si="12"/>
        <v>5</v>
      </c>
      <c r="BI55" s="48">
        <f t="shared" si="13"/>
        <v>51</v>
      </c>
      <c r="BJ55" s="48">
        <f>IF(BJ54&lt;'Retirement Calculator'!$B$68,BJ54+1,NA())</f>
        <v>51</v>
      </c>
      <c r="BK55" s="79"/>
      <c r="BL55" s="79"/>
      <c r="BM55" s="48">
        <f t="shared" si="14"/>
        <v>5</v>
      </c>
      <c r="BN55" s="48">
        <f t="shared" si="15"/>
        <v>51</v>
      </c>
      <c r="BO55" s="48">
        <f>IF(BO54&lt;'Retirement Calculator'!$B$68,BO54+1,NA())</f>
        <v>51</v>
      </c>
      <c r="BP55" s="79"/>
      <c r="BQ55" s="79"/>
      <c r="BR55" s="48">
        <f t="shared" si="16"/>
        <v>5</v>
      </c>
      <c r="BS55" s="48">
        <f t="shared" si="17"/>
        <v>51</v>
      </c>
      <c r="BT55" s="48">
        <f>IF(BT54&lt;'Retirement Calculator'!$B$68,BT54+1,NA())</f>
        <v>51</v>
      </c>
      <c r="BU55" s="79"/>
      <c r="BV55" s="79"/>
      <c r="BW55" s="48">
        <f t="shared" si="18"/>
        <v>5</v>
      </c>
      <c r="BX55" s="48">
        <f t="shared" si="19"/>
        <v>51</v>
      </c>
      <c r="BY55" s="48">
        <f>IF(BY54&lt;'Retirement Calculator'!$B$68,BY54+1,NA())</f>
        <v>51</v>
      </c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</row>
    <row r="56" spans="1:88">
      <c r="A56" s="44"/>
      <c r="B56" s="12" t="e">
        <f xml:space="preserve"> IF(ISERROR(F56),NA(),AI56)</f>
        <v>#N/A</v>
      </c>
      <c r="C56" s="71"/>
      <c r="D56" s="104"/>
      <c r="E56" s="99"/>
      <c r="F56" s="102" t="e">
        <f t="shared" si="3"/>
        <v>#N/A</v>
      </c>
      <c r="G56" s="103" t="str">
        <f>IF(D56="","",(D56+G55)*(1+((1+'Retirement Calculator'!$B$56)^(1/12)-1)))</f>
        <v/>
      </c>
      <c r="H56" s="55" t="str">
        <f>IF(C56="","",FV((1+'Retirement Calculator'!$B$56)^(1/12)-1,AI56,-C56,,0))</f>
        <v/>
      </c>
      <c r="I56" s="74"/>
      <c r="J56" s="99"/>
      <c r="K56" s="99"/>
      <c r="L56" s="102" t="e">
        <f t="shared" si="4"/>
        <v>#N/A</v>
      </c>
      <c r="M56" s="12" t="str">
        <f>IF(I56="","",FV((1+'Retirement Calculator'!$B$57)^(1/12)-1,AR56,-I56,,0))</f>
        <v/>
      </c>
      <c r="N56" s="12" t="str">
        <f>IF(J56="","",(J56+N55)*(1+((1+'Retirement Calculator'!$B$57)^(1/12)-1)))</f>
        <v/>
      </c>
      <c r="O56" s="74"/>
      <c r="P56" s="71"/>
      <c r="Q56" s="99"/>
      <c r="R56" s="69" t="e">
        <f t="shared" si="5"/>
        <v>#N/A</v>
      </c>
      <c r="S56" s="12" t="str">
        <f>IF(O56="","",FV((1+'Retirement Calculator'!$B$58)^(1/12)-1,BA56,-O56,,0))</f>
        <v/>
      </c>
      <c r="T56" s="43" t="str">
        <f>IF(P56="","",(P56+T55)*(1+((1+'Retirement Calculator'!$B$58)^(1/12)-1)))</f>
        <v/>
      </c>
      <c r="U56" s="71"/>
      <c r="V56" s="99"/>
      <c r="W56" s="108" t="str">
        <f>IF(U56="","",(U56+W55)*(1+((1+'Retirement Calculator'!$C$65)^(1/12)-1)))</f>
        <v/>
      </c>
      <c r="X56" s="73">
        <f t="shared" si="0"/>
        <v>0</v>
      </c>
      <c r="Y56" s="83" t="str">
        <f>IF(ISERROR(B56),"",SUM($X$5:X56))</f>
        <v/>
      </c>
      <c r="Z56" s="73">
        <f t="shared" si="1"/>
        <v>0</v>
      </c>
      <c r="AA56" s="83" t="str">
        <f>IF(ISERROR(B56),"",IF(Z56=0,NA(),SUM($Z$5:Z56)))</f>
        <v/>
      </c>
      <c r="AB56" s="83">
        <f t="shared" si="2"/>
        <v>0</v>
      </c>
      <c r="AC56" s="83" t="str">
        <f>IF(ISERROR(B56),"",IF(AB56=0,NA(),SUM($AB$5:AB56)))</f>
        <v/>
      </c>
      <c r="AD56" s="68">
        <f>IF(ISERROR(AI56),"",IF(AG56=AG55+1,AD55*(1+'Retirement Calculator'!$B$6),AD55))</f>
        <v>55434.348024999992</v>
      </c>
      <c r="AE56" s="135"/>
      <c r="AF56" s="83" t="str">
        <f>IF(AE56="","",NPER((1+'Retirement Calculator'!$B$15)/(1+'Retirement Calculator'!$B$14)-1,-12*AE56,AA56,,1))</f>
        <v/>
      </c>
      <c r="AG56" s="128">
        <f t="shared" si="6"/>
        <v>5</v>
      </c>
      <c r="AH56" s="48">
        <f t="shared" si="7"/>
        <v>52</v>
      </c>
      <c r="AI56" s="48">
        <f>IF(AI55&lt;'Retirement Calculator'!$B$68,AI55+1,NA())</f>
        <v>52</v>
      </c>
      <c r="AJ56" s="68">
        <f>IF(ISERROR(AI56),"",IF(AG56=AG55+1,AJ55*(1+'Retirement Calculator'!$B$67),AJ55))</f>
        <v>19531.032210571688</v>
      </c>
      <c r="AK56" s="48">
        <f>IF(ISERROR(AJ56),"",FV((1+'Retirement Calculator'!$B$56)^(1/12)-1,AI56,-AJ56,,0))</f>
        <v>1252475.3537247584</v>
      </c>
      <c r="AL56" s="68">
        <f>SUM($AJ$5:AJ56)</f>
        <v>821053.05847220158</v>
      </c>
      <c r="AM56" s="79"/>
      <c r="AN56" s="48" t="str">
        <f>IF(C56="","",SUM($C$5:C56))</f>
        <v/>
      </c>
      <c r="AO56" s="79"/>
      <c r="AP56" s="48">
        <f t="shared" si="8"/>
        <v>5</v>
      </c>
      <c r="AQ56" s="48">
        <f t="shared" si="9"/>
        <v>52</v>
      </c>
      <c r="AR56" s="48">
        <f>IF(AR55&lt;'Retirement Calculator'!$B$68,AR55+1,NA())</f>
        <v>52</v>
      </c>
      <c r="AS56" s="82">
        <f>IF(ISERROR(AR56),"",IF(AP56=AP55+1,AS55*(1+'Retirement Calculator'!$B$67),AS55))</f>
        <v>3255.1720350952814</v>
      </c>
      <c r="AT56" s="48">
        <f>IF(ISERROR(AS56),"",FV((1+'Retirement Calculator'!$B$57)^(1/12)-1,AR56,-AS56,,0))</f>
        <v>192090.06753764371</v>
      </c>
      <c r="AU56" s="68">
        <f>SUM($AJ$5:AS56)</f>
        <v>49908277.907359034</v>
      </c>
      <c r="AV56" s="79"/>
      <c r="AW56" s="48" t="str">
        <f>IF(I56="","",SUM($I$5:I56))</f>
        <v/>
      </c>
      <c r="AX56" s="79"/>
      <c r="AY56" s="48">
        <f t="shared" si="10"/>
        <v>5</v>
      </c>
      <c r="AZ56" s="48">
        <f t="shared" si="11"/>
        <v>52</v>
      </c>
      <c r="BA56" s="48">
        <f>IF(BA55&lt;'Retirement Calculator'!$B$68,BA55+1,NA())</f>
        <v>52</v>
      </c>
      <c r="BB56" s="82">
        <f>IF(ISERROR(BA56),"",IF(AY56=AY55+1,BB55*(1+'Retirement Calculator'!$B$67),BB55))</f>
        <v>9765.5161052858439</v>
      </c>
      <c r="BC56" s="48">
        <f>IF(ISERROR(BB56),"",FV((1+'Retirement Calculator'!$B$58)^(1/12)-1,BA56,-BB56,,0))</f>
        <v>600805.67466593126</v>
      </c>
      <c r="BD56" s="68">
        <f>SUM($AJ$5:BB56)</f>
        <v>942955027.43537009</v>
      </c>
      <c r="BE56" s="79"/>
      <c r="BF56" s="48" t="str">
        <f>IF(O56="","",SUM($O$5:O56))</f>
        <v/>
      </c>
      <c r="BG56" s="79"/>
      <c r="BH56" s="48">
        <f t="shared" si="12"/>
        <v>5</v>
      </c>
      <c r="BI56" s="48">
        <f t="shared" si="13"/>
        <v>52</v>
      </c>
      <c r="BJ56" s="48">
        <f>IF(BJ55&lt;'Retirement Calculator'!$B$68,BJ55+1,NA())</f>
        <v>52</v>
      </c>
      <c r="BK56" s="79"/>
      <c r="BL56" s="79"/>
      <c r="BM56" s="48">
        <f t="shared" si="14"/>
        <v>5</v>
      </c>
      <c r="BN56" s="48">
        <f t="shared" si="15"/>
        <v>52</v>
      </c>
      <c r="BO56" s="48">
        <f>IF(BO55&lt;'Retirement Calculator'!$B$68,BO55+1,NA())</f>
        <v>52</v>
      </c>
      <c r="BP56" s="79"/>
      <c r="BQ56" s="79"/>
      <c r="BR56" s="48">
        <f t="shared" si="16"/>
        <v>5</v>
      </c>
      <c r="BS56" s="48">
        <f t="shared" si="17"/>
        <v>52</v>
      </c>
      <c r="BT56" s="48">
        <f>IF(BT55&lt;'Retirement Calculator'!$B$68,BT55+1,NA())</f>
        <v>52</v>
      </c>
      <c r="BU56" s="79"/>
      <c r="BV56" s="79"/>
      <c r="BW56" s="48">
        <f t="shared" si="18"/>
        <v>5</v>
      </c>
      <c r="BX56" s="48">
        <f t="shared" si="19"/>
        <v>52</v>
      </c>
      <c r="BY56" s="48">
        <f>IF(BY55&lt;'Retirement Calculator'!$B$68,BY55+1,NA())</f>
        <v>52</v>
      </c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</row>
    <row r="57" spans="1:88">
      <c r="A57" s="44"/>
      <c r="B57" s="12" t="e">
        <f xml:space="preserve"> IF(ISERROR(F57),NA(),AI57)</f>
        <v>#N/A</v>
      </c>
      <c r="C57" s="71"/>
      <c r="D57" s="104"/>
      <c r="E57" s="99"/>
      <c r="F57" s="102" t="e">
        <f t="shared" si="3"/>
        <v>#N/A</v>
      </c>
      <c r="G57" s="103" t="str">
        <f>IF(D57="","",(D57+G56)*(1+((1+'Retirement Calculator'!$B$56)^(1/12)-1)))</f>
        <v/>
      </c>
      <c r="H57" s="55" t="str">
        <f>IF(C57="","",FV((1+'Retirement Calculator'!$B$56)^(1/12)-1,AI57,-C57,,0))</f>
        <v/>
      </c>
      <c r="I57" s="74"/>
      <c r="J57" s="99"/>
      <c r="K57" s="99"/>
      <c r="L57" s="102" t="e">
        <f t="shared" si="4"/>
        <v>#N/A</v>
      </c>
      <c r="M57" s="12" t="str">
        <f>IF(I57="","",FV((1+'Retirement Calculator'!$B$57)^(1/12)-1,AR57,-I57,,0))</f>
        <v/>
      </c>
      <c r="N57" s="12" t="str">
        <f>IF(J57="","",(J57+N56)*(1+((1+'Retirement Calculator'!$B$57)^(1/12)-1)))</f>
        <v/>
      </c>
      <c r="O57" s="74"/>
      <c r="P57" s="71"/>
      <c r="Q57" s="99"/>
      <c r="R57" s="69" t="e">
        <f t="shared" si="5"/>
        <v>#N/A</v>
      </c>
      <c r="S57" s="12" t="str">
        <f>IF(O57="","",FV((1+'Retirement Calculator'!$B$58)^(1/12)-1,BA57,-O57,,0))</f>
        <v/>
      </c>
      <c r="T57" s="43" t="str">
        <f>IF(P57="","",(P57+T56)*(1+((1+'Retirement Calculator'!$B$58)^(1/12)-1)))</f>
        <v/>
      </c>
      <c r="U57" s="71"/>
      <c r="V57" s="99"/>
      <c r="W57" s="108" t="str">
        <f>IF(U57="","",(U57+W56)*(1+((1+'Retirement Calculator'!$C$65)^(1/12)-1)))</f>
        <v/>
      </c>
      <c r="X57" s="73">
        <f t="shared" si="0"/>
        <v>0</v>
      </c>
      <c r="Y57" s="83" t="str">
        <f>IF(ISERROR(B57),"",SUM($X$5:X57))</f>
        <v/>
      </c>
      <c r="Z57" s="73">
        <f t="shared" si="1"/>
        <v>0</v>
      </c>
      <c r="AA57" s="83" t="str">
        <f>IF(ISERROR(B57),"",IF(Z57=0,NA(),SUM($Z$5:Z57)))</f>
        <v/>
      </c>
      <c r="AB57" s="83">
        <f t="shared" si="2"/>
        <v>0</v>
      </c>
      <c r="AC57" s="83" t="str">
        <f>IF(ISERROR(B57),"",IF(AB57=0,NA(),SUM($AB$5:AB57)))</f>
        <v/>
      </c>
      <c r="AD57" s="68">
        <f>IF(ISERROR(AI57),"",IF(AG57=AG56+1,AD56*(1+'Retirement Calculator'!$B$6),AD56))</f>
        <v>55434.348024999992</v>
      </c>
      <c r="AE57" s="135"/>
      <c r="AF57" s="83" t="str">
        <f>IF(AE57="","",NPER((1+'Retirement Calculator'!$B$15)/(1+'Retirement Calculator'!$B$14)-1,-12*AE57,AA57,,1))</f>
        <v/>
      </c>
      <c r="AG57" s="128">
        <f t="shared" si="6"/>
        <v>5</v>
      </c>
      <c r="AH57" s="48">
        <f t="shared" si="7"/>
        <v>53</v>
      </c>
      <c r="AI57" s="48">
        <f>IF(AI56&lt;'Retirement Calculator'!$B$68,AI56+1,NA())</f>
        <v>53</v>
      </c>
      <c r="AJ57" s="68">
        <f>IF(ISERROR(AI57),"",IF(AG57=AG56+1,AJ56*(1+'Retirement Calculator'!$B$67),AJ56))</f>
        <v>19531.032210571688</v>
      </c>
      <c r="AK57" s="48">
        <f>IF(ISERROR(AJ57),"",FV((1+'Retirement Calculator'!$B$56)^(1/12)-1,AI57,-AJ57,,0))</f>
        <v>1281993.8002896735</v>
      </c>
      <c r="AL57" s="68">
        <f>SUM($AJ$5:AJ57)</f>
        <v>840584.09068277327</v>
      </c>
      <c r="AM57" s="79"/>
      <c r="AN57" s="48" t="str">
        <f>IF(C57="","",SUM($C$5:C57))</f>
        <v/>
      </c>
      <c r="AO57" s="79"/>
      <c r="AP57" s="48">
        <f t="shared" si="8"/>
        <v>5</v>
      </c>
      <c r="AQ57" s="48">
        <f t="shared" si="9"/>
        <v>53</v>
      </c>
      <c r="AR57" s="48">
        <f>IF(AR56&lt;'Retirement Calculator'!$B$68,AR56+1,NA())</f>
        <v>53</v>
      </c>
      <c r="AS57" s="82">
        <f>IF(ISERROR(AR57),"",IF(AP57=AP56+1,AS56*(1+'Retirement Calculator'!$B$67),AS56))</f>
        <v>3255.1720350952814</v>
      </c>
      <c r="AT57" s="48">
        <f>IF(ISERROR(AS57),"",FV((1+'Retirement Calculator'!$B$57)^(1/12)-1,AR57,-AS57,,0))</f>
        <v>196280.24768957868</v>
      </c>
      <c r="AU57" s="68">
        <f>SUM($AJ$5:AS57)</f>
        <v>52053753.002577156</v>
      </c>
      <c r="AV57" s="79"/>
      <c r="AW57" s="48" t="str">
        <f>IF(I57="","",SUM($I$5:I57))</f>
        <v/>
      </c>
      <c r="AX57" s="79"/>
      <c r="AY57" s="48">
        <f t="shared" si="10"/>
        <v>5</v>
      </c>
      <c r="AZ57" s="48">
        <f t="shared" si="11"/>
        <v>53</v>
      </c>
      <c r="BA57" s="48">
        <f>IF(BA56&lt;'Retirement Calculator'!$B$68,BA56+1,NA())</f>
        <v>53</v>
      </c>
      <c r="BB57" s="82">
        <f>IF(ISERROR(BA57),"",IF(AY57=AY56+1,BB56*(1+'Retirement Calculator'!$B$67),BB56))</f>
        <v>9765.5161052858439</v>
      </c>
      <c r="BC57" s="48">
        <f>IF(ISERROR(BB57),"",FV((1+'Retirement Calculator'!$B$58)^(1/12)-1,BA57,-BB57,,0))</f>
        <v>614436.79257227876</v>
      </c>
      <c r="BD57" s="68">
        <f>SUM($AJ$5:BB57)</f>
        <v>997360412.29696023</v>
      </c>
      <c r="BE57" s="79"/>
      <c r="BF57" s="48" t="str">
        <f>IF(O57="","",SUM($O$5:O57))</f>
        <v/>
      </c>
      <c r="BG57" s="79"/>
      <c r="BH57" s="48">
        <f t="shared" si="12"/>
        <v>5</v>
      </c>
      <c r="BI57" s="48">
        <f t="shared" si="13"/>
        <v>53</v>
      </c>
      <c r="BJ57" s="48">
        <f>IF(BJ56&lt;'Retirement Calculator'!$B$68,BJ56+1,NA())</f>
        <v>53</v>
      </c>
      <c r="BK57" s="79"/>
      <c r="BL57" s="79"/>
      <c r="BM57" s="48">
        <f t="shared" si="14"/>
        <v>5</v>
      </c>
      <c r="BN57" s="48">
        <f t="shared" si="15"/>
        <v>53</v>
      </c>
      <c r="BO57" s="48">
        <f>IF(BO56&lt;'Retirement Calculator'!$B$68,BO56+1,NA())</f>
        <v>53</v>
      </c>
      <c r="BP57" s="79"/>
      <c r="BQ57" s="79"/>
      <c r="BR57" s="48">
        <f t="shared" si="16"/>
        <v>5</v>
      </c>
      <c r="BS57" s="48">
        <f t="shared" si="17"/>
        <v>53</v>
      </c>
      <c r="BT57" s="48">
        <f>IF(BT56&lt;'Retirement Calculator'!$B$68,BT56+1,NA())</f>
        <v>53</v>
      </c>
      <c r="BU57" s="79"/>
      <c r="BV57" s="79"/>
      <c r="BW57" s="48">
        <f t="shared" si="18"/>
        <v>5</v>
      </c>
      <c r="BX57" s="48">
        <f t="shared" si="19"/>
        <v>53</v>
      </c>
      <c r="BY57" s="48">
        <f>IF(BY56&lt;'Retirement Calculator'!$B$68,BY56+1,NA())</f>
        <v>53</v>
      </c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</row>
    <row r="58" spans="1:88">
      <c r="A58" s="44"/>
      <c r="B58" s="12" t="e">
        <f xml:space="preserve"> IF(ISERROR(F58),NA(),AI58)</f>
        <v>#N/A</v>
      </c>
      <c r="C58" s="71"/>
      <c r="D58" s="104"/>
      <c r="E58" s="99"/>
      <c r="F58" s="102" t="e">
        <f t="shared" si="3"/>
        <v>#N/A</v>
      </c>
      <c r="G58" s="103" t="str">
        <f>IF(D58="","",(D58+G57)*(1+((1+'Retirement Calculator'!$B$56)^(1/12)-1)))</f>
        <v/>
      </c>
      <c r="H58" s="55" t="str">
        <f>IF(C58="","",FV((1+'Retirement Calculator'!$B$56)^(1/12)-1,AI58,-C58,,0))</f>
        <v/>
      </c>
      <c r="I58" s="74"/>
      <c r="J58" s="99"/>
      <c r="K58" s="99"/>
      <c r="L58" s="102" t="e">
        <f t="shared" si="4"/>
        <v>#N/A</v>
      </c>
      <c r="M58" s="12" t="str">
        <f>IF(I58="","",FV((1+'Retirement Calculator'!$B$57)^(1/12)-1,AR58,-I58,,0))</f>
        <v/>
      </c>
      <c r="N58" s="12" t="str">
        <f>IF(J58="","",(J58+N57)*(1+((1+'Retirement Calculator'!$B$57)^(1/12)-1)))</f>
        <v/>
      </c>
      <c r="O58" s="74"/>
      <c r="P58" s="71"/>
      <c r="Q58" s="99"/>
      <c r="R58" s="69" t="e">
        <f t="shared" si="5"/>
        <v>#N/A</v>
      </c>
      <c r="S58" s="12" t="str">
        <f>IF(O58="","",FV((1+'Retirement Calculator'!$B$58)^(1/12)-1,BA58,-O58,,0))</f>
        <v/>
      </c>
      <c r="T58" s="43" t="str">
        <f>IF(P58="","",(P58+T57)*(1+((1+'Retirement Calculator'!$B$58)^(1/12)-1)))</f>
        <v/>
      </c>
      <c r="U58" s="71"/>
      <c r="V58" s="99"/>
      <c r="W58" s="108" t="str">
        <f>IF(U58="","",(U58+W57)*(1+((1+'Retirement Calculator'!$C$65)^(1/12)-1)))</f>
        <v/>
      </c>
      <c r="X58" s="73">
        <f t="shared" si="0"/>
        <v>0</v>
      </c>
      <c r="Y58" s="83" t="str">
        <f>IF(ISERROR(B58),"",SUM($X$5:X58))</f>
        <v/>
      </c>
      <c r="Z58" s="73">
        <f t="shared" si="1"/>
        <v>0</v>
      </c>
      <c r="AA58" s="83" t="str">
        <f>IF(ISERROR(B58),"",IF(Z58=0,NA(),SUM($Z$5:Z58)))</f>
        <v/>
      </c>
      <c r="AB58" s="83">
        <f t="shared" si="2"/>
        <v>0</v>
      </c>
      <c r="AC58" s="83" t="str">
        <f>IF(ISERROR(B58),"",IF(AB58=0,NA(),SUM($AB$5:AB58)))</f>
        <v/>
      </c>
      <c r="AD58" s="68">
        <f>IF(ISERROR(AI58),"",IF(AG58=AG57+1,AD57*(1+'Retirement Calculator'!$B$6),AD57))</f>
        <v>55434.348024999992</v>
      </c>
      <c r="AE58" s="135"/>
      <c r="AF58" s="83" t="str">
        <f>IF(AE58="","",NPER((1+'Retirement Calculator'!$B$15)/(1+'Retirement Calculator'!$B$14)-1,-12*AE58,AA58,,1))</f>
        <v/>
      </c>
      <c r="AG58" s="128">
        <f t="shared" si="6"/>
        <v>5</v>
      </c>
      <c r="AH58" s="48">
        <f t="shared" si="7"/>
        <v>54</v>
      </c>
      <c r="AI58" s="48">
        <f>IF(AI57&lt;'Retirement Calculator'!$B$68,AI57+1,NA())</f>
        <v>54</v>
      </c>
      <c r="AJ58" s="68">
        <f>IF(ISERROR(AI58),"",IF(AG58=AG57+1,AJ57*(1+'Retirement Calculator'!$B$67),AJ57))</f>
        <v>19531.032210571688</v>
      </c>
      <c r="AK58" s="48">
        <f>IF(ISERROR(AJ58),"",FV((1+'Retirement Calculator'!$B$56)^(1/12)-1,AI58,-AJ58,,0))</f>
        <v>1311747.6310927379</v>
      </c>
      <c r="AL58" s="68">
        <f>SUM($AJ$5:AJ58)</f>
        <v>860115.12289334496</v>
      </c>
      <c r="AM58" s="79"/>
      <c r="AN58" s="48" t="str">
        <f>IF(C58="","",SUM($C$5:C58))</f>
        <v/>
      </c>
      <c r="AO58" s="79"/>
      <c r="AP58" s="48">
        <f t="shared" si="8"/>
        <v>5</v>
      </c>
      <c r="AQ58" s="48">
        <f t="shared" si="9"/>
        <v>54</v>
      </c>
      <c r="AR58" s="48">
        <f>IF(AR57&lt;'Retirement Calculator'!$B$68,AR57+1,NA())</f>
        <v>54</v>
      </c>
      <c r="AS58" s="82">
        <f>IF(ISERROR(AR58),"",IF(AP58=AP57+1,AS57*(1+'Retirement Calculator'!$B$67),AS57))</f>
        <v>3255.1720350952814</v>
      </c>
      <c r="AT58" s="48">
        <f>IF(ISERROR(AS58),"",FV((1+'Retirement Calculator'!$B$57)^(1/12)-1,AR58,-AS58,,0))</f>
        <v>200490.8237552811</v>
      </c>
      <c r="AU58" s="68">
        <f>SUM($AJ$5:AS58)</f>
        <v>54248514.96080891</v>
      </c>
      <c r="AV58" s="79"/>
      <c r="AW58" s="48" t="str">
        <f>IF(I58="","",SUM($I$5:I58))</f>
        <v/>
      </c>
      <c r="AX58" s="79"/>
      <c r="AY58" s="48">
        <f t="shared" si="10"/>
        <v>5</v>
      </c>
      <c r="AZ58" s="48">
        <f t="shared" si="11"/>
        <v>54</v>
      </c>
      <c r="BA58" s="48">
        <f>IF(BA57&lt;'Retirement Calculator'!$B$68,BA57+1,NA())</f>
        <v>54</v>
      </c>
      <c r="BB58" s="82">
        <f>IF(ISERROR(BA58),"",IF(AY58=AY57+1,BB57*(1+'Retirement Calculator'!$B$67),BB57))</f>
        <v>9765.5161052858439</v>
      </c>
      <c r="BC58" s="48">
        <f>IF(ISERROR(BB58),"",FV((1+'Retirement Calculator'!$B$58)^(1/12)-1,BA58,-BB58,,0))</f>
        <v>628155.61350166821</v>
      </c>
      <c r="BD58" s="68">
        <f>SUM($AJ$5:BB58)</f>
        <v>1054014058.5558615</v>
      </c>
      <c r="BE58" s="79"/>
      <c r="BF58" s="48" t="str">
        <f>IF(O58="","",SUM($O$5:O58))</f>
        <v/>
      </c>
      <c r="BG58" s="79"/>
      <c r="BH58" s="48">
        <f t="shared" si="12"/>
        <v>5</v>
      </c>
      <c r="BI58" s="48">
        <f t="shared" si="13"/>
        <v>54</v>
      </c>
      <c r="BJ58" s="48">
        <f>IF(BJ57&lt;'Retirement Calculator'!$B$68,BJ57+1,NA())</f>
        <v>54</v>
      </c>
      <c r="BK58" s="79"/>
      <c r="BL58" s="79"/>
      <c r="BM58" s="48">
        <f t="shared" si="14"/>
        <v>5</v>
      </c>
      <c r="BN58" s="48">
        <f t="shared" si="15"/>
        <v>54</v>
      </c>
      <c r="BO58" s="48">
        <f>IF(BO57&lt;'Retirement Calculator'!$B$68,BO57+1,NA())</f>
        <v>54</v>
      </c>
      <c r="BP58" s="79"/>
      <c r="BQ58" s="79"/>
      <c r="BR58" s="48">
        <f t="shared" si="16"/>
        <v>5</v>
      </c>
      <c r="BS58" s="48">
        <f t="shared" si="17"/>
        <v>54</v>
      </c>
      <c r="BT58" s="48">
        <f>IF(BT57&lt;'Retirement Calculator'!$B$68,BT57+1,NA())</f>
        <v>54</v>
      </c>
      <c r="BU58" s="79"/>
      <c r="BV58" s="79"/>
      <c r="BW58" s="48">
        <f t="shared" si="18"/>
        <v>5</v>
      </c>
      <c r="BX58" s="48">
        <f t="shared" si="19"/>
        <v>54</v>
      </c>
      <c r="BY58" s="48">
        <f>IF(BY57&lt;'Retirement Calculator'!$B$68,BY57+1,NA())</f>
        <v>54</v>
      </c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</row>
    <row r="59" spans="1:88">
      <c r="A59" s="44"/>
      <c r="B59" s="12" t="e">
        <f xml:space="preserve"> IF(ISERROR(F59),NA(),AI59)</f>
        <v>#N/A</v>
      </c>
      <c r="C59" s="71"/>
      <c r="D59" s="104"/>
      <c r="E59" s="99"/>
      <c r="F59" s="102" t="e">
        <f t="shared" si="3"/>
        <v>#N/A</v>
      </c>
      <c r="G59" s="103" t="str">
        <f>IF(D59="","",(D59+G58)*(1+((1+'Retirement Calculator'!$B$56)^(1/12)-1)))</f>
        <v/>
      </c>
      <c r="H59" s="55" t="str">
        <f>IF(C59="","",FV((1+'Retirement Calculator'!$B$56)^(1/12)-1,AI59,-C59,,0))</f>
        <v/>
      </c>
      <c r="I59" s="74"/>
      <c r="J59" s="99"/>
      <c r="K59" s="99"/>
      <c r="L59" s="102" t="e">
        <f t="shared" si="4"/>
        <v>#N/A</v>
      </c>
      <c r="M59" s="12" t="str">
        <f>IF(I59="","",FV((1+'Retirement Calculator'!$B$57)^(1/12)-1,AR59,-I59,,0))</f>
        <v/>
      </c>
      <c r="N59" s="12" t="str">
        <f>IF(J59="","",(J59+N58)*(1+((1+'Retirement Calculator'!$B$57)^(1/12)-1)))</f>
        <v/>
      </c>
      <c r="O59" s="74"/>
      <c r="P59" s="71"/>
      <c r="Q59" s="99"/>
      <c r="R59" s="69" t="e">
        <f t="shared" si="5"/>
        <v>#N/A</v>
      </c>
      <c r="S59" s="12" t="str">
        <f>IF(O59="","",FV((1+'Retirement Calculator'!$B$58)^(1/12)-1,BA59,-O59,,0))</f>
        <v/>
      </c>
      <c r="T59" s="43" t="str">
        <f>IF(P59="","",(P59+T58)*(1+((1+'Retirement Calculator'!$B$58)^(1/12)-1)))</f>
        <v/>
      </c>
      <c r="U59" s="71"/>
      <c r="V59" s="99"/>
      <c r="W59" s="108" t="str">
        <f>IF(U59="","",(U59+W58)*(1+((1+'Retirement Calculator'!$C$65)^(1/12)-1)))</f>
        <v/>
      </c>
      <c r="X59" s="73">
        <f t="shared" si="0"/>
        <v>0</v>
      </c>
      <c r="Y59" s="83" t="str">
        <f>IF(ISERROR(B59),"",SUM($X$5:X59))</f>
        <v/>
      </c>
      <c r="Z59" s="73">
        <f t="shared" si="1"/>
        <v>0</v>
      </c>
      <c r="AA59" s="83" t="str">
        <f>IF(ISERROR(B59),"",IF(Z59=0,NA(),SUM($Z$5:Z59)))</f>
        <v/>
      </c>
      <c r="AB59" s="83">
        <f t="shared" si="2"/>
        <v>0</v>
      </c>
      <c r="AC59" s="83" t="str">
        <f>IF(ISERROR(B59),"",IF(AB59=0,NA(),SUM($AB$5:AB59)))</f>
        <v/>
      </c>
      <c r="AD59" s="68">
        <f>IF(ISERROR(AI59),"",IF(AG59=AG58+1,AD58*(1+'Retirement Calculator'!$B$6),AD58))</f>
        <v>55434.348024999992</v>
      </c>
      <c r="AE59" s="135"/>
      <c r="AF59" s="83" t="str">
        <f>IF(AE59="","",NPER((1+'Retirement Calculator'!$B$15)/(1+'Retirement Calculator'!$B$14)-1,-12*AE59,AA59,,1))</f>
        <v/>
      </c>
      <c r="AG59" s="128">
        <f t="shared" si="6"/>
        <v>5</v>
      </c>
      <c r="AH59" s="48">
        <f t="shared" si="7"/>
        <v>55</v>
      </c>
      <c r="AI59" s="48">
        <f>IF(AI58&lt;'Retirement Calculator'!$B$68,AI58+1,NA())</f>
        <v>55</v>
      </c>
      <c r="AJ59" s="68">
        <f>IF(ISERROR(AI59),"",IF(AG59=AG58+1,AJ58*(1+'Retirement Calculator'!$B$67),AJ58))</f>
        <v>19531.032210571688</v>
      </c>
      <c r="AK59" s="48">
        <f>IF(ISERROR(AJ59),"",FV((1+'Retirement Calculator'!$B$56)^(1/12)-1,AI59,-AJ59,,0))</f>
        <v>1341738.7231209248</v>
      </c>
      <c r="AL59" s="68">
        <f>SUM($AJ$5:AJ59)</f>
        <v>879646.15510391665</v>
      </c>
      <c r="AM59" s="79"/>
      <c r="AN59" s="48" t="str">
        <f>IF(C59="","",SUM($C$5:C59))</f>
        <v/>
      </c>
      <c r="AO59" s="79"/>
      <c r="AP59" s="48">
        <f t="shared" si="8"/>
        <v>5</v>
      </c>
      <c r="AQ59" s="48">
        <f t="shared" si="9"/>
        <v>55</v>
      </c>
      <c r="AR59" s="48">
        <f>IF(AR58&lt;'Retirement Calculator'!$B$68,AR58+1,NA())</f>
        <v>55</v>
      </c>
      <c r="AS59" s="82">
        <f>IF(ISERROR(AR59),"",IF(AP59=AP58+1,AS58*(1+'Retirement Calculator'!$B$67),AS58))</f>
        <v>3255.1720350952814</v>
      </c>
      <c r="AT59" s="48">
        <f>IF(ISERROR(AS59),"",FV((1+'Retirement Calculator'!$B$57)^(1/12)-1,AR59,-AS59,,0))</f>
        <v>204721.89501289255</v>
      </c>
      <c r="AU59" s="68">
        <f>SUM($AJ$5:AS59)</f>
        <v>56492801.043279424</v>
      </c>
      <c r="AV59" s="79"/>
      <c r="AW59" s="48" t="str">
        <f>IF(I59="","",SUM($I$5:I59))</f>
        <v/>
      </c>
      <c r="AX59" s="79"/>
      <c r="AY59" s="48">
        <f t="shared" si="10"/>
        <v>5</v>
      </c>
      <c r="AZ59" s="48">
        <f t="shared" si="11"/>
        <v>55</v>
      </c>
      <c r="BA59" s="48">
        <f>IF(BA58&lt;'Retirement Calculator'!$B$68,BA58+1,NA())</f>
        <v>55</v>
      </c>
      <c r="BB59" s="82">
        <f>IF(ISERROR(BA59),"",IF(AY59=AY58+1,BB58*(1+'Retirement Calculator'!$B$67),BB58))</f>
        <v>9765.5161052858439</v>
      </c>
      <c r="BC59" s="48">
        <f>IF(ISERROR(BB59),"",FV((1+'Retirement Calculator'!$B$58)^(1/12)-1,BA59,-BB59,,0))</f>
        <v>641962.70173799212</v>
      </c>
      <c r="BD59" s="68">
        <f>SUM($AJ$5:BB59)</f>
        <v>1112965748.0927296</v>
      </c>
      <c r="BE59" s="79"/>
      <c r="BF59" s="48" t="str">
        <f>IF(O59="","",SUM($O$5:O59))</f>
        <v/>
      </c>
      <c r="BG59" s="79"/>
      <c r="BH59" s="48">
        <f t="shared" si="12"/>
        <v>5</v>
      </c>
      <c r="BI59" s="48">
        <f t="shared" si="13"/>
        <v>55</v>
      </c>
      <c r="BJ59" s="48">
        <f>IF(BJ58&lt;'Retirement Calculator'!$B$68,BJ58+1,NA())</f>
        <v>55</v>
      </c>
      <c r="BK59" s="79"/>
      <c r="BL59" s="79"/>
      <c r="BM59" s="48">
        <f t="shared" si="14"/>
        <v>5</v>
      </c>
      <c r="BN59" s="48">
        <f t="shared" si="15"/>
        <v>55</v>
      </c>
      <c r="BO59" s="48">
        <f>IF(BO58&lt;'Retirement Calculator'!$B$68,BO58+1,NA())</f>
        <v>55</v>
      </c>
      <c r="BP59" s="79"/>
      <c r="BQ59" s="79"/>
      <c r="BR59" s="48">
        <f t="shared" si="16"/>
        <v>5</v>
      </c>
      <c r="BS59" s="48">
        <f t="shared" si="17"/>
        <v>55</v>
      </c>
      <c r="BT59" s="48">
        <f>IF(BT58&lt;'Retirement Calculator'!$B$68,BT58+1,NA())</f>
        <v>55</v>
      </c>
      <c r="BU59" s="79"/>
      <c r="BV59" s="79"/>
      <c r="BW59" s="48">
        <f t="shared" si="18"/>
        <v>5</v>
      </c>
      <c r="BX59" s="48">
        <f t="shared" si="19"/>
        <v>55</v>
      </c>
      <c r="BY59" s="48">
        <f>IF(BY58&lt;'Retirement Calculator'!$B$68,BY58+1,NA())</f>
        <v>55</v>
      </c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</row>
    <row r="60" spans="1:88">
      <c r="A60" s="44"/>
      <c r="B60" s="12" t="e">
        <f xml:space="preserve"> IF(ISERROR(F60),NA(),AI60)</f>
        <v>#N/A</v>
      </c>
      <c r="C60" s="71"/>
      <c r="D60" s="104"/>
      <c r="E60" s="99"/>
      <c r="F60" s="102" t="e">
        <f t="shared" si="3"/>
        <v>#N/A</v>
      </c>
      <c r="G60" s="103" t="str">
        <f>IF(D60="","",(D60+G59)*(1+((1+'Retirement Calculator'!$B$56)^(1/12)-1)))</f>
        <v/>
      </c>
      <c r="H60" s="55" t="str">
        <f>IF(C60="","",FV((1+'Retirement Calculator'!$B$56)^(1/12)-1,AI60,-C60,,0))</f>
        <v/>
      </c>
      <c r="I60" s="74"/>
      <c r="J60" s="99"/>
      <c r="K60" s="99"/>
      <c r="L60" s="102" t="e">
        <f t="shared" si="4"/>
        <v>#N/A</v>
      </c>
      <c r="M60" s="12" t="str">
        <f>IF(I60="","",FV((1+'Retirement Calculator'!$B$57)^(1/12)-1,AR60,-I60,,0))</f>
        <v/>
      </c>
      <c r="N60" s="12" t="str">
        <f>IF(J60="","",(J60+N59)*(1+((1+'Retirement Calculator'!$B$57)^(1/12)-1)))</f>
        <v/>
      </c>
      <c r="O60" s="74"/>
      <c r="P60" s="71"/>
      <c r="Q60" s="99"/>
      <c r="R60" s="69" t="e">
        <f t="shared" si="5"/>
        <v>#N/A</v>
      </c>
      <c r="S60" s="12" t="str">
        <f>IF(O60="","",FV((1+'Retirement Calculator'!$B$58)^(1/12)-1,BA60,-O60,,0))</f>
        <v/>
      </c>
      <c r="T60" s="43" t="str">
        <f>IF(P60="","",(P60+T59)*(1+((1+'Retirement Calculator'!$B$58)^(1/12)-1)))</f>
        <v/>
      </c>
      <c r="U60" s="71"/>
      <c r="V60" s="99"/>
      <c r="W60" s="108" t="str">
        <f>IF(U60="","",(U60+W59)*(1+((1+'Retirement Calculator'!$C$65)^(1/12)-1)))</f>
        <v/>
      </c>
      <c r="X60" s="73">
        <f t="shared" si="0"/>
        <v>0</v>
      </c>
      <c r="Y60" s="83" t="str">
        <f>IF(ISERROR(B60),"",SUM($X$5:X60))</f>
        <v/>
      </c>
      <c r="Z60" s="73">
        <f t="shared" si="1"/>
        <v>0</v>
      </c>
      <c r="AA60" s="83" t="str">
        <f>IF(ISERROR(B60),"",IF(Z60=0,NA(),SUM($Z$5:Z60)))</f>
        <v/>
      </c>
      <c r="AB60" s="83">
        <f t="shared" si="2"/>
        <v>0</v>
      </c>
      <c r="AC60" s="83" t="str">
        <f>IF(ISERROR(B60),"",IF(AB60=0,NA(),SUM($AB$5:AB60)))</f>
        <v/>
      </c>
      <c r="AD60" s="68">
        <f>IF(ISERROR(AI60),"",IF(AG60=AG59+1,AD59*(1+'Retirement Calculator'!$B$6),AD59))</f>
        <v>55434.348024999992</v>
      </c>
      <c r="AE60" s="135"/>
      <c r="AF60" s="83" t="str">
        <f>IF(AE60="","",NPER((1+'Retirement Calculator'!$B$15)/(1+'Retirement Calculator'!$B$14)-1,-12*AE60,AA60,,1))</f>
        <v/>
      </c>
      <c r="AG60" s="128">
        <f t="shared" si="6"/>
        <v>5</v>
      </c>
      <c r="AH60" s="48">
        <f t="shared" si="7"/>
        <v>56</v>
      </c>
      <c r="AI60" s="48">
        <f>IF(AI59&lt;'Retirement Calculator'!$B$68,AI59+1,NA())</f>
        <v>56</v>
      </c>
      <c r="AJ60" s="68">
        <f>IF(ISERROR(AI60),"",IF(AG60=AG59+1,AJ59*(1+'Retirement Calculator'!$B$67),AJ59))</f>
        <v>19531.032210571688</v>
      </c>
      <c r="AK60" s="48">
        <f>IF(ISERROR(AJ60),"",FV((1+'Retirement Calculator'!$B$56)^(1/12)-1,AI60,-AJ60,,0))</f>
        <v>1371968.9683285616</v>
      </c>
      <c r="AL60" s="68">
        <f>SUM($AJ$5:AJ60)</f>
        <v>899177.18731448834</v>
      </c>
      <c r="AM60" s="79"/>
      <c r="AN60" s="48" t="str">
        <f>IF(C60="","",SUM($C$5:C60))</f>
        <v/>
      </c>
      <c r="AO60" s="79"/>
      <c r="AP60" s="48">
        <f t="shared" si="8"/>
        <v>5</v>
      </c>
      <c r="AQ60" s="48">
        <f t="shared" si="9"/>
        <v>56</v>
      </c>
      <c r="AR60" s="48">
        <f>IF(AR59&lt;'Retirement Calculator'!$B$68,AR59+1,NA())</f>
        <v>56</v>
      </c>
      <c r="AS60" s="82">
        <f>IF(ISERROR(AR60),"",IF(AP60=AP59+1,AS59*(1+'Retirement Calculator'!$B$67),AS59))</f>
        <v>3255.1720350952814</v>
      </c>
      <c r="AT60" s="48">
        <f>IF(ISERROR(AS60),"",FV((1+'Retirement Calculator'!$B$57)^(1/12)-1,AR60,-AS60,,0))</f>
        <v>208973.56122379604</v>
      </c>
      <c r="AU60" s="68">
        <f>SUM($AJ$5:AS60)</f>
        <v>58786850.403168149</v>
      </c>
      <c r="AV60" s="79"/>
      <c r="AW60" s="48" t="str">
        <f>IF(I60="","",SUM($I$5:I60))</f>
        <v/>
      </c>
      <c r="AX60" s="79"/>
      <c r="AY60" s="48">
        <f t="shared" si="10"/>
        <v>5</v>
      </c>
      <c r="AZ60" s="48">
        <f t="shared" si="11"/>
        <v>56</v>
      </c>
      <c r="BA60" s="48">
        <f>IF(BA59&lt;'Retirement Calculator'!$B$68,BA59+1,NA())</f>
        <v>56</v>
      </c>
      <c r="BB60" s="82">
        <f>IF(ISERROR(BA60),"",IF(AY60=AY59+1,BB59*(1+'Retirement Calculator'!$B$67),BB59))</f>
        <v>9765.5161052858439</v>
      </c>
      <c r="BC60" s="48">
        <f>IF(ISERROR(BB60),"",FV((1+'Retirement Calculator'!$B$58)^(1/12)-1,BA60,-BB60,,0))</f>
        <v>655858.62519575923</v>
      </c>
      <c r="BD60" s="68">
        <f>SUM($AJ$5:BB60)</f>
        <v>1174265503.9331152</v>
      </c>
      <c r="BE60" s="79"/>
      <c r="BF60" s="48" t="str">
        <f>IF(O60="","",SUM($O$5:O60))</f>
        <v/>
      </c>
      <c r="BG60" s="79"/>
      <c r="BH60" s="48">
        <f t="shared" si="12"/>
        <v>5</v>
      </c>
      <c r="BI60" s="48">
        <f t="shared" si="13"/>
        <v>56</v>
      </c>
      <c r="BJ60" s="48">
        <f>IF(BJ59&lt;'Retirement Calculator'!$B$68,BJ59+1,NA())</f>
        <v>56</v>
      </c>
      <c r="BK60" s="79"/>
      <c r="BL60" s="79"/>
      <c r="BM60" s="48">
        <f t="shared" si="14"/>
        <v>5</v>
      </c>
      <c r="BN60" s="48">
        <f t="shared" si="15"/>
        <v>56</v>
      </c>
      <c r="BO60" s="48">
        <f>IF(BO59&lt;'Retirement Calculator'!$B$68,BO59+1,NA())</f>
        <v>56</v>
      </c>
      <c r="BP60" s="79"/>
      <c r="BQ60" s="79"/>
      <c r="BR60" s="48">
        <f t="shared" si="16"/>
        <v>5</v>
      </c>
      <c r="BS60" s="48">
        <f t="shared" si="17"/>
        <v>56</v>
      </c>
      <c r="BT60" s="48">
        <f>IF(BT59&lt;'Retirement Calculator'!$B$68,BT59+1,NA())</f>
        <v>56</v>
      </c>
      <c r="BU60" s="79"/>
      <c r="BV60" s="79"/>
      <c r="BW60" s="48">
        <f t="shared" si="18"/>
        <v>5</v>
      </c>
      <c r="BX60" s="48">
        <f t="shared" si="19"/>
        <v>56</v>
      </c>
      <c r="BY60" s="48">
        <f>IF(BY59&lt;'Retirement Calculator'!$B$68,BY59+1,NA())</f>
        <v>56</v>
      </c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</row>
    <row r="61" spans="1:88">
      <c r="A61" s="44"/>
      <c r="B61" s="12" t="e">
        <f xml:space="preserve"> IF(ISERROR(F61),NA(),AI61)</f>
        <v>#N/A</v>
      </c>
      <c r="C61" s="71"/>
      <c r="D61" s="104"/>
      <c r="E61" s="99"/>
      <c r="F61" s="102" t="e">
        <f t="shared" si="3"/>
        <v>#N/A</v>
      </c>
      <c r="G61" s="103" t="str">
        <f>IF(D61="","",(D61+G60)*(1+((1+'Retirement Calculator'!$B$56)^(1/12)-1)))</f>
        <v/>
      </c>
      <c r="H61" s="55" t="str">
        <f>IF(C61="","",FV((1+'Retirement Calculator'!$B$56)^(1/12)-1,AI61,-C61,,0))</f>
        <v/>
      </c>
      <c r="I61" s="74"/>
      <c r="J61" s="99"/>
      <c r="K61" s="99"/>
      <c r="L61" s="102" t="e">
        <f t="shared" si="4"/>
        <v>#N/A</v>
      </c>
      <c r="M61" s="12" t="str">
        <f>IF(I61="","",FV((1+'Retirement Calculator'!$B$57)^(1/12)-1,AR61,-I61,,0))</f>
        <v/>
      </c>
      <c r="N61" s="12" t="str">
        <f>IF(J61="","",(J61+N60)*(1+((1+'Retirement Calculator'!$B$57)^(1/12)-1)))</f>
        <v/>
      </c>
      <c r="O61" s="74"/>
      <c r="P61" s="71"/>
      <c r="Q61" s="99"/>
      <c r="R61" s="69" t="e">
        <f t="shared" si="5"/>
        <v>#N/A</v>
      </c>
      <c r="S61" s="12" t="str">
        <f>IF(O61="","",FV((1+'Retirement Calculator'!$B$58)^(1/12)-1,BA61,-O61,,0))</f>
        <v/>
      </c>
      <c r="T61" s="43" t="str">
        <f>IF(P61="","",(P61+T60)*(1+((1+'Retirement Calculator'!$B$58)^(1/12)-1)))</f>
        <v/>
      </c>
      <c r="U61" s="71"/>
      <c r="V61" s="99"/>
      <c r="W61" s="108" t="str">
        <f>IF(U61="","",(U61+W60)*(1+((1+'Retirement Calculator'!$C$65)^(1/12)-1)))</f>
        <v/>
      </c>
      <c r="X61" s="73">
        <f t="shared" si="0"/>
        <v>0</v>
      </c>
      <c r="Y61" s="83" t="str">
        <f>IF(ISERROR(B61),"",SUM($X$5:X61))</f>
        <v/>
      </c>
      <c r="Z61" s="73">
        <f t="shared" si="1"/>
        <v>0</v>
      </c>
      <c r="AA61" s="83" t="str">
        <f>IF(ISERROR(B61),"",IF(Z61=0,NA(),SUM($Z$5:Z61)))</f>
        <v/>
      </c>
      <c r="AB61" s="83">
        <f t="shared" si="2"/>
        <v>0</v>
      </c>
      <c r="AC61" s="83" t="str">
        <f>IF(ISERROR(B61),"",IF(AB61=0,NA(),SUM($AB$5:AB61)))</f>
        <v/>
      </c>
      <c r="AD61" s="68">
        <f>IF(ISERROR(AI61),"",IF(AG61=AG60+1,AD60*(1+'Retirement Calculator'!$B$6),AD60))</f>
        <v>55434.348024999992</v>
      </c>
      <c r="AE61" s="135"/>
      <c r="AF61" s="83" t="str">
        <f>IF(AE61="","",NPER((1+'Retirement Calculator'!$B$15)/(1+'Retirement Calculator'!$B$14)-1,-12*AE61,AA61,,1))</f>
        <v/>
      </c>
      <c r="AG61" s="128">
        <f t="shared" si="6"/>
        <v>5</v>
      </c>
      <c r="AH61" s="48">
        <f t="shared" si="7"/>
        <v>57</v>
      </c>
      <c r="AI61" s="48">
        <f>IF(AI60&lt;'Retirement Calculator'!$B$68,AI60+1,NA())</f>
        <v>57</v>
      </c>
      <c r="AJ61" s="68">
        <f>IF(ISERROR(AI61),"",IF(AG61=AG60+1,AJ60*(1+'Retirement Calculator'!$B$67),AJ60))</f>
        <v>19531.032210571688</v>
      </c>
      <c r="AK61" s="48">
        <f>IF(ISERROR(AJ61),"",FV((1+'Retirement Calculator'!$B$56)^(1/12)-1,AI61,-AJ61,,0))</f>
        <v>1402440.2737566829</v>
      </c>
      <c r="AL61" s="68">
        <f>SUM($AJ$5:AJ61)</f>
        <v>918708.21952506003</v>
      </c>
      <c r="AM61" s="79"/>
      <c r="AN61" s="48" t="str">
        <f>IF(C61="","",SUM($C$5:C61))</f>
        <v/>
      </c>
      <c r="AO61" s="79"/>
      <c r="AP61" s="48">
        <f t="shared" si="8"/>
        <v>5</v>
      </c>
      <c r="AQ61" s="48">
        <f t="shared" si="9"/>
        <v>57</v>
      </c>
      <c r="AR61" s="48">
        <f>IF(AR60&lt;'Retirement Calculator'!$B$68,AR60+1,NA())</f>
        <v>57</v>
      </c>
      <c r="AS61" s="82">
        <f>IF(ISERROR(AR61),"",IF(AP61=AP60+1,AS60*(1+'Retirement Calculator'!$B$67),AS60))</f>
        <v>3255.1720350952814</v>
      </c>
      <c r="AT61" s="48">
        <f>IF(ISERROR(AS61),"",FV((1+'Retirement Calculator'!$B$57)^(1/12)-1,AR61,-AS61,,0))</f>
        <v>213245.92263496795</v>
      </c>
      <c r="AU61" s="68">
        <f>SUM($AJ$5:AS61)</f>
        <v>61130904.100695565</v>
      </c>
      <c r="AV61" s="79"/>
      <c r="AW61" s="48" t="str">
        <f>IF(I61="","",SUM($I$5:I61))</f>
        <v/>
      </c>
      <c r="AX61" s="79"/>
      <c r="AY61" s="48">
        <f t="shared" si="10"/>
        <v>5</v>
      </c>
      <c r="AZ61" s="48">
        <f t="shared" si="11"/>
        <v>57</v>
      </c>
      <c r="BA61" s="48">
        <f>IF(BA60&lt;'Retirement Calculator'!$B$68,BA60+1,NA())</f>
        <v>57</v>
      </c>
      <c r="BB61" s="82">
        <f>IF(ISERROR(BA61),"",IF(AY61=AY60+1,BB60*(1+'Retirement Calculator'!$B$67),BB60))</f>
        <v>9765.5161052858439</v>
      </c>
      <c r="BC61" s="48">
        <f>IF(ISERROR(BB61),"",FV((1+'Retirement Calculator'!$B$58)^(1/12)-1,BA61,-BB61,,0))</f>
        <v>669843.95544346015</v>
      </c>
      <c r="BD61" s="68">
        <f>SUM($AJ$5:BB61)</f>
        <v>1237963592.1700785</v>
      </c>
      <c r="BE61" s="79"/>
      <c r="BF61" s="48" t="str">
        <f>IF(O61="","",SUM($O$5:O61))</f>
        <v/>
      </c>
      <c r="BG61" s="79"/>
      <c r="BH61" s="48">
        <f t="shared" si="12"/>
        <v>5</v>
      </c>
      <c r="BI61" s="48">
        <f t="shared" si="13"/>
        <v>57</v>
      </c>
      <c r="BJ61" s="48">
        <f>IF(BJ60&lt;'Retirement Calculator'!$B$68,BJ60+1,NA())</f>
        <v>57</v>
      </c>
      <c r="BK61" s="79"/>
      <c r="BL61" s="79"/>
      <c r="BM61" s="48">
        <f t="shared" si="14"/>
        <v>5</v>
      </c>
      <c r="BN61" s="48">
        <f t="shared" si="15"/>
        <v>57</v>
      </c>
      <c r="BO61" s="48">
        <f>IF(BO60&lt;'Retirement Calculator'!$B$68,BO60+1,NA())</f>
        <v>57</v>
      </c>
      <c r="BP61" s="79"/>
      <c r="BQ61" s="79"/>
      <c r="BR61" s="48">
        <f t="shared" si="16"/>
        <v>5</v>
      </c>
      <c r="BS61" s="48">
        <f t="shared" si="17"/>
        <v>57</v>
      </c>
      <c r="BT61" s="48">
        <f>IF(BT60&lt;'Retirement Calculator'!$B$68,BT60+1,NA())</f>
        <v>57</v>
      </c>
      <c r="BU61" s="79"/>
      <c r="BV61" s="79"/>
      <c r="BW61" s="48">
        <f t="shared" si="18"/>
        <v>5</v>
      </c>
      <c r="BX61" s="48">
        <f t="shared" si="19"/>
        <v>57</v>
      </c>
      <c r="BY61" s="48">
        <f>IF(BY60&lt;'Retirement Calculator'!$B$68,BY60+1,NA())</f>
        <v>57</v>
      </c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</row>
    <row r="62" spans="1:88">
      <c r="A62" s="44"/>
      <c r="B62" s="12" t="e">
        <f xml:space="preserve"> IF(ISERROR(F62),NA(),AI62)</f>
        <v>#N/A</v>
      </c>
      <c r="C62" s="71"/>
      <c r="D62" s="104"/>
      <c r="E62" s="99"/>
      <c r="F62" s="102" t="e">
        <f t="shared" si="3"/>
        <v>#N/A</v>
      </c>
      <c r="G62" s="103" t="str">
        <f>IF(D62="","",(D62+G61)*(1+((1+'Retirement Calculator'!$B$56)^(1/12)-1)))</f>
        <v/>
      </c>
      <c r="H62" s="55" t="str">
        <f>IF(C62="","",FV((1+'Retirement Calculator'!$B$56)^(1/12)-1,AI62,-C62,,0))</f>
        <v/>
      </c>
      <c r="I62" s="74"/>
      <c r="J62" s="99"/>
      <c r="K62" s="99"/>
      <c r="L62" s="102" t="e">
        <f t="shared" si="4"/>
        <v>#N/A</v>
      </c>
      <c r="M62" s="12" t="str">
        <f>IF(I62="","",FV((1+'Retirement Calculator'!$B$57)^(1/12)-1,AR62,-I62,,0))</f>
        <v/>
      </c>
      <c r="N62" s="12" t="str">
        <f>IF(J62="","",(J62+N61)*(1+((1+'Retirement Calculator'!$B$57)^(1/12)-1)))</f>
        <v/>
      </c>
      <c r="O62" s="74"/>
      <c r="P62" s="71"/>
      <c r="Q62" s="99"/>
      <c r="R62" s="69" t="e">
        <f t="shared" si="5"/>
        <v>#N/A</v>
      </c>
      <c r="S62" s="12" t="str">
        <f>IF(O62="","",FV((1+'Retirement Calculator'!$B$58)^(1/12)-1,BA62,-O62,,0))</f>
        <v/>
      </c>
      <c r="T62" s="43" t="str">
        <f>IF(P62="","",(P62+T61)*(1+((1+'Retirement Calculator'!$B$58)^(1/12)-1)))</f>
        <v/>
      </c>
      <c r="U62" s="71"/>
      <c r="V62" s="99"/>
      <c r="W62" s="108" t="str">
        <f>IF(U62="","",(U62+W61)*(1+((1+'Retirement Calculator'!$C$65)^(1/12)-1)))</f>
        <v/>
      </c>
      <c r="X62" s="73">
        <f t="shared" si="0"/>
        <v>0</v>
      </c>
      <c r="Y62" s="83" t="str">
        <f>IF(ISERROR(B62),"",SUM($X$5:X62))</f>
        <v/>
      </c>
      <c r="Z62" s="73">
        <f t="shared" si="1"/>
        <v>0</v>
      </c>
      <c r="AA62" s="83" t="str">
        <f>IF(ISERROR(B62),"",IF(Z62=0,NA(),SUM($Z$5:Z62)))</f>
        <v/>
      </c>
      <c r="AB62" s="83">
        <f t="shared" si="2"/>
        <v>0</v>
      </c>
      <c r="AC62" s="83" t="str">
        <f>IF(ISERROR(B62),"",IF(AB62=0,NA(),SUM($AB$5:AB62)))</f>
        <v/>
      </c>
      <c r="AD62" s="68">
        <f>IF(ISERROR(AI62),"",IF(AG62=AG61+1,AD61*(1+'Retirement Calculator'!$B$6),AD61))</f>
        <v>55434.348024999992</v>
      </c>
      <c r="AE62" s="135"/>
      <c r="AF62" s="83" t="str">
        <f>IF(AE62="","",NPER((1+'Retirement Calculator'!$B$15)/(1+'Retirement Calculator'!$B$14)-1,-12*AE62,AA62,,1))</f>
        <v/>
      </c>
      <c r="AG62" s="128">
        <f t="shared" si="6"/>
        <v>5</v>
      </c>
      <c r="AH62" s="48">
        <f t="shared" si="7"/>
        <v>58</v>
      </c>
      <c r="AI62" s="48">
        <f>IF(AI61&lt;'Retirement Calculator'!$B$68,AI61+1,NA())</f>
        <v>58</v>
      </c>
      <c r="AJ62" s="68">
        <f>IF(ISERROR(AI62),"",IF(AG62=AG61+1,AJ61*(1+'Retirement Calculator'!$B$67),AJ61))</f>
        <v>19531.032210571688</v>
      </c>
      <c r="AK62" s="48">
        <f>IF(ISERROR(AJ62),"",FV((1+'Retirement Calculator'!$B$56)^(1/12)-1,AI62,-AJ62,,0))</f>
        <v>1433154.5616533407</v>
      </c>
      <c r="AL62" s="68">
        <f>SUM($AJ$5:AJ62)</f>
        <v>938239.25173563173</v>
      </c>
      <c r="AM62" s="79"/>
      <c r="AN62" s="48" t="str">
        <f>IF(C62="","",SUM($C$5:C62))</f>
        <v/>
      </c>
      <c r="AO62" s="79"/>
      <c r="AP62" s="48">
        <f t="shared" si="8"/>
        <v>5</v>
      </c>
      <c r="AQ62" s="48">
        <f t="shared" si="9"/>
        <v>58</v>
      </c>
      <c r="AR62" s="48">
        <f>IF(AR61&lt;'Retirement Calculator'!$B$68,AR61+1,NA())</f>
        <v>58</v>
      </c>
      <c r="AS62" s="82">
        <f>IF(ISERROR(AR62),"",IF(AP62=AP61+1,AS61*(1+'Retirement Calculator'!$B$67),AS61))</f>
        <v>3255.1720350952814</v>
      </c>
      <c r="AT62" s="48">
        <f>IF(ISERROR(AS62),"",FV((1+'Retirement Calculator'!$B$57)^(1/12)-1,AR62,-AS62,,0))</f>
        <v>217539.07998134234</v>
      </c>
      <c r="AU62" s="68">
        <f>SUM($AJ$5:AS62)</f>
        <v>63525205.11833021</v>
      </c>
      <c r="AV62" s="79"/>
      <c r="AW62" s="48" t="str">
        <f>IF(I62="","",SUM($I$5:I62))</f>
        <v/>
      </c>
      <c r="AX62" s="79"/>
      <c r="AY62" s="48">
        <f t="shared" si="10"/>
        <v>5</v>
      </c>
      <c r="AZ62" s="48">
        <f t="shared" si="11"/>
        <v>58</v>
      </c>
      <c r="BA62" s="48">
        <f>IF(BA61&lt;'Retirement Calculator'!$B$68,BA61+1,NA())</f>
        <v>58</v>
      </c>
      <c r="BB62" s="82">
        <f>IF(ISERROR(BA62),"",IF(AY62=AY61+1,BB61*(1+'Retirement Calculator'!$B$67),BB61))</f>
        <v>9765.5161052858439</v>
      </c>
      <c r="BC62" s="48">
        <f>IF(ISERROR(BB62),"",FV((1+'Retirement Calculator'!$B$58)^(1/12)-1,BA62,-BB62,,0))</f>
        <v>683919.26772707317</v>
      </c>
      <c r="BD62" s="68">
        <f>SUM($AJ$5:BB62)</f>
        <v>1304110523.9021299</v>
      </c>
      <c r="BE62" s="79"/>
      <c r="BF62" s="48" t="str">
        <f>IF(O62="","",SUM($O$5:O62))</f>
        <v/>
      </c>
      <c r="BG62" s="79"/>
      <c r="BH62" s="48">
        <f t="shared" si="12"/>
        <v>5</v>
      </c>
      <c r="BI62" s="48">
        <f t="shared" si="13"/>
        <v>58</v>
      </c>
      <c r="BJ62" s="48">
        <f>IF(BJ61&lt;'Retirement Calculator'!$B$68,BJ61+1,NA())</f>
        <v>58</v>
      </c>
      <c r="BK62" s="79"/>
      <c r="BL62" s="79"/>
      <c r="BM62" s="48">
        <f t="shared" si="14"/>
        <v>5</v>
      </c>
      <c r="BN62" s="48">
        <f t="shared" si="15"/>
        <v>58</v>
      </c>
      <c r="BO62" s="48">
        <f>IF(BO61&lt;'Retirement Calculator'!$B$68,BO61+1,NA())</f>
        <v>58</v>
      </c>
      <c r="BP62" s="79"/>
      <c r="BQ62" s="79"/>
      <c r="BR62" s="48">
        <f t="shared" si="16"/>
        <v>5</v>
      </c>
      <c r="BS62" s="48">
        <f t="shared" si="17"/>
        <v>58</v>
      </c>
      <c r="BT62" s="48">
        <f>IF(BT61&lt;'Retirement Calculator'!$B$68,BT61+1,NA())</f>
        <v>58</v>
      </c>
      <c r="BU62" s="79"/>
      <c r="BV62" s="79"/>
      <c r="BW62" s="48">
        <f t="shared" si="18"/>
        <v>5</v>
      </c>
      <c r="BX62" s="48">
        <f t="shared" si="19"/>
        <v>58</v>
      </c>
      <c r="BY62" s="48">
        <f>IF(BY61&lt;'Retirement Calculator'!$B$68,BY61+1,NA())</f>
        <v>58</v>
      </c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</row>
    <row r="63" spans="1:88">
      <c r="A63" s="44"/>
      <c r="B63" s="12" t="e">
        <f xml:space="preserve"> IF(ISERROR(F63),NA(),AI63)</f>
        <v>#N/A</v>
      </c>
      <c r="C63" s="71"/>
      <c r="D63" s="104"/>
      <c r="E63" s="99"/>
      <c r="F63" s="102" t="e">
        <f t="shared" si="3"/>
        <v>#N/A</v>
      </c>
      <c r="G63" s="103" t="str">
        <f>IF(D63="","",(D63+G62)*(1+((1+'Retirement Calculator'!$B$56)^(1/12)-1)))</f>
        <v/>
      </c>
      <c r="H63" s="55" t="str">
        <f>IF(C63="","",FV((1+'Retirement Calculator'!$B$56)^(1/12)-1,AI63,-C63,,0))</f>
        <v/>
      </c>
      <c r="I63" s="74"/>
      <c r="J63" s="99"/>
      <c r="K63" s="99"/>
      <c r="L63" s="102" t="e">
        <f t="shared" si="4"/>
        <v>#N/A</v>
      </c>
      <c r="M63" s="12" t="str">
        <f>IF(I63="","",FV((1+'Retirement Calculator'!$B$57)^(1/12)-1,AR63,-I63,,0))</f>
        <v/>
      </c>
      <c r="N63" s="12" t="str">
        <f>IF(J63="","",(J63+N62)*(1+((1+'Retirement Calculator'!$B$57)^(1/12)-1)))</f>
        <v/>
      </c>
      <c r="O63" s="74"/>
      <c r="P63" s="71"/>
      <c r="Q63" s="99"/>
      <c r="R63" s="69" t="e">
        <f t="shared" si="5"/>
        <v>#N/A</v>
      </c>
      <c r="S63" s="12" t="str">
        <f>IF(O63="","",FV((1+'Retirement Calculator'!$B$58)^(1/12)-1,BA63,-O63,,0))</f>
        <v/>
      </c>
      <c r="T63" s="43" t="str">
        <f>IF(P63="","",(P63+T62)*(1+((1+'Retirement Calculator'!$B$58)^(1/12)-1)))</f>
        <v/>
      </c>
      <c r="U63" s="71"/>
      <c r="V63" s="99"/>
      <c r="W63" s="108" t="str">
        <f>IF(U63="","",(U63+W62)*(1+((1+'Retirement Calculator'!$C$65)^(1/12)-1)))</f>
        <v/>
      </c>
      <c r="X63" s="73">
        <f t="shared" si="0"/>
        <v>0</v>
      </c>
      <c r="Y63" s="83" t="str">
        <f>IF(ISERROR(B63),"",SUM($X$5:X63))</f>
        <v/>
      </c>
      <c r="Z63" s="73">
        <f t="shared" si="1"/>
        <v>0</v>
      </c>
      <c r="AA63" s="83" t="str">
        <f>IF(ISERROR(B63),"",IF(Z63=0,NA(),SUM($Z$5:Z63)))</f>
        <v/>
      </c>
      <c r="AB63" s="83">
        <f t="shared" si="2"/>
        <v>0</v>
      </c>
      <c r="AC63" s="83" t="str">
        <f>IF(ISERROR(B63),"",IF(AB63=0,NA(),SUM($AB$5:AB63)))</f>
        <v/>
      </c>
      <c r="AD63" s="68">
        <f>IF(ISERROR(AI63),"",IF(AG63=AG62+1,AD62*(1+'Retirement Calculator'!$B$6),AD62))</f>
        <v>55434.348024999992</v>
      </c>
      <c r="AE63" s="135"/>
      <c r="AF63" s="83" t="str">
        <f>IF(AE63="","",NPER((1+'Retirement Calculator'!$B$15)/(1+'Retirement Calculator'!$B$14)-1,-12*AE63,AA63,,1))</f>
        <v/>
      </c>
      <c r="AG63" s="128">
        <f t="shared" si="6"/>
        <v>5</v>
      </c>
      <c r="AH63" s="48">
        <f t="shared" si="7"/>
        <v>59</v>
      </c>
      <c r="AI63" s="48">
        <f>IF(AI62&lt;'Retirement Calculator'!$B$68,AI62+1,NA())</f>
        <v>59</v>
      </c>
      <c r="AJ63" s="68">
        <f>IF(ISERROR(AI63),"",IF(AG63=AG62+1,AJ62*(1+'Retirement Calculator'!$B$67),AJ62))</f>
        <v>19531.032210571688</v>
      </c>
      <c r="AK63" s="48">
        <f>IF(ISERROR(AJ63),"",FV((1+'Retirement Calculator'!$B$56)^(1/12)-1,AI63,-AJ63,,0))</f>
        <v>1464113.76959486</v>
      </c>
      <c r="AL63" s="68">
        <f>SUM($AJ$5:AJ63)</f>
        <v>957770.28394620342</v>
      </c>
      <c r="AM63" s="79"/>
      <c r="AN63" s="48" t="str">
        <f>IF(C63="","",SUM($C$5:C63))</f>
        <v/>
      </c>
      <c r="AO63" s="79"/>
      <c r="AP63" s="48">
        <f t="shared" si="8"/>
        <v>5</v>
      </c>
      <c r="AQ63" s="48">
        <f t="shared" si="9"/>
        <v>59</v>
      </c>
      <c r="AR63" s="48">
        <f>IF(AR62&lt;'Retirement Calculator'!$B$68,AR62+1,NA())</f>
        <v>59</v>
      </c>
      <c r="AS63" s="82">
        <f>IF(ISERROR(AR63),"",IF(AP63=AP62+1,AS62*(1+'Retirement Calculator'!$B$67),AS62))</f>
        <v>3255.1720350952814</v>
      </c>
      <c r="AT63" s="48">
        <f>IF(ISERROR(AS63),"",FV((1+'Retirement Calculator'!$B$57)^(1/12)-1,AR63,-AS63,,0))</f>
        <v>221853.13448818473</v>
      </c>
      <c r="AU63" s="68">
        <f>SUM($AJ$5:AS63)</f>
        <v>65969998.376116946</v>
      </c>
      <c r="AV63" s="79"/>
      <c r="AW63" s="48" t="str">
        <f>IF(I63="","",SUM($I$5:I63))</f>
        <v/>
      </c>
      <c r="AX63" s="79"/>
      <c r="AY63" s="48">
        <f t="shared" si="10"/>
        <v>5</v>
      </c>
      <c r="AZ63" s="48">
        <f t="shared" si="11"/>
        <v>59</v>
      </c>
      <c r="BA63" s="48">
        <f>IF(BA62&lt;'Retirement Calculator'!$B$68,BA62+1,NA())</f>
        <v>59</v>
      </c>
      <c r="BB63" s="82">
        <f>IF(ISERROR(BA63),"",IF(AY63=AY62+1,BB62*(1+'Retirement Calculator'!$B$67),BB62))</f>
        <v>9765.5161052858439</v>
      </c>
      <c r="BC63" s="48">
        <f>IF(ISERROR(BB63),"",FV((1+'Retirement Calculator'!$B$58)^(1/12)-1,BA63,-BB63,,0))</f>
        <v>698085.14099372632</v>
      </c>
      <c r="BD63" s="68">
        <f>SUM($AJ$5:BB63)</f>
        <v>1372757057.1866269</v>
      </c>
      <c r="BE63" s="79"/>
      <c r="BF63" s="48" t="str">
        <f>IF(O63="","",SUM($O$5:O63))</f>
        <v/>
      </c>
      <c r="BG63" s="79"/>
      <c r="BH63" s="48">
        <f t="shared" si="12"/>
        <v>5</v>
      </c>
      <c r="BI63" s="48">
        <f t="shared" si="13"/>
        <v>59</v>
      </c>
      <c r="BJ63" s="48">
        <f>IF(BJ62&lt;'Retirement Calculator'!$B$68,BJ62+1,NA())</f>
        <v>59</v>
      </c>
      <c r="BK63" s="79"/>
      <c r="BL63" s="79"/>
      <c r="BM63" s="48">
        <f t="shared" si="14"/>
        <v>5</v>
      </c>
      <c r="BN63" s="48">
        <f t="shared" si="15"/>
        <v>59</v>
      </c>
      <c r="BO63" s="48">
        <f>IF(BO62&lt;'Retirement Calculator'!$B$68,BO62+1,NA())</f>
        <v>59</v>
      </c>
      <c r="BP63" s="79"/>
      <c r="BQ63" s="79"/>
      <c r="BR63" s="48">
        <f t="shared" si="16"/>
        <v>5</v>
      </c>
      <c r="BS63" s="48">
        <f t="shared" si="17"/>
        <v>59</v>
      </c>
      <c r="BT63" s="48">
        <f>IF(BT62&lt;'Retirement Calculator'!$B$68,BT62+1,NA())</f>
        <v>59</v>
      </c>
      <c r="BU63" s="79"/>
      <c r="BV63" s="79"/>
      <c r="BW63" s="48">
        <f t="shared" si="18"/>
        <v>5</v>
      </c>
      <c r="BX63" s="48">
        <f t="shared" si="19"/>
        <v>59</v>
      </c>
      <c r="BY63" s="48">
        <f>IF(BY62&lt;'Retirement Calculator'!$B$68,BY62+1,NA())</f>
        <v>59</v>
      </c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</row>
    <row r="64" spans="1:88">
      <c r="A64" s="44"/>
      <c r="B64" s="12" t="e">
        <f xml:space="preserve"> IF(ISERROR(F64),NA(),AI64)</f>
        <v>#N/A</v>
      </c>
      <c r="C64" s="71"/>
      <c r="D64" s="104"/>
      <c r="E64" s="99"/>
      <c r="F64" s="102" t="e">
        <f t="shared" si="3"/>
        <v>#N/A</v>
      </c>
      <c r="G64" s="103" t="str">
        <f>IF(D64="","",(D64+G63)*(1+((1+'Retirement Calculator'!$B$56)^(1/12)-1)))</f>
        <v/>
      </c>
      <c r="H64" s="55" t="str">
        <f>IF(C64="","",FV((1+'Retirement Calculator'!$B$56)^(1/12)-1,AI64,-C64,,0))</f>
        <v/>
      </c>
      <c r="I64" s="74"/>
      <c r="J64" s="99"/>
      <c r="K64" s="99"/>
      <c r="L64" s="102" t="e">
        <f t="shared" si="4"/>
        <v>#N/A</v>
      </c>
      <c r="M64" s="12" t="str">
        <f>IF(I64="","",FV((1+'Retirement Calculator'!$B$57)^(1/12)-1,AR64,-I64,,0))</f>
        <v/>
      </c>
      <c r="N64" s="12" t="str">
        <f>IF(J64="","",(J64+N63)*(1+((1+'Retirement Calculator'!$B$57)^(1/12)-1)))</f>
        <v/>
      </c>
      <c r="O64" s="74"/>
      <c r="P64" s="71"/>
      <c r="Q64" s="99"/>
      <c r="R64" s="69" t="e">
        <f t="shared" si="5"/>
        <v>#N/A</v>
      </c>
      <c r="S64" s="12" t="str">
        <f>IF(O64="","",FV((1+'Retirement Calculator'!$B$58)^(1/12)-1,BA64,-O64,,0))</f>
        <v/>
      </c>
      <c r="T64" s="43" t="str">
        <f>IF(P64="","",(P64+T63)*(1+((1+'Retirement Calculator'!$B$58)^(1/12)-1)))</f>
        <v/>
      </c>
      <c r="U64" s="71"/>
      <c r="V64" s="99"/>
      <c r="W64" s="108" t="str">
        <f>IF(U64="","",(U64+W63)*(1+((1+'Retirement Calculator'!$C$65)^(1/12)-1)))</f>
        <v/>
      </c>
      <c r="X64" s="73">
        <f t="shared" si="0"/>
        <v>0</v>
      </c>
      <c r="Y64" s="83" t="str">
        <f>IF(ISERROR(B64),"",SUM($X$5:X64))</f>
        <v/>
      </c>
      <c r="Z64" s="73">
        <f t="shared" si="1"/>
        <v>0</v>
      </c>
      <c r="AA64" s="83" t="str">
        <f>IF(ISERROR(B64),"",IF(Z64=0,NA(),SUM($Z$5:Z64)))</f>
        <v/>
      </c>
      <c r="AB64" s="83">
        <f t="shared" si="2"/>
        <v>0</v>
      </c>
      <c r="AC64" s="83" t="str">
        <f>IF(ISERROR(B64),"",IF(AB64=0,NA(),SUM($AB$5:AB64)))</f>
        <v/>
      </c>
      <c r="AD64" s="68">
        <f>IF(ISERROR(AI64),"",IF(AG64=AG63+1,AD63*(1+'Retirement Calculator'!$B$6),AD63))</f>
        <v>55434.348024999992</v>
      </c>
      <c r="AE64" s="135"/>
      <c r="AF64" s="83" t="str">
        <f>IF(AE64="","",NPER((1+'Retirement Calculator'!$B$15)/(1+'Retirement Calculator'!$B$14)-1,-12*AE64,AA64,,1))</f>
        <v/>
      </c>
      <c r="AG64" s="128">
        <f t="shared" si="6"/>
        <v>5</v>
      </c>
      <c r="AH64" s="48">
        <f t="shared" si="7"/>
        <v>60</v>
      </c>
      <c r="AI64" s="48">
        <f>IF(AI63&lt;'Retirement Calculator'!$B$68,AI63+1,NA())</f>
        <v>60</v>
      </c>
      <c r="AJ64" s="68">
        <f>IF(ISERROR(AI64),"",IF(AG64=AG63+1,AJ63*(1+'Retirement Calculator'!$B$67),AJ63))</f>
        <v>19531.032210571688</v>
      </c>
      <c r="AK64" s="48">
        <f>IF(ISERROR(AJ64),"",FV((1+'Retirement Calculator'!$B$56)^(1/12)-1,AI64,-AJ64,,0))</f>
        <v>1495319.8506080727</v>
      </c>
      <c r="AL64" s="68">
        <f>SUM($AJ$5:AJ64)</f>
        <v>977301.31615677511</v>
      </c>
      <c r="AM64" s="79"/>
      <c r="AN64" s="48" t="str">
        <f>IF(C64="","",SUM($C$5:C64))</f>
        <v/>
      </c>
      <c r="AO64" s="79"/>
      <c r="AP64" s="48">
        <f t="shared" si="8"/>
        <v>5</v>
      </c>
      <c r="AQ64" s="48">
        <f t="shared" si="9"/>
        <v>60</v>
      </c>
      <c r="AR64" s="48">
        <f>IF(AR63&lt;'Retirement Calculator'!$B$68,AR63+1,NA())</f>
        <v>60</v>
      </c>
      <c r="AS64" s="82">
        <f>IF(ISERROR(AR64),"",IF(AP64=AP63+1,AS63*(1+'Retirement Calculator'!$B$67),AS63))</f>
        <v>3255.1720350952814</v>
      </c>
      <c r="AT64" s="48">
        <f>IF(ISERROR(AS64),"",FV((1+'Retirement Calculator'!$B$57)^(1/12)-1,AR64,-AS64,,0))</f>
        <v>226188.18787348148</v>
      </c>
      <c r="AU64" s="68">
        <f>SUM($AJ$5:AS64)</f>
        <v>68465530.747127458</v>
      </c>
      <c r="AV64" s="79"/>
      <c r="AW64" s="48" t="str">
        <f>IF(I64="","",SUM($I$5:I64))</f>
        <v/>
      </c>
      <c r="AX64" s="79"/>
      <c r="AY64" s="48">
        <f t="shared" si="10"/>
        <v>5</v>
      </c>
      <c r="AZ64" s="48">
        <f t="shared" si="11"/>
        <v>60</v>
      </c>
      <c r="BA64" s="48">
        <f>IF(BA63&lt;'Retirement Calculator'!$B$68,BA63+1,NA())</f>
        <v>60</v>
      </c>
      <c r="BB64" s="82">
        <f>IF(ISERROR(BA64),"",IF(AY64=AY63+1,BB63*(1+'Retirement Calculator'!$B$67),BB63))</f>
        <v>9765.5161052858439</v>
      </c>
      <c r="BC64" s="48">
        <f>IF(ISERROR(BB64),"",FV((1+'Retirement Calculator'!$B$58)^(1/12)-1,BA64,-BB64,,0))</f>
        <v>712342.15791551152</v>
      </c>
      <c r="BD64" s="68">
        <f>SUM($AJ$5:BB64)</f>
        <v>1443954199.0087435</v>
      </c>
      <c r="BE64" s="79"/>
      <c r="BF64" s="48" t="str">
        <f>IF(O64="","",SUM($O$5:O64))</f>
        <v/>
      </c>
      <c r="BG64" s="79"/>
      <c r="BH64" s="48">
        <f t="shared" si="12"/>
        <v>5</v>
      </c>
      <c r="BI64" s="48">
        <f t="shared" si="13"/>
        <v>60</v>
      </c>
      <c r="BJ64" s="48">
        <f>IF(BJ63&lt;'Retirement Calculator'!$B$68,BJ63+1,NA())</f>
        <v>60</v>
      </c>
      <c r="BK64" s="79"/>
      <c r="BL64" s="79"/>
      <c r="BM64" s="48">
        <f t="shared" si="14"/>
        <v>5</v>
      </c>
      <c r="BN64" s="48">
        <f t="shared" si="15"/>
        <v>60</v>
      </c>
      <c r="BO64" s="48">
        <f>IF(BO63&lt;'Retirement Calculator'!$B$68,BO63+1,NA())</f>
        <v>60</v>
      </c>
      <c r="BP64" s="79"/>
      <c r="BQ64" s="79"/>
      <c r="BR64" s="48">
        <f t="shared" si="16"/>
        <v>5</v>
      </c>
      <c r="BS64" s="48">
        <f t="shared" si="17"/>
        <v>60</v>
      </c>
      <c r="BT64" s="48">
        <f>IF(BT63&lt;'Retirement Calculator'!$B$68,BT63+1,NA())</f>
        <v>60</v>
      </c>
      <c r="BU64" s="79"/>
      <c r="BV64" s="79"/>
      <c r="BW64" s="48">
        <f t="shared" si="18"/>
        <v>5</v>
      </c>
      <c r="BX64" s="48">
        <f t="shared" si="19"/>
        <v>60</v>
      </c>
      <c r="BY64" s="48">
        <f>IF(BY63&lt;'Retirement Calculator'!$B$68,BY63+1,NA())</f>
        <v>60</v>
      </c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</row>
    <row r="65" spans="1:88">
      <c r="A65" s="44"/>
      <c r="B65" s="12" t="e">
        <f xml:space="preserve"> IF(ISERROR(F65),NA(),AI65)</f>
        <v>#N/A</v>
      </c>
      <c r="C65" s="71"/>
      <c r="D65" s="104"/>
      <c r="E65" s="99"/>
      <c r="F65" s="102" t="e">
        <f t="shared" si="3"/>
        <v>#N/A</v>
      </c>
      <c r="G65" s="103" t="str">
        <f>IF(D65="","",(D65+G64)*(1+((1+'Retirement Calculator'!$B$56)^(1/12)-1)))</f>
        <v/>
      </c>
      <c r="H65" s="55" t="str">
        <f>IF(C65="","",FV((1+'Retirement Calculator'!$B$56)^(1/12)-1,AI65,-C65,,0))</f>
        <v/>
      </c>
      <c r="I65" s="74"/>
      <c r="J65" s="99"/>
      <c r="K65" s="99"/>
      <c r="L65" s="102" t="e">
        <f t="shared" si="4"/>
        <v>#N/A</v>
      </c>
      <c r="M65" s="12" t="str">
        <f>IF(I65="","",FV((1+'Retirement Calculator'!$B$57)^(1/12)-1,AR65,-I65,,0))</f>
        <v/>
      </c>
      <c r="N65" s="12" t="str">
        <f>IF(J65="","",(J65+N64)*(1+((1+'Retirement Calculator'!$B$57)^(1/12)-1)))</f>
        <v/>
      </c>
      <c r="O65" s="74"/>
      <c r="P65" s="71"/>
      <c r="Q65" s="99"/>
      <c r="R65" s="69" t="e">
        <f t="shared" si="5"/>
        <v>#N/A</v>
      </c>
      <c r="S65" s="12" t="str">
        <f>IF(O65="","",FV((1+'Retirement Calculator'!$B$58)^(1/12)-1,BA65,-O65,,0))</f>
        <v/>
      </c>
      <c r="T65" s="43" t="str">
        <f>IF(P65="","",(P65+T64)*(1+((1+'Retirement Calculator'!$B$58)^(1/12)-1)))</f>
        <v/>
      </c>
      <c r="U65" s="71"/>
      <c r="V65" s="99"/>
      <c r="W65" s="108" t="str">
        <f>IF(U65="","",(U65+W64)*(1+((1+'Retirement Calculator'!$C$65)^(1/12)-1)))</f>
        <v/>
      </c>
      <c r="X65" s="73">
        <f t="shared" si="0"/>
        <v>0</v>
      </c>
      <c r="Y65" s="83" t="str">
        <f>IF(ISERROR(B65),"",SUM($X$5:X65))</f>
        <v/>
      </c>
      <c r="Z65" s="73">
        <f t="shared" si="1"/>
        <v>0</v>
      </c>
      <c r="AA65" s="83" t="str">
        <f>IF(ISERROR(B65),"",IF(Z65=0,NA(),SUM($Z$5:Z65)))</f>
        <v/>
      </c>
      <c r="AB65" s="83">
        <f t="shared" si="2"/>
        <v>0</v>
      </c>
      <c r="AC65" s="83" t="str">
        <f>IF(ISERROR(B65),"",IF(AB65=0,NA(),SUM($AB$5:AB65)))</f>
        <v/>
      </c>
      <c r="AD65" s="68">
        <f>IF(ISERROR(AI65),"",IF(AG65=AG64+1,AD64*(1+'Retirement Calculator'!$B$6),AD64))</f>
        <v>60146.267607124988</v>
      </c>
      <c r="AE65" s="135"/>
      <c r="AF65" s="83" t="str">
        <f>IF(AE65="","",NPER((1+'Retirement Calculator'!$B$15)/(1+'Retirement Calculator'!$B$14)-1,-12*AE65,AA65,,1))</f>
        <v/>
      </c>
      <c r="AG65" s="128">
        <f t="shared" si="6"/>
        <v>6</v>
      </c>
      <c r="AH65" s="48">
        <f t="shared" si="7"/>
        <v>61</v>
      </c>
      <c r="AI65" s="48">
        <f>IF(AI64&lt;'Retirement Calculator'!$B$68,AI64+1,NA())</f>
        <v>61</v>
      </c>
      <c r="AJ65" s="68">
        <f>IF(ISERROR(AI65),"",IF(AG65=AG64+1,AJ64*(1+'Retirement Calculator'!$B$67),AJ64))</f>
        <v>21484.13543162886</v>
      </c>
      <c r="AK65" s="48">
        <f>IF(ISERROR(AJ65),"",FV((1+'Retirement Calculator'!$B$56)^(1/12)-1,AI65,-AJ65,,0))</f>
        <v>1679452.2506228734</v>
      </c>
      <c r="AL65" s="68">
        <f>SUM($AJ$5:AJ65)</f>
        <v>998785.45158840402</v>
      </c>
      <c r="AM65" s="79"/>
      <c r="AN65" s="48" t="str">
        <f>IF(C65="","",SUM($C$5:C65))</f>
        <v/>
      </c>
      <c r="AO65" s="79"/>
      <c r="AP65" s="48">
        <f t="shared" si="8"/>
        <v>6</v>
      </c>
      <c r="AQ65" s="48">
        <f t="shared" si="9"/>
        <v>61</v>
      </c>
      <c r="AR65" s="48">
        <f>IF(AR64&lt;'Retirement Calculator'!$B$68,AR64+1,NA())</f>
        <v>61</v>
      </c>
      <c r="AS65" s="82">
        <f>IF(ISERROR(AR65),"",IF(AP65=AP64+1,AS64*(1+'Retirement Calculator'!$B$67),AS64))</f>
        <v>3580.6892386048098</v>
      </c>
      <c r="AT65" s="48">
        <f>IF(ISERROR(AS65),"",FV((1+'Retirement Calculator'!$B$57)^(1/12)-1,AR65,-AS65,,0))</f>
        <v>253598.77658536736</v>
      </c>
      <c r="AU65" s="68">
        <f>SUM($AJ$5:AS65)</f>
        <v>71168961.274008974</v>
      </c>
      <c r="AV65" s="79"/>
      <c r="AW65" s="48" t="str">
        <f>IF(I65="","",SUM($I$5:I65))</f>
        <v/>
      </c>
      <c r="AX65" s="79"/>
      <c r="AY65" s="48">
        <f t="shared" si="10"/>
        <v>6</v>
      </c>
      <c r="AZ65" s="48">
        <f t="shared" si="11"/>
        <v>61</v>
      </c>
      <c r="BA65" s="48">
        <f>IF(BA64&lt;'Retirement Calculator'!$B$68,BA64+1,NA())</f>
        <v>61</v>
      </c>
      <c r="BB65" s="82">
        <f>IF(ISERROR(BA65),"",IF(AY65=AY64+1,BB64*(1+'Retirement Calculator'!$B$67),BB64))</f>
        <v>10742.06771581443</v>
      </c>
      <c r="BC65" s="48">
        <f>IF(ISERROR(BB65),"",FV((1+'Retirement Calculator'!$B$58)^(1/12)-1,BA65,-BB65,,0))</f>
        <v>799359.99540479644</v>
      </c>
      <c r="BD65" s="68">
        <f>SUM($AJ$5:BB65)</f>
        <v>1518091059.6539352</v>
      </c>
      <c r="BE65" s="79"/>
      <c r="BF65" s="48" t="str">
        <f>IF(O65="","",SUM($O$5:O65))</f>
        <v/>
      </c>
      <c r="BG65" s="79"/>
      <c r="BH65" s="48">
        <f t="shared" si="12"/>
        <v>6</v>
      </c>
      <c r="BI65" s="48">
        <f t="shared" si="13"/>
        <v>61</v>
      </c>
      <c r="BJ65" s="48">
        <f>IF(BJ64&lt;'Retirement Calculator'!$B$68,BJ64+1,NA())</f>
        <v>61</v>
      </c>
      <c r="BK65" s="79"/>
      <c r="BL65" s="79"/>
      <c r="BM65" s="48">
        <f t="shared" si="14"/>
        <v>6</v>
      </c>
      <c r="BN65" s="48">
        <f t="shared" si="15"/>
        <v>61</v>
      </c>
      <c r="BO65" s="48">
        <f>IF(BO64&lt;'Retirement Calculator'!$B$68,BO64+1,NA())</f>
        <v>61</v>
      </c>
      <c r="BP65" s="79"/>
      <c r="BQ65" s="79"/>
      <c r="BR65" s="48">
        <f t="shared" si="16"/>
        <v>6</v>
      </c>
      <c r="BS65" s="48">
        <f t="shared" si="17"/>
        <v>61</v>
      </c>
      <c r="BT65" s="48">
        <f>IF(BT64&lt;'Retirement Calculator'!$B$68,BT64+1,NA())</f>
        <v>61</v>
      </c>
      <c r="BU65" s="79"/>
      <c r="BV65" s="79"/>
      <c r="BW65" s="48">
        <f t="shared" si="18"/>
        <v>6</v>
      </c>
      <c r="BX65" s="48">
        <f t="shared" si="19"/>
        <v>61</v>
      </c>
      <c r="BY65" s="48">
        <f>IF(BY64&lt;'Retirement Calculator'!$B$68,BY64+1,NA())</f>
        <v>61</v>
      </c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</row>
    <row r="66" spans="1:88">
      <c r="A66" s="44"/>
      <c r="B66" s="12" t="e">
        <f xml:space="preserve"> IF(ISERROR(F66),NA(),AI66)</f>
        <v>#N/A</v>
      </c>
      <c r="C66" s="71"/>
      <c r="D66" s="104"/>
      <c r="E66" s="99"/>
      <c r="F66" s="102" t="e">
        <f t="shared" si="3"/>
        <v>#N/A</v>
      </c>
      <c r="G66" s="103" t="str">
        <f>IF(D66="","",(D66+G65)*(1+((1+'Retirement Calculator'!$B$56)^(1/12)-1)))</f>
        <v/>
      </c>
      <c r="H66" s="55" t="str">
        <f>IF(C66="","",FV((1+'Retirement Calculator'!$B$56)^(1/12)-1,AI66,-C66,,0))</f>
        <v/>
      </c>
      <c r="I66" s="74"/>
      <c r="J66" s="99"/>
      <c r="K66" s="99"/>
      <c r="L66" s="102" t="e">
        <f t="shared" si="4"/>
        <v>#N/A</v>
      </c>
      <c r="M66" s="12" t="str">
        <f>IF(I66="","",FV((1+'Retirement Calculator'!$B$57)^(1/12)-1,AR66,-I66,,0))</f>
        <v/>
      </c>
      <c r="N66" s="12" t="str">
        <f>IF(J66="","",(J66+N65)*(1+((1+'Retirement Calculator'!$B$57)^(1/12)-1)))</f>
        <v/>
      </c>
      <c r="O66" s="74"/>
      <c r="P66" s="71"/>
      <c r="Q66" s="99"/>
      <c r="R66" s="69" t="e">
        <f t="shared" si="5"/>
        <v>#N/A</v>
      </c>
      <c r="S66" s="12" t="str">
        <f>IF(O66="","",FV((1+'Retirement Calculator'!$B$58)^(1/12)-1,BA66,-O66,,0))</f>
        <v/>
      </c>
      <c r="T66" s="43" t="str">
        <f>IF(P66="","",(P66+T65)*(1+((1+'Retirement Calculator'!$B$58)^(1/12)-1)))</f>
        <v/>
      </c>
      <c r="U66" s="71"/>
      <c r="V66" s="99"/>
      <c r="W66" s="108" t="str">
        <f>IF(U66="","",(U66+W65)*(1+((1+'Retirement Calculator'!$C$65)^(1/12)-1)))</f>
        <v/>
      </c>
      <c r="X66" s="73">
        <f t="shared" si="0"/>
        <v>0</v>
      </c>
      <c r="Y66" s="83" t="str">
        <f>IF(ISERROR(B66),"",SUM($X$5:X66))</f>
        <v/>
      </c>
      <c r="Z66" s="73">
        <f t="shared" si="1"/>
        <v>0</v>
      </c>
      <c r="AA66" s="83" t="str">
        <f>IF(ISERROR(B66),"",IF(Z66=0,NA(),SUM($Z$5:Z66)))</f>
        <v/>
      </c>
      <c r="AB66" s="83">
        <f t="shared" si="2"/>
        <v>0</v>
      </c>
      <c r="AC66" s="83" t="str">
        <f>IF(ISERROR(B66),"",IF(AB66=0,NA(),SUM($AB$5:AB66)))</f>
        <v/>
      </c>
      <c r="AD66" s="68">
        <f>IF(ISERROR(AI66),"",IF(AG66=AG65+1,AD65*(1+'Retirement Calculator'!$B$6),AD65))</f>
        <v>60146.267607124988</v>
      </c>
      <c r="AE66" s="135"/>
      <c r="AF66" s="83" t="str">
        <f>IF(AE66="","",NPER((1+'Retirement Calculator'!$B$15)/(1+'Retirement Calculator'!$B$14)-1,-12*AE66,AA66,,1))</f>
        <v/>
      </c>
      <c r="AG66" s="128">
        <f t="shared" si="6"/>
        <v>6</v>
      </c>
      <c r="AH66" s="48">
        <f t="shared" si="7"/>
        <v>62</v>
      </c>
      <c r="AI66" s="48">
        <f>IF(AI65&lt;'Retirement Calculator'!$B$68,AI65+1,NA())</f>
        <v>62</v>
      </c>
      <c r="AJ66" s="68">
        <f>IF(ISERROR(AI66),"",IF(AG66=AG65+1,AJ65*(1+'Retirement Calculator'!$B$67),AJ65))</f>
        <v>21484.13543162886</v>
      </c>
      <c r="AK66" s="48">
        <f>IF(ISERROR(AJ66),"",FV((1+'Retirement Calculator'!$B$56)^(1/12)-1,AI66,-AJ66,,0))</f>
        <v>1714328.5741446067</v>
      </c>
      <c r="AL66" s="68">
        <f>SUM($AJ$5:AJ66)</f>
        <v>1020269.5870200329</v>
      </c>
      <c r="AM66" s="79"/>
      <c r="AN66" s="48" t="str">
        <f>IF(C66="","",SUM($C$5:C66))</f>
        <v/>
      </c>
      <c r="AO66" s="79"/>
      <c r="AP66" s="48">
        <f t="shared" si="8"/>
        <v>6</v>
      </c>
      <c r="AQ66" s="48">
        <f t="shared" si="9"/>
        <v>62</v>
      </c>
      <c r="AR66" s="48">
        <f>IF(AR65&lt;'Retirement Calculator'!$B$68,AR65+1,NA())</f>
        <v>62</v>
      </c>
      <c r="AS66" s="82">
        <f>IF(ISERROR(AR66),"",IF(AP66=AP65+1,AS65*(1+'Retirement Calculator'!$B$67),AS65))</f>
        <v>3580.6892386048098</v>
      </c>
      <c r="AT66" s="48">
        <f>IF(ISERROR(AS66),"",FV((1+'Retirement Calculator'!$B$57)^(1/12)-1,AR66,-AS66,,0))</f>
        <v>258413.87069231077</v>
      </c>
      <c r="AU66" s="68">
        <f>SUM($AJ$5:AS66)</f>
        <v>73928754.259843856</v>
      </c>
      <c r="AV66" s="79"/>
      <c r="AW66" s="48" t="str">
        <f>IF(I66="","",SUM($I$5:I66))</f>
        <v/>
      </c>
      <c r="AX66" s="79"/>
      <c r="AY66" s="48">
        <f t="shared" si="10"/>
        <v>6</v>
      </c>
      <c r="AZ66" s="48">
        <f t="shared" si="11"/>
        <v>62</v>
      </c>
      <c r="BA66" s="48">
        <f>IF(BA65&lt;'Retirement Calculator'!$B$68,BA65+1,NA())</f>
        <v>62</v>
      </c>
      <c r="BB66" s="82">
        <f>IF(ISERROR(BA66),"",IF(AY66=AY65+1,BB65*(1+'Retirement Calculator'!$B$67),BB65))</f>
        <v>10742.06771581443</v>
      </c>
      <c r="BC66" s="48">
        <f>IF(ISERROR(BB66),"",FV((1+'Retirement Calculator'!$B$58)^(1/12)-1,BA66,-BB66,,0))</f>
        <v>815245.16939977766</v>
      </c>
      <c r="BD66" s="68">
        <f>SUM($AJ$5:BB66)</f>
        <v>1595048892.8380218</v>
      </c>
      <c r="BE66" s="79"/>
      <c r="BF66" s="48" t="str">
        <f>IF(O66="","",SUM($O$5:O66))</f>
        <v/>
      </c>
      <c r="BG66" s="79"/>
      <c r="BH66" s="48">
        <f t="shared" si="12"/>
        <v>6</v>
      </c>
      <c r="BI66" s="48">
        <f t="shared" si="13"/>
        <v>62</v>
      </c>
      <c r="BJ66" s="48">
        <f>IF(BJ65&lt;'Retirement Calculator'!$B$68,BJ65+1,NA())</f>
        <v>62</v>
      </c>
      <c r="BK66" s="79"/>
      <c r="BL66" s="79"/>
      <c r="BM66" s="48">
        <f t="shared" si="14"/>
        <v>6</v>
      </c>
      <c r="BN66" s="48">
        <f t="shared" si="15"/>
        <v>62</v>
      </c>
      <c r="BO66" s="48">
        <f>IF(BO65&lt;'Retirement Calculator'!$B$68,BO65+1,NA())</f>
        <v>62</v>
      </c>
      <c r="BP66" s="79"/>
      <c r="BQ66" s="79"/>
      <c r="BR66" s="48">
        <f t="shared" si="16"/>
        <v>6</v>
      </c>
      <c r="BS66" s="48">
        <f t="shared" si="17"/>
        <v>62</v>
      </c>
      <c r="BT66" s="48">
        <f>IF(BT65&lt;'Retirement Calculator'!$B$68,BT65+1,NA())</f>
        <v>62</v>
      </c>
      <c r="BU66" s="79"/>
      <c r="BV66" s="79"/>
      <c r="BW66" s="48">
        <f t="shared" si="18"/>
        <v>6</v>
      </c>
      <c r="BX66" s="48">
        <f t="shared" si="19"/>
        <v>62</v>
      </c>
      <c r="BY66" s="48">
        <f>IF(BY65&lt;'Retirement Calculator'!$B$68,BY65+1,NA())</f>
        <v>62</v>
      </c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</row>
    <row r="67" spans="1:88">
      <c r="A67" s="44"/>
      <c r="B67" s="12" t="e">
        <f xml:space="preserve"> IF(ISERROR(F67),NA(),AI67)</f>
        <v>#N/A</v>
      </c>
      <c r="C67" s="71"/>
      <c r="D67" s="104"/>
      <c r="E67" s="99"/>
      <c r="F67" s="102" t="e">
        <f t="shared" si="3"/>
        <v>#N/A</v>
      </c>
      <c r="G67" s="103" t="str">
        <f>IF(D67="","",(D67+G66)*(1+((1+'Retirement Calculator'!$B$56)^(1/12)-1)))</f>
        <v/>
      </c>
      <c r="H67" s="55" t="str">
        <f>IF(C67="","",FV((1+'Retirement Calculator'!$B$56)^(1/12)-1,AI67,-C67,,0))</f>
        <v/>
      </c>
      <c r="I67" s="74"/>
      <c r="J67" s="99"/>
      <c r="K67" s="99"/>
      <c r="L67" s="102" t="e">
        <f t="shared" si="4"/>
        <v>#N/A</v>
      </c>
      <c r="M67" s="12" t="str">
        <f>IF(I67="","",FV((1+'Retirement Calculator'!$B$57)^(1/12)-1,AR67,-I67,,0))</f>
        <v/>
      </c>
      <c r="N67" s="12" t="str">
        <f>IF(J67="","",(J67+N66)*(1+((1+'Retirement Calculator'!$B$57)^(1/12)-1)))</f>
        <v/>
      </c>
      <c r="O67" s="74"/>
      <c r="P67" s="71"/>
      <c r="Q67" s="99"/>
      <c r="R67" s="69" t="e">
        <f t="shared" si="5"/>
        <v>#N/A</v>
      </c>
      <c r="S67" s="12" t="str">
        <f>IF(O67="","",FV((1+'Retirement Calculator'!$B$58)^(1/12)-1,BA67,-O67,,0))</f>
        <v/>
      </c>
      <c r="T67" s="43" t="str">
        <f>IF(P67="","",(P67+T66)*(1+((1+'Retirement Calculator'!$B$58)^(1/12)-1)))</f>
        <v/>
      </c>
      <c r="U67" s="71"/>
      <c r="V67" s="99"/>
      <c r="W67" s="108" t="str">
        <f>IF(U67="","",(U67+W66)*(1+((1+'Retirement Calculator'!$C$65)^(1/12)-1)))</f>
        <v/>
      </c>
      <c r="X67" s="73">
        <f t="shared" si="0"/>
        <v>0</v>
      </c>
      <c r="Y67" s="83" t="str">
        <f>IF(ISERROR(B67),"",SUM($X$5:X67))</f>
        <v/>
      </c>
      <c r="Z67" s="73">
        <f t="shared" si="1"/>
        <v>0</v>
      </c>
      <c r="AA67" s="83" t="str">
        <f>IF(ISERROR(B67),"",IF(Z67=0,NA(),SUM($Z$5:Z67)))</f>
        <v/>
      </c>
      <c r="AB67" s="83">
        <f t="shared" si="2"/>
        <v>0</v>
      </c>
      <c r="AC67" s="83" t="str">
        <f>IF(ISERROR(B67),"",IF(AB67=0,NA(),SUM($AB$5:AB67)))</f>
        <v/>
      </c>
      <c r="AD67" s="68">
        <f>IF(ISERROR(AI67),"",IF(AG67=AG66+1,AD66*(1+'Retirement Calculator'!$B$6),AD66))</f>
        <v>60146.267607124988</v>
      </c>
      <c r="AE67" s="135"/>
      <c r="AF67" s="83" t="str">
        <f>IF(AE67="","",NPER((1+'Retirement Calculator'!$B$15)/(1+'Retirement Calculator'!$B$14)-1,-12*AE67,AA67,,1))</f>
        <v/>
      </c>
      <c r="AG67" s="128">
        <f t="shared" si="6"/>
        <v>6</v>
      </c>
      <c r="AH67" s="48">
        <f t="shared" si="7"/>
        <v>63</v>
      </c>
      <c r="AI67" s="48">
        <f>IF(AI66&lt;'Retirement Calculator'!$B$68,AI66+1,NA())</f>
        <v>63</v>
      </c>
      <c r="AJ67" s="68">
        <f>IF(ISERROR(AI67),"",IF(AG67=AG66+1,AJ66*(1+'Retirement Calculator'!$B$67),AJ66))</f>
        <v>21484.13543162886</v>
      </c>
      <c r="AK67" s="48">
        <f>IF(ISERROR(AJ67),"",FV((1+'Retirement Calculator'!$B$56)^(1/12)-1,AI67,-AJ67,,0))</f>
        <v>1749483.0063677465</v>
      </c>
      <c r="AL67" s="68">
        <f>SUM($AJ$5:AJ67)</f>
        <v>1041753.7224516618</v>
      </c>
      <c r="AM67" s="79"/>
      <c r="AN67" s="48" t="str">
        <f>IF(C67="","",SUM($C$5:C67))</f>
        <v/>
      </c>
      <c r="AO67" s="79"/>
      <c r="AP67" s="48">
        <f t="shared" si="8"/>
        <v>6</v>
      </c>
      <c r="AQ67" s="48">
        <f t="shared" si="9"/>
        <v>63</v>
      </c>
      <c r="AR67" s="48">
        <f>IF(AR66&lt;'Retirement Calculator'!$B$68,AR66+1,NA())</f>
        <v>63</v>
      </c>
      <c r="AS67" s="82">
        <f>IF(ISERROR(AR67),"",IF(AP67=AP66+1,AS66*(1+'Retirement Calculator'!$B$67),AS66))</f>
        <v>3580.6892386048098</v>
      </c>
      <c r="AT67" s="48">
        <f>IF(ISERROR(AS67),"",FV((1+'Retirement Calculator'!$B$57)^(1/12)-1,AR67,-AS67,,0))</f>
        <v>263252.40251329634</v>
      </c>
      <c r="AU67" s="68">
        <f>SUM($AJ$5:AS67)</f>
        <v>76745187.813333496</v>
      </c>
      <c r="AV67" s="79"/>
      <c r="AW67" s="48" t="str">
        <f>IF(I67="","",SUM($I$5:I67))</f>
        <v/>
      </c>
      <c r="AX67" s="79"/>
      <c r="AY67" s="48">
        <f t="shared" si="10"/>
        <v>6</v>
      </c>
      <c r="AZ67" s="48">
        <f t="shared" si="11"/>
        <v>63</v>
      </c>
      <c r="BA67" s="48">
        <f>IF(BA66&lt;'Retirement Calculator'!$B$68,BA66+1,NA())</f>
        <v>63</v>
      </c>
      <c r="BB67" s="82">
        <f>IF(ISERROR(BA67),"",IF(AY67=AY66+1,BB66*(1+'Retirement Calculator'!$B$67),BB66))</f>
        <v>10742.06771581443</v>
      </c>
      <c r="BC67" s="48">
        <f>IF(ISERROR(BB67),"",FV((1+'Retirement Calculator'!$B$58)^(1/12)-1,BA67,-BB67,,0))</f>
        <v>831232.54908254498</v>
      </c>
      <c r="BD67" s="68">
        <f>SUM($AJ$5:BB67)</f>
        <v>1674884640.6750739</v>
      </c>
      <c r="BE67" s="79"/>
      <c r="BF67" s="48" t="str">
        <f>IF(O67="","",SUM($O$5:O67))</f>
        <v/>
      </c>
      <c r="BG67" s="79"/>
      <c r="BH67" s="48">
        <f t="shared" si="12"/>
        <v>6</v>
      </c>
      <c r="BI67" s="48">
        <f t="shared" si="13"/>
        <v>63</v>
      </c>
      <c r="BJ67" s="48">
        <f>IF(BJ66&lt;'Retirement Calculator'!$B$68,BJ66+1,NA())</f>
        <v>63</v>
      </c>
      <c r="BK67" s="79"/>
      <c r="BL67" s="79"/>
      <c r="BM67" s="48">
        <f t="shared" si="14"/>
        <v>6</v>
      </c>
      <c r="BN67" s="48">
        <f t="shared" si="15"/>
        <v>63</v>
      </c>
      <c r="BO67" s="48">
        <f>IF(BO66&lt;'Retirement Calculator'!$B$68,BO66+1,NA())</f>
        <v>63</v>
      </c>
      <c r="BP67" s="79"/>
      <c r="BQ67" s="79"/>
      <c r="BR67" s="48">
        <f t="shared" si="16"/>
        <v>6</v>
      </c>
      <c r="BS67" s="48">
        <f t="shared" si="17"/>
        <v>63</v>
      </c>
      <c r="BT67" s="48">
        <f>IF(BT66&lt;'Retirement Calculator'!$B$68,BT66+1,NA())</f>
        <v>63</v>
      </c>
      <c r="BU67" s="79"/>
      <c r="BV67" s="79"/>
      <c r="BW67" s="48">
        <f t="shared" si="18"/>
        <v>6</v>
      </c>
      <c r="BX67" s="48">
        <f t="shared" si="19"/>
        <v>63</v>
      </c>
      <c r="BY67" s="48">
        <f>IF(BY66&lt;'Retirement Calculator'!$B$68,BY66+1,NA())</f>
        <v>63</v>
      </c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</row>
    <row r="68" spans="1:88">
      <c r="A68" s="44"/>
      <c r="B68" s="12" t="e">
        <f xml:space="preserve"> IF(ISERROR(F68),NA(),AI68)</f>
        <v>#N/A</v>
      </c>
      <c r="C68" s="71"/>
      <c r="D68" s="104"/>
      <c r="E68" s="99"/>
      <c r="F68" s="102" t="e">
        <f t="shared" si="3"/>
        <v>#N/A</v>
      </c>
      <c r="G68" s="103" t="str">
        <f>IF(D68="","",(D68+G67)*(1+((1+'Retirement Calculator'!$B$56)^(1/12)-1)))</f>
        <v/>
      </c>
      <c r="H68" s="55" t="str">
        <f>IF(C68="","",FV((1+'Retirement Calculator'!$B$56)^(1/12)-1,AI68,-C68,,0))</f>
        <v/>
      </c>
      <c r="I68" s="74"/>
      <c r="J68" s="99"/>
      <c r="K68" s="99"/>
      <c r="L68" s="102" t="e">
        <f t="shared" si="4"/>
        <v>#N/A</v>
      </c>
      <c r="M68" s="12" t="str">
        <f>IF(I68="","",FV((1+'Retirement Calculator'!$B$57)^(1/12)-1,AR68,-I68,,0))</f>
        <v/>
      </c>
      <c r="N68" s="12" t="str">
        <f>IF(J68="","",(J68+N67)*(1+((1+'Retirement Calculator'!$B$57)^(1/12)-1)))</f>
        <v/>
      </c>
      <c r="O68" s="74"/>
      <c r="P68" s="71"/>
      <c r="Q68" s="99"/>
      <c r="R68" s="69" t="e">
        <f t="shared" si="5"/>
        <v>#N/A</v>
      </c>
      <c r="S68" s="12" t="str">
        <f>IF(O68="","",FV((1+'Retirement Calculator'!$B$58)^(1/12)-1,BA68,-O68,,0))</f>
        <v/>
      </c>
      <c r="T68" s="43" t="str">
        <f>IF(P68="","",(P68+T67)*(1+((1+'Retirement Calculator'!$B$58)^(1/12)-1)))</f>
        <v/>
      </c>
      <c r="U68" s="71"/>
      <c r="V68" s="99"/>
      <c r="W68" s="108" t="str">
        <f>IF(U68="","",(U68+W67)*(1+((1+'Retirement Calculator'!$C$65)^(1/12)-1)))</f>
        <v/>
      </c>
      <c r="X68" s="73">
        <f t="shared" si="0"/>
        <v>0</v>
      </c>
      <c r="Y68" s="83" t="str">
        <f>IF(ISERROR(B68),"",SUM($X$5:X68))</f>
        <v/>
      </c>
      <c r="Z68" s="73">
        <f t="shared" si="1"/>
        <v>0</v>
      </c>
      <c r="AA68" s="83" t="str">
        <f>IF(ISERROR(B68),"",IF(Z68=0,NA(),SUM($Z$5:Z68)))</f>
        <v/>
      </c>
      <c r="AB68" s="83">
        <f t="shared" si="2"/>
        <v>0</v>
      </c>
      <c r="AC68" s="83" t="str">
        <f>IF(ISERROR(B68),"",IF(AB68=0,NA(),SUM($AB$5:AB68)))</f>
        <v/>
      </c>
      <c r="AD68" s="68">
        <f>IF(ISERROR(AI68),"",IF(AG68=AG67+1,AD67*(1+'Retirement Calculator'!$B$6),AD67))</f>
        <v>60146.267607124988</v>
      </c>
      <c r="AE68" s="135"/>
      <c r="AF68" s="83" t="str">
        <f>IF(AE68="","",NPER((1+'Retirement Calculator'!$B$15)/(1+'Retirement Calculator'!$B$14)-1,-12*AE68,AA68,,1))</f>
        <v/>
      </c>
      <c r="AG68" s="128">
        <f t="shared" si="6"/>
        <v>6</v>
      </c>
      <c r="AH68" s="48">
        <f t="shared" si="7"/>
        <v>64</v>
      </c>
      <c r="AI68" s="48">
        <f>IF(AI67&lt;'Retirement Calculator'!$B$68,AI67+1,NA())</f>
        <v>64</v>
      </c>
      <c r="AJ68" s="68">
        <f>IF(ISERROR(AI68),"",IF(AG68=AG67+1,AJ67*(1+'Retirement Calculator'!$B$67),AJ67))</f>
        <v>21484.13543162886</v>
      </c>
      <c r="AK68" s="48">
        <f>IF(ISERROR(AJ68),"",FV((1+'Retirement Calculator'!$B$56)^(1/12)-1,AI68,-AJ68,,0))</f>
        <v>1784917.764970134</v>
      </c>
      <c r="AL68" s="68">
        <f>SUM($AJ$5:AJ68)</f>
        <v>1063237.8578832906</v>
      </c>
      <c r="AM68" s="79"/>
      <c r="AN68" s="48" t="str">
        <f>IF(C68="","",SUM($C$5:C68))</f>
        <v/>
      </c>
      <c r="AO68" s="79"/>
      <c r="AP68" s="48">
        <f t="shared" si="8"/>
        <v>6</v>
      </c>
      <c r="AQ68" s="48">
        <f t="shared" si="9"/>
        <v>64</v>
      </c>
      <c r="AR68" s="48">
        <f>IF(AR67&lt;'Retirement Calculator'!$B$68,AR67+1,NA())</f>
        <v>64</v>
      </c>
      <c r="AS68" s="82">
        <f>IF(ISERROR(AR68),"",IF(AP68=AP67+1,AS67*(1+'Retirement Calculator'!$B$67),AS67))</f>
        <v>3580.6892386048098</v>
      </c>
      <c r="AT68" s="48">
        <f>IF(ISERROR(AS68),"",FV((1+'Retirement Calculator'!$B$57)^(1/12)-1,AR68,-AS68,,0))</f>
        <v>268114.48613258294</v>
      </c>
      <c r="AU68" s="68">
        <f>SUM($AJ$5:AS68)</f>
        <v>79618542.260857165</v>
      </c>
      <c r="AV68" s="79"/>
      <c r="AW68" s="48" t="str">
        <f>IF(I68="","",SUM($I$5:I68))</f>
        <v/>
      </c>
      <c r="AX68" s="79"/>
      <c r="AY68" s="48">
        <f t="shared" si="10"/>
        <v>6</v>
      </c>
      <c r="AZ68" s="48">
        <f t="shared" si="11"/>
        <v>64</v>
      </c>
      <c r="BA68" s="48">
        <f>IF(BA67&lt;'Retirement Calculator'!$B$68,BA67+1,NA())</f>
        <v>64</v>
      </c>
      <c r="BB68" s="82">
        <f>IF(ISERROR(BA68),"",IF(AY68=AY67+1,BB67*(1+'Retirement Calculator'!$B$67),BB67))</f>
        <v>10742.06771581443</v>
      </c>
      <c r="BC68" s="48">
        <f>IF(ISERROR(BB68),"",FV((1+'Retirement Calculator'!$B$58)^(1/12)-1,BA68,-BB68,,0))</f>
        <v>847322.79204757116</v>
      </c>
      <c r="BD68" s="68">
        <f>SUM($AJ$5:BB68)</f>
        <v>1757655527.9373028</v>
      </c>
      <c r="BE68" s="79"/>
      <c r="BF68" s="48" t="str">
        <f>IF(O68="","",SUM($O$5:O68))</f>
        <v/>
      </c>
      <c r="BG68" s="79"/>
      <c r="BH68" s="48">
        <f t="shared" si="12"/>
        <v>6</v>
      </c>
      <c r="BI68" s="48">
        <f t="shared" si="13"/>
        <v>64</v>
      </c>
      <c r="BJ68" s="48">
        <f>IF(BJ67&lt;'Retirement Calculator'!$B$68,BJ67+1,NA())</f>
        <v>64</v>
      </c>
      <c r="BK68" s="79"/>
      <c r="BL68" s="79"/>
      <c r="BM68" s="48">
        <f t="shared" si="14"/>
        <v>6</v>
      </c>
      <c r="BN68" s="48">
        <f t="shared" si="15"/>
        <v>64</v>
      </c>
      <c r="BO68" s="48">
        <f>IF(BO67&lt;'Retirement Calculator'!$B$68,BO67+1,NA())</f>
        <v>64</v>
      </c>
      <c r="BP68" s="79"/>
      <c r="BQ68" s="79"/>
      <c r="BR68" s="48">
        <f t="shared" si="16"/>
        <v>6</v>
      </c>
      <c r="BS68" s="48">
        <f t="shared" si="17"/>
        <v>64</v>
      </c>
      <c r="BT68" s="48">
        <f>IF(BT67&lt;'Retirement Calculator'!$B$68,BT67+1,NA())</f>
        <v>64</v>
      </c>
      <c r="BU68" s="79"/>
      <c r="BV68" s="79"/>
      <c r="BW68" s="48">
        <f t="shared" si="18"/>
        <v>6</v>
      </c>
      <c r="BX68" s="48">
        <f t="shared" si="19"/>
        <v>64</v>
      </c>
      <c r="BY68" s="48">
        <f>IF(BY67&lt;'Retirement Calculator'!$B$68,BY67+1,NA())</f>
        <v>64</v>
      </c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</row>
    <row r="69" spans="1:88">
      <c r="A69" s="44"/>
      <c r="B69" s="12" t="e">
        <f xml:space="preserve"> IF(ISERROR(F69),NA(),AI69)</f>
        <v>#N/A</v>
      </c>
      <c r="C69" s="71"/>
      <c r="D69" s="104"/>
      <c r="E69" s="99"/>
      <c r="F69" s="102" t="e">
        <f t="shared" si="3"/>
        <v>#N/A</v>
      </c>
      <c r="G69" s="103" t="str">
        <f>IF(D69="","",(D69+G68)*(1+((1+'Retirement Calculator'!$B$56)^(1/12)-1)))</f>
        <v/>
      </c>
      <c r="H69" s="55" t="str">
        <f>IF(C69="","",FV((1+'Retirement Calculator'!$B$56)^(1/12)-1,AI69,-C69,,0))</f>
        <v/>
      </c>
      <c r="I69" s="74"/>
      <c r="J69" s="99"/>
      <c r="K69" s="99"/>
      <c r="L69" s="102" t="e">
        <f t="shared" si="4"/>
        <v>#N/A</v>
      </c>
      <c r="M69" s="12" t="str">
        <f>IF(I69="","",FV((1+'Retirement Calculator'!$B$57)^(1/12)-1,AR69,-I69,,0))</f>
        <v/>
      </c>
      <c r="N69" s="12" t="str">
        <f>IF(J69="","",(J69+N68)*(1+((1+'Retirement Calculator'!$B$57)^(1/12)-1)))</f>
        <v/>
      </c>
      <c r="O69" s="74"/>
      <c r="P69" s="71"/>
      <c r="Q69" s="99"/>
      <c r="R69" s="69" t="e">
        <f t="shared" si="5"/>
        <v>#N/A</v>
      </c>
      <c r="S69" s="12" t="str">
        <f>IF(O69="","",FV((1+'Retirement Calculator'!$B$58)^(1/12)-1,BA69,-O69,,0))</f>
        <v/>
      </c>
      <c r="T69" s="43" t="str">
        <f>IF(P69="","",(P69+T68)*(1+((1+'Retirement Calculator'!$B$58)^(1/12)-1)))</f>
        <v/>
      </c>
      <c r="U69" s="71"/>
      <c r="V69" s="99"/>
      <c r="W69" s="108" t="str">
        <f>IF(U69="","",(U69+W68)*(1+((1+'Retirement Calculator'!$C$65)^(1/12)-1)))</f>
        <v/>
      </c>
      <c r="X69" s="73">
        <f t="shared" ref="X69:X132" si="20">C69+D69+I69+J69+O69+P69+U69</f>
        <v>0</v>
      </c>
      <c r="Y69" s="83" t="str">
        <f>IF(ISERROR(B69),"",SUM($X$5:X69))</f>
        <v/>
      </c>
      <c r="Z69" s="73">
        <f t="shared" ref="Z69:Z132" si="21">E69+K69+Q69+V69</f>
        <v>0</v>
      </c>
      <c r="AA69" s="83" t="str">
        <f>IF(ISERROR(B69),"",IF(Z69=0,NA(),SUM($Z$5:Z69)))</f>
        <v/>
      </c>
      <c r="AB69" s="83">
        <f t="shared" si="2"/>
        <v>0</v>
      </c>
      <c r="AC69" s="83" t="str">
        <f>IF(ISERROR(B69),"",IF(AB69=0,NA(),SUM($AB$5:AB69)))</f>
        <v/>
      </c>
      <c r="AD69" s="68">
        <f>IF(ISERROR(AI69),"",IF(AG69=AG68+1,AD68*(1+'Retirement Calculator'!$B$6),AD68))</f>
        <v>60146.267607124988</v>
      </c>
      <c r="AE69" s="135"/>
      <c r="AF69" s="83" t="str">
        <f>IF(AE69="","",NPER((1+'Retirement Calculator'!$B$15)/(1+'Retirement Calculator'!$B$14)-1,-12*AE69,AA69,,1))</f>
        <v/>
      </c>
      <c r="AG69" s="128">
        <f t="shared" si="6"/>
        <v>6</v>
      </c>
      <c r="AH69" s="48">
        <f t="shared" si="7"/>
        <v>65</v>
      </c>
      <c r="AI69" s="48">
        <f>IF(AI68&lt;'Retirement Calculator'!$B$68,AI68+1,NA())</f>
        <v>65</v>
      </c>
      <c r="AJ69" s="68">
        <f>IF(ISERROR(AI69),"",IF(AG69=AG68+1,AJ68*(1+'Retirement Calculator'!$B$67),AJ68))</f>
        <v>21484.13543162886</v>
      </c>
      <c r="AK69" s="48">
        <f>IF(ISERROR(AJ69),"",FV((1+'Retirement Calculator'!$B$56)^(1/12)-1,AI69,-AJ69,,0))</f>
        <v>1820635.0853136794</v>
      </c>
      <c r="AL69" s="68">
        <f>SUM($AJ$5:AJ69)</f>
        <v>1084721.9933149195</v>
      </c>
      <c r="AM69" s="79"/>
      <c r="AN69" s="48" t="str">
        <f>IF(C69="","",SUM($C$5:C69))</f>
        <v/>
      </c>
      <c r="AO69" s="79"/>
      <c r="AP69" s="48">
        <f t="shared" si="8"/>
        <v>6</v>
      </c>
      <c r="AQ69" s="48">
        <f t="shared" si="9"/>
        <v>65</v>
      </c>
      <c r="AR69" s="48">
        <f>IF(AR68&lt;'Retirement Calculator'!$B$68,AR68+1,NA())</f>
        <v>65</v>
      </c>
      <c r="AS69" s="82">
        <f>IF(ISERROR(AR69),"",IF(AP69=AP68+1,AS68*(1+'Retirement Calculator'!$B$67),AS68))</f>
        <v>3580.6892386048098</v>
      </c>
      <c r="AT69" s="48">
        <f>IF(ISERROR(AS69),"",FV((1+'Retirement Calculator'!$B$57)^(1/12)-1,AR69,-AS69,,0))</f>
        <v>273000.23618973902</v>
      </c>
      <c r="AU69" s="68">
        <f>SUM($AJ$5:AS69)</f>
        <v>82549100.164156005</v>
      </c>
      <c r="AV69" s="79"/>
      <c r="AW69" s="48" t="str">
        <f>IF(I69="","",SUM($I$5:I69))</f>
        <v/>
      </c>
      <c r="AX69" s="79"/>
      <c r="AY69" s="48">
        <f t="shared" si="10"/>
        <v>6</v>
      </c>
      <c r="AZ69" s="48">
        <f t="shared" si="11"/>
        <v>65</v>
      </c>
      <c r="BA69" s="48">
        <f>IF(BA68&lt;'Retirement Calculator'!$B$68,BA68+1,NA())</f>
        <v>65</v>
      </c>
      <c r="BB69" s="82">
        <f>IF(ISERROR(BA69),"",IF(AY69=AY68+1,BB68*(1+'Retirement Calculator'!$B$67),BB68))</f>
        <v>10742.06771581443</v>
      </c>
      <c r="BC69" s="48">
        <f>IF(ISERROR(BB69),"",FV((1+'Retirement Calculator'!$B$58)^(1/12)-1,BA69,-BB69,,0))</f>
        <v>863516.56012031191</v>
      </c>
      <c r="BD69" s="68">
        <f>SUM($AJ$5:BB69)</f>
        <v>1843419064.3086634</v>
      </c>
      <c r="BE69" s="79"/>
      <c r="BF69" s="48" t="str">
        <f>IF(O69="","",SUM($O$5:O69))</f>
        <v/>
      </c>
      <c r="BG69" s="79"/>
      <c r="BH69" s="48">
        <f t="shared" si="12"/>
        <v>6</v>
      </c>
      <c r="BI69" s="48">
        <f t="shared" si="13"/>
        <v>65</v>
      </c>
      <c r="BJ69" s="48">
        <f>IF(BJ68&lt;'Retirement Calculator'!$B$68,BJ68+1,NA())</f>
        <v>65</v>
      </c>
      <c r="BK69" s="79"/>
      <c r="BL69" s="79"/>
      <c r="BM69" s="48">
        <f t="shared" si="14"/>
        <v>6</v>
      </c>
      <c r="BN69" s="48">
        <f t="shared" si="15"/>
        <v>65</v>
      </c>
      <c r="BO69" s="48">
        <f>IF(BO68&lt;'Retirement Calculator'!$B$68,BO68+1,NA())</f>
        <v>65</v>
      </c>
      <c r="BP69" s="79"/>
      <c r="BQ69" s="79"/>
      <c r="BR69" s="48">
        <f t="shared" si="16"/>
        <v>6</v>
      </c>
      <c r="BS69" s="48">
        <f t="shared" si="17"/>
        <v>65</v>
      </c>
      <c r="BT69" s="48">
        <f>IF(BT68&lt;'Retirement Calculator'!$B$68,BT68+1,NA())</f>
        <v>65</v>
      </c>
      <c r="BU69" s="79"/>
      <c r="BV69" s="79"/>
      <c r="BW69" s="48">
        <f t="shared" si="18"/>
        <v>6</v>
      </c>
      <c r="BX69" s="48">
        <f t="shared" si="19"/>
        <v>65</v>
      </c>
      <c r="BY69" s="48">
        <f>IF(BY68&lt;'Retirement Calculator'!$B$68,BY68+1,NA())</f>
        <v>65</v>
      </c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</row>
    <row r="70" spans="1:88">
      <c r="A70" s="44"/>
      <c r="B70" s="12" t="e">
        <f xml:space="preserve"> IF(ISERROR(F70),NA(),AI70)</f>
        <v>#N/A</v>
      </c>
      <c r="C70" s="71"/>
      <c r="D70" s="104"/>
      <c r="E70" s="99"/>
      <c r="F70" s="102" t="e">
        <f t="shared" si="3"/>
        <v>#N/A</v>
      </c>
      <c r="G70" s="103" t="str">
        <f>IF(D70="","",(D70+G69)*(1+((1+'Retirement Calculator'!$B$56)^(1/12)-1)))</f>
        <v/>
      </c>
      <c r="H70" s="55" t="str">
        <f>IF(C70="","",FV((1+'Retirement Calculator'!$B$56)^(1/12)-1,AI70,-C70,,0))</f>
        <v/>
      </c>
      <c r="I70" s="74"/>
      <c r="J70" s="99"/>
      <c r="K70" s="99"/>
      <c r="L70" s="102" t="e">
        <f t="shared" si="4"/>
        <v>#N/A</v>
      </c>
      <c r="M70" s="12" t="str">
        <f>IF(I70="","",FV((1+'Retirement Calculator'!$B$57)^(1/12)-1,AR70,-I70,,0))</f>
        <v/>
      </c>
      <c r="N70" s="12" t="str">
        <f>IF(J70="","",(J70+N69)*(1+((1+'Retirement Calculator'!$B$57)^(1/12)-1)))</f>
        <v/>
      </c>
      <c r="O70" s="74"/>
      <c r="P70" s="71"/>
      <c r="Q70" s="99"/>
      <c r="R70" s="69" t="e">
        <f t="shared" si="5"/>
        <v>#N/A</v>
      </c>
      <c r="S70" s="12" t="str">
        <f>IF(O70="","",FV((1+'Retirement Calculator'!$B$58)^(1/12)-1,BA70,-O70,,0))</f>
        <v/>
      </c>
      <c r="T70" s="43" t="str">
        <f>IF(P70="","",(P70+T69)*(1+((1+'Retirement Calculator'!$B$58)^(1/12)-1)))</f>
        <v/>
      </c>
      <c r="U70" s="71"/>
      <c r="V70" s="99"/>
      <c r="W70" s="108" t="str">
        <f>IF(U70="","",(U70+W69)*(1+((1+'Retirement Calculator'!$C$65)^(1/12)-1)))</f>
        <v/>
      </c>
      <c r="X70" s="73">
        <f t="shared" si="20"/>
        <v>0</v>
      </c>
      <c r="Y70" s="83" t="str">
        <f>IF(ISERROR(B70),"",SUM($X$5:X70))</f>
        <v/>
      </c>
      <c r="Z70" s="73">
        <f t="shared" si="21"/>
        <v>0</v>
      </c>
      <c r="AA70" s="83" t="str">
        <f>IF(ISERROR(B70),"",IF(Z70=0,NA(),SUM($Z$5:Z70)))</f>
        <v/>
      </c>
      <c r="AB70" s="83">
        <f t="shared" ref="AB70:AB133" si="22">IF(ISERROR(H70+M70+S70+G70+N70+T70+W70),0,H70+M70+S70+G70+N70+T70+W70)</f>
        <v>0</v>
      </c>
      <c r="AC70" s="83" t="str">
        <f>IF(ISERROR(B70),"",IF(AB70=0,NA(),SUM($AB$5:AB70)))</f>
        <v/>
      </c>
      <c r="AD70" s="68">
        <f>IF(ISERROR(AI70),"",IF(AG70=AG69+1,AD69*(1+'Retirement Calculator'!$B$6),AD69))</f>
        <v>60146.267607124988</v>
      </c>
      <c r="AE70" s="135"/>
      <c r="AF70" s="83" t="str">
        <f>IF(AE70="","",NPER((1+'Retirement Calculator'!$B$15)/(1+'Retirement Calculator'!$B$14)-1,-12*AE70,AA70,,1))</f>
        <v/>
      </c>
      <c r="AG70" s="128">
        <f t="shared" si="6"/>
        <v>6</v>
      </c>
      <c r="AH70" s="48">
        <f t="shared" si="7"/>
        <v>66</v>
      </c>
      <c r="AI70" s="48">
        <f>IF(AI69&lt;'Retirement Calculator'!$B$68,AI69+1,NA())</f>
        <v>66</v>
      </c>
      <c r="AJ70" s="68">
        <f>IF(ISERROR(AI70),"",IF(AG70=AG69+1,AJ69*(1+'Retirement Calculator'!$B$67),AJ69))</f>
        <v>21484.13543162886</v>
      </c>
      <c r="AK70" s="48">
        <f>IF(ISERROR(AJ70),"",FV((1+'Retirement Calculator'!$B$56)^(1/12)-1,AI70,-AJ70,,0))</f>
        <v>1856637.2205853888</v>
      </c>
      <c r="AL70" s="68">
        <f>SUM($AJ$5:AJ70)</f>
        <v>1106206.1287465484</v>
      </c>
      <c r="AM70" s="79"/>
      <c r="AN70" s="48" t="str">
        <f>IF(C70="","",SUM($C$5:C70))</f>
        <v/>
      </c>
      <c r="AO70" s="79"/>
      <c r="AP70" s="48">
        <f t="shared" si="8"/>
        <v>6</v>
      </c>
      <c r="AQ70" s="48">
        <f t="shared" si="9"/>
        <v>66</v>
      </c>
      <c r="AR70" s="48">
        <f>IF(AR69&lt;'Retirement Calculator'!$B$68,AR69+1,NA())</f>
        <v>66</v>
      </c>
      <c r="AS70" s="82">
        <f>IF(ISERROR(AR70),"",IF(AP70=AP69+1,AS69*(1+'Retirement Calculator'!$B$67),AS69))</f>
        <v>3580.6892386048098</v>
      </c>
      <c r="AT70" s="48">
        <f>IF(ISERROR(AS70),"",FV((1+'Retirement Calculator'!$B$57)^(1/12)-1,AR70,-AS70,,0))</f>
        <v>277909.76788234815</v>
      </c>
      <c r="AU70" s="68">
        <f>SUM($AJ$5:AS70)</f>
        <v>85537146.33815819</v>
      </c>
      <c r="AV70" s="79"/>
      <c r="AW70" s="48" t="str">
        <f>IF(I70="","",SUM($I$5:I70))</f>
        <v/>
      </c>
      <c r="AX70" s="79"/>
      <c r="AY70" s="48">
        <f t="shared" si="10"/>
        <v>6</v>
      </c>
      <c r="AZ70" s="48">
        <f t="shared" si="11"/>
        <v>66</v>
      </c>
      <c r="BA70" s="48">
        <f>IF(BA69&lt;'Retirement Calculator'!$B$68,BA69+1,NA())</f>
        <v>66</v>
      </c>
      <c r="BB70" s="82">
        <f>IF(ISERROR(BA70),"",IF(AY70=AY69+1,BB69*(1+'Retirement Calculator'!$B$67),BB69))</f>
        <v>10742.06771581443</v>
      </c>
      <c r="BC70" s="48">
        <f>IF(ISERROR(BB70),"",FV((1+'Retirement Calculator'!$B$58)^(1/12)-1,BA70,-BB70,,0))</f>
        <v>879814.51938442688</v>
      </c>
      <c r="BD70" s="68">
        <f>SUM($AJ$5:BB70)</f>
        <v>1932233046.6564217</v>
      </c>
      <c r="BE70" s="79"/>
      <c r="BF70" s="48" t="str">
        <f>IF(O70="","",SUM($O$5:O70))</f>
        <v/>
      </c>
      <c r="BG70" s="79"/>
      <c r="BH70" s="48">
        <f t="shared" si="12"/>
        <v>6</v>
      </c>
      <c r="BI70" s="48">
        <f t="shared" si="13"/>
        <v>66</v>
      </c>
      <c r="BJ70" s="48">
        <f>IF(BJ69&lt;'Retirement Calculator'!$B$68,BJ69+1,NA())</f>
        <v>66</v>
      </c>
      <c r="BK70" s="79"/>
      <c r="BL70" s="79"/>
      <c r="BM70" s="48">
        <f t="shared" si="14"/>
        <v>6</v>
      </c>
      <c r="BN70" s="48">
        <f t="shared" si="15"/>
        <v>66</v>
      </c>
      <c r="BO70" s="48">
        <f>IF(BO69&lt;'Retirement Calculator'!$B$68,BO69+1,NA())</f>
        <v>66</v>
      </c>
      <c r="BP70" s="79"/>
      <c r="BQ70" s="79"/>
      <c r="BR70" s="48">
        <f t="shared" si="16"/>
        <v>6</v>
      </c>
      <c r="BS70" s="48">
        <f t="shared" si="17"/>
        <v>66</v>
      </c>
      <c r="BT70" s="48">
        <f>IF(BT69&lt;'Retirement Calculator'!$B$68,BT69+1,NA())</f>
        <v>66</v>
      </c>
      <c r="BU70" s="79"/>
      <c r="BV70" s="79"/>
      <c r="BW70" s="48">
        <f t="shared" si="18"/>
        <v>6</v>
      </c>
      <c r="BX70" s="48">
        <f t="shared" si="19"/>
        <v>66</v>
      </c>
      <c r="BY70" s="48">
        <f>IF(BY69&lt;'Retirement Calculator'!$B$68,BY69+1,NA())</f>
        <v>66</v>
      </c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</row>
    <row r="71" spans="1:88">
      <c r="A71" s="44"/>
      <c r="B71" s="12" t="e">
        <f xml:space="preserve"> IF(ISERROR(F71),NA(),AI71)</f>
        <v>#N/A</v>
      </c>
      <c r="C71" s="71"/>
      <c r="D71" s="104"/>
      <c r="E71" s="99"/>
      <c r="F71" s="102" t="e">
        <f t="shared" ref="F71:F134" si="23">IF(ISERROR(G71+H71),NA(),G71+H71)</f>
        <v>#N/A</v>
      </c>
      <c r="G71" s="103" t="str">
        <f>IF(D71="","",(D71+G70)*(1+((1+'Retirement Calculator'!$B$56)^(1/12)-1)))</f>
        <v/>
      </c>
      <c r="H71" s="55" t="str">
        <f>IF(C71="","",FV((1+'Retirement Calculator'!$B$56)^(1/12)-1,AI71,-C71,,0))</f>
        <v/>
      </c>
      <c r="I71" s="74"/>
      <c r="J71" s="99"/>
      <c r="K71" s="99"/>
      <c r="L71" s="102" t="e">
        <f t="shared" ref="L71:L134" si="24">IF(ISERROR(M71+N71),NA(),M71+N71)</f>
        <v>#N/A</v>
      </c>
      <c r="M71" s="12" t="str">
        <f>IF(I71="","",FV((1+'Retirement Calculator'!$B$57)^(1/12)-1,AR71,-I71,,0))</f>
        <v/>
      </c>
      <c r="N71" s="12" t="str">
        <f>IF(J71="","",(J71+N70)*(1+((1+'Retirement Calculator'!$B$57)^(1/12)-1)))</f>
        <v/>
      </c>
      <c r="O71" s="74"/>
      <c r="P71" s="71"/>
      <c r="Q71" s="99"/>
      <c r="R71" s="69" t="e">
        <f t="shared" ref="R71:R134" si="25">IF(ISERROR(S71+T71),NA(),S71+T71)</f>
        <v>#N/A</v>
      </c>
      <c r="S71" s="12" t="str">
        <f>IF(O71="","",FV((1+'Retirement Calculator'!$B$58)^(1/12)-1,BA71,-O71,,0))</f>
        <v/>
      </c>
      <c r="T71" s="43" t="str">
        <f>IF(P71="","",(P71+T70)*(1+((1+'Retirement Calculator'!$B$58)^(1/12)-1)))</f>
        <v/>
      </c>
      <c r="U71" s="71"/>
      <c r="V71" s="99"/>
      <c r="W71" s="108" t="str">
        <f>IF(U71="","",(U71+W70)*(1+((1+'Retirement Calculator'!$C$65)^(1/12)-1)))</f>
        <v/>
      </c>
      <c r="X71" s="73">
        <f t="shared" si="20"/>
        <v>0</v>
      </c>
      <c r="Y71" s="83" t="str">
        <f>IF(ISERROR(B71),"",SUM($X$5:X71))</f>
        <v/>
      </c>
      <c r="Z71" s="73">
        <f t="shared" si="21"/>
        <v>0</v>
      </c>
      <c r="AA71" s="83" t="str">
        <f>IF(ISERROR(B71),"",IF(Z71=0,NA(),SUM($Z$5:Z71)))</f>
        <v/>
      </c>
      <c r="AB71" s="83">
        <f t="shared" si="22"/>
        <v>0</v>
      </c>
      <c r="AC71" s="83" t="str">
        <f>IF(ISERROR(B71),"",IF(AB71=0,NA(),SUM($AB$5:AB71)))</f>
        <v/>
      </c>
      <c r="AD71" s="68">
        <f>IF(ISERROR(AI71),"",IF(AG71=AG70+1,AD70*(1+'Retirement Calculator'!$B$6),AD70))</f>
        <v>60146.267607124988</v>
      </c>
      <c r="AE71" s="135"/>
      <c r="AF71" s="83" t="str">
        <f>IF(AE71="","",NPER((1+'Retirement Calculator'!$B$15)/(1+'Retirement Calculator'!$B$14)-1,-12*AE71,AA71,,1))</f>
        <v/>
      </c>
      <c r="AG71" s="128">
        <f t="shared" ref="AG71:AG134" si="26">IF(ISERROR(AI71),"",IF(INT(AI70/12)-(AI70/12)=0,AG70+1,AG70))</f>
        <v>6</v>
      </c>
      <c r="AH71" s="48">
        <f t="shared" ref="AH71:AH134" si="27">AI71</f>
        <v>67</v>
      </c>
      <c r="AI71" s="48">
        <f>IF(AI70&lt;'Retirement Calculator'!$B$68,AI70+1,NA())</f>
        <v>67</v>
      </c>
      <c r="AJ71" s="68">
        <f>IF(ISERROR(AI71),"",IF(AG71=AG70+1,AJ70*(1+'Retirement Calculator'!$B$67),AJ70))</f>
        <v>21484.13543162886</v>
      </c>
      <c r="AK71" s="48">
        <f>IF(ISERROR(AJ71),"",FV((1+'Retirement Calculator'!$B$56)^(1/12)-1,AI71,-AJ71,,0))</f>
        <v>1892926.4419394946</v>
      </c>
      <c r="AL71" s="68">
        <f>SUM($AJ$5:AJ71)</f>
        <v>1127690.2641781773</v>
      </c>
      <c r="AM71" s="79"/>
      <c r="AN71" s="48" t="str">
        <f>IF(C71="","",SUM($C$5:C71))</f>
        <v/>
      </c>
      <c r="AO71" s="79"/>
      <c r="AP71" s="48">
        <f t="shared" ref="AP71:AP134" si="28">IF(ISERROR(AR71),"",IF(INT(AR70/12)-(AR70/12)=0,AP70+1,AP70))</f>
        <v>6</v>
      </c>
      <c r="AQ71" s="48">
        <f t="shared" ref="AQ71:AQ134" si="29">AR71</f>
        <v>67</v>
      </c>
      <c r="AR71" s="48">
        <f>IF(AR70&lt;'Retirement Calculator'!$B$68,AR70+1,NA())</f>
        <v>67</v>
      </c>
      <c r="AS71" s="82">
        <f>IF(ISERROR(AR71),"",IF(AP71=AP70+1,AS70*(1+'Retirement Calculator'!$B$67),AS70))</f>
        <v>3580.6892386048098</v>
      </c>
      <c r="AT71" s="48">
        <f>IF(ISERROR(AS71),"",FV((1+'Retirement Calculator'!$B$57)^(1/12)-1,AR71,-AS71,,0))</f>
        <v>282843.19696872286</v>
      </c>
      <c r="AU71" s="68">
        <f>SUM($AJ$5:AS71)</f>
        <v>88582967.86894609</v>
      </c>
      <c r="AV71" s="79"/>
      <c r="AW71" s="48" t="str">
        <f>IF(I71="","",SUM($I$5:I71))</f>
        <v/>
      </c>
      <c r="AX71" s="79"/>
      <c r="AY71" s="48">
        <f t="shared" ref="AY71:AY134" si="30">IF(ISERROR(BA71),"",IF(INT(BA70/12)-(BA70/12)=0,AY70+1,AY70))</f>
        <v>6</v>
      </c>
      <c r="AZ71" s="48">
        <f t="shared" ref="AZ71:AZ134" si="31">BA71</f>
        <v>67</v>
      </c>
      <c r="BA71" s="48">
        <f>IF(BA70&lt;'Retirement Calculator'!$B$68,BA70+1,NA())</f>
        <v>67</v>
      </c>
      <c r="BB71" s="82">
        <f>IF(ISERROR(BA71),"",IF(AY71=AY70+1,BB70*(1+'Retirement Calculator'!$B$67),BB70))</f>
        <v>10742.06771581443</v>
      </c>
      <c r="BC71" s="48">
        <f>IF(ISERROR(BB71),"",FV((1+'Retirement Calculator'!$B$58)^(1/12)-1,BA71,-BB71,,0))</f>
        <v>896217.34020917909</v>
      </c>
      <c r="BD71" s="68">
        <f>SUM($AJ$5:BB71)</f>
        <v>2024155561.3208404</v>
      </c>
      <c r="BE71" s="79"/>
      <c r="BF71" s="48" t="str">
        <f>IF(O71="","",SUM($O$5:O71))</f>
        <v/>
      </c>
      <c r="BG71" s="79"/>
      <c r="BH71" s="48">
        <f t="shared" ref="BH71:BH134" si="32">IF(ISERROR(BJ71),"",IF(INT(BJ70/12)-(BJ70/12)=0,BH70+1,BH70))</f>
        <v>6</v>
      </c>
      <c r="BI71" s="48">
        <f t="shared" ref="BI71:BI134" si="33">BJ71</f>
        <v>67</v>
      </c>
      <c r="BJ71" s="48">
        <f>IF(BJ70&lt;'Retirement Calculator'!$B$68,BJ70+1,NA())</f>
        <v>67</v>
      </c>
      <c r="BK71" s="79"/>
      <c r="BL71" s="79"/>
      <c r="BM71" s="48">
        <f t="shared" ref="BM71:BM134" si="34">IF(ISERROR(BO71),"",IF(INT(BO70/12)-(BO70/12)=0,BM70+1,BM70))</f>
        <v>6</v>
      </c>
      <c r="BN71" s="48">
        <f t="shared" ref="BN71:BN134" si="35">BO71</f>
        <v>67</v>
      </c>
      <c r="BO71" s="48">
        <f>IF(BO70&lt;'Retirement Calculator'!$B$68,BO70+1,NA())</f>
        <v>67</v>
      </c>
      <c r="BP71" s="79"/>
      <c r="BQ71" s="79"/>
      <c r="BR71" s="48">
        <f t="shared" ref="BR71:BR134" si="36">IF(ISERROR(BT71),"",IF(INT(BT70/12)-(BT70/12)=0,BR70+1,BR70))</f>
        <v>6</v>
      </c>
      <c r="BS71" s="48">
        <f t="shared" ref="BS71:BS134" si="37">BT71</f>
        <v>67</v>
      </c>
      <c r="BT71" s="48">
        <f>IF(BT70&lt;'Retirement Calculator'!$B$68,BT70+1,NA())</f>
        <v>67</v>
      </c>
      <c r="BU71" s="79"/>
      <c r="BV71" s="79"/>
      <c r="BW71" s="48">
        <f t="shared" ref="BW71:BW134" si="38">IF(ISERROR(BY71),"",IF(INT(BY70/12)-(BY70/12)=0,BW70+1,BW70))</f>
        <v>6</v>
      </c>
      <c r="BX71" s="48">
        <f t="shared" ref="BX71:BX134" si="39">BY71</f>
        <v>67</v>
      </c>
      <c r="BY71" s="48">
        <f>IF(BY70&lt;'Retirement Calculator'!$B$68,BY70+1,NA())</f>
        <v>67</v>
      </c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</row>
    <row r="72" spans="1:88">
      <c r="A72" s="44"/>
      <c r="B72" s="12" t="e">
        <f xml:space="preserve"> IF(ISERROR(F72),NA(),AI72)</f>
        <v>#N/A</v>
      </c>
      <c r="C72" s="71"/>
      <c r="D72" s="104"/>
      <c r="E72" s="99"/>
      <c r="F72" s="102" t="e">
        <f t="shared" si="23"/>
        <v>#N/A</v>
      </c>
      <c r="G72" s="103" t="str">
        <f>IF(D72="","",(D72+G71)*(1+((1+'Retirement Calculator'!$B$56)^(1/12)-1)))</f>
        <v/>
      </c>
      <c r="H72" s="55" t="str">
        <f>IF(C72="","",FV((1+'Retirement Calculator'!$B$56)^(1/12)-1,AI72,-C72,,0))</f>
        <v/>
      </c>
      <c r="I72" s="74"/>
      <c r="J72" s="99"/>
      <c r="K72" s="99"/>
      <c r="L72" s="102" t="e">
        <f t="shared" si="24"/>
        <v>#N/A</v>
      </c>
      <c r="M72" s="12" t="str">
        <f>IF(I72="","",FV((1+'Retirement Calculator'!$B$57)^(1/12)-1,AR72,-I72,,0))</f>
        <v/>
      </c>
      <c r="N72" s="12" t="str">
        <f>IF(J72="","",(J72+N71)*(1+((1+'Retirement Calculator'!$B$57)^(1/12)-1)))</f>
        <v/>
      </c>
      <c r="O72" s="74"/>
      <c r="P72" s="71"/>
      <c r="Q72" s="99"/>
      <c r="R72" s="69" t="e">
        <f t="shared" si="25"/>
        <v>#N/A</v>
      </c>
      <c r="S72" s="12" t="str">
        <f>IF(O72="","",FV((1+'Retirement Calculator'!$B$58)^(1/12)-1,BA72,-O72,,0))</f>
        <v/>
      </c>
      <c r="T72" s="43" t="str">
        <f>IF(P72="","",(P72+T71)*(1+((1+'Retirement Calculator'!$B$58)^(1/12)-1)))</f>
        <v/>
      </c>
      <c r="U72" s="71"/>
      <c r="V72" s="99"/>
      <c r="W72" s="108" t="str">
        <f>IF(U72="","",(U72+W71)*(1+((1+'Retirement Calculator'!$C$65)^(1/12)-1)))</f>
        <v/>
      </c>
      <c r="X72" s="73">
        <f t="shared" si="20"/>
        <v>0</v>
      </c>
      <c r="Y72" s="83" t="str">
        <f>IF(ISERROR(B72),"",SUM($X$5:X72))</f>
        <v/>
      </c>
      <c r="Z72" s="73">
        <f t="shared" si="21"/>
        <v>0</v>
      </c>
      <c r="AA72" s="83" t="str">
        <f>IF(ISERROR(B72),"",IF(Z72=0,NA(),SUM($Z$5:Z72)))</f>
        <v/>
      </c>
      <c r="AB72" s="83">
        <f t="shared" si="22"/>
        <v>0</v>
      </c>
      <c r="AC72" s="83" t="str">
        <f>IF(ISERROR(B72),"",IF(AB72=0,NA(),SUM($AB$5:AB72)))</f>
        <v/>
      </c>
      <c r="AD72" s="68">
        <f>IF(ISERROR(AI72),"",IF(AG72=AG71+1,AD71*(1+'Retirement Calculator'!$B$6),AD71))</f>
        <v>60146.267607124988</v>
      </c>
      <c r="AE72" s="135"/>
      <c r="AF72" s="83" t="str">
        <f>IF(AE72="","",NPER((1+'Retirement Calculator'!$B$15)/(1+'Retirement Calculator'!$B$14)-1,-12*AE72,AA72,,1))</f>
        <v/>
      </c>
      <c r="AG72" s="128">
        <f t="shared" si="26"/>
        <v>6</v>
      </c>
      <c r="AH72" s="48">
        <f t="shared" si="27"/>
        <v>68</v>
      </c>
      <c r="AI72" s="48">
        <f>IF(AI71&lt;'Retirement Calculator'!$B$68,AI71+1,NA())</f>
        <v>68</v>
      </c>
      <c r="AJ72" s="68">
        <f>IF(ISERROR(AI72),"",IF(AG72=AG71+1,AJ71*(1+'Retirement Calculator'!$B$67),AJ71))</f>
        <v>21484.13543162886</v>
      </c>
      <c r="AK72" s="48">
        <f>IF(ISERROR(AJ72),"",FV((1+'Retirement Calculator'!$B$56)^(1/12)-1,AI72,-AJ72,,0))</f>
        <v>1929505.0386407347</v>
      </c>
      <c r="AL72" s="68">
        <f>SUM($AJ$5:AJ72)</f>
        <v>1149174.3996098062</v>
      </c>
      <c r="AM72" s="79"/>
      <c r="AN72" s="48" t="str">
        <f>IF(C72="","",SUM($C$5:C72))</f>
        <v/>
      </c>
      <c r="AO72" s="79"/>
      <c r="AP72" s="48">
        <f t="shared" si="28"/>
        <v>6</v>
      </c>
      <c r="AQ72" s="48">
        <f t="shared" si="29"/>
        <v>68</v>
      </c>
      <c r="AR72" s="48">
        <f>IF(AR71&lt;'Retirement Calculator'!$B$68,AR71+1,NA())</f>
        <v>68</v>
      </c>
      <c r="AS72" s="82">
        <f>IF(ISERROR(AR72),"",IF(AP72=AP71+1,AS71*(1+'Retirement Calculator'!$B$67),AS71))</f>
        <v>3580.6892386048098</v>
      </c>
      <c r="AT72" s="48">
        <f>IF(ISERROR(AS72),"",FV((1+'Retirement Calculator'!$B$57)^(1/12)-1,AR72,-AS72,,0))</f>
        <v>287800.63977063651</v>
      </c>
      <c r="AU72" s="68">
        <f>SUM($AJ$5:AS72)</f>
        <v>91686854.131866872</v>
      </c>
      <c r="AV72" s="79"/>
      <c r="AW72" s="48" t="str">
        <f>IF(I72="","",SUM($I$5:I72))</f>
        <v/>
      </c>
      <c r="AX72" s="79"/>
      <c r="AY72" s="48">
        <f t="shared" si="30"/>
        <v>6</v>
      </c>
      <c r="AZ72" s="48">
        <f t="shared" si="31"/>
        <v>68</v>
      </c>
      <c r="BA72" s="48">
        <f>IF(BA71&lt;'Retirement Calculator'!$B$68,BA71+1,NA())</f>
        <v>68</v>
      </c>
      <c r="BB72" s="82">
        <f>IF(ISERROR(BA72),"",IF(AY72=AY71+1,BB71*(1+'Retirement Calculator'!$B$67),BB71))</f>
        <v>10742.06771581443</v>
      </c>
      <c r="BC72" s="48">
        <f>IF(ISERROR(BB72),"",FV((1+'Retirement Calculator'!$B$58)^(1/12)-1,BA72,-BB72,,0))</f>
        <v>912725.69727700669</v>
      </c>
      <c r="BD72" s="68">
        <f>SUM($AJ$5:BB72)</f>
        <v>2119244986.4231145</v>
      </c>
      <c r="BE72" s="79"/>
      <c r="BF72" s="48" t="str">
        <f>IF(O72="","",SUM($O$5:O72))</f>
        <v/>
      </c>
      <c r="BG72" s="79"/>
      <c r="BH72" s="48">
        <f t="shared" si="32"/>
        <v>6</v>
      </c>
      <c r="BI72" s="48">
        <f t="shared" si="33"/>
        <v>68</v>
      </c>
      <c r="BJ72" s="48">
        <f>IF(BJ71&lt;'Retirement Calculator'!$B$68,BJ71+1,NA())</f>
        <v>68</v>
      </c>
      <c r="BK72" s="79"/>
      <c r="BL72" s="79"/>
      <c r="BM72" s="48">
        <f t="shared" si="34"/>
        <v>6</v>
      </c>
      <c r="BN72" s="48">
        <f t="shared" si="35"/>
        <v>68</v>
      </c>
      <c r="BO72" s="48">
        <f>IF(BO71&lt;'Retirement Calculator'!$B$68,BO71+1,NA())</f>
        <v>68</v>
      </c>
      <c r="BP72" s="79"/>
      <c r="BQ72" s="79"/>
      <c r="BR72" s="48">
        <f t="shared" si="36"/>
        <v>6</v>
      </c>
      <c r="BS72" s="48">
        <f t="shared" si="37"/>
        <v>68</v>
      </c>
      <c r="BT72" s="48">
        <f>IF(BT71&lt;'Retirement Calculator'!$B$68,BT71+1,NA())</f>
        <v>68</v>
      </c>
      <c r="BU72" s="79"/>
      <c r="BV72" s="79"/>
      <c r="BW72" s="48">
        <f t="shared" si="38"/>
        <v>6</v>
      </c>
      <c r="BX72" s="48">
        <f t="shared" si="39"/>
        <v>68</v>
      </c>
      <c r="BY72" s="48">
        <f>IF(BY71&lt;'Retirement Calculator'!$B$68,BY71+1,NA())</f>
        <v>68</v>
      </c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</row>
    <row r="73" spans="1:88">
      <c r="A73" s="44"/>
      <c r="B73" s="12" t="e">
        <f xml:space="preserve"> IF(ISERROR(F73),NA(),AI73)</f>
        <v>#N/A</v>
      </c>
      <c r="C73" s="71"/>
      <c r="D73" s="104"/>
      <c r="E73" s="99"/>
      <c r="F73" s="102" t="e">
        <f t="shared" si="23"/>
        <v>#N/A</v>
      </c>
      <c r="G73" s="103" t="str">
        <f>IF(D73="","",(D73+G72)*(1+((1+'Retirement Calculator'!$B$56)^(1/12)-1)))</f>
        <v/>
      </c>
      <c r="H73" s="55" t="str">
        <f>IF(C73="","",FV((1+'Retirement Calculator'!$B$56)^(1/12)-1,AI73,-C73,,0))</f>
        <v/>
      </c>
      <c r="I73" s="74"/>
      <c r="J73" s="99"/>
      <c r="K73" s="99"/>
      <c r="L73" s="102" t="e">
        <f t="shared" si="24"/>
        <v>#N/A</v>
      </c>
      <c r="M73" s="12" t="str">
        <f>IF(I73="","",FV((1+'Retirement Calculator'!$B$57)^(1/12)-1,AR73,-I73,,0))</f>
        <v/>
      </c>
      <c r="N73" s="12" t="str">
        <f>IF(J73="","",(J73+N72)*(1+((1+'Retirement Calculator'!$B$57)^(1/12)-1)))</f>
        <v/>
      </c>
      <c r="O73" s="74"/>
      <c r="P73" s="71"/>
      <c r="Q73" s="99"/>
      <c r="R73" s="69" t="e">
        <f t="shared" si="25"/>
        <v>#N/A</v>
      </c>
      <c r="S73" s="12" t="str">
        <f>IF(O73="","",FV((1+'Retirement Calculator'!$B$58)^(1/12)-1,BA73,-O73,,0))</f>
        <v/>
      </c>
      <c r="T73" s="43" t="str">
        <f>IF(P73="","",(P73+T72)*(1+((1+'Retirement Calculator'!$B$58)^(1/12)-1)))</f>
        <v/>
      </c>
      <c r="U73" s="71"/>
      <c r="V73" s="99"/>
      <c r="W73" s="108" t="str">
        <f>IF(U73="","",(U73+W72)*(1+((1+'Retirement Calculator'!$C$65)^(1/12)-1)))</f>
        <v/>
      </c>
      <c r="X73" s="73">
        <f t="shared" si="20"/>
        <v>0</v>
      </c>
      <c r="Y73" s="83" t="str">
        <f>IF(ISERROR(B73),"",SUM($X$5:X73))</f>
        <v/>
      </c>
      <c r="Z73" s="73">
        <f t="shared" si="21"/>
        <v>0</v>
      </c>
      <c r="AA73" s="83" t="str">
        <f>IF(ISERROR(B73),"",IF(Z73=0,NA(),SUM($Z$5:Z73)))</f>
        <v/>
      </c>
      <c r="AB73" s="83">
        <f t="shared" si="22"/>
        <v>0</v>
      </c>
      <c r="AC73" s="83" t="str">
        <f>IF(ISERROR(B73),"",IF(AB73=0,NA(),SUM($AB$5:AB73)))</f>
        <v/>
      </c>
      <c r="AD73" s="68">
        <f>IF(ISERROR(AI73),"",IF(AG73=AG72+1,AD72*(1+'Retirement Calculator'!$B$6),AD72))</f>
        <v>60146.267607124988</v>
      </c>
      <c r="AE73" s="135"/>
      <c r="AF73" s="83" t="str">
        <f>IF(AE73="","",NPER((1+'Retirement Calculator'!$B$15)/(1+'Retirement Calculator'!$B$14)-1,-12*AE73,AA73,,1))</f>
        <v/>
      </c>
      <c r="AG73" s="128">
        <f t="shared" si="26"/>
        <v>6</v>
      </c>
      <c r="AH73" s="48">
        <f t="shared" si="27"/>
        <v>69</v>
      </c>
      <c r="AI73" s="48">
        <f>IF(AI72&lt;'Retirement Calculator'!$B$68,AI72+1,NA())</f>
        <v>69</v>
      </c>
      <c r="AJ73" s="68">
        <f>IF(ISERROR(AI73),"",IF(AG73=AG72+1,AJ72*(1+'Retirement Calculator'!$B$67),AJ72))</f>
        <v>21484.13543162886</v>
      </c>
      <c r="AK73" s="48">
        <f>IF(ISERROR(AJ73),"",FV((1+'Retirement Calculator'!$B$56)^(1/12)-1,AI73,-AJ73,,0))</f>
        <v>1966375.3182087629</v>
      </c>
      <c r="AL73" s="68">
        <f>SUM($AJ$5:AJ73)</f>
        <v>1170658.5350414352</v>
      </c>
      <c r="AM73" s="79"/>
      <c r="AN73" s="48" t="str">
        <f>IF(C73="","",SUM($C$5:C73))</f>
        <v/>
      </c>
      <c r="AO73" s="79"/>
      <c r="AP73" s="48">
        <f t="shared" si="28"/>
        <v>6</v>
      </c>
      <c r="AQ73" s="48">
        <f t="shared" si="29"/>
        <v>69</v>
      </c>
      <c r="AR73" s="48">
        <f>IF(AR72&lt;'Retirement Calculator'!$B$68,AR72+1,NA())</f>
        <v>69</v>
      </c>
      <c r="AS73" s="82">
        <f>IF(ISERROR(AR73),"",IF(AP73=AP72+1,AS72*(1+'Retirement Calculator'!$B$67),AS72))</f>
        <v>3580.6892386048098</v>
      </c>
      <c r="AT73" s="48">
        <f>IF(ISERROR(AS73),"",FV((1+'Retirement Calculator'!$B$57)^(1/12)-1,AR73,-AS73,,0))</f>
        <v>292782.2131760628</v>
      </c>
      <c r="AU73" s="68">
        <f>SUM($AJ$5:AS73)</f>
        <v>94849096.809787318</v>
      </c>
      <c r="AV73" s="79"/>
      <c r="AW73" s="48" t="str">
        <f>IF(I73="","",SUM($I$5:I73))</f>
        <v/>
      </c>
      <c r="AX73" s="79"/>
      <c r="AY73" s="48">
        <f t="shared" si="30"/>
        <v>6</v>
      </c>
      <c r="AZ73" s="48">
        <f t="shared" si="31"/>
        <v>69</v>
      </c>
      <c r="BA73" s="48">
        <f>IF(BA72&lt;'Retirement Calculator'!$B$68,BA72+1,NA())</f>
        <v>69</v>
      </c>
      <c r="BB73" s="82">
        <f>IF(ISERROR(BA73),"",IF(AY73=AY72+1,BB72*(1+'Retirement Calculator'!$B$67),BB72))</f>
        <v>10742.06771581443</v>
      </c>
      <c r="BC73" s="48">
        <f>IF(ISERROR(BB73),"",FV((1+'Retirement Calculator'!$B$58)^(1/12)-1,BA73,-BB73,,0))</f>
        <v>929340.26961127541</v>
      </c>
      <c r="BD73" s="68">
        <f>SUM($AJ$5:BB73)</f>
        <v>2217559994.1917138</v>
      </c>
      <c r="BE73" s="79"/>
      <c r="BF73" s="48" t="str">
        <f>IF(O73="","",SUM($O$5:O73))</f>
        <v/>
      </c>
      <c r="BG73" s="79"/>
      <c r="BH73" s="48">
        <f t="shared" si="32"/>
        <v>6</v>
      </c>
      <c r="BI73" s="48">
        <f t="shared" si="33"/>
        <v>69</v>
      </c>
      <c r="BJ73" s="48">
        <f>IF(BJ72&lt;'Retirement Calculator'!$B$68,BJ72+1,NA())</f>
        <v>69</v>
      </c>
      <c r="BK73" s="79"/>
      <c r="BL73" s="79"/>
      <c r="BM73" s="48">
        <f t="shared" si="34"/>
        <v>6</v>
      </c>
      <c r="BN73" s="48">
        <f t="shared" si="35"/>
        <v>69</v>
      </c>
      <c r="BO73" s="48">
        <f>IF(BO72&lt;'Retirement Calculator'!$B$68,BO72+1,NA())</f>
        <v>69</v>
      </c>
      <c r="BP73" s="79"/>
      <c r="BQ73" s="79"/>
      <c r="BR73" s="48">
        <f t="shared" si="36"/>
        <v>6</v>
      </c>
      <c r="BS73" s="48">
        <f t="shared" si="37"/>
        <v>69</v>
      </c>
      <c r="BT73" s="48">
        <f>IF(BT72&lt;'Retirement Calculator'!$B$68,BT72+1,NA())</f>
        <v>69</v>
      </c>
      <c r="BU73" s="79"/>
      <c r="BV73" s="79"/>
      <c r="BW73" s="48">
        <f t="shared" si="38"/>
        <v>6</v>
      </c>
      <c r="BX73" s="48">
        <f t="shared" si="39"/>
        <v>69</v>
      </c>
      <c r="BY73" s="48">
        <f>IF(BY72&lt;'Retirement Calculator'!$B$68,BY72+1,NA())</f>
        <v>69</v>
      </c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</row>
    <row r="74" spans="1:88">
      <c r="A74" s="44"/>
      <c r="B74" s="12" t="e">
        <f xml:space="preserve"> IF(ISERROR(F74),NA(),AI74)</f>
        <v>#N/A</v>
      </c>
      <c r="C74" s="71"/>
      <c r="D74" s="104"/>
      <c r="E74" s="99"/>
      <c r="F74" s="102" t="e">
        <f t="shared" si="23"/>
        <v>#N/A</v>
      </c>
      <c r="G74" s="103" t="str">
        <f>IF(D74="","",(D74+G73)*(1+((1+'Retirement Calculator'!$B$56)^(1/12)-1)))</f>
        <v/>
      </c>
      <c r="H74" s="55" t="str">
        <f>IF(C74="","",FV((1+'Retirement Calculator'!$B$56)^(1/12)-1,AI74,-C74,,0))</f>
        <v/>
      </c>
      <c r="I74" s="74"/>
      <c r="J74" s="99"/>
      <c r="K74" s="99"/>
      <c r="L74" s="102" t="e">
        <f t="shared" si="24"/>
        <v>#N/A</v>
      </c>
      <c r="M74" s="12" t="str">
        <f>IF(I74="","",FV((1+'Retirement Calculator'!$B$57)^(1/12)-1,AR74,-I74,,0))</f>
        <v/>
      </c>
      <c r="N74" s="12" t="str">
        <f>IF(J74="","",(J74+N73)*(1+((1+'Retirement Calculator'!$B$57)^(1/12)-1)))</f>
        <v/>
      </c>
      <c r="O74" s="74"/>
      <c r="P74" s="71"/>
      <c r="Q74" s="99"/>
      <c r="R74" s="69" t="e">
        <f t="shared" si="25"/>
        <v>#N/A</v>
      </c>
      <c r="S74" s="12" t="str">
        <f>IF(O74="","",FV((1+'Retirement Calculator'!$B$58)^(1/12)-1,BA74,-O74,,0))</f>
        <v/>
      </c>
      <c r="T74" s="43" t="str">
        <f>IF(P74="","",(P74+T73)*(1+((1+'Retirement Calculator'!$B$58)^(1/12)-1)))</f>
        <v/>
      </c>
      <c r="U74" s="71"/>
      <c r="V74" s="99"/>
      <c r="W74" s="108" t="str">
        <f>IF(U74="","",(U74+W73)*(1+((1+'Retirement Calculator'!$C$65)^(1/12)-1)))</f>
        <v/>
      </c>
      <c r="X74" s="73">
        <f t="shared" si="20"/>
        <v>0</v>
      </c>
      <c r="Y74" s="83" t="str">
        <f>IF(ISERROR(B74),"",SUM($X$5:X74))</f>
        <v/>
      </c>
      <c r="Z74" s="73">
        <f t="shared" si="21"/>
        <v>0</v>
      </c>
      <c r="AA74" s="83" t="str">
        <f>IF(ISERROR(B74),"",IF(Z74=0,NA(),SUM($Z$5:Z74)))</f>
        <v/>
      </c>
      <c r="AB74" s="83">
        <f t="shared" si="22"/>
        <v>0</v>
      </c>
      <c r="AC74" s="83" t="str">
        <f>IF(ISERROR(B74),"",IF(AB74=0,NA(),SUM($AB$5:AB74)))</f>
        <v/>
      </c>
      <c r="AD74" s="68">
        <f>IF(ISERROR(AI74),"",IF(AG74=AG73+1,AD73*(1+'Retirement Calculator'!$B$6),AD73))</f>
        <v>60146.267607124988</v>
      </c>
      <c r="AE74" s="135"/>
      <c r="AF74" s="83" t="str">
        <f>IF(AE74="","",NPER((1+'Retirement Calculator'!$B$15)/(1+'Retirement Calculator'!$B$14)-1,-12*AE74,AA74,,1))</f>
        <v/>
      </c>
      <c r="AG74" s="128">
        <f t="shared" si="26"/>
        <v>6</v>
      </c>
      <c r="AH74" s="48">
        <f t="shared" si="27"/>
        <v>70</v>
      </c>
      <c r="AI74" s="48">
        <f>IF(AI73&lt;'Retirement Calculator'!$B$68,AI73+1,NA())</f>
        <v>70</v>
      </c>
      <c r="AJ74" s="68">
        <f>IF(ISERROR(AI74),"",IF(AG74=AG73+1,AJ73*(1+'Retirement Calculator'!$B$67),AJ73))</f>
        <v>21484.13543162886</v>
      </c>
      <c r="AK74" s="48">
        <f>IF(ISERROR(AJ74),"",FV((1+'Retirement Calculator'!$B$56)^(1/12)-1,AI74,-AJ74,,0))</f>
        <v>2003539.6065637176</v>
      </c>
      <c r="AL74" s="68">
        <f>SUM($AJ$5:AJ74)</f>
        <v>1192142.6704730641</v>
      </c>
      <c r="AM74" s="79"/>
      <c r="AN74" s="48" t="str">
        <f>IF(C74="","",SUM($C$5:C74))</f>
        <v/>
      </c>
      <c r="AO74" s="79"/>
      <c r="AP74" s="48">
        <f t="shared" si="28"/>
        <v>6</v>
      </c>
      <c r="AQ74" s="48">
        <f t="shared" si="29"/>
        <v>70</v>
      </c>
      <c r="AR74" s="48">
        <f>IF(AR73&lt;'Retirement Calculator'!$B$68,AR73+1,NA())</f>
        <v>70</v>
      </c>
      <c r="AS74" s="82">
        <f>IF(ISERROR(AR74),"",IF(AP74=AP73+1,AS73*(1+'Retirement Calculator'!$B$67),AS73))</f>
        <v>3580.6892386048098</v>
      </c>
      <c r="AT74" s="48">
        <f>IF(ISERROR(AS74),"",FV((1+'Retirement Calculator'!$B$57)^(1/12)-1,AR74,-AS74,,0))</f>
        <v>297788.0346419352</v>
      </c>
      <c r="AU74" s="68">
        <f>SUM($AJ$5:AS74)</f>
        <v>98069989.911494344</v>
      </c>
      <c r="AV74" s="79"/>
      <c r="AW74" s="48" t="str">
        <f>IF(I74="","",SUM($I$5:I74))</f>
        <v/>
      </c>
      <c r="AX74" s="79"/>
      <c r="AY74" s="48">
        <f t="shared" si="30"/>
        <v>6</v>
      </c>
      <c r="AZ74" s="48">
        <f t="shared" si="31"/>
        <v>70</v>
      </c>
      <c r="BA74" s="48">
        <f>IF(BA73&lt;'Retirement Calculator'!$B$68,BA73+1,NA())</f>
        <v>70</v>
      </c>
      <c r="BB74" s="82">
        <f>IF(ISERROR(BA74),"",IF(AY74=AY73+1,BB73*(1+'Retirement Calculator'!$B$67),BB73))</f>
        <v>10742.06771581443</v>
      </c>
      <c r="BC74" s="48">
        <f>IF(ISERROR(BB74),"",FV((1+'Retirement Calculator'!$B$58)^(1/12)-1,BA74,-BB74,,0))</f>
        <v>946061.74060420727</v>
      </c>
      <c r="BD74" s="68">
        <f>SUM($AJ$5:BB74)</f>
        <v>2319159553.3072724</v>
      </c>
      <c r="BE74" s="79"/>
      <c r="BF74" s="48" t="str">
        <f>IF(O74="","",SUM($O$5:O74))</f>
        <v/>
      </c>
      <c r="BG74" s="79"/>
      <c r="BH74" s="48">
        <f t="shared" si="32"/>
        <v>6</v>
      </c>
      <c r="BI74" s="48">
        <f t="shared" si="33"/>
        <v>70</v>
      </c>
      <c r="BJ74" s="48">
        <f>IF(BJ73&lt;'Retirement Calculator'!$B$68,BJ73+1,NA())</f>
        <v>70</v>
      </c>
      <c r="BK74" s="79"/>
      <c r="BL74" s="79"/>
      <c r="BM74" s="48">
        <f t="shared" si="34"/>
        <v>6</v>
      </c>
      <c r="BN74" s="48">
        <f t="shared" si="35"/>
        <v>70</v>
      </c>
      <c r="BO74" s="48">
        <f>IF(BO73&lt;'Retirement Calculator'!$B$68,BO73+1,NA())</f>
        <v>70</v>
      </c>
      <c r="BP74" s="79"/>
      <c r="BQ74" s="79"/>
      <c r="BR74" s="48">
        <f t="shared" si="36"/>
        <v>6</v>
      </c>
      <c r="BS74" s="48">
        <f t="shared" si="37"/>
        <v>70</v>
      </c>
      <c r="BT74" s="48">
        <f>IF(BT73&lt;'Retirement Calculator'!$B$68,BT73+1,NA())</f>
        <v>70</v>
      </c>
      <c r="BU74" s="79"/>
      <c r="BV74" s="79"/>
      <c r="BW74" s="48">
        <f t="shared" si="38"/>
        <v>6</v>
      </c>
      <c r="BX74" s="48">
        <f t="shared" si="39"/>
        <v>70</v>
      </c>
      <c r="BY74" s="48">
        <f>IF(BY73&lt;'Retirement Calculator'!$B$68,BY73+1,NA())</f>
        <v>70</v>
      </c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</row>
    <row r="75" spans="1:88">
      <c r="A75" s="44"/>
      <c r="B75" s="12" t="e">
        <f xml:space="preserve"> IF(ISERROR(F75),NA(),AI75)</f>
        <v>#N/A</v>
      </c>
      <c r="C75" s="71"/>
      <c r="D75" s="104"/>
      <c r="E75" s="99"/>
      <c r="F75" s="102" t="e">
        <f t="shared" si="23"/>
        <v>#N/A</v>
      </c>
      <c r="G75" s="103" t="str">
        <f>IF(D75="","",(D75+G74)*(1+((1+'Retirement Calculator'!$B$56)^(1/12)-1)))</f>
        <v/>
      </c>
      <c r="H75" s="55" t="str">
        <f>IF(C75="","",FV((1+'Retirement Calculator'!$B$56)^(1/12)-1,AI75,-C75,,0))</f>
        <v/>
      </c>
      <c r="I75" s="74"/>
      <c r="J75" s="99"/>
      <c r="K75" s="99"/>
      <c r="L75" s="102" t="e">
        <f t="shared" si="24"/>
        <v>#N/A</v>
      </c>
      <c r="M75" s="12" t="str">
        <f>IF(I75="","",FV((1+'Retirement Calculator'!$B$57)^(1/12)-1,AR75,-I75,,0))</f>
        <v/>
      </c>
      <c r="N75" s="12" t="str">
        <f>IF(J75="","",(J75+N74)*(1+((1+'Retirement Calculator'!$B$57)^(1/12)-1)))</f>
        <v/>
      </c>
      <c r="O75" s="74"/>
      <c r="P75" s="71"/>
      <c r="Q75" s="99"/>
      <c r="R75" s="69" t="e">
        <f t="shared" si="25"/>
        <v>#N/A</v>
      </c>
      <c r="S75" s="12" t="str">
        <f>IF(O75="","",FV((1+'Retirement Calculator'!$B$58)^(1/12)-1,BA75,-O75,,0))</f>
        <v/>
      </c>
      <c r="T75" s="43" t="str">
        <f>IF(P75="","",(P75+T74)*(1+((1+'Retirement Calculator'!$B$58)^(1/12)-1)))</f>
        <v/>
      </c>
      <c r="U75" s="71"/>
      <c r="V75" s="99"/>
      <c r="W75" s="108" t="str">
        <f>IF(U75="","",(U75+W74)*(1+((1+'Retirement Calculator'!$C$65)^(1/12)-1)))</f>
        <v/>
      </c>
      <c r="X75" s="73">
        <f t="shared" si="20"/>
        <v>0</v>
      </c>
      <c r="Y75" s="83" t="str">
        <f>IF(ISERROR(B75),"",SUM($X$5:X75))</f>
        <v/>
      </c>
      <c r="Z75" s="73">
        <f t="shared" si="21"/>
        <v>0</v>
      </c>
      <c r="AA75" s="83" t="str">
        <f>IF(ISERROR(B75),"",IF(Z75=0,NA(),SUM($Z$5:Z75)))</f>
        <v/>
      </c>
      <c r="AB75" s="83">
        <f t="shared" si="22"/>
        <v>0</v>
      </c>
      <c r="AC75" s="83" t="str">
        <f>IF(ISERROR(B75),"",IF(AB75=0,NA(),SUM($AB$5:AB75)))</f>
        <v/>
      </c>
      <c r="AD75" s="68">
        <f>IF(ISERROR(AI75),"",IF(AG75=AG74+1,AD74*(1+'Retirement Calculator'!$B$6),AD74))</f>
        <v>60146.267607124988</v>
      </c>
      <c r="AE75" s="135"/>
      <c r="AF75" s="83" t="str">
        <f>IF(AE75="","",NPER((1+'Retirement Calculator'!$B$15)/(1+'Retirement Calculator'!$B$14)-1,-12*AE75,AA75,,1))</f>
        <v/>
      </c>
      <c r="AG75" s="128">
        <f t="shared" si="26"/>
        <v>6</v>
      </c>
      <c r="AH75" s="48">
        <f t="shared" si="27"/>
        <v>71</v>
      </c>
      <c r="AI75" s="48">
        <f>IF(AI74&lt;'Retirement Calculator'!$B$68,AI74+1,NA())</f>
        <v>71</v>
      </c>
      <c r="AJ75" s="68">
        <f>IF(ISERROR(AI75),"",IF(AG75=AG74+1,AJ74*(1+'Retirement Calculator'!$B$67),AJ74))</f>
        <v>21484.13543162886</v>
      </c>
      <c r="AK75" s="48">
        <f>IF(ISERROR(AJ75),"",FV((1+'Retirement Calculator'!$B$56)^(1/12)-1,AI75,-AJ75,,0))</f>
        <v>2041000.2481729556</v>
      </c>
      <c r="AL75" s="68">
        <f>SUM($AJ$5:AJ75)</f>
        <v>1213626.805904693</v>
      </c>
      <c r="AM75" s="79"/>
      <c r="AN75" s="48" t="str">
        <f>IF(C75="","",SUM($C$5:C75))</f>
        <v/>
      </c>
      <c r="AO75" s="79"/>
      <c r="AP75" s="48">
        <f t="shared" si="28"/>
        <v>6</v>
      </c>
      <c r="AQ75" s="48">
        <f t="shared" si="29"/>
        <v>71</v>
      </c>
      <c r="AR75" s="48">
        <f>IF(AR74&lt;'Retirement Calculator'!$B$68,AR74+1,NA())</f>
        <v>71</v>
      </c>
      <c r="AS75" s="82">
        <f>IF(ISERROR(AR75),"",IF(AP75=AP74+1,AS74*(1+'Retirement Calculator'!$B$67),AS74))</f>
        <v>3580.6892386048098</v>
      </c>
      <c r="AT75" s="48">
        <f>IF(ISERROR(AS75),"",FV((1+'Retirement Calculator'!$B$57)^(1/12)-1,AR75,-AS75,,0))</f>
        <v>302818.22219691385</v>
      </c>
      <c r="AU75" s="68">
        <f>SUM($AJ$5:AS75)</f>
        <v>101349829.79024222</v>
      </c>
      <c r="AV75" s="79"/>
      <c r="AW75" s="48" t="str">
        <f>IF(I75="","",SUM($I$5:I75))</f>
        <v/>
      </c>
      <c r="AX75" s="79"/>
      <c r="AY75" s="48">
        <f t="shared" si="30"/>
        <v>6</v>
      </c>
      <c r="AZ75" s="48">
        <f t="shared" si="31"/>
        <v>71</v>
      </c>
      <c r="BA75" s="48">
        <f>IF(BA74&lt;'Retirement Calculator'!$B$68,BA74+1,NA())</f>
        <v>71</v>
      </c>
      <c r="BB75" s="82">
        <f>IF(ISERROR(BA75),"",IF(AY75=AY74+1,BB74*(1+'Retirement Calculator'!$B$67),BB74))</f>
        <v>10742.06771581443</v>
      </c>
      <c r="BC75" s="48">
        <f>IF(ISERROR(BB75),"",FV((1+'Retirement Calculator'!$B$58)^(1/12)-1,BA75,-BB75,,0))</f>
        <v>962890.79804499191</v>
      </c>
      <c r="BD75" s="68">
        <f>SUM($AJ$5:BB75)</f>
        <v>2424102931.2661753</v>
      </c>
      <c r="BE75" s="79"/>
      <c r="BF75" s="48" t="str">
        <f>IF(O75="","",SUM($O$5:O75))</f>
        <v/>
      </c>
      <c r="BG75" s="79"/>
      <c r="BH75" s="48">
        <f t="shared" si="32"/>
        <v>6</v>
      </c>
      <c r="BI75" s="48">
        <f t="shared" si="33"/>
        <v>71</v>
      </c>
      <c r="BJ75" s="48">
        <f>IF(BJ74&lt;'Retirement Calculator'!$B$68,BJ74+1,NA())</f>
        <v>71</v>
      </c>
      <c r="BK75" s="79"/>
      <c r="BL75" s="79"/>
      <c r="BM75" s="48">
        <f t="shared" si="34"/>
        <v>6</v>
      </c>
      <c r="BN75" s="48">
        <f t="shared" si="35"/>
        <v>71</v>
      </c>
      <c r="BO75" s="48">
        <f>IF(BO74&lt;'Retirement Calculator'!$B$68,BO74+1,NA())</f>
        <v>71</v>
      </c>
      <c r="BP75" s="79"/>
      <c r="BQ75" s="79"/>
      <c r="BR75" s="48">
        <f t="shared" si="36"/>
        <v>6</v>
      </c>
      <c r="BS75" s="48">
        <f t="shared" si="37"/>
        <v>71</v>
      </c>
      <c r="BT75" s="48">
        <f>IF(BT74&lt;'Retirement Calculator'!$B$68,BT74+1,NA())</f>
        <v>71</v>
      </c>
      <c r="BU75" s="79"/>
      <c r="BV75" s="79"/>
      <c r="BW75" s="48">
        <f t="shared" si="38"/>
        <v>6</v>
      </c>
      <c r="BX75" s="48">
        <f t="shared" si="39"/>
        <v>71</v>
      </c>
      <c r="BY75" s="48">
        <f>IF(BY74&lt;'Retirement Calculator'!$B$68,BY74+1,NA())</f>
        <v>71</v>
      </c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</row>
    <row r="76" spans="1:88">
      <c r="A76" s="44"/>
      <c r="B76" s="12" t="e">
        <f xml:space="preserve"> IF(ISERROR(F76),NA(),AI76)</f>
        <v>#N/A</v>
      </c>
      <c r="C76" s="71"/>
      <c r="D76" s="104"/>
      <c r="E76" s="99"/>
      <c r="F76" s="102" t="e">
        <f t="shared" si="23"/>
        <v>#N/A</v>
      </c>
      <c r="G76" s="103" t="str">
        <f>IF(D76="","",(D76+G75)*(1+((1+'Retirement Calculator'!$B$56)^(1/12)-1)))</f>
        <v/>
      </c>
      <c r="H76" s="55" t="str">
        <f>IF(C76="","",FV((1+'Retirement Calculator'!$B$56)^(1/12)-1,AI76,-C76,,0))</f>
        <v/>
      </c>
      <c r="I76" s="74"/>
      <c r="J76" s="99"/>
      <c r="K76" s="99"/>
      <c r="L76" s="102" t="e">
        <f t="shared" si="24"/>
        <v>#N/A</v>
      </c>
      <c r="M76" s="12" t="str">
        <f>IF(I76="","",FV((1+'Retirement Calculator'!$B$57)^(1/12)-1,AR76,-I76,,0))</f>
        <v/>
      </c>
      <c r="N76" s="12" t="str">
        <f>IF(J76="","",(J76+N75)*(1+((1+'Retirement Calculator'!$B$57)^(1/12)-1)))</f>
        <v/>
      </c>
      <c r="O76" s="74"/>
      <c r="P76" s="71"/>
      <c r="Q76" s="99"/>
      <c r="R76" s="69" t="e">
        <f t="shared" si="25"/>
        <v>#N/A</v>
      </c>
      <c r="S76" s="12" t="str">
        <f>IF(O76="","",FV((1+'Retirement Calculator'!$B$58)^(1/12)-1,BA76,-O76,,0))</f>
        <v/>
      </c>
      <c r="T76" s="43" t="str">
        <f>IF(P76="","",(P76+T75)*(1+((1+'Retirement Calculator'!$B$58)^(1/12)-1)))</f>
        <v/>
      </c>
      <c r="U76" s="71"/>
      <c r="V76" s="99"/>
      <c r="W76" s="108" t="str">
        <f>IF(U76="","",(U76+W75)*(1+((1+'Retirement Calculator'!$C$65)^(1/12)-1)))</f>
        <v/>
      </c>
      <c r="X76" s="73">
        <f t="shared" si="20"/>
        <v>0</v>
      </c>
      <c r="Y76" s="83" t="str">
        <f>IF(ISERROR(B76),"",SUM($X$5:X76))</f>
        <v/>
      </c>
      <c r="Z76" s="73">
        <f t="shared" si="21"/>
        <v>0</v>
      </c>
      <c r="AA76" s="83" t="str">
        <f>IF(ISERROR(B76),"",IF(Z76=0,NA(),SUM($Z$5:Z76)))</f>
        <v/>
      </c>
      <c r="AB76" s="83">
        <f t="shared" si="22"/>
        <v>0</v>
      </c>
      <c r="AC76" s="83" t="str">
        <f>IF(ISERROR(B76),"",IF(AB76=0,NA(),SUM($AB$5:AB76)))</f>
        <v/>
      </c>
      <c r="AD76" s="68">
        <f>IF(ISERROR(AI76),"",IF(AG76=AG75+1,AD75*(1+'Retirement Calculator'!$B$6),AD75))</f>
        <v>60146.267607124988</v>
      </c>
      <c r="AE76" s="135"/>
      <c r="AF76" s="83" t="str">
        <f>IF(AE76="","",NPER((1+'Retirement Calculator'!$B$15)/(1+'Retirement Calculator'!$B$14)-1,-12*AE76,AA76,,1))</f>
        <v/>
      </c>
      <c r="AG76" s="128">
        <f t="shared" si="26"/>
        <v>6</v>
      </c>
      <c r="AH76" s="48">
        <f t="shared" si="27"/>
        <v>72</v>
      </c>
      <c r="AI76" s="48">
        <f>IF(AI75&lt;'Retirement Calculator'!$B$68,AI75+1,NA())</f>
        <v>72</v>
      </c>
      <c r="AJ76" s="68">
        <f>IF(ISERROR(AI76),"",IF(AG76=AG75+1,AJ75*(1+'Retirement Calculator'!$B$67),AJ75))</f>
        <v>21484.13543162886</v>
      </c>
      <c r="AK76" s="48">
        <f>IF(ISERROR(AJ76),"",FV((1+'Retirement Calculator'!$B$56)^(1/12)-1,AI76,-AJ76,,0))</f>
        <v>2078759.6061989444</v>
      </c>
      <c r="AL76" s="68">
        <f>SUM($AJ$5:AJ76)</f>
        <v>1235110.9413363219</v>
      </c>
      <c r="AM76" s="79"/>
      <c r="AN76" s="48" t="str">
        <f>IF(C76="","",SUM($C$5:C76))</f>
        <v/>
      </c>
      <c r="AO76" s="79"/>
      <c r="AP76" s="48">
        <f t="shared" si="28"/>
        <v>6</v>
      </c>
      <c r="AQ76" s="48">
        <f t="shared" si="29"/>
        <v>72</v>
      </c>
      <c r="AR76" s="48">
        <f>IF(AR75&lt;'Retirement Calculator'!$B$68,AR75+1,NA())</f>
        <v>72</v>
      </c>
      <c r="AS76" s="82">
        <f>IF(ISERROR(AR76),"",IF(AP76=AP75+1,AS75*(1+'Retirement Calculator'!$B$67),AS75))</f>
        <v>3580.6892386048098</v>
      </c>
      <c r="AT76" s="48">
        <f>IF(ISERROR(AS76),"",FV((1+'Retirement Calculator'!$B$57)^(1/12)-1,AR76,-AS76,,0))</f>
        <v>307872.89444416953</v>
      </c>
      <c r="AU76" s="68">
        <f>SUM($AJ$5:AS76)</f>
        <v>104688915.16244774</v>
      </c>
      <c r="AV76" s="79"/>
      <c r="AW76" s="48" t="str">
        <f>IF(I76="","",SUM($I$5:I76))</f>
        <v/>
      </c>
      <c r="AX76" s="79"/>
      <c r="AY76" s="48">
        <f t="shared" si="30"/>
        <v>6</v>
      </c>
      <c r="AZ76" s="48">
        <f t="shared" si="31"/>
        <v>72</v>
      </c>
      <c r="BA76" s="48">
        <f>IF(BA75&lt;'Retirement Calculator'!$B$68,BA75+1,NA())</f>
        <v>72</v>
      </c>
      <c r="BB76" s="82">
        <f>IF(ISERROR(BA76),"",IF(AY76=AY75+1,BB75*(1+'Retirement Calculator'!$B$67),BB75))</f>
        <v>10742.06771581443</v>
      </c>
      <c r="BC76" s="48">
        <f>IF(ISERROR(BB76),"",FV((1+'Retirement Calculator'!$B$58)^(1/12)-1,BA76,-BB76,,0))</f>
        <v>979828.13414807292</v>
      </c>
      <c r="BD76" s="68">
        <f>SUM($AJ$5:BB76)</f>
        <v>2532449696.7629881</v>
      </c>
      <c r="BE76" s="79"/>
      <c r="BF76" s="48" t="str">
        <f>IF(O76="","",SUM($O$5:O76))</f>
        <v/>
      </c>
      <c r="BG76" s="79"/>
      <c r="BH76" s="48">
        <f t="shared" si="32"/>
        <v>6</v>
      </c>
      <c r="BI76" s="48">
        <f t="shared" si="33"/>
        <v>72</v>
      </c>
      <c r="BJ76" s="48">
        <f>IF(BJ75&lt;'Retirement Calculator'!$B$68,BJ75+1,NA())</f>
        <v>72</v>
      </c>
      <c r="BK76" s="79"/>
      <c r="BL76" s="79"/>
      <c r="BM76" s="48">
        <f t="shared" si="34"/>
        <v>6</v>
      </c>
      <c r="BN76" s="48">
        <f t="shared" si="35"/>
        <v>72</v>
      </c>
      <c r="BO76" s="48">
        <f>IF(BO75&lt;'Retirement Calculator'!$B$68,BO75+1,NA())</f>
        <v>72</v>
      </c>
      <c r="BP76" s="79"/>
      <c r="BQ76" s="79"/>
      <c r="BR76" s="48">
        <f t="shared" si="36"/>
        <v>6</v>
      </c>
      <c r="BS76" s="48">
        <f t="shared" si="37"/>
        <v>72</v>
      </c>
      <c r="BT76" s="48">
        <f>IF(BT75&lt;'Retirement Calculator'!$B$68,BT75+1,NA())</f>
        <v>72</v>
      </c>
      <c r="BU76" s="79"/>
      <c r="BV76" s="79"/>
      <c r="BW76" s="48">
        <f t="shared" si="38"/>
        <v>6</v>
      </c>
      <c r="BX76" s="48">
        <f t="shared" si="39"/>
        <v>72</v>
      </c>
      <c r="BY76" s="48">
        <f>IF(BY75&lt;'Retirement Calculator'!$B$68,BY75+1,NA())</f>
        <v>72</v>
      </c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</row>
    <row r="77" spans="1:88">
      <c r="A77" s="44"/>
      <c r="B77" s="12" t="e">
        <f xml:space="preserve"> IF(ISERROR(F77),NA(),AI77)</f>
        <v>#N/A</v>
      </c>
      <c r="C77" s="71"/>
      <c r="D77" s="104"/>
      <c r="E77" s="99"/>
      <c r="F77" s="102" t="e">
        <f t="shared" si="23"/>
        <v>#N/A</v>
      </c>
      <c r="G77" s="103" t="str">
        <f>IF(D77="","",(D77+G76)*(1+((1+'Retirement Calculator'!$B$56)^(1/12)-1)))</f>
        <v/>
      </c>
      <c r="H77" s="55" t="str">
        <f>IF(C77="","",FV((1+'Retirement Calculator'!$B$56)^(1/12)-1,AI77,-C77,,0))</f>
        <v/>
      </c>
      <c r="I77" s="74"/>
      <c r="J77" s="99"/>
      <c r="K77" s="99"/>
      <c r="L77" s="102" t="e">
        <f t="shared" si="24"/>
        <v>#N/A</v>
      </c>
      <c r="M77" s="12" t="str">
        <f>IF(I77="","",FV((1+'Retirement Calculator'!$B$57)^(1/12)-1,AR77,-I77,,0))</f>
        <v/>
      </c>
      <c r="N77" s="12" t="str">
        <f>IF(J77="","",(J77+N76)*(1+((1+'Retirement Calculator'!$B$57)^(1/12)-1)))</f>
        <v/>
      </c>
      <c r="O77" s="74"/>
      <c r="P77" s="71"/>
      <c r="Q77" s="99"/>
      <c r="R77" s="69" t="e">
        <f t="shared" si="25"/>
        <v>#N/A</v>
      </c>
      <c r="S77" s="12" t="str">
        <f>IF(O77="","",FV((1+'Retirement Calculator'!$B$58)^(1/12)-1,BA77,-O77,,0))</f>
        <v/>
      </c>
      <c r="T77" s="43" t="str">
        <f>IF(P77="","",(P77+T76)*(1+((1+'Retirement Calculator'!$B$58)^(1/12)-1)))</f>
        <v/>
      </c>
      <c r="U77" s="71"/>
      <c r="V77" s="99"/>
      <c r="W77" s="108" t="str">
        <f>IF(U77="","",(U77+W76)*(1+((1+'Retirement Calculator'!$C$65)^(1/12)-1)))</f>
        <v/>
      </c>
      <c r="X77" s="73">
        <f t="shared" si="20"/>
        <v>0</v>
      </c>
      <c r="Y77" s="83" t="str">
        <f>IF(ISERROR(B77),"",SUM($X$5:X77))</f>
        <v/>
      </c>
      <c r="Z77" s="73">
        <f t="shared" si="21"/>
        <v>0</v>
      </c>
      <c r="AA77" s="83" t="str">
        <f>IF(ISERROR(B77),"",IF(Z77=0,NA(),SUM($Z$5:Z77)))</f>
        <v/>
      </c>
      <c r="AB77" s="83">
        <f t="shared" si="22"/>
        <v>0</v>
      </c>
      <c r="AC77" s="83" t="str">
        <f>IF(ISERROR(B77),"",IF(AB77=0,NA(),SUM($AB$5:AB77)))</f>
        <v/>
      </c>
      <c r="AD77" s="68">
        <f>IF(ISERROR(AI77),"",IF(AG77=AG76+1,AD76*(1+'Retirement Calculator'!$B$6),AD76))</f>
        <v>65258.700353730608</v>
      </c>
      <c r="AE77" s="135"/>
      <c r="AF77" s="83" t="str">
        <f>IF(AE77="","",NPER((1+'Retirement Calculator'!$B$15)/(1+'Retirement Calculator'!$B$14)-1,-12*AE77,AA77,,1))</f>
        <v/>
      </c>
      <c r="AG77" s="128">
        <f t="shared" si="26"/>
        <v>7</v>
      </c>
      <c r="AH77" s="48">
        <f t="shared" si="27"/>
        <v>73</v>
      </c>
      <c r="AI77" s="48">
        <f>IF(AI76&lt;'Retirement Calculator'!$B$68,AI76+1,NA())</f>
        <v>73</v>
      </c>
      <c r="AJ77" s="68">
        <f>IF(ISERROR(AI77),"",IF(AG77=AG76+1,AJ76*(1+'Retirement Calculator'!$B$67),AJ76))</f>
        <v>23632.548974791749</v>
      </c>
      <c r="AK77" s="48">
        <f>IF(ISERROR(AJ77),"",FV((1+'Retirement Calculator'!$B$56)^(1/12)-1,AI77,-AJ77,,0))</f>
        <v>2328502.0689131701</v>
      </c>
      <c r="AL77" s="68">
        <f>SUM($AJ$5:AJ77)</f>
        <v>1258743.4903111137</v>
      </c>
      <c r="AM77" s="79"/>
      <c r="AN77" s="48" t="str">
        <f>IF(C77="","",SUM($C$5:C77))</f>
        <v/>
      </c>
      <c r="AO77" s="79"/>
      <c r="AP77" s="48">
        <f t="shared" si="28"/>
        <v>7</v>
      </c>
      <c r="AQ77" s="48">
        <f t="shared" si="29"/>
        <v>73</v>
      </c>
      <c r="AR77" s="48">
        <f>IF(AR76&lt;'Retirement Calculator'!$B$68,AR76+1,NA())</f>
        <v>73</v>
      </c>
      <c r="AS77" s="82">
        <f>IF(ISERROR(AR77),"",IF(AP77=AP76+1,AS76*(1+'Retirement Calculator'!$B$67),AS76))</f>
        <v>3938.7581624652912</v>
      </c>
      <c r="AT77" s="48">
        <f>IF(ISERROR(AS77),"",FV((1+'Retirement Calculator'!$B$57)^(1/12)-1,AR77,-AS77,,0))</f>
        <v>344247.38762059802</v>
      </c>
      <c r="AU77" s="68">
        <f>SUM($AJ$5:AS77)</f>
        <v>108303885.02880929</v>
      </c>
      <c r="AV77" s="79"/>
      <c r="AW77" s="48" t="str">
        <f>IF(I77="","",SUM($I$5:I77))</f>
        <v/>
      </c>
      <c r="AX77" s="79"/>
      <c r="AY77" s="48">
        <f t="shared" si="30"/>
        <v>7</v>
      </c>
      <c r="AZ77" s="48">
        <f t="shared" si="31"/>
        <v>73</v>
      </c>
      <c r="BA77" s="48">
        <f>IF(BA76&lt;'Retirement Calculator'!$B$68,BA76+1,NA())</f>
        <v>73</v>
      </c>
      <c r="BB77" s="82">
        <f>IF(ISERROR(BA77),"",IF(AY77=AY76+1,BB76*(1+'Retirement Calculator'!$B$67),BB76))</f>
        <v>11816.274487395875</v>
      </c>
      <c r="BC77" s="48">
        <f>IF(ISERROR(BB77),"",FV((1+'Retirement Calculator'!$B$58)^(1/12)-1,BA77,-BB77,,0))</f>
        <v>1096561.890139787</v>
      </c>
      <c r="BD77" s="68">
        <f>SUM($AJ$5:BB77)</f>
        <v>2644724768.3202667</v>
      </c>
      <c r="BE77" s="79"/>
      <c r="BF77" s="48" t="str">
        <f>IF(O77="","",SUM($O$5:O77))</f>
        <v/>
      </c>
      <c r="BG77" s="79"/>
      <c r="BH77" s="48">
        <f t="shared" si="32"/>
        <v>7</v>
      </c>
      <c r="BI77" s="48">
        <f t="shared" si="33"/>
        <v>73</v>
      </c>
      <c r="BJ77" s="48">
        <f>IF(BJ76&lt;'Retirement Calculator'!$B$68,BJ76+1,NA())</f>
        <v>73</v>
      </c>
      <c r="BK77" s="79"/>
      <c r="BL77" s="79"/>
      <c r="BM77" s="48">
        <f t="shared" si="34"/>
        <v>7</v>
      </c>
      <c r="BN77" s="48">
        <f t="shared" si="35"/>
        <v>73</v>
      </c>
      <c r="BO77" s="48">
        <f>IF(BO76&lt;'Retirement Calculator'!$B$68,BO76+1,NA())</f>
        <v>73</v>
      </c>
      <c r="BP77" s="79"/>
      <c r="BQ77" s="79"/>
      <c r="BR77" s="48">
        <f t="shared" si="36"/>
        <v>7</v>
      </c>
      <c r="BS77" s="48">
        <f t="shared" si="37"/>
        <v>73</v>
      </c>
      <c r="BT77" s="48">
        <f>IF(BT76&lt;'Retirement Calculator'!$B$68,BT76+1,NA())</f>
        <v>73</v>
      </c>
      <c r="BU77" s="79"/>
      <c r="BV77" s="79"/>
      <c r="BW77" s="48">
        <f t="shared" si="38"/>
        <v>7</v>
      </c>
      <c r="BX77" s="48">
        <f t="shared" si="39"/>
        <v>73</v>
      </c>
      <c r="BY77" s="48">
        <f>IF(BY76&lt;'Retirement Calculator'!$B$68,BY76+1,NA())</f>
        <v>73</v>
      </c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</row>
    <row r="78" spans="1:88">
      <c r="A78" s="44"/>
      <c r="B78" s="12" t="e">
        <f xml:space="preserve"> IF(ISERROR(F78),NA(),AI78)</f>
        <v>#N/A</v>
      </c>
      <c r="C78" s="71"/>
      <c r="D78" s="104"/>
      <c r="E78" s="99"/>
      <c r="F78" s="102" t="e">
        <f t="shared" si="23"/>
        <v>#N/A</v>
      </c>
      <c r="G78" s="103" t="str">
        <f>IF(D78="","",(D78+G77)*(1+((1+'Retirement Calculator'!$B$56)^(1/12)-1)))</f>
        <v/>
      </c>
      <c r="H78" s="55" t="str">
        <f>IF(C78="","",FV((1+'Retirement Calculator'!$B$56)^(1/12)-1,AI78,-C78,,0))</f>
        <v/>
      </c>
      <c r="I78" s="74"/>
      <c r="J78" s="99"/>
      <c r="K78" s="99"/>
      <c r="L78" s="102" t="e">
        <f t="shared" si="24"/>
        <v>#N/A</v>
      </c>
      <c r="M78" s="12" t="str">
        <f>IF(I78="","",FV((1+'Retirement Calculator'!$B$57)^(1/12)-1,AR78,-I78,,0))</f>
        <v/>
      </c>
      <c r="N78" s="12" t="str">
        <f>IF(J78="","",(J78+N77)*(1+((1+'Retirement Calculator'!$B$57)^(1/12)-1)))</f>
        <v/>
      </c>
      <c r="O78" s="74"/>
      <c r="P78" s="71"/>
      <c r="Q78" s="99"/>
      <c r="R78" s="69" t="e">
        <f t="shared" si="25"/>
        <v>#N/A</v>
      </c>
      <c r="S78" s="12" t="str">
        <f>IF(O78="","",FV((1+'Retirement Calculator'!$B$58)^(1/12)-1,BA78,-O78,,0))</f>
        <v/>
      </c>
      <c r="T78" s="43" t="str">
        <f>IF(P78="","",(P78+T77)*(1+((1+'Retirement Calculator'!$B$58)^(1/12)-1)))</f>
        <v/>
      </c>
      <c r="U78" s="71"/>
      <c r="V78" s="99"/>
      <c r="W78" s="108" t="str">
        <f>IF(U78="","",(U78+W77)*(1+((1+'Retirement Calculator'!$C$65)^(1/12)-1)))</f>
        <v/>
      </c>
      <c r="X78" s="73">
        <f t="shared" si="20"/>
        <v>0</v>
      </c>
      <c r="Y78" s="83" t="str">
        <f>IF(ISERROR(B78),"",SUM($X$5:X78))</f>
        <v/>
      </c>
      <c r="Z78" s="73">
        <f t="shared" si="21"/>
        <v>0</v>
      </c>
      <c r="AA78" s="83" t="str">
        <f>IF(ISERROR(B78),"",IF(Z78=0,NA(),SUM($Z$5:Z78)))</f>
        <v/>
      </c>
      <c r="AB78" s="83">
        <f t="shared" si="22"/>
        <v>0</v>
      </c>
      <c r="AC78" s="83" t="str">
        <f>IF(ISERROR(B78),"",IF(AB78=0,NA(),SUM($AB$5:AB78)))</f>
        <v/>
      </c>
      <c r="AD78" s="68">
        <f>IF(ISERROR(AI78),"",IF(AG78=AG77+1,AD77*(1+'Retirement Calculator'!$B$6),AD77))</f>
        <v>65258.700353730608</v>
      </c>
      <c r="AE78" s="135"/>
      <c r="AF78" s="83" t="str">
        <f>IF(AE78="","",NPER((1+'Retirement Calculator'!$B$15)/(1+'Retirement Calculator'!$B$14)-1,-12*AE78,AA78,,1))</f>
        <v/>
      </c>
      <c r="AG78" s="128">
        <f t="shared" si="26"/>
        <v>7</v>
      </c>
      <c r="AH78" s="48">
        <f t="shared" si="27"/>
        <v>74</v>
      </c>
      <c r="AI78" s="48">
        <f>IF(AI77&lt;'Retirement Calculator'!$B$68,AI77+1,NA())</f>
        <v>74</v>
      </c>
      <c r="AJ78" s="68">
        <f>IF(ISERROR(AI78),"",IF(AG78=AG77+1,AJ77*(1+'Retirement Calculator'!$B$67),AJ77))</f>
        <v>23632.548974791749</v>
      </c>
      <c r="AK78" s="48">
        <f>IF(ISERROR(AJ78),"",FV((1+'Retirement Calculator'!$B$56)^(1/12)-1,AI78,-AJ78,,0))</f>
        <v>2370702.4203744689</v>
      </c>
      <c r="AL78" s="68">
        <f>SUM($AJ$5:AJ78)</f>
        <v>1282376.0392859054</v>
      </c>
      <c r="AM78" s="79"/>
      <c r="AN78" s="48" t="str">
        <f>IF(C78="","",SUM($C$5:C78))</f>
        <v/>
      </c>
      <c r="AO78" s="79"/>
      <c r="AP78" s="48">
        <f t="shared" si="28"/>
        <v>7</v>
      </c>
      <c r="AQ78" s="48">
        <f t="shared" si="29"/>
        <v>74</v>
      </c>
      <c r="AR78" s="48">
        <f>IF(AR77&lt;'Retirement Calculator'!$B$68,AR77+1,NA())</f>
        <v>74</v>
      </c>
      <c r="AS78" s="82">
        <f>IF(ISERROR(AR78),"",IF(AP78=AP77+1,AS77*(1+'Retirement Calculator'!$B$67),AS77))</f>
        <v>3938.7581624652912</v>
      </c>
      <c r="AT78" s="48">
        <f>IF(ISERROR(AS78),"",FV((1+'Retirement Calculator'!$B$57)^(1/12)-1,AR78,-AS78,,0))</f>
        <v>349861.787349294</v>
      </c>
      <c r="AU78" s="68">
        <f>SUM($AJ$5:AS78)</f>
        <v>111984689.79560693</v>
      </c>
      <c r="AV78" s="79"/>
      <c r="AW78" s="48" t="str">
        <f>IF(I78="","",SUM($I$5:I78))</f>
        <v/>
      </c>
      <c r="AX78" s="79"/>
      <c r="AY78" s="48">
        <f t="shared" si="30"/>
        <v>7</v>
      </c>
      <c r="AZ78" s="48">
        <f t="shared" si="31"/>
        <v>74</v>
      </c>
      <c r="BA78" s="48">
        <f>IF(BA77&lt;'Retirement Calculator'!$B$68,BA77+1,NA())</f>
        <v>74</v>
      </c>
      <c r="BB78" s="82">
        <f>IF(ISERROR(BA78),"",IF(AY78=AY77+1,BB77*(1+'Retirement Calculator'!$B$67),BB77))</f>
        <v>11816.274487395875</v>
      </c>
      <c r="BC78" s="48">
        <f>IF(ISERROR(BB78),"",FV((1+'Retirement Calculator'!$B$58)^(1/12)-1,BA78,-BB78,,0))</f>
        <v>1115433.4768458246</v>
      </c>
      <c r="BD78" s="68">
        <f>SUM($AJ$5:BB78)</f>
        <v>2760752095.9445086</v>
      </c>
      <c r="BE78" s="79"/>
      <c r="BF78" s="48" t="str">
        <f>IF(O78="","",SUM($O$5:O78))</f>
        <v/>
      </c>
      <c r="BG78" s="79"/>
      <c r="BH78" s="48">
        <f t="shared" si="32"/>
        <v>7</v>
      </c>
      <c r="BI78" s="48">
        <f t="shared" si="33"/>
        <v>74</v>
      </c>
      <c r="BJ78" s="48">
        <f>IF(BJ77&lt;'Retirement Calculator'!$B$68,BJ77+1,NA())</f>
        <v>74</v>
      </c>
      <c r="BK78" s="79"/>
      <c r="BL78" s="79"/>
      <c r="BM78" s="48">
        <f t="shared" si="34"/>
        <v>7</v>
      </c>
      <c r="BN78" s="48">
        <f t="shared" si="35"/>
        <v>74</v>
      </c>
      <c r="BO78" s="48">
        <f>IF(BO77&lt;'Retirement Calculator'!$B$68,BO77+1,NA())</f>
        <v>74</v>
      </c>
      <c r="BP78" s="79"/>
      <c r="BQ78" s="79"/>
      <c r="BR78" s="48">
        <f t="shared" si="36"/>
        <v>7</v>
      </c>
      <c r="BS78" s="48">
        <f t="shared" si="37"/>
        <v>74</v>
      </c>
      <c r="BT78" s="48">
        <f>IF(BT77&lt;'Retirement Calculator'!$B$68,BT77+1,NA())</f>
        <v>74</v>
      </c>
      <c r="BU78" s="79"/>
      <c r="BV78" s="79"/>
      <c r="BW78" s="48">
        <f t="shared" si="38"/>
        <v>7</v>
      </c>
      <c r="BX78" s="48">
        <f t="shared" si="39"/>
        <v>74</v>
      </c>
      <c r="BY78" s="48">
        <f>IF(BY77&lt;'Retirement Calculator'!$B$68,BY77+1,NA())</f>
        <v>74</v>
      </c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</row>
    <row r="79" spans="1:88">
      <c r="A79" s="44"/>
      <c r="B79" s="12" t="e">
        <f xml:space="preserve"> IF(ISERROR(F79),NA(),AI79)</f>
        <v>#N/A</v>
      </c>
      <c r="C79" s="71"/>
      <c r="D79" s="104"/>
      <c r="E79" s="99"/>
      <c r="F79" s="102" t="e">
        <f t="shared" si="23"/>
        <v>#N/A</v>
      </c>
      <c r="G79" s="103" t="str">
        <f>IF(D79="","",(D79+G78)*(1+((1+'Retirement Calculator'!$B$56)^(1/12)-1)))</f>
        <v/>
      </c>
      <c r="H79" s="55" t="str">
        <f>IF(C79="","",FV((1+'Retirement Calculator'!$B$56)^(1/12)-1,AI79,-C79,,0))</f>
        <v/>
      </c>
      <c r="I79" s="74"/>
      <c r="J79" s="99"/>
      <c r="K79" s="99"/>
      <c r="L79" s="102" t="e">
        <f t="shared" si="24"/>
        <v>#N/A</v>
      </c>
      <c r="M79" s="12" t="str">
        <f>IF(I79="","",FV((1+'Retirement Calculator'!$B$57)^(1/12)-1,AR79,-I79,,0))</f>
        <v/>
      </c>
      <c r="N79" s="12" t="str">
        <f>IF(J79="","",(J79+N78)*(1+((1+'Retirement Calculator'!$B$57)^(1/12)-1)))</f>
        <v/>
      </c>
      <c r="O79" s="74"/>
      <c r="P79" s="71"/>
      <c r="Q79" s="99"/>
      <c r="R79" s="69" t="e">
        <f t="shared" si="25"/>
        <v>#N/A</v>
      </c>
      <c r="S79" s="12" t="str">
        <f>IF(O79="","",FV((1+'Retirement Calculator'!$B$58)^(1/12)-1,BA79,-O79,,0))</f>
        <v/>
      </c>
      <c r="T79" s="43" t="str">
        <f>IF(P79="","",(P79+T78)*(1+((1+'Retirement Calculator'!$B$58)^(1/12)-1)))</f>
        <v/>
      </c>
      <c r="U79" s="71"/>
      <c r="V79" s="99"/>
      <c r="W79" s="108" t="str">
        <f>IF(U79="","",(U79+W78)*(1+((1+'Retirement Calculator'!$C$65)^(1/12)-1)))</f>
        <v/>
      </c>
      <c r="X79" s="73">
        <f t="shared" si="20"/>
        <v>0</v>
      </c>
      <c r="Y79" s="83" t="str">
        <f>IF(ISERROR(B79),"",SUM($X$5:X79))</f>
        <v/>
      </c>
      <c r="Z79" s="73">
        <f t="shared" si="21"/>
        <v>0</v>
      </c>
      <c r="AA79" s="83" t="str">
        <f>IF(ISERROR(B79),"",IF(Z79=0,NA(),SUM($Z$5:Z79)))</f>
        <v/>
      </c>
      <c r="AB79" s="83">
        <f t="shared" si="22"/>
        <v>0</v>
      </c>
      <c r="AC79" s="83" t="str">
        <f>IF(ISERROR(B79),"",IF(AB79=0,NA(),SUM($AB$5:AB79)))</f>
        <v/>
      </c>
      <c r="AD79" s="68">
        <f>IF(ISERROR(AI79),"",IF(AG79=AG78+1,AD78*(1+'Retirement Calculator'!$B$6),AD78))</f>
        <v>65258.700353730608</v>
      </c>
      <c r="AE79" s="135"/>
      <c r="AF79" s="83" t="str">
        <f>IF(AE79="","",NPER((1+'Retirement Calculator'!$B$15)/(1+'Retirement Calculator'!$B$14)-1,-12*AE79,AA79,,1))</f>
        <v/>
      </c>
      <c r="AG79" s="128">
        <f t="shared" si="26"/>
        <v>7</v>
      </c>
      <c r="AH79" s="48">
        <f t="shared" si="27"/>
        <v>75</v>
      </c>
      <c r="AI79" s="48">
        <f>IF(AI78&lt;'Retirement Calculator'!$B$68,AI78+1,NA())</f>
        <v>75</v>
      </c>
      <c r="AJ79" s="68">
        <f>IF(ISERROR(AI79),"",IF(AG79=AG78+1,AJ78*(1+'Retirement Calculator'!$B$67),AJ78))</f>
        <v>23632.548974791749</v>
      </c>
      <c r="AK79" s="48">
        <f>IF(ISERROR(AJ79),"",FV((1+'Retirement Calculator'!$B$56)^(1/12)-1,AI79,-AJ79,,0))</f>
        <v>2413239.2833644678</v>
      </c>
      <c r="AL79" s="68">
        <f>SUM($AJ$5:AJ79)</f>
        <v>1306008.5882606972</v>
      </c>
      <c r="AM79" s="79"/>
      <c r="AN79" s="48" t="str">
        <f>IF(C79="","",SUM($C$5:C79))</f>
        <v/>
      </c>
      <c r="AO79" s="79"/>
      <c r="AP79" s="48">
        <f t="shared" si="28"/>
        <v>7</v>
      </c>
      <c r="AQ79" s="48">
        <f t="shared" si="29"/>
        <v>75</v>
      </c>
      <c r="AR79" s="48">
        <f>IF(AR78&lt;'Retirement Calculator'!$B$68,AR78+1,NA())</f>
        <v>75</v>
      </c>
      <c r="AS79" s="82">
        <f>IF(ISERROR(AR79),"",IF(AP79=AP78+1,AS78*(1+'Retirement Calculator'!$B$67),AS78))</f>
        <v>3938.7581624652912</v>
      </c>
      <c r="AT79" s="48">
        <f>IF(ISERROR(AS79),"",FV((1+'Retirement Calculator'!$B$57)^(1/12)-1,AR79,-AS79,,0))</f>
        <v>355503.51545256295</v>
      </c>
      <c r="AU79" s="68">
        <f>SUM($AJ$5:AS79)</f>
        <v>115731665.97436936</v>
      </c>
      <c r="AV79" s="79"/>
      <c r="AW79" s="48" t="str">
        <f>IF(I79="","",SUM($I$5:I79))</f>
        <v/>
      </c>
      <c r="AX79" s="79"/>
      <c r="AY79" s="48">
        <f t="shared" si="30"/>
        <v>7</v>
      </c>
      <c r="AZ79" s="48">
        <f t="shared" si="31"/>
        <v>75</v>
      </c>
      <c r="BA79" s="48">
        <f>IF(BA78&lt;'Retirement Calculator'!$B$68,BA78+1,NA())</f>
        <v>75</v>
      </c>
      <c r="BB79" s="82">
        <f>IF(ISERROR(BA79),"",IF(AY79=AY78+1,BB78*(1+'Retirement Calculator'!$B$67),BB78))</f>
        <v>11816.274487395875</v>
      </c>
      <c r="BC79" s="48">
        <f>IF(ISERROR(BB79),"",FV((1+'Retirement Calculator'!$B$58)^(1/12)-1,BA79,-BB79,,0))</f>
        <v>1134426.4839089527</v>
      </c>
      <c r="BD79" s="68">
        <f>SUM($AJ$5:BB79)</f>
        <v>2880598214.8875804</v>
      </c>
      <c r="BE79" s="79"/>
      <c r="BF79" s="48" t="str">
        <f>IF(O79="","",SUM($O$5:O79))</f>
        <v/>
      </c>
      <c r="BG79" s="79"/>
      <c r="BH79" s="48">
        <f t="shared" si="32"/>
        <v>7</v>
      </c>
      <c r="BI79" s="48">
        <f t="shared" si="33"/>
        <v>75</v>
      </c>
      <c r="BJ79" s="48">
        <f>IF(BJ78&lt;'Retirement Calculator'!$B$68,BJ78+1,NA())</f>
        <v>75</v>
      </c>
      <c r="BK79" s="79"/>
      <c r="BL79" s="79"/>
      <c r="BM79" s="48">
        <f t="shared" si="34"/>
        <v>7</v>
      </c>
      <c r="BN79" s="48">
        <f t="shared" si="35"/>
        <v>75</v>
      </c>
      <c r="BO79" s="48">
        <f>IF(BO78&lt;'Retirement Calculator'!$B$68,BO78+1,NA())</f>
        <v>75</v>
      </c>
      <c r="BP79" s="79"/>
      <c r="BQ79" s="79"/>
      <c r="BR79" s="48">
        <f t="shared" si="36"/>
        <v>7</v>
      </c>
      <c r="BS79" s="48">
        <f t="shared" si="37"/>
        <v>75</v>
      </c>
      <c r="BT79" s="48">
        <f>IF(BT78&lt;'Retirement Calculator'!$B$68,BT78+1,NA())</f>
        <v>75</v>
      </c>
      <c r="BU79" s="79"/>
      <c r="BV79" s="79"/>
      <c r="BW79" s="48">
        <f t="shared" si="38"/>
        <v>7</v>
      </c>
      <c r="BX79" s="48">
        <f t="shared" si="39"/>
        <v>75</v>
      </c>
      <c r="BY79" s="48">
        <f>IF(BY78&lt;'Retirement Calculator'!$B$68,BY78+1,NA())</f>
        <v>75</v>
      </c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</row>
    <row r="80" spans="1:88">
      <c r="A80" s="44"/>
      <c r="B80" s="12" t="e">
        <f xml:space="preserve"> IF(ISERROR(F80),NA(),AI80)</f>
        <v>#N/A</v>
      </c>
      <c r="C80" s="71"/>
      <c r="D80" s="104"/>
      <c r="E80" s="99"/>
      <c r="F80" s="102" t="e">
        <f t="shared" si="23"/>
        <v>#N/A</v>
      </c>
      <c r="G80" s="103" t="str">
        <f>IF(D80="","",(D80+G79)*(1+((1+'Retirement Calculator'!$B$56)^(1/12)-1)))</f>
        <v/>
      </c>
      <c r="H80" s="55" t="str">
        <f>IF(C80="","",FV((1+'Retirement Calculator'!$B$56)^(1/12)-1,AI80,-C80,,0))</f>
        <v/>
      </c>
      <c r="I80" s="74"/>
      <c r="J80" s="99"/>
      <c r="K80" s="99"/>
      <c r="L80" s="102" t="e">
        <f t="shared" si="24"/>
        <v>#N/A</v>
      </c>
      <c r="M80" s="12" t="str">
        <f>IF(I80="","",FV((1+'Retirement Calculator'!$B$57)^(1/12)-1,AR80,-I80,,0))</f>
        <v/>
      </c>
      <c r="N80" s="12" t="str">
        <f>IF(J80="","",(J80+N79)*(1+((1+'Retirement Calculator'!$B$57)^(1/12)-1)))</f>
        <v/>
      </c>
      <c r="O80" s="74"/>
      <c r="P80" s="71"/>
      <c r="Q80" s="99"/>
      <c r="R80" s="69" t="e">
        <f t="shared" si="25"/>
        <v>#N/A</v>
      </c>
      <c r="S80" s="12" t="str">
        <f>IF(O80="","",FV((1+'Retirement Calculator'!$B$58)^(1/12)-1,BA80,-O80,,0))</f>
        <v/>
      </c>
      <c r="T80" s="43" t="str">
        <f>IF(P80="","",(P80+T79)*(1+((1+'Retirement Calculator'!$B$58)^(1/12)-1)))</f>
        <v/>
      </c>
      <c r="U80" s="71"/>
      <c r="V80" s="99"/>
      <c r="W80" s="108" t="str">
        <f>IF(U80="","",(U80+W79)*(1+((1+'Retirement Calculator'!$C$65)^(1/12)-1)))</f>
        <v/>
      </c>
      <c r="X80" s="73">
        <f t="shared" si="20"/>
        <v>0</v>
      </c>
      <c r="Y80" s="83" t="str">
        <f>IF(ISERROR(B80),"",SUM($X$5:X80))</f>
        <v/>
      </c>
      <c r="Z80" s="73">
        <f t="shared" si="21"/>
        <v>0</v>
      </c>
      <c r="AA80" s="83" t="str">
        <f>IF(ISERROR(B80),"",IF(Z80=0,NA(),SUM($Z$5:Z80)))</f>
        <v/>
      </c>
      <c r="AB80" s="83">
        <f t="shared" si="22"/>
        <v>0</v>
      </c>
      <c r="AC80" s="83" t="str">
        <f>IF(ISERROR(B80),"",IF(AB80=0,NA(),SUM($AB$5:AB80)))</f>
        <v/>
      </c>
      <c r="AD80" s="68">
        <f>IF(ISERROR(AI80),"",IF(AG80=AG79+1,AD79*(1+'Retirement Calculator'!$B$6),AD79))</f>
        <v>65258.700353730608</v>
      </c>
      <c r="AE80" s="135"/>
      <c r="AF80" s="83" t="str">
        <f>IF(AE80="","",NPER((1+'Retirement Calculator'!$B$15)/(1+'Retirement Calculator'!$B$14)-1,-12*AE80,AA80,,1))</f>
        <v/>
      </c>
      <c r="AG80" s="128">
        <f t="shared" si="26"/>
        <v>7</v>
      </c>
      <c r="AH80" s="48">
        <f t="shared" si="27"/>
        <v>76</v>
      </c>
      <c r="AI80" s="48">
        <f>IF(AI79&lt;'Retirement Calculator'!$B$68,AI79+1,NA())</f>
        <v>76</v>
      </c>
      <c r="AJ80" s="68">
        <f>IF(ISERROR(AI80),"",IF(AG80=AG79+1,AJ79*(1+'Retirement Calculator'!$B$67),AJ79))</f>
        <v>23632.548974791749</v>
      </c>
      <c r="AK80" s="48">
        <f>IF(ISERROR(AJ80),"",FV((1+'Retirement Calculator'!$B$56)^(1/12)-1,AI80,-AJ80,,0))</f>
        <v>2456115.3412733558</v>
      </c>
      <c r="AL80" s="68">
        <f>SUM($AJ$5:AJ80)</f>
        <v>1329641.137235489</v>
      </c>
      <c r="AM80" s="79"/>
      <c r="AN80" s="48" t="str">
        <f>IF(C80="","",SUM($C$5:C80))</f>
        <v/>
      </c>
      <c r="AO80" s="79"/>
      <c r="AP80" s="48">
        <f t="shared" si="28"/>
        <v>7</v>
      </c>
      <c r="AQ80" s="48">
        <f t="shared" si="29"/>
        <v>76</v>
      </c>
      <c r="AR80" s="48">
        <f>IF(AR79&lt;'Retirement Calculator'!$B$68,AR79+1,NA())</f>
        <v>76</v>
      </c>
      <c r="AS80" s="82">
        <f>IF(ISERROR(AR80),"",IF(AP80=AP79+1,AS79*(1+'Retirement Calculator'!$B$67),AS79))</f>
        <v>3938.7581624652912</v>
      </c>
      <c r="AT80" s="48">
        <f>IF(ISERROR(AS80),"",FV((1+'Retirement Calculator'!$B$57)^(1/12)-1,AR80,-AS80,,0))</f>
        <v>361172.70495265105</v>
      </c>
      <c r="AU80" s="68">
        <f>SUM($AJ$5:AS80)</f>
        <v>119545152.76001547</v>
      </c>
      <c r="AV80" s="79"/>
      <c r="AW80" s="48" t="str">
        <f>IF(I80="","",SUM($I$5:I80))</f>
        <v/>
      </c>
      <c r="AX80" s="79"/>
      <c r="AY80" s="48">
        <f t="shared" si="30"/>
        <v>7</v>
      </c>
      <c r="AZ80" s="48">
        <f t="shared" si="31"/>
        <v>76</v>
      </c>
      <c r="BA80" s="48">
        <f>IF(BA79&lt;'Retirement Calculator'!$B$68,BA79+1,NA())</f>
        <v>76</v>
      </c>
      <c r="BB80" s="82">
        <f>IF(ISERROR(BA80),"",IF(AY80=AY79+1,BB79*(1+'Retirement Calculator'!$B$67),BB79))</f>
        <v>11816.274487395875</v>
      </c>
      <c r="BC80" s="48">
        <f>IF(ISERROR(BB80),"",FV((1+'Retirement Calculator'!$B$58)^(1/12)-1,BA80,-BB80,,0))</f>
        <v>1153541.6925514035</v>
      </c>
      <c r="BD80" s="68">
        <f>SUM($AJ$5:BB80)</f>
        <v>3004330002.4126825</v>
      </c>
      <c r="BE80" s="79"/>
      <c r="BF80" s="48" t="str">
        <f>IF(O80="","",SUM($O$5:O80))</f>
        <v/>
      </c>
      <c r="BG80" s="79"/>
      <c r="BH80" s="48">
        <f t="shared" si="32"/>
        <v>7</v>
      </c>
      <c r="BI80" s="48">
        <f t="shared" si="33"/>
        <v>76</v>
      </c>
      <c r="BJ80" s="48">
        <f>IF(BJ79&lt;'Retirement Calculator'!$B$68,BJ79+1,NA())</f>
        <v>76</v>
      </c>
      <c r="BK80" s="79"/>
      <c r="BL80" s="79"/>
      <c r="BM80" s="48">
        <f t="shared" si="34"/>
        <v>7</v>
      </c>
      <c r="BN80" s="48">
        <f t="shared" si="35"/>
        <v>76</v>
      </c>
      <c r="BO80" s="48">
        <f>IF(BO79&lt;'Retirement Calculator'!$B$68,BO79+1,NA())</f>
        <v>76</v>
      </c>
      <c r="BP80" s="79"/>
      <c r="BQ80" s="79"/>
      <c r="BR80" s="48">
        <f t="shared" si="36"/>
        <v>7</v>
      </c>
      <c r="BS80" s="48">
        <f t="shared" si="37"/>
        <v>76</v>
      </c>
      <c r="BT80" s="48">
        <f>IF(BT79&lt;'Retirement Calculator'!$B$68,BT79+1,NA())</f>
        <v>76</v>
      </c>
      <c r="BU80" s="79"/>
      <c r="BV80" s="79"/>
      <c r="BW80" s="48">
        <f t="shared" si="38"/>
        <v>7</v>
      </c>
      <c r="BX80" s="48">
        <f t="shared" si="39"/>
        <v>76</v>
      </c>
      <c r="BY80" s="48">
        <f>IF(BY79&lt;'Retirement Calculator'!$B$68,BY79+1,NA())</f>
        <v>76</v>
      </c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</row>
    <row r="81" spans="1:88">
      <c r="A81" s="44"/>
      <c r="B81" s="12" t="e">
        <f xml:space="preserve"> IF(ISERROR(F81),NA(),AI81)</f>
        <v>#N/A</v>
      </c>
      <c r="C81" s="71"/>
      <c r="D81" s="104"/>
      <c r="E81" s="99"/>
      <c r="F81" s="102" t="e">
        <f t="shared" si="23"/>
        <v>#N/A</v>
      </c>
      <c r="G81" s="103" t="str">
        <f>IF(D81="","",(D81+G80)*(1+((1+'Retirement Calculator'!$B$56)^(1/12)-1)))</f>
        <v/>
      </c>
      <c r="H81" s="55" t="str">
        <f>IF(C81="","",FV((1+'Retirement Calculator'!$B$56)^(1/12)-1,AI81,-C81,,0))</f>
        <v/>
      </c>
      <c r="I81" s="74"/>
      <c r="J81" s="99"/>
      <c r="K81" s="99"/>
      <c r="L81" s="102" t="e">
        <f t="shared" si="24"/>
        <v>#N/A</v>
      </c>
      <c r="M81" s="12" t="str">
        <f>IF(I81="","",FV((1+'Retirement Calculator'!$B$57)^(1/12)-1,AR81,-I81,,0))</f>
        <v/>
      </c>
      <c r="N81" s="12" t="str">
        <f>IF(J81="","",(J81+N80)*(1+((1+'Retirement Calculator'!$B$57)^(1/12)-1)))</f>
        <v/>
      </c>
      <c r="O81" s="71"/>
      <c r="P81" s="71"/>
      <c r="Q81" s="99"/>
      <c r="R81" s="69" t="e">
        <f t="shared" si="25"/>
        <v>#N/A</v>
      </c>
      <c r="S81" s="12" t="str">
        <f>IF(O81="","",FV((1+'Retirement Calculator'!$B$58)^(1/12)-1,BA81,-O81,,0))</f>
        <v/>
      </c>
      <c r="T81" s="43" t="str">
        <f>IF(P81="","",(P81+T80)*(1+((1+'Retirement Calculator'!$B$58)^(1/12)-1)))</f>
        <v/>
      </c>
      <c r="U81" s="71"/>
      <c r="V81" s="99"/>
      <c r="W81" s="108" t="str">
        <f>IF(U81="","",(U81+W80)*(1+((1+'Retirement Calculator'!$C$65)^(1/12)-1)))</f>
        <v/>
      </c>
      <c r="X81" s="73">
        <f t="shared" si="20"/>
        <v>0</v>
      </c>
      <c r="Y81" s="83" t="str">
        <f>IF(ISERROR(B81),"",SUM($X$5:X81))</f>
        <v/>
      </c>
      <c r="Z81" s="73">
        <f t="shared" si="21"/>
        <v>0</v>
      </c>
      <c r="AA81" s="83" t="str">
        <f>IF(ISERROR(B81),"",IF(Z81=0,NA(),SUM($Z$5:Z81)))</f>
        <v/>
      </c>
      <c r="AB81" s="83">
        <f t="shared" si="22"/>
        <v>0</v>
      </c>
      <c r="AC81" s="83" t="str">
        <f>IF(ISERROR(B81),"",IF(AB81=0,NA(),SUM($AB$5:AB81)))</f>
        <v/>
      </c>
      <c r="AD81" s="68">
        <f>IF(ISERROR(AI81),"",IF(AG81=AG80+1,AD80*(1+'Retirement Calculator'!$B$6),AD80))</f>
        <v>65258.700353730608</v>
      </c>
      <c r="AE81" s="135"/>
      <c r="AF81" s="83" t="str">
        <f>IF(AE81="","",NPER((1+'Retirement Calculator'!$B$15)/(1+'Retirement Calculator'!$B$14)-1,-12*AE81,AA81,,1))</f>
        <v/>
      </c>
      <c r="AG81" s="128">
        <f t="shared" si="26"/>
        <v>7</v>
      </c>
      <c r="AH81" s="48">
        <f t="shared" si="27"/>
        <v>77</v>
      </c>
      <c r="AI81" s="48">
        <f>IF(AI80&lt;'Retirement Calculator'!$B$68,AI80+1,NA())</f>
        <v>77</v>
      </c>
      <c r="AJ81" s="68">
        <f>IF(ISERROR(AI81),"",IF(AG81=AG80+1,AJ80*(1+'Retirement Calculator'!$B$67),AJ80))</f>
        <v>23632.548974791749</v>
      </c>
      <c r="AK81" s="48">
        <f>IF(ISERROR(AJ81),"",FV((1+'Retirement Calculator'!$B$56)^(1/12)-1,AI81,-AJ81,,0))</f>
        <v>2499333.2988890451</v>
      </c>
      <c r="AL81" s="68">
        <f>SUM($AJ$5:AJ81)</f>
        <v>1353273.6862102807</v>
      </c>
      <c r="AM81" s="79"/>
      <c r="AN81" s="48" t="str">
        <f>IF(C81="","",SUM($C$5:C81))</f>
        <v/>
      </c>
      <c r="AO81" s="79"/>
      <c r="AP81" s="48">
        <f t="shared" si="28"/>
        <v>7</v>
      </c>
      <c r="AQ81" s="48">
        <f t="shared" si="29"/>
        <v>77</v>
      </c>
      <c r="AR81" s="48">
        <f>IF(AR80&lt;'Retirement Calculator'!$B$68,AR80+1,NA())</f>
        <v>77</v>
      </c>
      <c r="AS81" s="82">
        <f>IF(ISERROR(AR81),"",IF(AP81=AP80+1,AS80*(1+'Retirement Calculator'!$B$67),AS80))</f>
        <v>3938.7581624652912</v>
      </c>
      <c r="AT81" s="48">
        <f>IF(ISERROR(AS81),"",FV((1+'Retirement Calculator'!$B$57)^(1/12)-1,AR81,-AS81,,0))</f>
        <v>366869.48951929488</v>
      </c>
      <c r="AU81" s="68">
        <f>SUM($AJ$5:AS81)</f>
        <v>123425492.05225205</v>
      </c>
      <c r="AV81" s="79"/>
      <c r="AW81" s="48" t="str">
        <f>IF(I81="","",SUM($I$5:I81))</f>
        <v/>
      </c>
      <c r="AX81" s="79"/>
      <c r="AY81" s="48">
        <f t="shared" si="30"/>
        <v>7</v>
      </c>
      <c r="AZ81" s="48">
        <f t="shared" si="31"/>
        <v>77</v>
      </c>
      <c r="BA81" s="48">
        <f>IF(BA80&lt;'Retirement Calculator'!$B$68,BA80+1,NA())</f>
        <v>77</v>
      </c>
      <c r="BB81" s="82">
        <f>IF(ISERROR(BA81),"",IF(AY81=AY80+1,BB80*(1+'Retirement Calculator'!$B$67),BB80))</f>
        <v>11816.274487395875</v>
      </c>
      <c r="BC81" s="48">
        <f>IF(ISERROR(BB81),"",FV((1+'Retirement Calculator'!$B$58)^(1/12)-1,BA81,-BB81,,0))</f>
        <v>1172779.8890218202</v>
      </c>
      <c r="BD81" s="68">
        <f>SUM($AJ$5:BB81)</f>
        <v>3132014680.5211782</v>
      </c>
      <c r="BE81" s="79"/>
      <c r="BF81" s="48" t="str">
        <f>IF(O81="","",SUM($O$5:O81))</f>
        <v/>
      </c>
      <c r="BG81" s="79"/>
      <c r="BH81" s="48">
        <f t="shared" si="32"/>
        <v>7</v>
      </c>
      <c r="BI81" s="48">
        <f t="shared" si="33"/>
        <v>77</v>
      </c>
      <c r="BJ81" s="48">
        <f>IF(BJ80&lt;'Retirement Calculator'!$B$68,BJ80+1,NA())</f>
        <v>77</v>
      </c>
      <c r="BK81" s="79"/>
      <c r="BL81" s="79"/>
      <c r="BM81" s="48">
        <f t="shared" si="34"/>
        <v>7</v>
      </c>
      <c r="BN81" s="48">
        <f t="shared" si="35"/>
        <v>77</v>
      </c>
      <c r="BO81" s="48">
        <f>IF(BO80&lt;'Retirement Calculator'!$B$68,BO80+1,NA())</f>
        <v>77</v>
      </c>
      <c r="BP81" s="79"/>
      <c r="BQ81" s="79"/>
      <c r="BR81" s="48">
        <f t="shared" si="36"/>
        <v>7</v>
      </c>
      <c r="BS81" s="48">
        <f t="shared" si="37"/>
        <v>77</v>
      </c>
      <c r="BT81" s="48">
        <f>IF(BT80&lt;'Retirement Calculator'!$B$68,BT80+1,NA())</f>
        <v>77</v>
      </c>
      <c r="BU81" s="79"/>
      <c r="BV81" s="79"/>
      <c r="BW81" s="48">
        <f t="shared" si="38"/>
        <v>7</v>
      </c>
      <c r="BX81" s="48">
        <f t="shared" si="39"/>
        <v>77</v>
      </c>
      <c r="BY81" s="48">
        <f>IF(BY80&lt;'Retirement Calculator'!$B$68,BY80+1,NA())</f>
        <v>77</v>
      </c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</row>
    <row r="82" spans="1:88">
      <c r="A82" s="44"/>
      <c r="B82" s="12" t="e">
        <f xml:space="preserve"> IF(ISERROR(F82),NA(),AI82)</f>
        <v>#N/A</v>
      </c>
      <c r="C82" s="71"/>
      <c r="D82" s="104"/>
      <c r="E82" s="99"/>
      <c r="F82" s="102" t="e">
        <f t="shared" si="23"/>
        <v>#N/A</v>
      </c>
      <c r="G82" s="103" t="str">
        <f>IF(D82="","",(D82+G81)*(1+((1+'Retirement Calculator'!$B$56)^(1/12)-1)))</f>
        <v/>
      </c>
      <c r="H82" s="55" t="str">
        <f>IF(C82="","",FV((1+'Retirement Calculator'!$B$56)^(1/12)-1,AI82,-C82,,0))</f>
        <v/>
      </c>
      <c r="I82" s="74"/>
      <c r="J82" s="99"/>
      <c r="K82" s="99"/>
      <c r="L82" s="102" t="e">
        <f t="shared" si="24"/>
        <v>#N/A</v>
      </c>
      <c r="M82" s="12" t="str">
        <f>IF(I82="","",FV((1+'Retirement Calculator'!$B$57)^(1/12)-1,AR82,-I82,,0))</f>
        <v/>
      </c>
      <c r="N82" s="12" t="str">
        <f>IF(J82="","",(J82+N81)*(1+((1+'Retirement Calculator'!$B$57)^(1/12)-1)))</f>
        <v/>
      </c>
      <c r="O82" s="71"/>
      <c r="P82" s="71"/>
      <c r="Q82" s="99"/>
      <c r="R82" s="69" t="e">
        <f t="shared" si="25"/>
        <v>#N/A</v>
      </c>
      <c r="S82" s="12" t="str">
        <f>IF(O82="","",FV((1+'Retirement Calculator'!$B$58)^(1/12)-1,BA82,-O82,,0))</f>
        <v/>
      </c>
      <c r="T82" s="43" t="str">
        <f>IF(P82="","",(P82+T81)*(1+((1+'Retirement Calculator'!$B$58)^(1/12)-1)))</f>
        <v/>
      </c>
      <c r="U82" s="71"/>
      <c r="V82" s="99"/>
      <c r="W82" s="108" t="str">
        <f>IF(U82="","",(U82+W81)*(1+((1+'Retirement Calculator'!$C$65)^(1/12)-1)))</f>
        <v/>
      </c>
      <c r="X82" s="73">
        <f t="shared" si="20"/>
        <v>0</v>
      </c>
      <c r="Y82" s="83" t="str">
        <f>IF(ISERROR(B82),"",SUM($X$5:X82))</f>
        <v/>
      </c>
      <c r="Z82" s="73">
        <f t="shared" si="21"/>
        <v>0</v>
      </c>
      <c r="AA82" s="83" t="str">
        <f>IF(ISERROR(B82),"",IF(Z82=0,NA(),SUM($Z$5:Z82)))</f>
        <v/>
      </c>
      <c r="AB82" s="83">
        <f t="shared" si="22"/>
        <v>0</v>
      </c>
      <c r="AC82" s="83" t="str">
        <f>IF(ISERROR(B82),"",IF(AB82=0,NA(),SUM($AB$5:AB82)))</f>
        <v/>
      </c>
      <c r="AD82" s="68">
        <f>IF(ISERROR(AI82),"",IF(AG82=AG81+1,AD81*(1+'Retirement Calculator'!$B$6),AD81))</f>
        <v>65258.700353730608</v>
      </c>
      <c r="AE82" s="135"/>
      <c r="AF82" s="83" t="str">
        <f>IF(AE82="","",NPER((1+'Retirement Calculator'!$B$15)/(1+'Retirement Calculator'!$B$14)-1,-12*AE82,AA82,,1))</f>
        <v/>
      </c>
      <c r="AG82" s="128">
        <f t="shared" si="26"/>
        <v>7</v>
      </c>
      <c r="AH82" s="48">
        <f t="shared" si="27"/>
        <v>78</v>
      </c>
      <c r="AI82" s="48">
        <f>IF(AI81&lt;'Retirement Calculator'!$B$68,AI81+1,NA())</f>
        <v>78</v>
      </c>
      <c r="AJ82" s="68">
        <f>IF(ISERROR(AI82),"",IF(AG82=AG81+1,AJ81*(1+'Retirement Calculator'!$B$67),AJ81))</f>
        <v>23632.548974791749</v>
      </c>
      <c r="AK82" s="48">
        <f>IF(ISERROR(AJ82),"",FV((1+'Retirement Calculator'!$B$56)^(1/12)-1,AI82,-AJ82,,0))</f>
        <v>2542895.8825678132</v>
      </c>
      <c r="AL82" s="68">
        <f>SUM($AJ$5:AJ82)</f>
        <v>1376906.2351850725</v>
      </c>
      <c r="AM82" s="79"/>
      <c r="AN82" s="48" t="str">
        <f>IF(C82="","",SUM($C$5:C82))</f>
        <v/>
      </c>
      <c r="AO82" s="79"/>
      <c r="AP82" s="48">
        <f t="shared" si="28"/>
        <v>7</v>
      </c>
      <c r="AQ82" s="48">
        <f t="shared" si="29"/>
        <v>78</v>
      </c>
      <c r="AR82" s="48">
        <f>IF(AR81&lt;'Retirement Calculator'!$B$68,AR81+1,NA())</f>
        <v>78</v>
      </c>
      <c r="AS82" s="82">
        <f>IF(ISERROR(AR82),"",IF(AP82=AP81+1,AS81*(1+'Retirement Calculator'!$B$67),AS81))</f>
        <v>3938.7581624652912</v>
      </c>
      <c r="AT82" s="48">
        <f>IF(ISERROR(AS82),"",FV((1+'Retirement Calculator'!$B$57)^(1/12)-1,AR82,-AS82,,0))</f>
        <v>372594.00347287714</v>
      </c>
      <c r="AU82" s="68">
        <f>SUM($AJ$5:AS82)</f>
        <v>127373028.4771422</v>
      </c>
      <c r="AV82" s="79"/>
      <c r="AW82" s="48" t="str">
        <f>IF(I82="","",SUM($I$5:I82))</f>
        <v/>
      </c>
      <c r="AX82" s="79"/>
      <c r="AY82" s="48">
        <f t="shared" si="30"/>
        <v>7</v>
      </c>
      <c r="AZ82" s="48">
        <f t="shared" si="31"/>
        <v>78</v>
      </c>
      <c r="BA82" s="48">
        <f>IF(BA81&lt;'Retirement Calculator'!$B$68,BA81+1,NA())</f>
        <v>78</v>
      </c>
      <c r="BB82" s="82">
        <f>IF(ISERROR(BA82),"",IF(AY82=AY81+1,BB81*(1+'Retirement Calculator'!$B$67),BB81))</f>
        <v>11816.274487395875</v>
      </c>
      <c r="BC82" s="48">
        <f>IF(ISERROR(BB82),"",FV((1+'Retirement Calculator'!$B$58)^(1/12)-1,BA82,-BB82,,0))</f>
        <v>1192141.8646275885</v>
      </c>
      <c r="BD82" s="68">
        <f>SUM($AJ$5:BB82)</f>
        <v>3263719818.7011714</v>
      </c>
      <c r="BE82" s="79"/>
      <c r="BF82" s="48" t="str">
        <f>IF(O82="","",SUM($O$5:O82))</f>
        <v/>
      </c>
      <c r="BG82" s="79"/>
      <c r="BH82" s="48">
        <f t="shared" si="32"/>
        <v>7</v>
      </c>
      <c r="BI82" s="48">
        <f t="shared" si="33"/>
        <v>78</v>
      </c>
      <c r="BJ82" s="48">
        <f>IF(BJ81&lt;'Retirement Calculator'!$B$68,BJ81+1,NA())</f>
        <v>78</v>
      </c>
      <c r="BK82" s="79"/>
      <c r="BL82" s="79"/>
      <c r="BM82" s="48">
        <f t="shared" si="34"/>
        <v>7</v>
      </c>
      <c r="BN82" s="48">
        <f t="shared" si="35"/>
        <v>78</v>
      </c>
      <c r="BO82" s="48">
        <f>IF(BO81&lt;'Retirement Calculator'!$B$68,BO81+1,NA())</f>
        <v>78</v>
      </c>
      <c r="BP82" s="79"/>
      <c r="BQ82" s="79"/>
      <c r="BR82" s="48">
        <f t="shared" si="36"/>
        <v>7</v>
      </c>
      <c r="BS82" s="48">
        <f t="shared" si="37"/>
        <v>78</v>
      </c>
      <c r="BT82" s="48">
        <f>IF(BT81&lt;'Retirement Calculator'!$B$68,BT81+1,NA())</f>
        <v>78</v>
      </c>
      <c r="BU82" s="79"/>
      <c r="BV82" s="79"/>
      <c r="BW82" s="48">
        <f t="shared" si="38"/>
        <v>7</v>
      </c>
      <c r="BX82" s="48">
        <f t="shared" si="39"/>
        <v>78</v>
      </c>
      <c r="BY82" s="48">
        <f>IF(BY81&lt;'Retirement Calculator'!$B$68,BY81+1,NA())</f>
        <v>78</v>
      </c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</row>
    <row r="83" spans="1:88">
      <c r="A83" s="44"/>
      <c r="B83" s="12" t="e">
        <f xml:space="preserve"> IF(ISERROR(F83),NA(),AI83)</f>
        <v>#N/A</v>
      </c>
      <c r="C83" s="71"/>
      <c r="D83" s="104"/>
      <c r="E83" s="99"/>
      <c r="F83" s="102" t="e">
        <f t="shared" si="23"/>
        <v>#N/A</v>
      </c>
      <c r="G83" s="103" t="str">
        <f>IF(D83="","",(D83+G82)*(1+((1+'Retirement Calculator'!$B$56)^(1/12)-1)))</f>
        <v/>
      </c>
      <c r="H83" s="55" t="str">
        <f>IF(C83="","",FV((1+'Retirement Calculator'!$B$56)^(1/12)-1,AI83,-C83,,0))</f>
        <v/>
      </c>
      <c r="I83" s="74"/>
      <c r="J83" s="99"/>
      <c r="K83" s="99"/>
      <c r="L83" s="102" t="e">
        <f t="shared" si="24"/>
        <v>#N/A</v>
      </c>
      <c r="M83" s="12" t="str">
        <f>IF(I83="","",FV((1+'Retirement Calculator'!$B$57)^(1/12)-1,AR83,-I83,,0))</f>
        <v/>
      </c>
      <c r="N83" s="12" t="str">
        <f>IF(J83="","",(J83+N82)*(1+((1+'Retirement Calculator'!$B$57)^(1/12)-1)))</f>
        <v/>
      </c>
      <c r="O83" s="71"/>
      <c r="P83" s="71"/>
      <c r="Q83" s="99"/>
      <c r="R83" s="69" t="e">
        <f t="shared" si="25"/>
        <v>#N/A</v>
      </c>
      <c r="S83" s="12" t="str">
        <f>IF(O83="","",FV((1+'Retirement Calculator'!$B$58)^(1/12)-1,BA83,-O83,,0))</f>
        <v/>
      </c>
      <c r="T83" s="43" t="str">
        <f>IF(P83="","",(P83+T82)*(1+((1+'Retirement Calculator'!$B$58)^(1/12)-1)))</f>
        <v/>
      </c>
      <c r="U83" s="71"/>
      <c r="V83" s="99"/>
      <c r="W83" s="108" t="str">
        <f>IF(U83="","",(U83+W82)*(1+((1+'Retirement Calculator'!$C$65)^(1/12)-1)))</f>
        <v/>
      </c>
      <c r="X83" s="73">
        <f t="shared" si="20"/>
        <v>0</v>
      </c>
      <c r="Y83" s="83" t="str">
        <f>IF(ISERROR(B83),"",SUM($X$5:X83))</f>
        <v/>
      </c>
      <c r="Z83" s="73">
        <f t="shared" si="21"/>
        <v>0</v>
      </c>
      <c r="AA83" s="83" t="str">
        <f>IF(ISERROR(B83),"",IF(Z83=0,NA(),SUM($Z$5:Z83)))</f>
        <v/>
      </c>
      <c r="AB83" s="83">
        <f t="shared" si="22"/>
        <v>0</v>
      </c>
      <c r="AC83" s="83" t="str">
        <f>IF(ISERROR(B83),"",IF(AB83=0,NA(),SUM($AB$5:AB83)))</f>
        <v/>
      </c>
      <c r="AD83" s="68">
        <f>IF(ISERROR(AI83),"",IF(AG83=AG82+1,AD82*(1+'Retirement Calculator'!$B$6),AD82))</f>
        <v>65258.700353730608</v>
      </c>
      <c r="AE83" s="135"/>
      <c r="AF83" s="83" t="str">
        <f>IF(AE83="","",NPER((1+'Retirement Calculator'!$B$15)/(1+'Retirement Calculator'!$B$14)-1,-12*AE83,AA83,,1))</f>
        <v/>
      </c>
      <c r="AG83" s="128">
        <f t="shared" si="26"/>
        <v>7</v>
      </c>
      <c r="AH83" s="48">
        <f t="shared" si="27"/>
        <v>79</v>
      </c>
      <c r="AI83" s="48">
        <f>IF(AI82&lt;'Retirement Calculator'!$B$68,AI82+1,NA())</f>
        <v>79</v>
      </c>
      <c r="AJ83" s="68">
        <f>IF(ISERROR(AI83),"",IF(AG83=AG82+1,AJ82*(1+'Retirement Calculator'!$B$67),AJ82))</f>
        <v>23632.548974791749</v>
      </c>
      <c r="AK83" s="48">
        <f>IF(ISERROR(AJ83),"",FV((1+'Retirement Calculator'!$B$56)^(1/12)-1,AI83,-AJ83,,0))</f>
        <v>2586805.8404062819</v>
      </c>
      <c r="AL83" s="68">
        <f>SUM($AJ$5:AJ83)</f>
        <v>1400538.7841598643</v>
      </c>
      <c r="AM83" s="79"/>
      <c r="AN83" s="48" t="str">
        <f>IF(C83="","",SUM($C$5:C83))</f>
        <v/>
      </c>
      <c r="AO83" s="79"/>
      <c r="AP83" s="48">
        <f t="shared" si="28"/>
        <v>7</v>
      </c>
      <c r="AQ83" s="48">
        <f t="shared" si="29"/>
        <v>79</v>
      </c>
      <c r="AR83" s="48">
        <f>IF(AR82&lt;'Retirement Calculator'!$B$68,AR82+1,NA())</f>
        <v>79</v>
      </c>
      <c r="AS83" s="82">
        <f>IF(ISERROR(AR83),"",IF(AP83=AP82+1,AS82*(1+'Retirement Calculator'!$B$67),AS82))</f>
        <v>3938.7581624652912</v>
      </c>
      <c r="AT83" s="48">
        <f>IF(ISERROR(AS83),"",FV((1+'Retirement Calculator'!$B$57)^(1/12)-1,AR83,-AS83,,0))</f>
        <v>378346.38178759039</v>
      </c>
      <c r="AU83" s="68">
        <f>SUM($AJ$5:AS83)</f>
        <v>131388109.40884562</v>
      </c>
      <c r="AV83" s="79"/>
      <c r="AW83" s="48" t="str">
        <f>IF(I83="","",SUM($I$5:I83))</f>
        <v/>
      </c>
      <c r="AX83" s="79"/>
      <c r="AY83" s="48">
        <f t="shared" si="30"/>
        <v>7</v>
      </c>
      <c r="AZ83" s="48">
        <f t="shared" si="31"/>
        <v>79</v>
      </c>
      <c r="BA83" s="48">
        <f>IF(BA82&lt;'Retirement Calculator'!$B$68,BA82+1,NA())</f>
        <v>79</v>
      </c>
      <c r="BB83" s="82">
        <f>IF(ISERROR(BA83),"",IF(AY83=AY82+1,BB82*(1+'Retirement Calculator'!$B$67),BB82))</f>
        <v>11816.274487395875</v>
      </c>
      <c r="BC83" s="48">
        <f>IF(ISERROR(BB83),"",FV((1+'Retirement Calculator'!$B$58)^(1/12)-1,BA83,-BB83,,0))</f>
        <v>1211628.415767394</v>
      </c>
      <c r="BD83" s="68">
        <f>SUM($AJ$5:BB83)</f>
        <v>3399513336.6979957</v>
      </c>
      <c r="BE83" s="79"/>
      <c r="BF83" s="48" t="str">
        <f>IF(O83="","",SUM($O$5:O83))</f>
        <v/>
      </c>
      <c r="BG83" s="79"/>
      <c r="BH83" s="48">
        <f t="shared" si="32"/>
        <v>7</v>
      </c>
      <c r="BI83" s="48">
        <f t="shared" si="33"/>
        <v>79</v>
      </c>
      <c r="BJ83" s="48">
        <f>IF(BJ82&lt;'Retirement Calculator'!$B$68,BJ82+1,NA())</f>
        <v>79</v>
      </c>
      <c r="BK83" s="79"/>
      <c r="BL83" s="79"/>
      <c r="BM83" s="48">
        <f t="shared" si="34"/>
        <v>7</v>
      </c>
      <c r="BN83" s="48">
        <f t="shared" si="35"/>
        <v>79</v>
      </c>
      <c r="BO83" s="48">
        <f>IF(BO82&lt;'Retirement Calculator'!$B$68,BO82+1,NA())</f>
        <v>79</v>
      </c>
      <c r="BP83" s="79"/>
      <c r="BQ83" s="79"/>
      <c r="BR83" s="48">
        <f t="shared" si="36"/>
        <v>7</v>
      </c>
      <c r="BS83" s="48">
        <f t="shared" si="37"/>
        <v>79</v>
      </c>
      <c r="BT83" s="48">
        <f>IF(BT82&lt;'Retirement Calculator'!$B$68,BT82+1,NA())</f>
        <v>79</v>
      </c>
      <c r="BU83" s="79"/>
      <c r="BV83" s="79"/>
      <c r="BW83" s="48">
        <f t="shared" si="38"/>
        <v>7</v>
      </c>
      <c r="BX83" s="48">
        <f t="shared" si="39"/>
        <v>79</v>
      </c>
      <c r="BY83" s="48">
        <f>IF(BY82&lt;'Retirement Calculator'!$B$68,BY82+1,NA())</f>
        <v>79</v>
      </c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</row>
    <row r="84" spans="1:88">
      <c r="A84" s="44"/>
      <c r="B84" s="12" t="e">
        <f xml:space="preserve"> IF(ISERROR(F84),NA(),AI84)</f>
        <v>#N/A</v>
      </c>
      <c r="C84" s="71"/>
      <c r="D84" s="104"/>
      <c r="E84" s="99"/>
      <c r="F84" s="102" t="e">
        <f t="shared" si="23"/>
        <v>#N/A</v>
      </c>
      <c r="G84" s="103" t="str">
        <f>IF(D84="","",(D84+G83)*(1+((1+'Retirement Calculator'!$B$56)^(1/12)-1)))</f>
        <v/>
      </c>
      <c r="H84" s="55" t="str">
        <f>IF(C84="","",FV((1+'Retirement Calculator'!$B$56)^(1/12)-1,AI84,-C84,,0))</f>
        <v/>
      </c>
      <c r="I84" s="74"/>
      <c r="J84" s="99"/>
      <c r="K84" s="99"/>
      <c r="L84" s="102" t="e">
        <f t="shared" si="24"/>
        <v>#N/A</v>
      </c>
      <c r="M84" s="12" t="str">
        <f>IF(I84="","",FV((1+'Retirement Calculator'!$B$57)^(1/12)-1,AR84,-I84,,0))</f>
        <v/>
      </c>
      <c r="N84" s="12" t="str">
        <f>IF(J84="","",(J84+N83)*(1+((1+'Retirement Calculator'!$B$57)^(1/12)-1)))</f>
        <v/>
      </c>
      <c r="O84" s="71"/>
      <c r="P84" s="71"/>
      <c r="Q84" s="99"/>
      <c r="R84" s="69" t="e">
        <f t="shared" si="25"/>
        <v>#N/A</v>
      </c>
      <c r="S84" s="12" t="str">
        <f>IF(O84="","",FV((1+'Retirement Calculator'!$B$58)^(1/12)-1,BA84,-O84,,0))</f>
        <v/>
      </c>
      <c r="T84" s="43" t="str">
        <f>IF(P84="","",(P84+T83)*(1+((1+'Retirement Calculator'!$B$58)^(1/12)-1)))</f>
        <v/>
      </c>
      <c r="U84" s="71"/>
      <c r="V84" s="99"/>
      <c r="W84" s="108" t="str">
        <f>IF(U84="","",(U84+W83)*(1+((1+'Retirement Calculator'!$C$65)^(1/12)-1)))</f>
        <v/>
      </c>
      <c r="X84" s="73">
        <f t="shared" si="20"/>
        <v>0</v>
      </c>
      <c r="Y84" s="83" t="str">
        <f>IF(ISERROR(B84),"",SUM($X$5:X84))</f>
        <v/>
      </c>
      <c r="Z84" s="73">
        <f t="shared" si="21"/>
        <v>0</v>
      </c>
      <c r="AA84" s="83" t="str">
        <f>IF(ISERROR(B84),"",IF(Z84=0,NA(),SUM($Z$5:Z84)))</f>
        <v/>
      </c>
      <c r="AB84" s="83">
        <f t="shared" si="22"/>
        <v>0</v>
      </c>
      <c r="AC84" s="83" t="str">
        <f>IF(ISERROR(B84),"",IF(AB84=0,NA(),SUM($AB$5:AB84)))</f>
        <v/>
      </c>
      <c r="AD84" s="68">
        <f>IF(ISERROR(AI84),"",IF(AG84=AG83+1,AD83*(1+'Retirement Calculator'!$B$6),AD83))</f>
        <v>65258.700353730608</v>
      </c>
      <c r="AE84" s="135"/>
      <c r="AF84" s="83" t="str">
        <f>IF(AE84="","",NPER((1+'Retirement Calculator'!$B$15)/(1+'Retirement Calculator'!$B$14)-1,-12*AE84,AA84,,1))</f>
        <v/>
      </c>
      <c r="AG84" s="128">
        <f t="shared" si="26"/>
        <v>7</v>
      </c>
      <c r="AH84" s="48">
        <f t="shared" si="27"/>
        <v>80</v>
      </c>
      <c r="AI84" s="48">
        <f>IF(AI83&lt;'Retirement Calculator'!$B$68,AI83+1,NA())</f>
        <v>80</v>
      </c>
      <c r="AJ84" s="68">
        <f>IF(ISERROR(AI84),"",IF(AG84=AG83+1,AJ83*(1+'Retirement Calculator'!$B$67),AJ83))</f>
        <v>23632.548974791749</v>
      </c>
      <c r="AK84" s="48">
        <f>IF(ISERROR(AJ84),"",FV((1+'Retirement Calculator'!$B$56)^(1/12)-1,AI84,-AJ84,,0))</f>
        <v>2631065.9424147834</v>
      </c>
      <c r="AL84" s="68">
        <f>SUM($AJ$5:AJ84)</f>
        <v>1424171.3331346561</v>
      </c>
      <c r="AM84" s="79"/>
      <c r="AN84" s="48" t="str">
        <f>IF(C84="","",SUM($C$5:C84))</f>
        <v/>
      </c>
      <c r="AO84" s="79"/>
      <c r="AP84" s="48">
        <f t="shared" si="28"/>
        <v>7</v>
      </c>
      <c r="AQ84" s="48">
        <f t="shared" si="29"/>
        <v>80</v>
      </c>
      <c r="AR84" s="48">
        <f>IF(AR83&lt;'Retirement Calculator'!$B$68,AR83+1,NA())</f>
        <v>80</v>
      </c>
      <c r="AS84" s="82">
        <f>IF(ISERROR(AR84),"",IF(AP84=AP83+1,AS83*(1+'Retirement Calculator'!$B$67),AS83))</f>
        <v>3938.7581624652912</v>
      </c>
      <c r="AT84" s="48">
        <f>IF(ISERROR(AS84),"",FV((1+'Retirement Calculator'!$B$57)^(1/12)-1,AR84,-AS84,,0))</f>
        <v>384126.76009462157</v>
      </c>
      <c r="AU84" s="68">
        <f>SUM($AJ$5:AS84)</f>
        <v>135471084.99153233</v>
      </c>
      <c r="AV84" s="79"/>
      <c r="AW84" s="48" t="str">
        <f>IF(I84="","",SUM($I$5:I84))</f>
        <v/>
      </c>
      <c r="AX84" s="79"/>
      <c r="AY84" s="48">
        <f t="shared" si="30"/>
        <v>7</v>
      </c>
      <c r="AZ84" s="48">
        <f t="shared" si="31"/>
        <v>80</v>
      </c>
      <c r="BA84" s="48">
        <f>IF(BA83&lt;'Retirement Calculator'!$B$68,BA83+1,NA())</f>
        <v>80</v>
      </c>
      <c r="BB84" s="82">
        <f>IF(ISERROR(BA84),"",IF(AY84=AY83+1,BB83*(1+'Retirement Calculator'!$B$67),BB83))</f>
        <v>11816.274487395875</v>
      </c>
      <c r="BC84" s="48">
        <f>IF(ISERROR(BB84),"",FV((1+'Retirement Calculator'!$B$58)^(1/12)-1,BA84,-BB84,,0))</f>
        <v>1231240.3439639725</v>
      </c>
      <c r="BD84" s="68">
        <f>SUM($AJ$5:BB84)</f>
        <v>3539463507.306797</v>
      </c>
      <c r="BE84" s="79"/>
      <c r="BF84" s="48" t="str">
        <f>IF(O84="","",SUM($O$5:O84))</f>
        <v/>
      </c>
      <c r="BG84" s="79"/>
      <c r="BH84" s="48">
        <f t="shared" si="32"/>
        <v>7</v>
      </c>
      <c r="BI84" s="48">
        <f t="shared" si="33"/>
        <v>80</v>
      </c>
      <c r="BJ84" s="48">
        <f>IF(BJ83&lt;'Retirement Calculator'!$B$68,BJ83+1,NA())</f>
        <v>80</v>
      </c>
      <c r="BK84" s="79"/>
      <c r="BL84" s="79"/>
      <c r="BM84" s="48">
        <f t="shared" si="34"/>
        <v>7</v>
      </c>
      <c r="BN84" s="48">
        <f t="shared" si="35"/>
        <v>80</v>
      </c>
      <c r="BO84" s="48">
        <f>IF(BO83&lt;'Retirement Calculator'!$B$68,BO83+1,NA())</f>
        <v>80</v>
      </c>
      <c r="BP84" s="79"/>
      <c r="BQ84" s="79"/>
      <c r="BR84" s="48">
        <f t="shared" si="36"/>
        <v>7</v>
      </c>
      <c r="BS84" s="48">
        <f t="shared" si="37"/>
        <v>80</v>
      </c>
      <c r="BT84" s="48">
        <f>IF(BT83&lt;'Retirement Calculator'!$B$68,BT83+1,NA())</f>
        <v>80</v>
      </c>
      <c r="BU84" s="79"/>
      <c r="BV84" s="79"/>
      <c r="BW84" s="48">
        <f t="shared" si="38"/>
        <v>7</v>
      </c>
      <c r="BX84" s="48">
        <f t="shared" si="39"/>
        <v>80</v>
      </c>
      <c r="BY84" s="48">
        <f>IF(BY83&lt;'Retirement Calculator'!$B$68,BY83+1,NA())</f>
        <v>80</v>
      </c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</row>
    <row r="85" spans="1:88">
      <c r="A85" s="44"/>
      <c r="B85" s="12" t="e">
        <f xml:space="preserve"> IF(ISERROR(F85),NA(),AI85)</f>
        <v>#N/A</v>
      </c>
      <c r="C85" s="71"/>
      <c r="D85" s="104"/>
      <c r="E85" s="99"/>
      <c r="F85" s="102" t="e">
        <f t="shared" si="23"/>
        <v>#N/A</v>
      </c>
      <c r="G85" s="103" t="str">
        <f>IF(D85="","",(D85+G84)*(1+((1+'Retirement Calculator'!$B$56)^(1/12)-1)))</f>
        <v/>
      </c>
      <c r="H85" s="55" t="str">
        <f>IF(C85="","",FV((1+'Retirement Calculator'!$B$56)^(1/12)-1,AI85,-C85,,0))</f>
        <v/>
      </c>
      <c r="I85" s="74"/>
      <c r="J85" s="99"/>
      <c r="K85" s="99"/>
      <c r="L85" s="102" t="e">
        <f t="shared" si="24"/>
        <v>#N/A</v>
      </c>
      <c r="M85" s="12" t="str">
        <f>IF(I85="","",FV((1+'Retirement Calculator'!$B$57)^(1/12)-1,AR85,-I85,,0))</f>
        <v/>
      </c>
      <c r="N85" s="12" t="str">
        <f>IF(J85="","",(J85+N84)*(1+((1+'Retirement Calculator'!$B$57)^(1/12)-1)))</f>
        <v/>
      </c>
      <c r="O85" s="71"/>
      <c r="P85" s="71"/>
      <c r="Q85" s="99"/>
      <c r="R85" s="69" t="e">
        <f t="shared" si="25"/>
        <v>#N/A</v>
      </c>
      <c r="S85" s="12" t="str">
        <f>IF(O85="","",FV((1+'Retirement Calculator'!$B$58)^(1/12)-1,BA85,-O85,,0))</f>
        <v/>
      </c>
      <c r="T85" s="43" t="str">
        <f>IF(P85="","",(P85+T84)*(1+((1+'Retirement Calculator'!$B$58)^(1/12)-1)))</f>
        <v/>
      </c>
      <c r="U85" s="71"/>
      <c r="V85" s="99"/>
      <c r="W85" s="108" t="str">
        <f>IF(U85="","",(U85+W84)*(1+((1+'Retirement Calculator'!$C$65)^(1/12)-1)))</f>
        <v/>
      </c>
      <c r="X85" s="73">
        <f t="shared" si="20"/>
        <v>0</v>
      </c>
      <c r="Y85" s="83" t="str">
        <f>IF(ISERROR(B85),"",SUM($X$5:X85))</f>
        <v/>
      </c>
      <c r="Z85" s="73">
        <f t="shared" si="21"/>
        <v>0</v>
      </c>
      <c r="AA85" s="83" t="str">
        <f>IF(ISERROR(B85),"",IF(Z85=0,NA(),SUM($Z$5:Z85)))</f>
        <v/>
      </c>
      <c r="AB85" s="83">
        <f t="shared" si="22"/>
        <v>0</v>
      </c>
      <c r="AC85" s="83" t="str">
        <f>IF(ISERROR(B85),"",IF(AB85=0,NA(),SUM($AB$5:AB85)))</f>
        <v/>
      </c>
      <c r="AD85" s="68">
        <f>IF(ISERROR(AI85),"",IF(AG85=AG84+1,AD84*(1+'Retirement Calculator'!$B$6),AD84))</f>
        <v>65258.700353730608</v>
      </c>
      <c r="AE85" s="135"/>
      <c r="AF85" s="83" t="str">
        <f>IF(AE85="","",NPER((1+'Retirement Calculator'!$B$15)/(1+'Retirement Calculator'!$B$14)-1,-12*AE85,AA85,,1))</f>
        <v/>
      </c>
      <c r="AG85" s="128">
        <f t="shared" si="26"/>
        <v>7</v>
      </c>
      <c r="AH85" s="48">
        <f t="shared" si="27"/>
        <v>81</v>
      </c>
      <c r="AI85" s="48">
        <f>IF(AI84&lt;'Retirement Calculator'!$B$68,AI84+1,NA())</f>
        <v>81</v>
      </c>
      <c r="AJ85" s="68">
        <f>IF(ISERROR(AI85),"",IF(AG85=AG84+1,AJ84*(1+'Retirement Calculator'!$B$67),AJ84))</f>
        <v>23632.548974791749</v>
      </c>
      <c r="AK85" s="48">
        <f>IF(ISERROR(AJ85),"",FV((1+'Retirement Calculator'!$B$56)^(1/12)-1,AI85,-AJ85,,0))</f>
        <v>2675678.9806920965</v>
      </c>
      <c r="AL85" s="68">
        <f>SUM($AJ$5:AJ85)</f>
        <v>1447803.8821094478</v>
      </c>
      <c r="AM85" s="79"/>
      <c r="AN85" s="48" t="str">
        <f>IF(C85="","",SUM($C$5:C85))</f>
        <v/>
      </c>
      <c r="AO85" s="79"/>
      <c r="AP85" s="48">
        <f t="shared" si="28"/>
        <v>7</v>
      </c>
      <c r="AQ85" s="48">
        <f t="shared" si="29"/>
        <v>81</v>
      </c>
      <c r="AR85" s="48">
        <f>IF(AR84&lt;'Retirement Calculator'!$B$68,AR84+1,NA())</f>
        <v>81</v>
      </c>
      <c r="AS85" s="82">
        <f>IF(ISERROR(AR85),"",IF(AP85=AP84+1,AS84*(1+'Retirement Calculator'!$B$67),AS84))</f>
        <v>3938.7581624652912</v>
      </c>
      <c r="AT85" s="48">
        <f>IF(ISERROR(AS85),"",FV((1+'Retirement Calculator'!$B$57)^(1/12)-1,AR85,-AS85,,0))</f>
        <v>389935.27468534862</v>
      </c>
      <c r="AU85" s="68">
        <f>SUM($AJ$5:AS85)</f>
        <v>139622308.1614711</v>
      </c>
      <c r="AV85" s="79"/>
      <c r="AW85" s="48" t="str">
        <f>IF(I85="","",SUM($I$5:I85))</f>
        <v/>
      </c>
      <c r="AX85" s="79"/>
      <c r="AY85" s="48">
        <f t="shared" si="30"/>
        <v>7</v>
      </c>
      <c r="AZ85" s="48">
        <f t="shared" si="31"/>
        <v>81</v>
      </c>
      <c r="BA85" s="48">
        <f>IF(BA84&lt;'Retirement Calculator'!$B$68,BA84+1,NA())</f>
        <v>81</v>
      </c>
      <c r="BB85" s="82">
        <f>IF(ISERROR(BA85),"",IF(AY85=AY84+1,BB84*(1+'Retirement Calculator'!$B$67),BB84))</f>
        <v>11816.274487395875</v>
      </c>
      <c r="BC85" s="48">
        <f>IF(ISERROR(BB85),"",FV((1+'Retirement Calculator'!$B$58)^(1/12)-1,BA85,-BB85,,0))</f>
        <v>1250978.4558970837</v>
      </c>
      <c r="BD85" s="68">
        <f>SUM($AJ$5:BB85)</f>
        <v>3683638959.1873798</v>
      </c>
      <c r="BE85" s="79"/>
      <c r="BF85" s="48" t="str">
        <f>IF(O85="","",SUM($O$5:O85))</f>
        <v/>
      </c>
      <c r="BG85" s="79"/>
      <c r="BH85" s="48">
        <f t="shared" si="32"/>
        <v>7</v>
      </c>
      <c r="BI85" s="48">
        <f t="shared" si="33"/>
        <v>81</v>
      </c>
      <c r="BJ85" s="48">
        <f>IF(BJ84&lt;'Retirement Calculator'!$B$68,BJ84+1,NA())</f>
        <v>81</v>
      </c>
      <c r="BK85" s="79"/>
      <c r="BL85" s="79"/>
      <c r="BM85" s="48">
        <f t="shared" si="34"/>
        <v>7</v>
      </c>
      <c r="BN85" s="48">
        <f t="shared" si="35"/>
        <v>81</v>
      </c>
      <c r="BO85" s="48">
        <f>IF(BO84&lt;'Retirement Calculator'!$B$68,BO84+1,NA())</f>
        <v>81</v>
      </c>
      <c r="BP85" s="79"/>
      <c r="BQ85" s="79"/>
      <c r="BR85" s="48">
        <f t="shared" si="36"/>
        <v>7</v>
      </c>
      <c r="BS85" s="48">
        <f t="shared" si="37"/>
        <v>81</v>
      </c>
      <c r="BT85" s="48">
        <f>IF(BT84&lt;'Retirement Calculator'!$B$68,BT84+1,NA())</f>
        <v>81</v>
      </c>
      <c r="BU85" s="79"/>
      <c r="BV85" s="79"/>
      <c r="BW85" s="48">
        <f t="shared" si="38"/>
        <v>7</v>
      </c>
      <c r="BX85" s="48">
        <f t="shared" si="39"/>
        <v>81</v>
      </c>
      <c r="BY85" s="48">
        <f>IF(BY84&lt;'Retirement Calculator'!$B$68,BY84+1,NA())</f>
        <v>81</v>
      </c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</row>
    <row r="86" spans="1:88">
      <c r="A86" s="44"/>
      <c r="B86" s="12" t="e">
        <f xml:space="preserve"> IF(ISERROR(F86),NA(),AI86)</f>
        <v>#N/A</v>
      </c>
      <c r="C86" s="71"/>
      <c r="D86" s="104"/>
      <c r="E86" s="99"/>
      <c r="F86" s="102" t="e">
        <f t="shared" si="23"/>
        <v>#N/A</v>
      </c>
      <c r="G86" s="103" t="str">
        <f>IF(D86="","",(D86+G85)*(1+((1+'Retirement Calculator'!$B$56)^(1/12)-1)))</f>
        <v/>
      </c>
      <c r="H86" s="55" t="str">
        <f>IF(C86="","",FV((1+'Retirement Calculator'!$B$56)^(1/12)-1,AI86,-C86,,0))</f>
        <v/>
      </c>
      <c r="I86" s="74"/>
      <c r="J86" s="99"/>
      <c r="K86" s="99"/>
      <c r="L86" s="102" t="e">
        <f t="shared" si="24"/>
        <v>#N/A</v>
      </c>
      <c r="M86" s="12" t="str">
        <f>IF(I86="","",FV((1+'Retirement Calculator'!$B$57)^(1/12)-1,AR86,-I86,,0))</f>
        <v/>
      </c>
      <c r="N86" s="12" t="str">
        <f>IF(J86="","",(J86+N85)*(1+((1+'Retirement Calculator'!$B$57)^(1/12)-1)))</f>
        <v/>
      </c>
      <c r="O86" s="71"/>
      <c r="P86" s="71"/>
      <c r="Q86" s="99"/>
      <c r="R86" s="69" t="e">
        <f t="shared" si="25"/>
        <v>#N/A</v>
      </c>
      <c r="S86" s="12" t="str">
        <f>IF(O86="","",FV((1+'Retirement Calculator'!$B$58)^(1/12)-1,BA86,-O86,,0))</f>
        <v/>
      </c>
      <c r="T86" s="43" t="str">
        <f>IF(P86="","",(P86+T85)*(1+((1+'Retirement Calculator'!$B$58)^(1/12)-1)))</f>
        <v/>
      </c>
      <c r="U86" s="71"/>
      <c r="V86" s="99"/>
      <c r="W86" s="108" t="str">
        <f>IF(U86="","",(U86+W85)*(1+((1+'Retirement Calculator'!$C$65)^(1/12)-1)))</f>
        <v/>
      </c>
      <c r="X86" s="73">
        <f t="shared" si="20"/>
        <v>0</v>
      </c>
      <c r="Y86" s="83" t="str">
        <f>IF(ISERROR(B86),"",SUM($X$5:X86))</f>
        <v/>
      </c>
      <c r="Z86" s="73">
        <f t="shared" si="21"/>
        <v>0</v>
      </c>
      <c r="AA86" s="83" t="str">
        <f>IF(ISERROR(B86),"",IF(Z86=0,NA(),SUM($Z$5:Z86)))</f>
        <v/>
      </c>
      <c r="AB86" s="83">
        <f t="shared" si="22"/>
        <v>0</v>
      </c>
      <c r="AC86" s="83" t="str">
        <f>IF(ISERROR(B86),"",IF(AB86=0,NA(),SUM($AB$5:AB86)))</f>
        <v/>
      </c>
      <c r="AD86" s="68">
        <f>IF(ISERROR(AI86),"",IF(AG86=AG85+1,AD85*(1+'Retirement Calculator'!$B$6),AD85))</f>
        <v>65258.700353730608</v>
      </c>
      <c r="AE86" s="135"/>
      <c r="AF86" s="83" t="str">
        <f>IF(AE86="","",NPER((1+'Retirement Calculator'!$B$15)/(1+'Retirement Calculator'!$B$14)-1,-12*AE86,AA86,,1))</f>
        <v/>
      </c>
      <c r="AG86" s="128">
        <f t="shared" si="26"/>
        <v>7</v>
      </c>
      <c r="AH86" s="48">
        <f t="shared" si="27"/>
        <v>82</v>
      </c>
      <c r="AI86" s="48">
        <f>IF(AI85&lt;'Retirement Calculator'!$B$68,AI85+1,NA())</f>
        <v>82</v>
      </c>
      <c r="AJ86" s="68">
        <f>IF(ISERROR(AI86),"",IF(AG86=AG85+1,AJ85*(1+'Retirement Calculator'!$B$67),AJ85))</f>
        <v>23632.548974791749</v>
      </c>
      <c r="AK86" s="48">
        <f>IF(ISERROR(AJ86),"",FV((1+'Retirement Calculator'!$B$56)^(1/12)-1,AI86,-AJ86,,0))</f>
        <v>2720647.7696015933</v>
      </c>
      <c r="AL86" s="68">
        <f>SUM($AJ$5:AJ86)</f>
        <v>1471436.4310842396</v>
      </c>
      <c r="AM86" s="79"/>
      <c r="AN86" s="48" t="str">
        <f>IF(C86="","",SUM($C$5:C86))</f>
        <v/>
      </c>
      <c r="AO86" s="79"/>
      <c r="AP86" s="48">
        <f t="shared" si="28"/>
        <v>7</v>
      </c>
      <c r="AQ86" s="48">
        <f t="shared" si="29"/>
        <v>82</v>
      </c>
      <c r="AR86" s="48">
        <f>IF(AR85&lt;'Retirement Calculator'!$B$68,AR85+1,NA())</f>
        <v>82</v>
      </c>
      <c r="AS86" s="82">
        <f>IF(ISERROR(AR86),"",IF(AP86=AP85+1,AS85*(1+'Retirement Calculator'!$B$67),AS85))</f>
        <v>3938.7581624652912</v>
      </c>
      <c r="AT86" s="48">
        <f>IF(ISERROR(AS86),"",FV((1+'Retirement Calculator'!$B$57)^(1/12)-1,AR86,-AS86,,0))</f>
        <v>395772.06251455599</v>
      </c>
      <c r="AU86" s="68">
        <f>SUM($AJ$5:AS86)</f>
        <v>143842134.66929418</v>
      </c>
      <c r="AV86" s="79"/>
      <c r="AW86" s="48" t="str">
        <f>IF(I86="","",SUM($I$5:I86))</f>
        <v/>
      </c>
      <c r="AX86" s="79"/>
      <c r="AY86" s="48">
        <f t="shared" si="30"/>
        <v>7</v>
      </c>
      <c r="AZ86" s="48">
        <f t="shared" si="31"/>
        <v>82</v>
      </c>
      <c r="BA86" s="48">
        <f>IF(BA85&lt;'Retirement Calculator'!$B$68,BA85+1,NA())</f>
        <v>82</v>
      </c>
      <c r="BB86" s="82">
        <f>IF(ISERROR(BA86),"",IF(AY86=AY85+1,BB85*(1+'Retirement Calculator'!$B$67),BB85))</f>
        <v>11816.274487395875</v>
      </c>
      <c r="BC86" s="48">
        <f>IF(ISERROR(BB86),"",FV((1+'Retirement Calculator'!$B$58)^(1/12)-1,BA86,-BB86,,0))</f>
        <v>1270843.5634366875</v>
      </c>
      <c r="BD86" s="68">
        <f>SUM($AJ$5:BB86)</f>
        <v>3832108679.7014999</v>
      </c>
      <c r="BE86" s="79"/>
      <c r="BF86" s="48" t="str">
        <f>IF(O86="","",SUM($O$5:O86))</f>
        <v/>
      </c>
      <c r="BG86" s="79"/>
      <c r="BH86" s="48">
        <f t="shared" si="32"/>
        <v>7</v>
      </c>
      <c r="BI86" s="48">
        <f t="shared" si="33"/>
        <v>82</v>
      </c>
      <c r="BJ86" s="48">
        <f>IF(BJ85&lt;'Retirement Calculator'!$B$68,BJ85+1,NA())</f>
        <v>82</v>
      </c>
      <c r="BK86" s="79"/>
      <c r="BL86" s="79"/>
      <c r="BM86" s="48">
        <f t="shared" si="34"/>
        <v>7</v>
      </c>
      <c r="BN86" s="48">
        <f t="shared" si="35"/>
        <v>82</v>
      </c>
      <c r="BO86" s="48">
        <f>IF(BO85&lt;'Retirement Calculator'!$B$68,BO85+1,NA())</f>
        <v>82</v>
      </c>
      <c r="BP86" s="79"/>
      <c r="BQ86" s="79"/>
      <c r="BR86" s="48">
        <f t="shared" si="36"/>
        <v>7</v>
      </c>
      <c r="BS86" s="48">
        <f t="shared" si="37"/>
        <v>82</v>
      </c>
      <c r="BT86" s="48">
        <f>IF(BT85&lt;'Retirement Calculator'!$B$68,BT85+1,NA())</f>
        <v>82</v>
      </c>
      <c r="BU86" s="79"/>
      <c r="BV86" s="79"/>
      <c r="BW86" s="48">
        <f t="shared" si="38"/>
        <v>7</v>
      </c>
      <c r="BX86" s="48">
        <f t="shared" si="39"/>
        <v>82</v>
      </c>
      <c r="BY86" s="48">
        <f>IF(BY85&lt;'Retirement Calculator'!$B$68,BY85+1,NA())</f>
        <v>82</v>
      </c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</row>
    <row r="87" spans="1:88">
      <c r="A87" s="44"/>
      <c r="B87" s="12" t="e">
        <f xml:space="preserve"> IF(ISERROR(F87),NA(),AI87)</f>
        <v>#N/A</v>
      </c>
      <c r="C87" s="71"/>
      <c r="D87" s="104"/>
      <c r="E87" s="99"/>
      <c r="F87" s="102" t="e">
        <f t="shared" si="23"/>
        <v>#N/A</v>
      </c>
      <c r="G87" s="103" t="str">
        <f>IF(D87="","",(D87+G86)*(1+((1+'Retirement Calculator'!$B$56)^(1/12)-1)))</f>
        <v/>
      </c>
      <c r="H87" s="55" t="str">
        <f>IF(C87="","",FV((1+'Retirement Calculator'!$B$56)^(1/12)-1,AI87,-C87,,0))</f>
        <v/>
      </c>
      <c r="I87" s="74"/>
      <c r="J87" s="99"/>
      <c r="K87" s="99"/>
      <c r="L87" s="102" t="e">
        <f t="shared" si="24"/>
        <v>#N/A</v>
      </c>
      <c r="M87" s="12" t="str">
        <f>IF(I87="","",FV((1+'Retirement Calculator'!$B$57)^(1/12)-1,AR87,-I87,,0))</f>
        <v/>
      </c>
      <c r="N87" s="12" t="str">
        <f>IF(J87="","",(J87+N86)*(1+((1+'Retirement Calculator'!$B$57)^(1/12)-1)))</f>
        <v/>
      </c>
      <c r="O87" s="71"/>
      <c r="P87" s="71"/>
      <c r="Q87" s="99"/>
      <c r="R87" s="69" t="e">
        <f t="shared" si="25"/>
        <v>#N/A</v>
      </c>
      <c r="S87" s="12" t="str">
        <f>IF(O87="","",FV((1+'Retirement Calculator'!$B$58)^(1/12)-1,BA87,-O87,,0))</f>
        <v/>
      </c>
      <c r="T87" s="43" t="str">
        <f>IF(P87="","",(P87+T86)*(1+((1+'Retirement Calculator'!$B$58)^(1/12)-1)))</f>
        <v/>
      </c>
      <c r="U87" s="71"/>
      <c r="V87" s="99"/>
      <c r="W87" s="108" t="str">
        <f>IF(U87="","",(U87+W86)*(1+((1+'Retirement Calculator'!$C$65)^(1/12)-1)))</f>
        <v/>
      </c>
      <c r="X87" s="73">
        <f t="shared" si="20"/>
        <v>0</v>
      </c>
      <c r="Y87" s="83" t="str">
        <f>IF(ISERROR(B87),"",SUM($X$5:X87))</f>
        <v/>
      </c>
      <c r="Z87" s="73">
        <f t="shared" si="21"/>
        <v>0</v>
      </c>
      <c r="AA87" s="83" t="str">
        <f>IF(ISERROR(B87),"",IF(Z87=0,NA(),SUM($Z$5:Z87)))</f>
        <v/>
      </c>
      <c r="AB87" s="83">
        <f t="shared" si="22"/>
        <v>0</v>
      </c>
      <c r="AC87" s="83" t="str">
        <f>IF(ISERROR(B87),"",IF(AB87=0,NA(),SUM($AB$5:AB87)))</f>
        <v/>
      </c>
      <c r="AD87" s="68">
        <f>IF(ISERROR(AI87),"",IF(AG87=AG86+1,AD86*(1+'Retirement Calculator'!$B$6),AD86))</f>
        <v>65258.700353730608</v>
      </c>
      <c r="AE87" s="135"/>
      <c r="AF87" s="83" t="str">
        <f>IF(AE87="","",NPER((1+'Retirement Calculator'!$B$15)/(1+'Retirement Calculator'!$B$14)-1,-12*AE87,AA87,,1))</f>
        <v/>
      </c>
      <c r="AG87" s="128">
        <f t="shared" si="26"/>
        <v>7</v>
      </c>
      <c r="AH87" s="48">
        <f t="shared" si="27"/>
        <v>83</v>
      </c>
      <c r="AI87" s="48">
        <f>IF(AI86&lt;'Retirement Calculator'!$B$68,AI86+1,NA())</f>
        <v>83</v>
      </c>
      <c r="AJ87" s="68">
        <f>IF(ISERROR(AI87),"",IF(AG87=AG86+1,AJ86*(1+'Retirement Calculator'!$B$67),AJ86))</f>
        <v>23632.548974791749</v>
      </c>
      <c r="AK87" s="48">
        <f>IF(ISERROR(AJ87),"",FV((1+'Retirement Calculator'!$B$56)^(1/12)-1,AI87,-AJ87,,0))</f>
        <v>2765975.1459487709</v>
      </c>
      <c r="AL87" s="68">
        <f>SUM($AJ$5:AJ87)</f>
        <v>1495068.9800590314</v>
      </c>
      <c r="AM87" s="79"/>
      <c r="AN87" s="48" t="str">
        <f>IF(C87="","",SUM($C$5:C87))</f>
        <v/>
      </c>
      <c r="AO87" s="79"/>
      <c r="AP87" s="48">
        <f t="shared" si="28"/>
        <v>7</v>
      </c>
      <c r="AQ87" s="48">
        <f t="shared" si="29"/>
        <v>83</v>
      </c>
      <c r="AR87" s="48">
        <f>IF(AR86&lt;'Retirement Calculator'!$B$68,AR86+1,NA())</f>
        <v>83</v>
      </c>
      <c r="AS87" s="82">
        <f>IF(ISERROR(AR87),"",IF(AP87=AP86+1,AS86*(1+'Retirement Calculator'!$B$67),AS86))</f>
        <v>3938.7581624652912</v>
      </c>
      <c r="AT87" s="48">
        <f>IF(ISERROR(AS87),"",FV((1+'Retirement Calculator'!$B$57)^(1/12)-1,AR87,-AS87,,0))</f>
        <v>401637.26120366092</v>
      </c>
      <c r="AU87" s="68">
        <f>SUM($AJ$5:AS87)</f>
        <v>148130923.10243922</v>
      </c>
      <c r="AV87" s="79"/>
      <c r="AW87" s="48" t="str">
        <f>IF(I87="","",SUM($I$5:I87))</f>
        <v/>
      </c>
      <c r="AX87" s="79"/>
      <c r="AY87" s="48">
        <f t="shared" si="30"/>
        <v>7</v>
      </c>
      <c r="AZ87" s="48">
        <f t="shared" si="31"/>
        <v>83</v>
      </c>
      <c r="BA87" s="48">
        <f>IF(BA86&lt;'Retirement Calculator'!$B$68,BA86+1,NA())</f>
        <v>83</v>
      </c>
      <c r="BB87" s="82">
        <f>IF(ISERROR(BA87),"",IF(AY87=AY86+1,BB86*(1+'Retirement Calculator'!$B$67),BB86))</f>
        <v>11816.274487395875</v>
      </c>
      <c r="BC87" s="48">
        <f>IF(ISERROR(BB87),"",FV((1+'Retirement Calculator'!$B$58)^(1/12)-1,BA87,-BB87,,0))</f>
        <v>1290836.4836763393</v>
      </c>
      <c r="BD87" s="68">
        <f>SUM($AJ$5:BB87)</f>
        <v>3984942017.7727761</v>
      </c>
      <c r="BE87" s="79"/>
      <c r="BF87" s="48" t="str">
        <f>IF(O87="","",SUM($O$5:O87))</f>
        <v/>
      </c>
      <c r="BG87" s="79"/>
      <c r="BH87" s="48">
        <f t="shared" si="32"/>
        <v>7</v>
      </c>
      <c r="BI87" s="48">
        <f t="shared" si="33"/>
        <v>83</v>
      </c>
      <c r="BJ87" s="48">
        <f>IF(BJ86&lt;'Retirement Calculator'!$B$68,BJ86+1,NA())</f>
        <v>83</v>
      </c>
      <c r="BK87" s="79"/>
      <c r="BL87" s="79"/>
      <c r="BM87" s="48">
        <f t="shared" si="34"/>
        <v>7</v>
      </c>
      <c r="BN87" s="48">
        <f t="shared" si="35"/>
        <v>83</v>
      </c>
      <c r="BO87" s="48">
        <f>IF(BO86&lt;'Retirement Calculator'!$B$68,BO86+1,NA())</f>
        <v>83</v>
      </c>
      <c r="BP87" s="79"/>
      <c r="BQ87" s="79"/>
      <c r="BR87" s="48">
        <f t="shared" si="36"/>
        <v>7</v>
      </c>
      <c r="BS87" s="48">
        <f t="shared" si="37"/>
        <v>83</v>
      </c>
      <c r="BT87" s="48">
        <f>IF(BT86&lt;'Retirement Calculator'!$B$68,BT86+1,NA())</f>
        <v>83</v>
      </c>
      <c r="BU87" s="79"/>
      <c r="BV87" s="79"/>
      <c r="BW87" s="48">
        <f t="shared" si="38"/>
        <v>7</v>
      </c>
      <c r="BX87" s="48">
        <f t="shared" si="39"/>
        <v>83</v>
      </c>
      <c r="BY87" s="48">
        <f>IF(BY86&lt;'Retirement Calculator'!$B$68,BY86+1,NA())</f>
        <v>83</v>
      </c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</row>
    <row r="88" spans="1:88">
      <c r="A88" s="44"/>
      <c r="B88" s="12" t="e">
        <f xml:space="preserve"> IF(ISERROR(F88),NA(),AI88)</f>
        <v>#N/A</v>
      </c>
      <c r="C88" s="71"/>
      <c r="D88" s="104"/>
      <c r="E88" s="99"/>
      <c r="F88" s="102" t="e">
        <f t="shared" si="23"/>
        <v>#N/A</v>
      </c>
      <c r="G88" s="103" t="str">
        <f>IF(D88="","",(D88+G87)*(1+((1+'Retirement Calculator'!$B$56)^(1/12)-1)))</f>
        <v/>
      </c>
      <c r="H88" s="55" t="str">
        <f>IF(C88="","",FV((1+'Retirement Calculator'!$B$56)^(1/12)-1,AI88,-C88,,0))</f>
        <v/>
      </c>
      <c r="I88" s="74"/>
      <c r="J88" s="99"/>
      <c r="K88" s="99"/>
      <c r="L88" s="102" t="e">
        <f t="shared" si="24"/>
        <v>#N/A</v>
      </c>
      <c r="M88" s="12" t="str">
        <f>IF(I88="","",FV((1+'Retirement Calculator'!$B$57)^(1/12)-1,AR88,-I88,,0))</f>
        <v/>
      </c>
      <c r="N88" s="12" t="str">
        <f>IF(J88="","",(J88+N87)*(1+((1+'Retirement Calculator'!$B$57)^(1/12)-1)))</f>
        <v/>
      </c>
      <c r="O88" s="71"/>
      <c r="P88" s="71"/>
      <c r="Q88" s="99"/>
      <c r="R88" s="69" t="e">
        <f t="shared" si="25"/>
        <v>#N/A</v>
      </c>
      <c r="S88" s="12" t="str">
        <f>IF(O88="","",FV((1+'Retirement Calculator'!$B$58)^(1/12)-1,BA88,-O88,,0))</f>
        <v/>
      </c>
      <c r="T88" s="43" t="str">
        <f>IF(P88="","",(P88+T87)*(1+((1+'Retirement Calculator'!$B$58)^(1/12)-1)))</f>
        <v/>
      </c>
      <c r="U88" s="71"/>
      <c r="V88" s="99"/>
      <c r="W88" s="108" t="str">
        <f>IF(U88="","",(U88+W87)*(1+((1+'Retirement Calculator'!$C$65)^(1/12)-1)))</f>
        <v/>
      </c>
      <c r="X88" s="73">
        <f t="shared" si="20"/>
        <v>0</v>
      </c>
      <c r="Y88" s="83" t="str">
        <f>IF(ISERROR(B88),"",SUM($X$5:X88))</f>
        <v/>
      </c>
      <c r="Z88" s="73">
        <f t="shared" si="21"/>
        <v>0</v>
      </c>
      <c r="AA88" s="83" t="str">
        <f>IF(ISERROR(B88),"",IF(Z88=0,NA(),SUM($Z$5:Z88)))</f>
        <v/>
      </c>
      <c r="AB88" s="83">
        <f t="shared" si="22"/>
        <v>0</v>
      </c>
      <c r="AC88" s="83" t="str">
        <f>IF(ISERROR(B88),"",IF(AB88=0,NA(),SUM($AB$5:AB88)))</f>
        <v/>
      </c>
      <c r="AD88" s="68">
        <f>IF(ISERROR(AI88),"",IF(AG88=AG87+1,AD87*(1+'Retirement Calculator'!$B$6),AD87))</f>
        <v>65258.700353730608</v>
      </c>
      <c r="AE88" s="135"/>
      <c r="AF88" s="83" t="str">
        <f>IF(AE88="","",NPER((1+'Retirement Calculator'!$B$15)/(1+'Retirement Calculator'!$B$14)-1,-12*AE88,AA88,,1))</f>
        <v/>
      </c>
      <c r="AG88" s="128">
        <f t="shared" si="26"/>
        <v>7</v>
      </c>
      <c r="AH88" s="48">
        <f t="shared" si="27"/>
        <v>84</v>
      </c>
      <c r="AI88" s="48">
        <f>IF(AI87&lt;'Retirement Calculator'!$B$68,AI87+1,NA())</f>
        <v>84</v>
      </c>
      <c r="AJ88" s="68">
        <f>IF(ISERROR(AI88),"",IF(AG88=AG87+1,AJ87*(1+'Retirement Calculator'!$B$67),AJ87))</f>
        <v>23632.548974791749</v>
      </c>
      <c r="AK88" s="48">
        <f>IF(ISERROR(AJ88),"",FV((1+'Retirement Calculator'!$B$56)^(1/12)-1,AI88,-AJ88,,0))</f>
        <v>2811663.9691602159</v>
      </c>
      <c r="AL88" s="68">
        <f>SUM($AJ$5:AJ88)</f>
        <v>1518701.5290338232</v>
      </c>
      <c r="AM88" s="79"/>
      <c r="AN88" s="48" t="str">
        <f>IF(C88="","",SUM($C$5:C88))</f>
        <v/>
      </c>
      <c r="AO88" s="79"/>
      <c r="AP88" s="48">
        <f t="shared" si="28"/>
        <v>7</v>
      </c>
      <c r="AQ88" s="48">
        <f t="shared" si="29"/>
        <v>84</v>
      </c>
      <c r="AR88" s="48">
        <f>IF(AR87&lt;'Retirement Calculator'!$B$68,AR87+1,NA())</f>
        <v>84</v>
      </c>
      <c r="AS88" s="82">
        <f>IF(ISERROR(AR88),"",IF(AP88=AP87+1,AS87*(1+'Retirement Calculator'!$B$67),AS87))</f>
        <v>3938.7581624652912</v>
      </c>
      <c r="AT88" s="48">
        <f>IF(ISERROR(AS88),"",FV((1+'Retirement Calculator'!$B$57)^(1/12)-1,AR88,-AS88,,0))</f>
        <v>407531.00904396106</v>
      </c>
      <c r="AU88" s="68">
        <f>SUM($AJ$5:AS88)</f>
        <v>152489034.90777051</v>
      </c>
      <c r="AV88" s="79"/>
      <c r="AW88" s="48" t="str">
        <f>IF(I88="","",SUM($I$5:I88))</f>
        <v/>
      </c>
      <c r="AX88" s="79"/>
      <c r="AY88" s="48">
        <f t="shared" si="30"/>
        <v>7</v>
      </c>
      <c r="AZ88" s="48">
        <f t="shared" si="31"/>
        <v>84</v>
      </c>
      <c r="BA88" s="48">
        <f>IF(BA87&lt;'Retirement Calculator'!$B$68,BA87+1,NA())</f>
        <v>84</v>
      </c>
      <c r="BB88" s="82">
        <f>IF(ISERROR(BA88),"",IF(AY88=AY87+1,BB87*(1+'Retirement Calculator'!$B$67),BB87))</f>
        <v>11816.274487395875</v>
      </c>
      <c r="BC88" s="48">
        <f>IF(ISERROR(BB88),"",FV((1+'Retirement Calculator'!$B$58)^(1/12)-1,BA88,-BB88,,0))</f>
        <v>1310958.0389667994</v>
      </c>
      <c r="BD88" s="68">
        <f>SUM($AJ$5:BB88)</f>
        <v>4142208686.7694097</v>
      </c>
      <c r="BE88" s="79"/>
      <c r="BF88" s="48" t="str">
        <f>IF(O88="","",SUM($O$5:O88))</f>
        <v/>
      </c>
      <c r="BG88" s="79"/>
      <c r="BH88" s="48">
        <f t="shared" si="32"/>
        <v>7</v>
      </c>
      <c r="BI88" s="48">
        <f t="shared" si="33"/>
        <v>84</v>
      </c>
      <c r="BJ88" s="48">
        <f>IF(BJ87&lt;'Retirement Calculator'!$B$68,BJ87+1,NA())</f>
        <v>84</v>
      </c>
      <c r="BK88" s="79"/>
      <c r="BL88" s="79"/>
      <c r="BM88" s="48">
        <f t="shared" si="34"/>
        <v>7</v>
      </c>
      <c r="BN88" s="48">
        <f t="shared" si="35"/>
        <v>84</v>
      </c>
      <c r="BO88" s="48">
        <f>IF(BO87&lt;'Retirement Calculator'!$B$68,BO87+1,NA())</f>
        <v>84</v>
      </c>
      <c r="BP88" s="79"/>
      <c r="BQ88" s="79"/>
      <c r="BR88" s="48">
        <f t="shared" si="36"/>
        <v>7</v>
      </c>
      <c r="BS88" s="48">
        <f t="shared" si="37"/>
        <v>84</v>
      </c>
      <c r="BT88" s="48">
        <f>IF(BT87&lt;'Retirement Calculator'!$B$68,BT87+1,NA())</f>
        <v>84</v>
      </c>
      <c r="BU88" s="79"/>
      <c r="BV88" s="79"/>
      <c r="BW88" s="48">
        <f t="shared" si="38"/>
        <v>7</v>
      </c>
      <c r="BX88" s="48">
        <f t="shared" si="39"/>
        <v>84</v>
      </c>
      <c r="BY88" s="48">
        <f>IF(BY87&lt;'Retirement Calculator'!$B$68,BY87+1,NA())</f>
        <v>84</v>
      </c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</row>
    <row r="89" spans="1:88">
      <c r="A89" s="44"/>
      <c r="B89" s="12" t="e">
        <f xml:space="preserve"> IF(ISERROR(F89),NA(),AI89)</f>
        <v>#N/A</v>
      </c>
      <c r="C89" s="71"/>
      <c r="D89" s="104"/>
      <c r="E89" s="99"/>
      <c r="F89" s="102" t="e">
        <f t="shared" si="23"/>
        <v>#N/A</v>
      </c>
      <c r="G89" s="103" t="str">
        <f>IF(D89="","",(D89+G88)*(1+((1+'Retirement Calculator'!$B$56)^(1/12)-1)))</f>
        <v/>
      </c>
      <c r="H89" s="55" t="str">
        <f>IF(C89="","",FV((1+'Retirement Calculator'!$B$56)^(1/12)-1,AI89,-C89,,0))</f>
        <v/>
      </c>
      <c r="I89" s="74"/>
      <c r="J89" s="99"/>
      <c r="K89" s="99"/>
      <c r="L89" s="102" t="e">
        <f t="shared" si="24"/>
        <v>#N/A</v>
      </c>
      <c r="M89" s="12" t="str">
        <f>IF(I89="","",FV((1+'Retirement Calculator'!$B$57)^(1/12)-1,AR89,-I89,,0))</f>
        <v/>
      </c>
      <c r="N89" s="12" t="str">
        <f>IF(J89="","",(J89+N88)*(1+((1+'Retirement Calculator'!$B$57)^(1/12)-1)))</f>
        <v/>
      </c>
      <c r="O89" s="71"/>
      <c r="P89" s="71"/>
      <c r="Q89" s="99"/>
      <c r="R89" s="69" t="e">
        <f t="shared" si="25"/>
        <v>#N/A</v>
      </c>
      <c r="S89" s="12" t="str">
        <f>IF(O89="","",FV((1+'Retirement Calculator'!$B$58)^(1/12)-1,BA89,-O89,,0))</f>
        <v/>
      </c>
      <c r="T89" s="43" t="str">
        <f>IF(P89="","",(P89+T88)*(1+((1+'Retirement Calculator'!$B$58)^(1/12)-1)))</f>
        <v/>
      </c>
      <c r="U89" s="71"/>
      <c r="V89" s="99"/>
      <c r="W89" s="108" t="str">
        <f>IF(U89="","",(U89+W88)*(1+((1+'Retirement Calculator'!$C$65)^(1/12)-1)))</f>
        <v/>
      </c>
      <c r="X89" s="73">
        <f t="shared" si="20"/>
        <v>0</v>
      </c>
      <c r="Y89" s="83" t="str">
        <f>IF(ISERROR(B89),"",SUM($X$5:X89))</f>
        <v/>
      </c>
      <c r="Z89" s="73">
        <f t="shared" si="21"/>
        <v>0</v>
      </c>
      <c r="AA89" s="83" t="str">
        <f>IF(ISERROR(B89),"",IF(Z89=0,NA(),SUM($Z$5:Z89)))</f>
        <v/>
      </c>
      <c r="AB89" s="83">
        <f t="shared" si="22"/>
        <v>0</v>
      </c>
      <c r="AC89" s="83" t="str">
        <f>IF(ISERROR(B89),"",IF(AB89=0,NA(),SUM($AB$5:AB89)))</f>
        <v/>
      </c>
      <c r="AD89" s="68">
        <f>IF(ISERROR(AI89),"",IF(AG89=AG88+1,AD88*(1+'Retirement Calculator'!$B$6),AD88))</f>
        <v>70805.689883797706</v>
      </c>
      <c r="AE89" s="135"/>
      <c r="AF89" s="83" t="str">
        <f>IF(AE89="","",NPER((1+'Retirement Calculator'!$B$15)/(1+'Retirement Calculator'!$B$14)-1,-12*AE89,AA89,,1))</f>
        <v/>
      </c>
      <c r="AG89" s="128">
        <f t="shared" si="26"/>
        <v>8</v>
      </c>
      <c r="AH89" s="48">
        <f t="shared" si="27"/>
        <v>85</v>
      </c>
      <c r="AI89" s="48">
        <f>IF(AI88&lt;'Retirement Calculator'!$B$68,AI88+1,NA())</f>
        <v>85</v>
      </c>
      <c r="AJ89" s="68">
        <f>IF(ISERROR(AI89),"",IF(AG89=AG88+1,AJ88*(1+'Retirement Calculator'!$B$67),AJ88))</f>
        <v>25995.803872270924</v>
      </c>
      <c r="AK89" s="48">
        <f>IF(ISERROR(AJ89),"",FV((1+'Retirement Calculator'!$B$56)^(1/12)-1,AI89,-AJ89,,0))</f>
        <v>3143488.8336103796</v>
      </c>
      <c r="AL89" s="68">
        <f>SUM($AJ$5:AJ89)</f>
        <v>1544697.3329060941</v>
      </c>
      <c r="AM89" s="79"/>
      <c r="AN89" s="48" t="str">
        <f>IF(C89="","",SUM($C$5:C89))</f>
        <v/>
      </c>
      <c r="AO89" s="79"/>
      <c r="AP89" s="48">
        <f t="shared" si="28"/>
        <v>8</v>
      </c>
      <c r="AQ89" s="48">
        <f t="shared" si="29"/>
        <v>85</v>
      </c>
      <c r="AR89" s="48">
        <f>IF(AR88&lt;'Retirement Calculator'!$B$68,AR88+1,NA())</f>
        <v>85</v>
      </c>
      <c r="AS89" s="82">
        <f>IF(ISERROR(AR89),"",IF(AP89=AP88+1,AS88*(1+'Retirement Calculator'!$B$67),AS88))</f>
        <v>4332.6339787118204</v>
      </c>
      <c r="AT89" s="48">
        <f>IF(ISERROR(AS89),"",FV((1+'Retirement Calculator'!$B$57)^(1/12)-1,AR89,-AS89,,0))</f>
        <v>454798.78949988249</v>
      </c>
      <c r="AU89" s="68">
        <f>SUM($AJ$5:AS89)</f>
        <v>157207727.51213798</v>
      </c>
      <c r="AV89" s="79"/>
      <c r="AW89" s="48" t="str">
        <f>IF(I89="","",SUM($I$5:I89))</f>
        <v/>
      </c>
      <c r="AX89" s="79"/>
      <c r="AY89" s="48">
        <f t="shared" si="30"/>
        <v>8</v>
      </c>
      <c r="AZ89" s="48">
        <f t="shared" si="31"/>
        <v>85</v>
      </c>
      <c r="BA89" s="48">
        <f>IF(BA88&lt;'Retirement Calculator'!$B$68,BA88+1,NA())</f>
        <v>85</v>
      </c>
      <c r="BB89" s="82">
        <f>IF(ISERROR(BA89),"",IF(AY89=AY88+1,BB88*(1+'Retirement Calculator'!$B$67),BB88))</f>
        <v>12997.901936135462</v>
      </c>
      <c r="BC89" s="48">
        <f>IF(ISERROR(BB89),"",FV((1+'Retirement Calculator'!$B$58)^(1/12)-1,BA89,-BB89,,0))</f>
        <v>1464329.9626448452</v>
      </c>
      <c r="BD89" s="68">
        <f>SUM($AJ$5:BB89)</f>
        <v>4304603081.5773516</v>
      </c>
      <c r="BE89" s="79"/>
      <c r="BF89" s="48" t="str">
        <f>IF(O89="","",SUM($O$5:O89))</f>
        <v/>
      </c>
      <c r="BG89" s="79"/>
      <c r="BH89" s="48">
        <f t="shared" si="32"/>
        <v>8</v>
      </c>
      <c r="BI89" s="48">
        <f t="shared" si="33"/>
        <v>85</v>
      </c>
      <c r="BJ89" s="48">
        <f>IF(BJ88&lt;'Retirement Calculator'!$B$68,BJ88+1,NA())</f>
        <v>85</v>
      </c>
      <c r="BK89" s="79"/>
      <c r="BL89" s="79"/>
      <c r="BM89" s="48">
        <f t="shared" si="34"/>
        <v>8</v>
      </c>
      <c r="BN89" s="48">
        <f t="shared" si="35"/>
        <v>85</v>
      </c>
      <c r="BO89" s="48">
        <f>IF(BO88&lt;'Retirement Calculator'!$B$68,BO88+1,NA())</f>
        <v>85</v>
      </c>
      <c r="BP89" s="79"/>
      <c r="BQ89" s="79"/>
      <c r="BR89" s="48">
        <f t="shared" si="36"/>
        <v>8</v>
      </c>
      <c r="BS89" s="48">
        <f t="shared" si="37"/>
        <v>85</v>
      </c>
      <c r="BT89" s="48">
        <f>IF(BT88&lt;'Retirement Calculator'!$B$68,BT88+1,NA())</f>
        <v>85</v>
      </c>
      <c r="BU89" s="79"/>
      <c r="BV89" s="79"/>
      <c r="BW89" s="48">
        <f t="shared" si="38"/>
        <v>8</v>
      </c>
      <c r="BX89" s="48">
        <f t="shared" si="39"/>
        <v>85</v>
      </c>
      <c r="BY89" s="48">
        <f>IF(BY88&lt;'Retirement Calculator'!$B$68,BY88+1,NA())</f>
        <v>85</v>
      </c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</row>
    <row r="90" spans="1:88">
      <c r="A90" s="44"/>
      <c r="B90" s="12" t="e">
        <f xml:space="preserve"> IF(ISERROR(F90),NA(),AI90)</f>
        <v>#N/A</v>
      </c>
      <c r="C90" s="71"/>
      <c r="D90" s="104"/>
      <c r="E90" s="99"/>
      <c r="F90" s="102" t="e">
        <f t="shared" si="23"/>
        <v>#N/A</v>
      </c>
      <c r="G90" s="103" t="str">
        <f>IF(D90="","",(D90+G89)*(1+((1+'Retirement Calculator'!$B$56)^(1/12)-1)))</f>
        <v/>
      </c>
      <c r="H90" s="55" t="str">
        <f>IF(C90="","",FV((1+'Retirement Calculator'!$B$56)^(1/12)-1,AI90,-C90,,0))</f>
        <v/>
      </c>
      <c r="I90" s="74"/>
      <c r="J90" s="99"/>
      <c r="K90" s="99"/>
      <c r="L90" s="102" t="e">
        <f t="shared" si="24"/>
        <v>#N/A</v>
      </c>
      <c r="M90" s="12" t="str">
        <f>IF(I90="","",FV((1+'Retirement Calculator'!$B$57)^(1/12)-1,AR90,-I90,,0))</f>
        <v/>
      </c>
      <c r="N90" s="12" t="str">
        <f>IF(J90="","",(J90+N89)*(1+((1+'Retirement Calculator'!$B$57)^(1/12)-1)))</f>
        <v/>
      </c>
      <c r="O90" s="71"/>
      <c r="P90" s="71"/>
      <c r="Q90" s="99"/>
      <c r="R90" s="69" t="e">
        <f t="shared" si="25"/>
        <v>#N/A</v>
      </c>
      <c r="S90" s="12" t="str">
        <f>IF(O90="","",FV((1+'Retirement Calculator'!$B$58)^(1/12)-1,BA90,-O90,,0))</f>
        <v/>
      </c>
      <c r="T90" s="43" t="str">
        <f>IF(P90="","",(P90+T89)*(1+((1+'Retirement Calculator'!$B$58)^(1/12)-1)))</f>
        <v/>
      </c>
      <c r="U90" s="71"/>
      <c r="V90" s="99"/>
      <c r="W90" s="108" t="str">
        <f>IF(U90="","",(U90+W89)*(1+((1+'Retirement Calculator'!$C$65)^(1/12)-1)))</f>
        <v/>
      </c>
      <c r="X90" s="73">
        <f t="shared" si="20"/>
        <v>0</v>
      </c>
      <c r="Y90" s="83" t="str">
        <f>IF(ISERROR(B90),"",SUM($X$5:X90))</f>
        <v/>
      </c>
      <c r="Z90" s="73">
        <f t="shared" si="21"/>
        <v>0</v>
      </c>
      <c r="AA90" s="83" t="str">
        <f>IF(ISERROR(B90),"",IF(Z90=0,NA(),SUM($Z$5:Z90)))</f>
        <v/>
      </c>
      <c r="AB90" s="83">
        <f t="shared" si="22"/>
        <v>0</v>
      </c>
      <c r="AC90" s="83" t="str">
        <f>IF(ISERROR(B90),"",IF(AB90=0,NA(),SUM($AB$5:AB90)))</f>
        <v/>
      </c>
      <c r="AD90" s="68">
        <f>IF(ISERROR(AI90),"",IF(AG90=AG89+1,AD89*(1+'Retirement Calculator'!$B$6),AD89))</f>
        <v>70805.689883797706</v>
      </c>
      <c r="AE90" s="135"/>
      <c r="AF90" s="83" t="str">
        <f>IF(AE90="","",NPER((1+'Retirement Calculator'!$B$15)/(1+'Retirement Calculator'!$B$14)-1,-12*AE90,AA90,,1))</f>
        <v/>
      </c>
      <c r="AG90" s="128">
        <f t="shared" si="26"/>
        <v>8</v>
      </c>
      <c r="AH90" s="48">
        <f t="shared" si="27"/>
        <v>86</v>
      </c>
      <c r="AI90" s="48">
        <f>IF(AI89&lt;'Retirement Calculator'!$B$68,AI89+1,NA())</f>
        <v>86</v>
      </c>
      <c r="AJ90" s="68">
        <f>IF(ISERROR(AI90),"",IF(AG90=AG89+1,AJ89*(1+'Retirement Calculator'!$B$67),AJ89))</f>
        <v>25995.803872270924</v>
      </c>
      <c r="AK90" s="48">
        <f>IF(ISERROR(AJ90),"",FV((1+'Retirement Calculator'!$B$56)^(1/12)-1,AI90,-AJ90,,0))</f>
        <v>3194551.2588785491</v>
      </c>
      <c r="AL90" s="68">
        <f>SUM($AJ$5:AJ90)</f>
        <v>1570693.1367783651</v>
      </c>
      <c r="AM90" s="79"/>
      <c r="AN90" s="48" t="str">
        <f>IF(C90="","",SUM($C$5:C90))</f>
        <v/>
      </c>
      <c r="AO90" s="79"/>
      <c r="AP90" s="48">
        <f t="shared" si="28"/>
        <v>8</v>
      </c>
      <c r="AQ90" s="48">
        <f t="shared" si="29"/>
        <v>86</v>
      </c>
      <c r="AR90" s="48">
        <f>IF(AR89&lt;'Retirement Calculator'!$B$68,AR89+1,NA())</f>
        <v>86</v>
      </c>
      <c r="AS90" s="82">
        <f>IF(ISERROR(AR90),"",IF(AP90=AP89+1,AS89*(1+'Retirement Calculator'!$B$67),AS89))</f>
        <v>4332.6339787118204</v>
      </c>
      <c r="AT90" s="48">
        <f>IF(ISERROR(AS90),"",FV((1+'Retirement Calculator'!$B$57)^(1/12)-1,AR90,-AS90,,0))</f>
        <v>461345.17958354193</v>
      </c>
      <c r="AU90" s="68">
        <f>SUM($AJ$5:AS90)</f>
        <v>162003480.34564587</v>
      </c>
      <c r="AV90" s="79"/>
      <c r="AW90" s="48" t="str">
        <f>IF(I90="","",SUM($I$5:I90))</f>
        <v/>
      </c>
      <c r="AX90" s="79"/>
      <c r="AY90" s="48">
        <f t="shared" si="30"/>
        <v>8</v>
      </c>
      <c r="AZ90" s="48">
        <f t="shared" si="31"/>
        <v>86</v>
      </c>
      <c r="BA90" s="48">
        <f>IF(BA89&lt;'Retirement Calculator'!$B$68,BA89+1,NA())</f>
        <v>86</v>
      </c>
      <c r="BB90" s="82">
        <f>IF(ISERROR(BA90),"",IF(AY90=AY89+1,BB89*(1+'Retirement Calculator'!$B$67),BB89))</f>
        <v>12997.901936135462</v>
      </c>
      <c r="BC90" s="48">
        <f>IF(ISERROR(BB90),"",FV((1+'Retirement Calculator'!$B$58)^(1/12)-1,BA90,-BB90,,0))</f>
        <v>1486749.4076516167</v>
      </c>
      <c r="BD90" s="68">
        <f>SUM($AJ$5:BB90)</f>
        <v>4471876837.838026</v>
      </c>
      <c r="BE90" s="79"/>
      <c r="BF90" s="48" t="str">
        <f>IF(O90="","",SUM($O$5:O90))</f>
        <v/>
      </c>
      <c r="BG90" s="79"/>
      <c r="BH90" s="48">
        <f t="shared" si="32"/>
        <v>8</v>
      </c>
      <c r="BI90" s="48">
        <f t="shared" si="33"/>
        <v>86</v>
      </c>
      <c r="BJ90" s="48">
        <f>IF(BJ89&lt;'Retirement Calculator'!$B$68,BJ89+1,NA())</f>
        <v>86</v>
      </c>
      <c r="BK90" s="79"/>
      <c r="BL90" s="79"/>
      <c r="BM90" s="48">
        <f t="shared" si="34"/>
        <v>8</v>
      </c>
      <c r="BN90" s="48">
        <f t="shared" si="35"/>
        <v>86</v>
      </c>
      <c r="BO90" s="48">
        <f>IF(BO89&lt;'Retirement Calculator'!$B$68,BO89+1,NA())</f>
        <v>86</v>
      </c>
      <c r="BP90" s="79"/>
      <c r="BQ90" s="79"/>
      <c r="BR90" s="48">
        <f t="shared" si="36"/>
        <v>8</v>
      </c>
      <c r="BS90" s="48">
        <f t="shared" si="37"/>
        <v>86</v>
      </c>
      <c r="BT90" s="48">
        <f>IF(BT89&lt;'Retirement Calculator'!$B$68,BT89+1,NA())</f>
        <v>86</v>
      </c>
      <c r="BU90" s="79"/>
      <c r="BV90" s="79"/>
      <c r="BW90" s="48">
        <f t="shared" si="38"/>
        <v>8</v>
      </c>
      <c r="BX90" s="48">
        <f t="shared" si="39"/>
        <v>86</v>
      </c>
      <c r="BY90" s="48">
        <f>IF(BY89&lt;'Retirement Calculator'!$B$68,BY89+1,NA())</f>
        <v>86</v>
      </c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</row>
    <row r="91" spans="1:88">
      <c r="A91" s="44"/>
      <c r="B91" s="12" t="e">
        <f xml:space="preserve"> IF(ISERROR(F91),NA(),AI91)</f>
        <v>#N/A</v>
      </c>
      <c r="C91" s="71"/>
      <c r="D91" s="104"/>
      <c r="E91" s="99"/>
      <c r="F91" s="102" t="e">
        <f t="shared" si="23"/>
        <v>#N/A</v>
      </c>
      <c r="G91" s="103" t="str">
        <f>IF(D91="","",(D91+G90)*(1+((1+'Retirement Calculator'!$B$56)^(1/12)-1)))</f>
        <v/>
      </c>
      <c r="H91" s="55" t="str">
        <f>IF(C91="","",FV((1+'Retirement Calculator'!$B$56)^(1/12)-1,AI91,-C91,,0))</f>
        <v/>
      </c>
      <c r="I91" s="74"/>
      <c r="J91" s="99"/>
      <c r="K91" s="99"/>
      <c r="L91" s="102" t="e">
        <f t="shared" si="24"/>
        <v>#N/A</v>
      </c>
      <c r="M91" s="12" t="str">
        <f>IF(I91="","",FV((1+'Retirement Calculator'!$B$57)^(1/12)-1,AR91,-I91,,0))</f>
        <v/>
      </c>
      <c r="N91" s="12" t="str">
        <f>IF(J91="","",(J91+N90)*(1+((1+'Retirement Calculator'!$B$57)^(1/12)-1)))</f>
        <v/>
      </c>
      <c r="O91" s="71"/>
      <c r="P91" s="71"/>
      <c r="Q91" s="99"/>
      <c r="R91" s="69" t="e">
        <f t="shared" si="25"/>
        <v>#N/A</v>
      </c>
      <c r="S91" s="12" t="str">
        <f>IF(O91="","",FV((1+'Retirement Calculator'!$B$58)^(1/12)-1,BA91,-O91,,0))</f>
        <v/>
      </c>
      <c r="T91" s="43" t="str">
        <f>IF(P91="","",(P91+T90)*(1+((1+'Retirement Calculator'!$B$58)^(1/12)-1)))</f>
        <v/>
      </c>
      <c r="U91" s="71"/>
      <c r="V91" s="99"/>
      <c r="W91" s="108" t="str">
        <f>IF(U91="","",(U91+W90)*(1+((1+'Retirement Calculator'!$C$65)^(1/12)-1)))</f>
        <v/>
      </c>
      <c r="X91" s="73">
        <f t="shared" si="20"/>
        <v>0</v>
      </c>
      <c r="Y91" s="83" t="str">
        <f>IF(ISERROR(B91),"",SUM($X$5:X91))</f>
        <v/>
      </c>
      <c r="Z91" s="73">
        <f t="shared" si="21"/>
        <v>0</v>
      </c>
      <c r="AA91" s="83" t="str">
        <f>IF(ISERROR(B91),"",IF(Z91=0,NA(),SUM($Z$5:Z91)))</f>
        <v/>
      </c>
      <c r="AB91" s="83">
        <f t="shared" si="22"/>
        <v>0</v>
      </c>
      <c r="AC91" s="83" t="str">
        <f>IF(ISERROR(B91),"",IF(AB91=0,NA(),SUM($AB$5:AB91)))</f>
        <v/>
      </c>
      <c r="AD91" s="68">
        <f>IF(ISERROR(AI91),"",IF(AG91=AG90+1,AD90*(1+'Retirement Calculator'!$B$6),AD90))</f>
        <v>70805.689883797706</v>
      </c>
      <c r="AE91" s="135"/>
      <c r="AF91" s="83" t="str">
        <f>IF(AE91="","",NPER((1+'Retirement Calculator'!$B$15)/(1+'Retirement Calculator'!$B$14)-1,-12*AE91,AA91,,1))</f>
        <v/>
      </c>
      <c r="AG91" s="128">
        <f t="shared" si="26"/>
        <v>8</v>
      </c>
      <c r="AH91" s="48">
        <f t="shared" si="27"/>
        <v>87</v>
      </c>
      <c r="AI91" s="48">
        <f>IF(AI90&lt;'Retirement Calculator'!$B$68,AI90+1,NA())</f>
        <v>87</v>
      </c>
      <c r="AJ91" s="68">
        <f>IF(ISERROR(AI91),"",IF(AG91=AG90+1,AJ90*(1+'Retirement Calculator'!$B$67),AJ90))</f>
        <v>25995.803872270924</v>
      </c>
      <c r="AK91" s="48">
        <f>IF(ISERROR(AJ91),"",FV((1+'Retirement Calculator'!$B$56)^(1/12)-1,AI91,-AJ91,,0))</f>
        <v>3246020.8630964481</v>
      </c>
      <c r="AL91" s="68">
        <f>SUM($AJ$5:AJ91)</f>
        <v>1596688.9406506361</v>
      </c>
      <c r="AM91" s="79"/>
      <c r="AN91" s="48" t="str">
        <f>IF(C91="","",SUM($C$5:C91))</f>
        <v/>
      </c>
      <c r="AO91" s="79"/>
      <c r="AP91" s="48">
        <f t="shared" si="28"/>
        <v>8</v>
      </c>
      <c r="AQ91" s="48">
        <f t="shared" si="29"/>
        <v>87</v>
      </c>
      <c r="AR91" s="48">
        <f>IF(AR90&lt;'Retirement Calculator'!$B$68,AR90+1,NA())</f>
        <v>87</v>
      </c>
      <c r="AS91" s="82">
        <f>IF(ISERROR(AR91),"",IF(AP91=AP90+1,AS90*(1+'Retirement Calculator'!$B$67),AS90))</f>
        <v>4332.6339787118204</v>
      </c>
      <c r="AT91" s="48">
        <f>IF(ISERROR(AS91),"",FV((1+'Retirement Calculator'!$B$57)^(1/12)-1,AR91,-AS91,,0))</f>
        <v>467923.43455195392</v>
      </c>
      <c r="AU91" s="68">
        <f>SUM($AJ$5:AS91)</f>
        <v>166876700.58724394</v>
      </c>
      <c r="AV91" s="79"/>
      <c r="AW91" s="48" t="str">
        <f>IF(I91="","",SUM($I$5:I91))</f>
        <v/>
      </c>
      <c r="AX91" s="79"/>
      <c r="AY91" s="48">
        <f t="shared" si="30"/>
        <v>8</v>
      </c>
      <c r="AZ91" s="48">
        <f t="shared" si="31"/>
        <v>87</v>
      </c>
      <c r="BA91" s="48">
        <f>IF(BA90&lt;'Retirement Calculator'!$B$68,BA90+1,NA())</f>
        <v>87</v>
      </c>
      <c r="BB91" s="82">
        <f>IF(ISERROR(BA91),"",IF(AY91=AY90+1,BB90*(1+'Retirement Calculator'!$B$67),BB90))</f>
        <v>12997.901936135462</v>
      </c>
      <c r="BC91" s="48">
        <f>IF(ISERROR(BB91),"",FV((1+'Retirement Calculator'!$B$58)^(1/12)-1,BA91,-BB91,,0))</f>
        <v>1509313.1000426137</v>
      </c>
      <c r="BD91" s="68">
        <f>SUM($AJ$5:BB91)</f>
        <v>4644107862.0033569</v>
      </c>
      <c r="BE91" s="79"/>
      <c r="BF91" s="48" t="str">
        <f>IF(O91="","",SUM($O$5:O91))</f>
        <v/>
      </c>
      <c r="BG91" s="79"/>
      <c r="BH91" s="48">
        <f t="shared" si="32"/>
        <v>8</v>
      </c>
      <c r="BI91" s="48">
        <f t="shared" si="33"/>
        <v>87</v>
      </c>
      <c r="BJ91" s="48">
        <f>IF(BJ90&lt;'Retirement Calculator'!$B$68,BJ90+1,NA())</f>
        <v>87</v>
      </c>
      <c r="BK91" s="79"/>
      <c r="BL91" s="79"/>
      <c r="BM91" s="48">
        <f t="shared" si="34"/>
        <v>8</v>
      </c>
      <c r="BN91" s="48">
        <f t="shared" si="35"/>
        <v>87</v>
      </c>
      <c r="BO91" s="48">
        <f>IF(BO90&lt;'Retirement Calculator'!$B$68,BO90+1,NA())</f>
        <v>87</v>
      </c>
      <c r="BP91" s="79"/>
      <c r="BQ91" s="79"/>
      <c r="BR91" s="48">
        <f t="shared" si="36"/>
        <v>8</v>
      </c>
      <c r="BS91" s="48">
        <f t="shared" si="37"/>
        <v>87</v>
      </c>
      <c r="BT91" s="48">
        <f>IF(BT90&lt;'Retirement Calculator'!$B$68,BT90+1,NA())</f>
        <v>87</v>
      </c>
      <c r="BU91" s="79"/>
      <c r="BV91" s="79"/>
      <c r="BW91" s="48">
        <f t="shared" si="38"/>
        <v>8</v>
      </c>
      <c r="BX91" s="48">
        <f t="shared" si="39"/>
        <v>87</v>
      </c>
      <c r="BY91" s="48">
        <f>IF(BY90&lt;'Retirement Calculator'!$B$68,BY90+1,NA())</f>
        <v>87</v>
      </c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</row>
    <row r="92" spans="1:88">
      <c r="A92" s="44"/>
      <c r="B92" s="12" t="e">
        <f xml:space="preserve"> IF(ISERROR(F92),NA(),AI92)</f>
        <v>#N/A</v>
      </c>
      <c r="C92" s="71"/>
      <c r="D92" s="104"/>
      <c r="E92" s="99"/>
      <c r="F92" s="102" t="e">
        <f t="shared" si="23"/>
        <v>#N/A</v>
      </c>
      <c r="G92" s="103" t="str">
        <f>IF(D92="","",(D92+G91)*(1+((1+'Retirement Calculator'!$B$56)^(1/12)-1)))</f>
        <v/>
      </c>
      <c r="H92" s="55" t="str">
        <f>IF(C92="","",FV((1+'Retirement Calculator'!$B$56)^(1/12)-1,AI92,-C92,,0))</f>
        <v/>
      </c>
      <c r="I92" s="74"/>
      <c r="J92" s="99"/>
      <c r="K92" s="99"/>
      <c r="L92" s="102" t="e">
        <f t="shared" si="24"/>
        <v>#N/A</v>
      </c>
      <c r="M92" s="12" t="str">
        <f>IF(I92="","",FV((1+'Retirement Calculator'!$B$57)^(1/12)-1,AR92,-I92,,0))</f>
        <v/>
      </c>
      <c r="N92" s="12" t="str">
        <f>IF(J92="","",(J92+N91)*(1+((1+'Retirement Calculator'!$B$57)^(1/12)-1)))</f>
        <v/>
      </c>
      <c r="O92" s="71"/>
      <c r="P92" s="71"/>
      <c r="Q92" s="99"/>
      <c r="R92" s="69" t="e">
        <f t="shared" si="25"/>
        <v>#N/A</v>
      </c>
      <c r="S92" s="12" t="str">
        <f>IF(O92="","",FV((1+'Retirement Calculator'!$B$58)^(1/12)-1,BA92,-O92,,0))</f>
        <v/>
      </c>
      <c r="T92" s="43" t="str">
        <f>IF(P92="","",(P92+T91)*(1+((1+'Retirement Calculator'!$B$58)^(1/12)-1)))</f>
        <v/>
      </c>
      <c r="U92" s="71"/>
      <c r="V92" s="99"/>
      <c r="W92" s="108" t="str">
        <f>IF(U92="","",(U92+W91)*(1+((1+'Retirement Calculator'!$C$65)^(1/12)-1)))</f>
        <v/>
      </c>
      <c r="X92" s="73">
        <f t="shared" si="20"/>
        <v>0</v>
      </c>
      <c r="Y92" s="83" t="str">
        <f>IF(ISERROR(B92),"",SUM($X$5:X92))</f>
        <v/>
      </c>
      <c r="Z92" s="73">
        <f t="shared" si="21"/>
        <v>0</v>
      </c>
      <c r="AA92" s="83" t="str">
        <f>IF(ISERROR(B92),"",IF(Z92=0,NA(),SUM($Z$5:Z92)))</f>
        <v/>
      </c>
      <c r="AB92" s="83">
        <f t="shared" si="22"/>
        <v>0</v>
      </c>
      <c r="AC92" s="83" t="str">
        <f>IF(ISERROR(B92),"",IF(AB92=0,NA(),SUM($AB$5:AB92)))</f>
        <v/>
      </c>
      <c r="AD92" s="68">
        <f>IF(ISERROR(AI92),"",IF(AG92=AG91+1,AD91*(1+'Retirement Calculator'!$B$6),AD91))</f>
        <v>70805.689883797706</v>
      </c>
      <c r="AE92" s="135"/>
      <c r="AF92" s="83" t="str">
        <f>IF(AE92="","",NPER((1+'Retirement Calculator'!$B$15)/(1+'Retirement Calculator'!$B$14)-1,-12*AE92,AA92,,1))</f>
        <v/>
      </c>
      <c r="AG92" s="128">
        <f t="shared" si="26"/>
        <v>8</v>
      </c>
      <c r="AH92" s="48">
        <f t="shared" si="27"/>
        <v>88</v>
      </c>
      <c r="AI92" s="48">
        <f>IF(AI91&lt;'Retirement Calculator'!$B$68,AI91+1,NA())</f>
        <v>88</v>
      </c>
      <c r="AJ92" s="68">
        <f>IF(ISERROR(AI92),"",IF(AG92=AG91+1,AJ91*(1+'Retirement Calculator'!$B$67),AJ91))</f>
        <v>25995.803872270924</v>
      </c>
      <c r="AK92" s="48">
        <f>IF(ISERROR(AJ92),"",FV((1+'Retirement Calculator'!$B$56)^(1/12)-1,AI92,-AJ92,,0))</f>
        <v>3297900.8931662031</v>
      </c>
      <c r="AL92" s="68">
        <f>SUM($AJ$5:AJ92)</f>
        <v>1622684.7445229071</v>
      </c>
      <c r="AM92" s="79"/>
      <c r="AN92" s="48" t="str">
        <f>IF(C92="","",SUM($C$5:C92))</f>
        <v/>
      </c>
      <c r="AO92" s="79"/>
      <c r="AP92" s="48">
        <f t="shared" si="28"/>
        <v>8</v>
      </c>
      <c r="AQ92" s="48">
        <f t="shared" si="29"/>
        <v>88</v>
      </c>
      <c r="AR92" s="48">
        <f>IF(AR91&lt;'Retirement Calculator'!$B$68,AR91+1,NA())</f>
        <v>88</v>
      </c>
      <c r="AS92" s="82">
        <f>IF(ISERROR(AR92),"",IF(AP92=AP91+1,AS91*(1+'Retirement Calculator'!$B$67),AS91))</f>
        <v>4332.6339787118204</v>
      </c>
      <c r="AT92" s="48">
        <f>IF(ISERROR(AS92),"",FV((1+'Retirement Calculator'!$B$57)^(1/12)-1,AR92,-AS92,,0))</f>
        <v>474533.70950905653</v>
      </c>
      <c r="AU92" s="68">
        <f>SUM($AJ$5:AS92)</f>
        <v>171827798.66278404</v>
      </c>
      <c r="AV92" s="79"/>
      <c r="AW92" s="48" t="str">
        <f>IF(I92="","",SUM($I$5:I92))</f>
        <v/>
      </c>
      <c r="AX92" s="79"/>
      <c r="AY92" s="48">
        <f t="shared" si="30"/>
        <v>8</v>
      </c>
      <c r="AZ92" s="48">
        <f t="shared" si="31"/>
        <v>88</v>
      </c>
      <c r="BA92" s="48">
        <f>IF(BA91&lt;'Retirement Calculator'!$B$68,BA91+1,NA())</f>
        <v>88</v>
      </c>
      <c r="BB92" s="82">
        <f>IF(ISERROR(BA92),"",IF(AY92=AY91+1,BB91*(1+'Retirement Calculator'!$B$67),BB91))</f>
        <v>12997.901936135462</v>
      </c>
      <c r="BC92" s="48">
        <f>IF(ISERROR(BB92),"",FV((1+'Retirement Calculator'!$B$58)^(1/12)-1,BA92,-BB92,,0))</f>
        <v>1532021.9679098455</v>
      </c>
      <c r="BD92" s="68">
        <f>SUM($AJ$5:BB92)</f>
        <v>4821374474.3531265</v>
      </c>
      <c r="BE92" s="79"/>
      <c r="BF92" s="48" t="str">
        <f>IF(O92="","",SUM($O$5:O92))</f>
        <v/>
      </c>
      <c r="BG92" s="79"/>
      <c r="BH92" s="48">
        <f t="shared" si="32"/>
        <v>8</v>
      </c>
      <c r="BI92" s="48">
        <f t="shared" si="33"/>
        <v>88</v>
      </c>
      <c r="BJ92" s="48">
        <f>IF(BJ91&lt;'Retirement Calculator'!$B$68,BJ91+1,NA())</f>
        <v>88</v>
      </c>
      <c r="BK92" s="79"/>
      <c r="BL92" s="79"/>
      <c r="BM92" s="48">
        <f t="shared" si="34"/>
        <v>8</v>
      </c>
      <c r="BN92" s="48">
        <f t="shared" si="35"/>
        <v>88</v>
      </c>
      <c r="BO92" s="48">
        <f>IF(BO91&lt;'Retirement Calculator'!$B$68,BO91+1,NA())</f>
        <v>88</v>
      </c>
      <c r="BP92" s="79"/>
      <c r="BQ92" s="79"/>
      <c r="BR92" s="48">
        <f t="shared" si="36"/>
        <v>8</v>
      </c>
      <c r="BS92" s="48">
        <f t="shared" si="37"/>
        <v>88</v>
      </c>
      <c r="BT92" s="48">
        <f>IF(BT91&lt;'Retirement Calculator'!$B$68,BT91+1,NA())</f>
        <v>88</v>
      </c>
      <c r="BU92" s="79"/>
      <c r="BV92" s="79"/>
      <c r="BW92" s="48">
        <f t="shared" si="38"/>
        <v>8</v>
      </c>
      <c r="BX92" s="48">
        <f t="shared" si="39"/>
        <v>88</v>
      </c>
      <c r="BY92" s="48">
        <f>IF(BY91&lt;'Retirement Calculator'!$B$68,BY91+1,NA())</f>
        <v>88</v>
      </c>
      <c r="BZ92" s="79"/>
      <c r="CA92" s="79"/>
      <c r="CB92" s="79"/>
      <c r="CC92" s="79"/>
      <c r="CD92" s="79"/>
      <c r="CE92" s="79"/>
      <c r="CF92" s="79"/>
      <c r="CG92" s="79"/>
      <c r="CH92" s="79"/>
      <c r="CI92" s="79"/>
      <c r="CJ92" s="79"/>
    </row>
    <row r="93" spans="1:88">
      <c r="A93" s="44"/>
      <c r="B93" s="12" t="e">
        <f xml:space="preserve"> IF(ISERROR(F93),NA(),AI93)</f>
        <v>#N/A</v>
      </c>
      <c r="C93" s="71"/>
      <c r="D93" s="104"/>
      <c r="E93" s="99"/>
      <c r="F93" s="102" t="e">
        <f t="shared" si="23"/>
        <v>#N/A</v>
      </c>
      <c r="G93" s="103" t="str">
        <f>IF(D93="","",(D93+G92)*(1+((1+'Retirement Calculator'!$B$56)^(1/12)-1)))</f>
        <v/>
      </c>
      <c r="H93" s="55" t="str">
        <f>IF(C93="","",FV((1+'Retirement Calculator'!$B$56)^(1/12)-1,AI93,-C93,,0))</f>
        <v/>
      </c>
      <c r="I93" s="74"/>
      <c r="J93" s="99"/>
      <c r="K93" s="99"/>
      <c r="L93" s="102" t="e">
        <f t="shared" si="24"/>
        <v>#N/A</v>
      </c>
      <c r="M93" s="12" t="str">
        <f>IF(I93="","",FV((1+'Retirement Calculator'!$B$57)^(1/12)-1,AR93,-I93,,0))</f>
        <v/>
      </c>
      <c r="N93" s="12" t="str">
        <f>IF(J93="","",(J93+N92)*(1+((1+'Retirement Calculator'!$B$57)^(1/12)-1)))</f>
        <v/>
      </c>
      <c r="O93" s="71"/>
      <c r="P93" s="71"/>
      <c r="Q93" s="99"/>
      <c r="R93" s="69" t="e">
        <f t="shared" si="25"/>
        <v>#N/A</v>
      </c>
      <c r="S93" s="12" t="str">
        <f>IF(O93="","",FV((1+'Retirement Calculator'!$B$58)^(1/12)-1,BA93,-O93,,0))</f>
        <v/>
      </c>
      <c r="T93" s="43" t="str">
        <f>IF(P93="","",(P93+T92)*(1+((1+'Retirement Calculator'!$B$58)^(1/12)-1)))</f>
        <v/>
      </c>
      <c r="U93" s="71"/>
      <c r="V93" s="99"/>
      <c r="W93" s="108" t="str">
        <f>IF(U93="","",(U93+W92)*(1+((1+'Retirement Calculator'!$C$65)^(1/12)-1)))</f>
        <v/>
      </c>
      <c r="X93" s="73">
        <f t="shared" si="20"/>
        <v>0</v>
      </c>
      <c r="Y93" s="83" t="str">
        <f>IF(ISERROR(B93),"",SUM($X$5:X93))</f>
        <v/>
      </c>
      <c r="Z93" s="73">
        <f t="shared" si="21"/>
        <v>0</v>
      </c>
      <c r="AA93" s="83" t="str">
        <f>IF(ISERROR(B93),"",IF(Z93=0,NA(),SUM($Z$5:Z93)))</f>
        <v/>
      </c>
      <c r="AB93" s="83">
        <f t="shared" si="22"/>
        <v>0</v>
      </c>
      <c r="AC93" s="83" t="str">
        <f>IF(ISERROR(B93),"",IF(AB93=0,NA(),SUM($AB$5:AB93)))</f>
        <v/>
      </c>
      <c r="AD93" s="68">
        <f>IF(ISERROR(AI93),"",IF(AG93=AG92+1,AD92*(1+'Retirement Calculator'!$B$6),AD92))</f>
        <v>70805.689883797706</v>
      </c>
      <c r="AE93" s="135"/>
      <c r="AF93" s="83" t="str">
        <f>IF(AE93="","",NPER((1+'Retirement Calculator'!$B$15)/(1+'Retirement Calculator'!$B$14)-1,-12*AE93,AA93,,1))</f>
        <v/>
      </c>
      <c r="AG93" s="128">
        <f t="shared" si="26"/>
        <v>8</v>
      </c>
      <c r="AH93" s="48">
        <f t="shared" si="27"/>
        <v>89</v>
      </c>
      <c r="AI93" s="48">
        <f>IF(AI92&lt;'Retirement Calculator'!$B$68,AI92+1,NA())</f>
        <v>89</v>
      </c>
      <c r="AJ93" s="68">
        <f>IF(ISERROR(AI93),"",IF(AG93=AG92+1,AJ92*(1+'Retirement Calculator'!$B$67),AJ92))</f>
        <v>25995.803872270924</v>
      </c>
      <c r="AK93" s="48">
        <f>IF(ISERROR(AJ93),"",FV((1+'Retirement Calculator'!$B$56)^(1/12)-1,AI93,-AJ93,,0))</f>
        <v>3350194.6218811888</v>
      </c>
      <c r="AL93" s="68">
        <f>SUM($AJ$5:AJ93)</f>
        <v>1648680.548395178</v>
      </c>
      <c r="AM93" s="79"/>
      <c r="AN93" s="48" t="str">
        <f>IF(C93="","",SUM($C$5:C93))</f>
        <v/>
      </c>
      <c r="AO93" s="79"/>
      <c r="AP93" s="48">
        <f t="shared" si="28"/>
        <v>8</v>
      </c>
      <c r="AQ93" s="48">
        <f t="shared" si="29"/>
        <v>89</v>
      </c>
      <c r="AR93" s="48">
        <f>IF(AR92&lt;'Retirement Calculator'!$B$68,AR92+1,NA())</f>
        <v>89</v>
      </c>
      <c r="AS93" s="82">
        <f>IF(ISERROR(AR93),"",IF(AP93=AP92+1,AS92*(1+'Retirement Calculator'!$B$67),AS92))</f>
        <v>4332.6339787118204</v>
      </c>
      <c r="AT93" s="48">
        <f>IF(ISERROR(AS93),"",FV((1+'Retirement Calculator'!$B$57)^(1/12)-1,AR93,-AS93,,0))</f>
        <v>481176.16031376354</v>
      </c>
      <c r="AU93" s="68">
        <f>SUM($AJ$5:AS93)</f>
        <v>176857188.2709114</v>
      </c>
      <c r="AV93" s="79"/>
      <c r="AW93" s="48" t="str">
        <f>IF(I93="","",SUM($I$5:I93))</f>
        <v/>
      </c>
      <c r="AX93" s="79"/>
      <c r="AY93" s="48">
        <f t="shared" si="30"/>
        <v>8</v>
      </c>
      <c r="AZ93" s="48">
        <f t="shared" si="31"/>
        <v>89</v>
      </c>
      <c r="BA93" s="48">
        <f>IF(BA92&lt;'Retirement Calculator'!$B$68,BA92+1,NA())</f>
        <v>89</v>
      </c>
      <c r="BB93" s="82">
        <f>IF(ISERROR(BA93),"",IF(AY93=AY92+1,BB92*(1+'Retirement Calculator'!$B$67),BB92))</f>
        <v>12997.901936135462</v>
      </c>
      <c r="BC93" s="48">
        <f>IF(ISERROR(BB93),"",FV((1+'Retirement Calculator'!$B$58)^(1/12)-1,BA93,-BB93,,0))</f>
        <v>1554876.9453167</v>
      </c>
      <c r="BD93" s="68">
        <f>SUM($AJ$5:BB93)</f>
        <v>5003755412.2944155</v>
      </c>
      <c r="BE93" s="79"/>
      <c r="BF93" s="48" t="str">
        <f>IF(O93="","",SUM($O$5:O93))</f>
        <v/>
      </c>
      <c r="BG93" s="79"/>
      <c r="BH93" s="48">
        <f t="shared" si="32"/>
        <v>8</v>
      </c>
      <c r="BI93" s="48">
        <f t="shared" si="33"/>
        <v>89</v>
      </c>
      <c r="BJ93" s="48">
        <f>IF(BJ92&lt;'Retirement Calculator'!$B$68,BJ92+1,NA())</f>
        <v>89</v>
      </c>
      <c r="BK93" s="79"/>
      <c r="BL93" s="79"/>
      <c r="BM93" s="48">
        <f t="shared" si="34"/>
        <v>8</v>
      </c>
      <c r="BN93" s="48">
        <f t="shared" si="35"/>
        <v>89</v>
      </c>
      <c r="BO93" s="48">
        <f>IF(BO92&lt;'Retirement Calculator'!$B$68,BO92+1,NA())</f>
        <v>89</v>
      </c>
      <c r="BP93" s="79"/>
      <c r="BQ93" s="79"/>
      <c r="BR93" s="48">
        <f t="shared" si="36"/>
        <v>8</v>
      </c>
      <c r="BS93" s="48">
        <f t="shared" si="37"/>
        <v>89</v>
      </c>
      <c r="BT93" s="48">
        <f>IF(BT92&lt;'Retirement Calculator'!$B$68,BT92+1,NA())</f>
        <v>89</v>
      </c>
      <c r="BU93" s="79"/>
      <c r="BV93" s="79"/>
      <c r="BW93" s="48">
        <f t="shared" si="38"/>
        <v>8</v>
      </c>
      <c r="BX93" s="48">
        <f t="shared" si="39"/>
        <v>89</v>
      </c>
      <c r="BY93" s="48">
        <f>IF(BY92&lt;'Retirement Calculator'!$B$68,BY92+1,NA())</f>
        <v>89</v>
      </c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</row>
    <row r="94" spans="1:88">
      <c r="A94" s="44"/>
      <c r="B94" s="12" t="e">
        <f xml:space="preserve"> IF(ISERROR(F94),NA(),AI94)</f>
        <v>#N/A</v>
      </c>
      <c r="C94" s="71"/>
      <c r="D94" s="104"/>
      <c r="E94" s="99"/>
      <c r="F94" s="102" t="e">
        <f t="shared" si="23"/>
        <v>#N/A</v>
      </c>
      <c r="G94" s="103" t="str">
        <f>IF(D94="","",(D94+G93)*(1+((1+'Retirement Calculator'!$B$56)^(1/12)-1)))</f>
        <v/>
      </c>
      <c r="H94" s="55" t="str">
        <f>IF(C94="","",FV((1+'Retirement Calculator'!$B$56)^(1/12)-1,AI94,-C94,,0))</f>
        <v/>
      </c>
      <c r="I94" s="74"/>
      <c r="J94" s="99"/>
      <c r="K94" s="99"/>
      <c r="L94" s="102" t="e">
        <f t="shared" si="24"/>
        <v>#N/A</v>
      </c>
      <c r="M94" s="12" t="str">
        <f>IF(I94="","",FV((1+'Retirement Calculator'!$B$57)^(1/12)-1,AR94,-I94,,0))</f>
        <v/>
      </c>
      <c r="N94" s="12" t="str">
        <f>IF(J94="","",(J94+N93)*(1+((1+'Retirement Calculator'!$B$57)^(1/12)-1)))</f>
        <v/>
      </c>
      <c r="O94" s="71"/>
      <c r="P94" s="71"/>
      <c r="Q94" s="99"/>
      <c r="R94" s="69" t="e">
        <f t="shared" si="25"/>
        <v>#N/A</v>
      </c>
      <c r="S94" s="12" t="str">
        <f>IF(O94="","",FV((1+'Retirement Calculator'!$B$58)^(1/12)-1,BA94,-O94,,0))</f>
        <v/>
      </c>
      <c r="T94" s="43" t="str">
        <f>IF(P94="","",(P94+T93)*(1+((1+'Retirement Calculator'!$B$58)^(1/12)-1)))</f>
        <v/>
      </c>
      <c r="U94" s="71"/>
      <c r="V94" s="99"/>
      <c r="W94" s="108" t="str">
        <f>IF(U94="","",(U94+W93)*(1+((1+'Retirement Calculator'!$C$65)^(1/12)-1)))</f>
        <v/>
      </c>
      <c r="X94" s="73">
        <f t="shared" si="20"/>
        <v>0</v>
      </c>
      <c r="Y94" s="83" t="str">
        <f>IF(ISERROR(B94),"",SUM($X$5:X94))</f>
        <v/>
      </c>
      <c r="Z94" s="73">
        <f t="shared" si="21"/>
        <v>0</v>
      </c>
      <c r="AA94" s="83" t="str">
        <f>IF(ISERROR(B94),"",IF(Z94=0,NA(),SUM($Z$5:Z94)))</f>
        <v/>
      </c>
      <c r="AB94" s="83">
        <f t="shared" si="22"/>
        <v>0</v>
      </c>
      <c r="AC94" s="83" t="str">
        <f>IF(ISERROR(B94),"",IF(AB94=0,NA(),SUM($AB$5:AB94)))</f>
        <v/>
      </c>
      <c r="AD94" s="68">
        <f>IF(ISERROR(AI94),"",IF(AG94=AG93+1,AD93*(1+'Retirement Calculator'!$B$6),AD93))</f>
        <v>70805.689883797706</v>
      </c>
      <c r="AE94" s="135"/>
      <c r="AF94" s="83" t="str">
        <f>IF(AE94="","",NPER((1+'Retirement Calculator'!$B$15)/(1+'Retirement Calculator'!$B$14)-1,-12*AE94,AA94,,1))</f>
        <v/>
      </c>
      <c r="AG94" s="128">
        <f t="shared" si="26"/>
        <v>8</v>
      </c>
      <c r="AH94" s="48">
        <f t="shared" si="27"/>
        <v>90</v>
      </c>
      <c r="AI94" s="48">
        <f>IF(AI93&lt;'Retirement Calculator'!$B$68,AI93+1,NA())</f>
        <v>90</v>
      </c>
      <c r="AJ94" s="68">
        <f>IF(ISERROR(AI94),"",IF(AG94=AG93+1,AJ93*(1+'Retirement Calculator'!$B$67),AJ93))</f>
        <v>25995.803872270924</v>
      </c>
      <c r="AK94" s="48">
        <f>IF(ISERROR(AJ94),"",FV((1+'Retirement Calculator'!$B$56)^(1/12)-1,AI94,-AJ94,,0))</f>
        <v>3402905.348132499</v>
      </c>
      <c r="AL94" s="68">
        <f>SUM($AJ$5:AJ94)</f>
        <v>1674676.352267449</v>
      </c>
      <c r="AM94" s="79"/>
      <c r="AN94" s="48" t="str">
        <f>IF(C94="","",SUM($C$5:C94))</f>
        <v/>
      </c>
      <c r="AO94" s="79"/>
      <c r="AP94" s="48">
        <f t="shared" si="28"/>
        <v>8</v>
      </c>
      <c r="AQ94" s="48">
        <f t="shared" si="29"/>
        <v>90</v>
      </c>
      <c r="AR94" s="48">
        <f>IF(AR93&lt;'Retirement Calculator'!$B$68,AR93+1,NA())</f>
        <v>90</v>
      </c>
      <c r="AS94" s="82">
        <f>IF(ISERROR(AR94),"",IF(AP94=AP93+1,AS93*(1+'Retirement Calculator'!$B$67),AS93))</f>
        <v>4332.6339787118204</v>
      </c>
      <c r="AT94" s="48">
        <f>IF(ISERROR(AS94),"",FV((1+'Retirement Calculator'!$B$57)^(1/12)-1,AR94,-AS94,,0))</f>
        <v>487850.9435836405</v>
      </c>
      <c r="AU94" s="68">
        <f>SUM($AJ$5:AS94)</f>
        <v>181965286.40916231</v>
      </c>
      <c r="AV94" s="79"/>
      <c r="AW94" s="48" t="str">
        <f>IF(I94="","",SUM($I$5:I94))</f>
        <v/>
      </c>
      <c r="AX94" s="79"/>
      <c r="AY94" s="48">
        <f t="shared" si="30"/>
        <v>8</v>
      </c>
      <c r="AZ94" s="48">
        <f t="shared" si="31"/>
        <v>90</v>
      </c>
      <c r="BA94" s="48">
        <f>IF(BA93&lt;'Retirement Calculator'!$B$68,BA93+1,NA())</f>
        <v>90</v>
      </c>
      <c r="BB94" s="82">
        <f>IF(ISERROR(BA94),"",IF(AY94=AY93+1,BB93*(1+'Retirement Calculator'!$B$67),BB93))</f>
        <v>12997.901936135462</v>
      </c>
      <c r="BC94" s="48">
        <f>IF(ISERROR(BB94),"",FV((1+'Retirement Calculator'!$B$58)^(1/12)-1,BA94,-BB94,,0))</f>
        <v>1577878.9723363528</v>
      </c>
      <c r="BD94" s="68">
        <f>SUM($AJ$5:BB94)</f>
        <v>5191329833.6873484</v>
      </c>
      <c r="BE94" s="79"/>
      <c r="BF94" s="48" t="str">
        <f>IF(O94="","",SUM($O$5:O94))</f>
        <v/>
      </c>
      <c r="BG94" s="79"/>
      <c r="BH94" s="48">
        <f t="shared" si="32"/>
        <v>8</v>
      </c>
      <c r="BI94" s="48">
        <f t="shared" si="33"/>
        <v>90</v>
      </c>
      <c r="BJ94" s="48">
        <f>IF(BJ93&lt;'Retirement Calculator'!$B$68,BJ93+1,NA())</f>
        <v>90</v>
      </c>
      <c r="BK94" s="79"/>
      <c r="BL94" s="79"/>
      <c r="BM94" s="48">
        <f t="shared" si="34"/>
        <v>8</v>
      </c>
      <c r="BN94" s="48">
        <f t="shared" si="35"/>
        <v>90</v>
      </c>
      <c r="BO94" s="48">
        <f>IF(BO93&lt;'Retirement Calculator'!$B$68,BO93+1,NA())</f>
        <v>90</v>
      </c>
      <c r="BP94" s="79"/>
      <c r="BQ94" s="79"/>
      <c r="BR94" s="48">
        <f t="shared" si="36"/>
        <v>8</v>
      </c>
      <c r="BS94" s="48">
        <f t="shared" si="37"/>
        <v>90</v>
      </c>
      <c r="BT94" s="48">
        <f>IF(BT93&lt;'Retirement Calculator'!$B$68,BT93+1,NA())</f>
        <v>90</v>
      </c>
      <c r="BU94" s="79"/>
      <c r="BV94" s="79"/>
      <c r="BW94" s="48">
        <f t="shared" si="38"/>
        <v>8</v>
      </c>
      <c r="BX94" s="48">
        <f t="shared" si="39"/>
        <v>90</v>
      </c>
      <c r="BY94" s="48">
        <f>IF(BY93&lt;'Retirement Calculator'!$B$68,BY93+1,NA())</f>
        <v>90</v>
      </c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</row>
    <row r="95" spans="1:88">
      <c r="A95" s="44"/>
      <c r="B95" s="12" t="e">
        <f xml:space="preserve"> IF(ISERROR(F95),NA(),AI95)</f>
        <v>#N/A</v>
      </c>
      <c r="C95" s="71"/>
      <c r="D95" s="104"/>
      <c r="E95" s="99"/>
      <c r="F95" s="102" t="e">
        <f t="shared" si="23"/>
        <v>#N/A</v>
      </c>
      <c r="G95" s="103" t="str">
        <f>IF(D95="","",(D95+G94)*(1+((1+'Retirement Calculator'!$B$56)^(1/12)-1)))</f>
        <v/>
      </c>
      <c r="H95" s="55" t="str">
        <f>IF(C95="","",FV((1+'Retirement Calculator'!$B$56)^(1/12)-1,AI95,-C95,,0))</f>
        <v/>
      </c>
      <c r="I95" s="74"/>
      <c r="J95" s="99"/>
      <c r="K95" s="99"/>
      <c r="L95" s="102" t="e">
        <f t="shared" si="24"/>
        <v>#N/A</v>
      </c>
      <c r="M95" s="12" t="str">
        <f>IF(I95="","",FV((1+'Retirement Calculator'!$B$57)^(1/12)-1,AR95,-I95,,0))</f>
        <v/>
      </c>
      <c r="N95" s="12" t="str">
        <f>IF(J95="","",(J95+N94)*(1+((1+'Retirement Calculator'!$B$57)^(1/12)-1)))</f>
        <v/>
      </c>
      <c r="O95" s="71"/>
      <c r="P95" s="71"/>
      <c r="Q95" s="99"/>
      <c r="R95" s="69" t="e">
        <f t="shared" si="25"/>
        <v>#N/A</v>
      </c>
      <c r="S95" s="12" t="str">
        <f>IF(O95="","",FV((1+'Retirement Calculator'!$B$58)^(1/12)-1,BA95,-O95,,0))</f>
        <v/>
      </c>
      <c r="T95" s="43" t="str">
        <f>IF(P95="","",(P95+T94)*(1+((1+'Retirement Calculator'!$B$58)^(1/12)-1)))</f>
        <v/>
      </c>
      <c r="U95" s="71"/>
      <c r="V95" s="99"/>
      <c r="W95" s="108" t="str">
        <f>IF(U95="","",(U95+W94)*(1+((1+'Retirement Calculator'!$C$65)^(1/12)-1)))</f>
        <v/>
      </c>
      <c r="X95" s="73">
        <f t="shared" si="20"/>
        <v>0</v>
      </c>
      <c r="Y95" s="83" t="str">
        <f>IF(ISERROR(B95),"",SUM($X$5:X95))</f>
        <v/>
      </c>
      <c r="Z95" s="73">
        <f t="shared" si="21"/>
        <v>0</v>
      </c>
      <c r="AA95" s="83" t="str">
        <f>IF(ISERROR(B95),"",IF(Z95=0,NA(),SUM($Z$5:Z95)))</f>
        <v/>
      </c>
      <c r="AB95" s="83">
        <f t="shared" si="22"/>
        <v>0</v>
      </c>
      <c r="AC95" s="83" t="str">
        <f>IF(ISERROR(B95),"",IF(AB95=0,NA(),SUM($AB$5:AB95)))</f>
        <v/>
      </c>
      <c r="AD95" s="68">
        <f>IF(ISERROR(AI95),"",IF(AG95=AG94+1,AD94*(1+'Retirement Calculator'!$B$6),AD94))</f>
        <v>70805.689883797706</v>
      </c>
      <c r="AE95" s="135"/>
      <c r="AF95" s="83" t="str">
        <f>IF(AE95="","",NPER((1+'Retirement Calculator'!$B$15)/(1+'Retirement Calculator'!$B$14)-1,-12*AE95,AA95,,1))</f>
        <v/>
      </c>
      <c r="AG95" s="128">
        <f t="shared" si="26"/>
        <v>8</v>
      </c>
      <c r="AH95" s="48">
        <f t="shared" si="27"/>
        <v>91</v>
      </c>
      <c r="AI95" s="48">
        <f>IF(AI94&lt;'Retirement Calculator'!$B$68,AI94+1,NA())</f>
        <v>91</v>
      </c>
      <c r="AJ95" s="68">
        <f>IF(ISERROR(AI95),"",IF(AG95=AG94+1,AJ94*(1+'Retirement Calculator'!$B$67),AJ94))</f>
        <v>25995.803872270924</v>
      </c>
      <c r="AK95" s="48">
        <f>IF(ISERROR(AJ95),"",FV((1+'Retirement Calculator'!$B$56)^(1/12)-1,AI95,-AJ95,,0))</f>
        <v>3456036.3971170448</v>
      </c>
      <c r="AL95" s="68">
        <f>SUM($AJ$5:AJ95)</f>
        <v>1700672.15613972</v>
      </c>
      <c r="AM95" s="79"/>
      <c r="AN95" s="48" t="str">
        <f>IF(C95="","",SUM($C$5:C95))</f>
        <v/>
      </c>
      <c r="AO95" s="79"/>
      <c r="AP95" s="48">
        <f t="shared" si="28"/>
        <v>8</v>
      </c>
      <c r="AQ95" s="48">
        <f t="shared" si="29"/>
        <v>91</v>
      </c>
      <c r="AR95" s="48">
        <f>IF(AR94&lt;'Retirement Calculator'!$B$68,AR94+1,NA())</f>
        <v>91</v>
      </c>
      <c r="AS95" s="82">
        <f>IF(ISERROR(AR95),"",IF(AP95=AP94+1,AS94*(1+'Retirement Calculator'!$B$67),AS94))</f>
        <v>4332.6339787118204</v>
      </c>
      <c r="AT95" s="48">
        <f>IF(ISERROR(AS95),"",FV((1+'Retirement Calculator'!$B$57)^(1/12)-1,AR95,-AS95,,0))</f>
        <v>494558.21669859561</v>
      </c>
      <c r="AU95" s="68">
        <f>SUM($AJ$5:AS95)</f>
        <v>187152513.40027007</v>
      </c>
      <c r="AV95" s="79"/>
      <c r="AW95" s="48" t="str">
        <f>IF(I95="","",SUM($I$5:I95))</f>
        <v/>
      </c>
      <c r="AX95" s="79"/>
      <c r="AY95" s="48">
        <f t="shared" si="30"/>
        <v>8</v>
      </c>
      <c r="AZ95" s="48">
        <f t="shared" si="31"/>
        <v>91</v>
      </c>
      <c r="BA95" s="48">
        <f>IF(BA94&lt;'Retirement Calculator'!$B$68,BA94+1,NA())</f>
        <v>91</v>
      </c>
      <c r="BB95" s="82">
        <f>IF(ISERROR(BA95),"",IF(AY95=AY94+1,BB94*(1+'Retirement Calculator'!$B$67),BB94))</f>
        <v>12997.901936135462</v>
      </c>
      <c r="BC95" s="48">
        <f>IF(ISERROR(BB95),"",FV((1+'Retirement Calculator'!$B$58)^(1/12)-1,BA95,-BB95,,0))</f>
        <v>1601028.995090442</v>
      </c>
      <c r="BD95" s="68">
        <f>SUM($AJ$5:BB95)</f>
        <v>5384177320.197361</v>
      </c>
      <c r="BE95" s="79"/>
      <c r="BF95" s="48" t="str">
        <f>IF(O95="","",SUM($O$5:O95))</f>
        <v/>
      </c>
      <c r="BG95" s="79"/>
      <c r="BH95" s="48">
        <f t="shared" si="32"/>
        <v>8</v>
      </c>
      <c r="BI95" s="48">
        <f t="shared" si="33"/>
        <v>91</v>
      </c>
      <c r="BJ95" s="48">
        <f>IF(BJ94&lt;'Retirement Calculator'!$B$68,BJ94+1,NA())</f>
        <v>91</v>
      </c>
      <c r="BK95" s="79"/>
      <c r="BL95" s="79"/>
      <c r="BM95" s="48">
        <f t="shared" si="34"/>
        <v>8</v>
      </c>
      <c r="BN95" s="48">
        <f t="shared" si="35"/>
        <v>91</v>
      </c>
      <c r="BO95" s="48">
        <f>IF(BO94&lt;'Retirement Calculator'!$B$68,BO94+1,NA())</f>
        <v>91</v>
      </c>
      <c r="BP95" s="79"/>
      <c r="BQ95" s="79"/>
      <c r="BR95" s="48">
        <f t="shared" si="36"/>
        <v>8</v>
      </c>
      <c r="BS95" s="48">
        <f t="shared" si="37"/>
        <v>91</v>
      </c>
      <c r="BT95" s="48">
        <f>IF(BT94&lt;'Retirement Calculator'!$B$68,BT94+1,NA())</f>
        <v>91</v>
      </c>
      <c r="BU95" s="79"/>
      <c r="BV95" s="79"/>
      <c r="BW95" s="48">
        <f t="shared" si="38"/>
        <v>8</v>
      </c>
      <c r="BX95" s="48">
        <f t="shared" si="39"/>
        <v>91</v>
      </c>
      <c r="BY95" s="48">
        <f>IF(BY94&lt;'Retirement Calculator'!$B$68,BY94+1,NA())</f>
        <v>91</v>
      </c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</row>
    <row r="96" spans="1:88">
      <c r="A96" s="44"/>
      <c r="B96" s="12" t="e">
        <f xml:space="preserve"> IF(ISERROR(F96),NA(),AI96)</f>
        <v>#N/A</v>
      </c>
      <c r="C96" s="71"/>
      <c r="D96" s="104"/>
      <c r="E96" s="99"/>
      <c r="F96" s="102" t="e">
        <f t="shared" si="23"/>
        <v>#N/A</v>
      </c>
      <c r="G96" s="103" t="str">
        <f>IF(D96="","",(D96+G95)*(1+((1+'Retirement Calculator'!$B$56)^(1/12)-1)))</f>
        <v/>
      </c>
      <c r="H96" s="55" t="str">
        <f>IF(C96="","",FV((1+'Retirement Calculator'!$B$56)^(1/12)-1,AI96,-C96,,0))</f>
        <v/>
      </c>
      <c r="I96" s="74"/>
      <c r="J96" s="99"/>
      <c r="K96" s="99"/>
      <c r="L96" s="102" t="e">
        <f t="shared" si="24"/>
        <v>#N/A</v>
      </c>
      <c r="M96" s="12" t="str">
        <f>IF(I96="","",FV((1+'Retirement Calculator'!$B$57)^(1/12)-1,AR96,-I96,,0))</f>
        <v/>
      </c>
      <c r="N96" s="12" t="str">
        <f>IF(J96="","",(J96+N95)*(1+((1+'Retirement Calculator'!$B$57)^(1/12)-1)))</f>
        <v/>
      </c>
      <c r="O96" s="71"/>
      <c r="P96" s="71"/>
      <c r="Q96" s="99"/>
      <c r="R96" s="69" t="e">
        <f t="shared" si="25"/>
        <v>#N/A</v>
      </c>
      <c r="S96" s="12" t="str">
        <f>IF(O96="","",FV((1+'Retirement Calculator'!$B$58)^(1/12)-1,BA96,-O96,,0))</f>
        <v/>
      </c>
      <c r="T96" s="43" t="str">
        <f>IF(P96="","",(P96+T95)*(1+((1+'Retirement Calculator'!$B$58)^(1/12)-1)))</f>
        <v/>
      </c>
      <c r="U96" s="71"/>
      <c r="V96" s="99"/>
      <c r="W96" s="108" t="str">
        <f>IF(U96="","",(U96+W95)*(1+((1+'Retirement Calculator'!$C$65)^(1/12)-1)))</f>
        <v/>
      </c>
      <c r="X96" s="73">
        <f t="shared" si="20"/>
        <v>0</v>
      </c>
      <c r="Y96" s="83" t="str">
        <f>IF(ISERROR(B96),"",SUM($X$5:X96))</f>
        <v/>
      </c>
      <c r="Z96" s="73">
        <f t="shared" si="21"/>
        <v>0</v>
      </c>
      <c r="AA96" s="83" t="str">
        <f>IF(ISERROR(B96),"",IF(Z96=0,NA(),SUM($Z$5:Z96)))</f>
        <v/>
      </c>
      <c r="AB96" s="83">
        <f t="shared" si="22"/>
        <v>0</v>
      </c>
      <c r="AC96" s="83" t="str">
        <f>IF(ISERROR(B96),"",IF(AB96=0,NA(),SUM($AB$5:AB96)))</f>
        <v/>
      </c>
      <c r="AD96" s="68">
        <f>IF(ISERROR(AI96),"",IF(AG96=AG95+1,AD95*(1+'Retirement Calculator'!$B$6),AD95))</f>
        <v>70805.689883797706</v>
      </c>
      <c r="AE96" s="135"/>
      <c r="AF96" s="83" t="str">
        <f>IF(AE96="","",NPER((1+'Retirement Calculator'!$B$15)/(1+'Retirement Calculator'!$B$14)-1,-12*AE96,AA96,,1))</f>
        <v/>
      </c>
      <c r="AG96" s="128">
        <f t="shared" si="26"/>
        <v>8</v>
      </c>
      <c r="AH96" s="48">
        <f t="shared" si="27"/>
        <v>92</v>
      </c>
      <c r="AI96" s="48">
        <f>IF(AI95&lt;'Retirement Calculator'!$B$68,AI95+1,NA())</f>
        <v>92</v>
      </c>
      <c r="AJ96" s="68">
        <f>IF(ISERROR(AI96),"",IF(AG96=AG95+1,AJ95*(1+'Retirement Calculator'!$B$67),AJ95))</f>
        <v>25995.803872270924</v>
      </c>
      <c r="AK96" s="48">
        <f>IF(ISERROR(AJ96),"",FV((1+'Retirement Calculator'!$B$56)^(1/12)-1,AI96,-AJ96,,0))</f>
        <v>3509591.12054733</v>
      </c>
      <c r="AL96" s="68">
        <f>SUM($AJ$5:AJ96)</f>
        <v>1726667.960011991</v>
      </c>
      <c r="AM96" s="79"/>
      <c r="AN96" s="48" t="str">
        <f>IF(C96="","",SUM($C$5:C96))</f>
        <v/>
      </c>
      <c r="AO96" s="79"/>
      <c r="AP96" s="48">
        <f t="shared" si="28"/>
        <v>8</v>
      </c>
      <c r="AQ96" s="48">
        <f t="shared" si="29"/>
        <v>92</v>
      </c>
      <c r="AR96" s="48">
        <f>IF(AR95&lt;'Retirement Calculator'!$B$68,AR95+1,NA())</f>
        <v>92</v>
      </c>
      <c r="AS96" s="82">
        <f>IF(ISERROR(AR96),"",IF(AP96=AP95+1,AS95*(1+'Retirement Calculator'!$B$67),AS95))</f>
        <v>4332.6339787118204</v>
      </c>
      <c r="AT96" s="48">
        <f>IF(ISERROR(AS96),"",FV((1+'Retirement Calculator'!$B$57)^(1/12)-1,AR96,-AS96,,0))</f>
        <v>501298.13780459412</v>
      </c>
      <c r="AU96" s="68">
        <f>SUM($AJ$5:AS96)</f>
        <v>192419292.91868037</v>
      </c>
      <c r="AV96" s="79"/>
      <c r="AW96" s="48" t="str">
        <f>IF(I96="","",SUM($I$5:I96))</f>
        <v/>
      </c>
      <c r="AX96" s="79"/>
      <c r="AY96" s="48">
        <f t="shared" si="30"/>
        <v>8</v>
      </c>
      <c r="AZ96" s="48">
        <f t="shared" si="31"/>
        <v>92</v>
      </c>
      <c r="BA96" s="48">
        <f>IF(BA95&lt;'Retirement Calculator'!$B$68,BA95+1,NA())</f>
        <v>92</v>
      </c>
      <c r="BB96" s="82">
        <f>IF(ISERROR(BA96),"",IF(AY96=AY95+1,BB95*(1+'Retirement Calculator'!$B$67),BB95))</f>
        <v>12997.901936135462</v>
      </c>
      <c r="BC96" s="48">
        <f>IF(ISERROR(BB96),"",FV((1+'Retirement Calculator'!$B$58)^(1/12)-1,BA96,-BB96,,0))</f>
        <v>1624327.9657879774</v>
      </c>
      <c r="BD96" s="68">
        <f>SUM($AJ$5:BB96)</f>
        <v>5582377880.6741934</v>
      </c>
      <c r="BE96" s="79"/>
      <c r="BF96" s="48" t="str">
        <f>IF(O96="","",SUM($O$5:O96))</f>
        <v/>
      </c>
      <c r="BG96" s="79"/>
      <c r="BH96" s="48">
        <f t="shared" si="32"/>
        <v>8</v>
      </c>
      <c r="BI96" s="48">
        <f t="shared" si="33"/>
        <v>92</v>
      </c>
      <c r="BJ96" s="48">
        <f>IF(BJ95&lt;'Retirement Calculator'!$B$68,BJ95+1,NA())</f>
        <v>92</v>
      </c>
      <c r="BK96" s="79"/>
      <c r="BL96" s="79"/>
      <c r="BM96" s="48">
        <f t="shared" si="34"/>
        <v>8</v>
      </c>
      <c r="BN96" s="48">
        <f t="shared" si="35"/>
        <v>92</v>
      </c>
      <c r="BO96" s="48">
        <f>IF(BO95&lt;'Retirement Calculator'!$B$68,BO95+1,NA())</f>
        <v>92</v>
      </c>
      <c r="BP96" s="79"/>
      <c r="BQ96" s="79"/>
      <c r="BR96" s="48">
        <f t="shared" si="36"/>
        <v>8</v>
      </c>
      <c r="BS96" s="48">
        <f t="shared" si="37"/>
        <v>92</v>
      </c>
      <c r="BT96" s="48">
        <f>IF(BT95&lt;'Retirement Calculator'!$B$68,BT95+1,NA())</f>
        <v>92</v>
      </c>
      <c r="BU96" s="79"/>
      <c r="BV96" s="79"/>
      <c r="BW96" s="48">
        <f t="shared" si="38"/>
        <v>8</v>
      </c>
      <c r="BX96" s="48">
        <f t="shared" si="39"/>
        <v>92</v>
      </c>
      <c r="BY96" s="48">
        <f>IF(BY95&lt;'Retirement Calculator'!$B$68,BY95+1,NA())</f>
        <v>92</v>
      </c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</row>
    <row r="97" spans="1:88">
      <c r="A97" s="44"/>
      <c r="B97" s="12" t="e">
        <f xml:space="preserve"> IF(ISERROR(F97),NA(),AI97)</f>
        <v>#N/A</v>
      </c>
      <c r="C97" s="71"/>
      <c r="D97" s="104"/>
      <c r="E97" s="99"/>
      <c r="F97" s="102" t="e">
        <f t="shared" si="23"/>
        <v>#N/A</v>
      </c>
      <c r="G97" s="103" t="str">
        <f>IF(D97="","",(D97+G96)*(1+((1+'Retirement Calculator'!$B$56)^(1/12)-1)))</f>
        <v/>
      </c>
      <c r="H97" s="55" t="str">
        <f>IF(C97="","",FV((1+'Retirement Calculator'!$B$56)^(1/12)-1,AI97,-C97,,0))</f>
        <v/>
      </c>
      <c r="I97" s="74"/>
      <c r="J97" s="99"/>
      <c r="K97" s="99"/>
      <c r="L97" s="102" t="e">
        <f t="shared" si="24"/>
        <v>#N/A</v>
      </c>
      <c r="M97" s="12" t="str">
        <f>IF(I97="","",FV((1+'Retirement Calculator'!$B$57)^(1/12)-1,AR97,-I97,,0))</f>
        <v/>
      </c>
      <c r="N97" s="12" t="str">
        <f>IF(J97="","",(J97+N96)*(1+((1+'Retirement Calculator'!$B$57)^(1/12)-1)))</f>
        <v/>
      </c>
      <c r="O97" s="71"/>
      <c r="P97" s="71"/>
      <c r="Q97" s="99"/>
      <c r="R97" s="69" t="e">
        <f t="shared" si="25"/>
        <v>#N/A</v>
      </c>
      <c r="S97" s="12" t="str">
        <f>IF(O97="","",FV((1+'Retirement Calculator'!$B$58)^(1/12)-1,BA97,-O97,,0))</f>
        <v/>
      </c>
      <c r="T97" s="43" t="str">
        <f>IF(P97="","",(P97+T96)*(1+((1+'Retirement Calculator'!$B$58)^(1/12)-1)))</f>
        <v/>
      </c>
      <c r="U97" s="71"/>
      <c r="V97" s="99"/>
      <c r="W97" s="108" t="str">
        <f>IF(U97="","",(U97+W96)*(1+((1+'Retirement Calculator'!$C$65)^(1/12)-1)))</f>
        <v/>
      </c>
      <c r="X97" s="73">
        <f t="shared" si="20"/>
        <v>0</v>
      </c>
      <c r="Y97" s="83" t="str">
        <f>IF(ISERROR(B97),"",SUM($X$5:X97))</f>
        <v/>
      </c>
      <c r="Z97" s="73">
        <f t="shared" si="21"/>
        <v>0</v>
      </c>
      <c r="AA97" s="83" t="str">
        <f>IF(ISERROR(B97),"",IF(Z97=0,NA(),SUM($Z$5:Z97)))</f>
        <v/>
      </c>
      <c r="AB97" s="83">
        <f t="shared" si="22"/>
        <v>0</v>
      </c>
      <c r="AC97" s="83" t="str">
        <f>IF(ISERROR(B97),"",IF(AB97=0,NA(),SUM($AB$5:AB97)))</f>
        <v/>
      </c>
      <c r="AD97" s="68">
        <f>IF(ISERROR(AI97),"",IF(AG97=AG96+1,AD96*(1+'Retirement Calculator'!$B$6),AD96))</f>
        <v>70805.689883797706</v>
      </c>
      <c r="AE97" s="135"/>
      <c r="AF97" s="83" t="str">
        <f>IF(AE97="","",NPER((1+'Retirement Calculator'!$B$15)/(1+'Retirement Calculator'!$B$14)-1,-12*AE97,AA97,,1))</f>
        <v/>
      </c>
      <c r="AG97" s="128">
        <f t="shared" si="26"/>
        <v>8</v>
      </c>
      <c r="AH97" s="48">
        <f t="shared" si="27"/>
        <v>93</v>
      </c>
      <c r="AI97" s="48">
        <f>IF(AI96&lt;'Retirement Calculator'!$B$68,AI96+1,NA())</f>
        <v>93</v>
      </c>
      <c r="AJ97" s="68">
        <f>IF(ISERROR(AI97),"",IF(AG97=AG96+1,AJ96*(1+'Retirement Calculator'!$B$67),AJ96))</f>
        <v>25995.803872270924</v>
      </c>
      <c r="AK97" s="48">
        <f>IF(ISERROR(AJ97),"",FV((1+'Retirement Calculator'!$B$56)^(1/12)-1,AI97,-AJ97,,0))</f>
        <v>3563572.8968628794</v>
      </c>
      <c r="AL97" s="68">
        <f>SUM($AJ$5:AJ97)</f>
        <v>1752663.7638842619</v>
      </c>
      <c r="AM97" s="79"/>
      <c r="AN97" s="48" t="str">
        <f>IF(C97="","",SUM($C$5:C97))</f>
        <v/>
      </c>
      <c r="AO97" s="79"/>
      <c r="AP97" s="48">
        <f t="shared" si="28"/>
        <v>8</v>
      </c>
      <c r="AQ97" s="48">
        <f t="shared" si="29"/>
        <v>93</v>
      </c>
      <c r="AR97" s="48">
        <f>IF(AR96&lt;'Retirement Calculator'!$B$68,AR96+1,NA())</f>
        <v>93</v>
      </c>
      <c r="AS97" s="82">
        <f>IF(ISERROR(AR97),"",IF(AP97=AP96+1,AS96*(1+'Retirement Calculator'!$B$67),AS96))</f>
        <v>4332.6339787118204</v>
      </c>
      <c r="AT97" s="48">
        <f>IF(ISERROR(AS97),"",FV((1+'Retirement Calculator'!$B$57)^(1/12)-1,AR97,-AS97,,0))</f>
        <v>508070.86581738165</v>
      </c>
      <c r="AU97" s="68">
        <f>SUM($AJ$5:AS97)</f>
        <v>197766052.01727852</v>
      </c>
      <c r="AV97" s="79"/>
      <c r="AW97" s="48" t="str">
        <f>IF(I97="","",SUM($I$5:I97))</f>
        <v/>
      </c>
      <c r="AX97" s="79"/>
      <c r="AY97" s="48">
        <f t="shared" si="30"/>
        <v>8</v>
      </c>
      <c r="AZ97" s="48">
        <f t="shared" si="31"/>
        <v>93</v>
      </c>
      <c r="BA97" s="48">
        <f>IF(BA96&lt;'Retirement Calculator'!$B$68,BA96+1,NA())</f>
        <v>93</v>
      </c>
      <c r="BB97" s="82">
        <f>IF(ISERROR(BA97),"",IF(AY97=AY96+1,BB96*(1+'Retirement Calculator'!$B$67),BB96))</f>
        <v>12997.901936135462</v>
      </c>
      <c r="BC97" s="48">
        <f>IF(ISERROR(BB97),"",FV((1+'Retirement Calculator'!$B$58)^(1/12)-1,BA97,-BB97,,0))</f>
        <v>1647776.842764514</v>
      </c>
      <c r="BD97" s="68">
        <f>SUM($AJ$5:BB97)</f>
        <v>5786011954.5578241</v>
      </c>
      <c r="BE97" s="79"/>
      <c r="BF97" s="48" t="str">
        <f>IF(O97="","",SUM($O$5:O97))</f>
        <v/>
      </c>
      <c r="BG97" s="79"/>
      <c r="BH97" s="48">
        <f t="shared" si="32"/>
        <v>8</v>
      </c>
      <c r="BI97" s="48">
        <f t="shared" si="33"/>
        <v>93</v>
      </c>
      <c r="BJ97" s="48">
        <f>IF(BJ96&lt;'Retirement Calculator'!$B$68,BJ96+1,NA())</f>
        <v>93</v>
      </c>
      <c r="BK97" s="79"/>
      <c r="BL97" s="79"/>
      <c r="BM97" s="48">
        <f t="shared" si="34"/>
        <v>8</v>
      </c>
      <c r="BN97" s="48">
        <f t="shared" si="35"/>
        <v>93</v>
      </c>
      <c r="BO97" s="48">
        <f>IF(BO96&lt;'Retirement Calculator'!$B$68,BO96+1,NA())</f>
        <v>93</v>
      </c>
      <c r="BP97" s="79"/>
      <c r="BQ97" s="79"/>
      <c r="BR97" s="48">
        <f t="shared" si="36"/>
        <v>8</v>
      </c>
      <c r="BS97" s="48">
        <f t="shared" si="37"/>
        <v>93</v>
      </c>
      <c r="BT97" s="48">
        <f>IF(BT96&lt;'Retirement Calculator'!$B$68,BT96+1,NA())</f>
        <v>93</v>
      </c>
      <c r="BU97" s="79"/>
      <c r="BV97" s="79"/>
      <c r="BW97" s="48">
        <f t="shared" si="38"/>
        <v>8</v>
      </c>
      <c r="BX97" s="48">
        <f t="shared" si="39"/>
        <v>93</v>
      </c>
      <c r="BY97" s="48">
        <f>IF(BY96&lt;'Retirement Calculator'!$B$68,BY96+1,NA())</f>
        <v>93</v>
      </c>
      <c r="BZ97" s="79"/>
      <c r="CA97" s="79"/>
      <c r="CB97" s="79"/>
      <c r="CC97" s="79"/>
      <c r="CD97" s="79"/>
      <c r="CE97" s="79"/>
      <c r="CF97" s="79"/>
      <c r="CG97" s="79"/>
      <c r="CH97" s="79"/>
      <c r="CI97" s="79"/>
      <c r="CJ97" s="79"/>
    </row>
    <row r="98" spans="1:88">
      <c r="A98" s="44"/>
      <c r="B98" s="12" t="e">
        <f xml:space="preserve"> IF(ISERROR(F98),NA(),AI98)</f>
        <v>#N/A</v>
      </c>
      <c r="C98" s="71"/>
      <c r="D98" s="104"/>
      <c r="E98" s="99"/>
      <c r="F98" s="102" t="e">
        <f t="shared" si="23"/>
        <v>#N/A</v>
      </c>
      <c r="G98" s="103" t="str">
        <f>IF(D98="","",(D98+G97)*(1+((1+'Retirement Calculator'!$B$56)^(1/12)-1)))</f>
        <v/>
      </c>
      <c r="H98" s="55" t="str">
        <f>IF(C98="","",FV((1+'Retirement Calculator'!$B$56)^(1/12)-1,AI98,-C98,,0))</f>
        <v/>
      </c>
      <c r="I98" s="74"/>
      <c r="J98" s="99"/>
      <c r="K98" s="99"/>
      <c r="L98" s="102" t="e">
        <f t="shared" si="24"/>
        <v>#N/A</v>
      </c>
      <c r="M98" s="12" t="str">
        <f>IF(I98="","",FV((1+'Retirement Calculator'!$B$57)^(1/12)-1,AR98,-I98,,0))</f>
        <v/>
      </c>
      <c r="N98" s="12" t="str">
        <f>IF(J98="","",(J98+N97)*(1+((1+'Retirement Calculator'!$B$57)^(1/12)-1)))</f>
        <v/>
      </c>
      <c r="O98" s="71"/>
      <c r="P98" s="71"/>
      <c r="Q98" s="99"/>
      <c r="R98" s="69" t="e">
        <f t="shared" si="25"/>
        <v>#N/A</v>
      </c>
      <c r="S98" s="12" t="str">
        <f>IF(O98="","",FV((1+'Retirement Calculator'!$B$58)^(1/12)-1,BA98,-O98,,0))</f>
        <v/>
      </c>
      <c r="T98" s="43" t="str">
        <f>IF(P98="","",(P98+T97)*(1+((1+'Retirement Calculator'!$B$58)^(1/12)-1)))</f>
        <v/>
      </c>
      <c r="U98" s="71"/>
      <c r="V98" s="99"/>
      <c r="W98" s="108" t="str">
        <f>IF(U98="","",(U98+W97)*(1+((1+'Retirement Calculator'!$C$65)^(1/12)-1)))</f>
        <v/>
      </c>
      <c r="X98" s="73">
        <f t="shared" si="20"/>
        <v>0</v>
      </c>
      <c r="Y98" s="83" t="str">
        <f>IF(ISERROR(B98),"",SUM($X$5:X98))</f>
        <v/>
      </c>
      <c r="Z98" s="73">
        <f t="shared" si="21"/>
        <v>0</v>
      </c>
      <c r="AA98" s="83" t="str">
        <f>IF(ISERROR(B98),"",IF(Z98=0,NA(),SUM($Z$5:Z98)))</f>
        <v/>
      </c>
      <c r="AB98" s="83">
        <f t="shared" si="22"/>
        <v>0</v>
      </c>
      <c r="AC98" s="83" t="str">
        <f>IF(ISERROR(B98),"",IF(AB98=0,NA(),SUM($AB$5:AB98)))</f>
        <v/>
      </c>
      <c r="AD98" s="68">
        <f>IF(ISERROR(AI98),"",IF(AG98=AG97+1,AD97*(1+'Retirement Calculator'!$B$6),AD97))</f>
        <v>70805.689883797706</v>
      </c>
      <c r="AE98" s="135"/>
      <c r="AF98" s="83" t="str">
        <f>IF(AE98="","",NPER((1+'Retirement Calculator'!$B$15)/(1+'Retirement Calculator'!$B$14)-1,-12*AE98,AA98,,1))</f>
        <v/>
      </c>
      <c r="AG98" s="128">
        <f t="shared" si="26"/>
        <v>8</v>
      </c>
      <c r="AH98" s="48">
        <f t="shared" si="27"/>
        <v>94</v>
      </c>
      <c r="AI98" s="48">
        <f>IF(AI97&lt;'Retirement Calculator'!$B$68,AI97+1,NA())</f>
        <v>94</v>
      </c>
      <c r="AJ98" s="68">
        <f>IF(ISERROR(AI98),"",IF(AG98=AG97+1,AJ97*(1+'Retirement Calculator'!$B$67),AJ97))</f>
        <v>25995.803872270924</v>
      </c>
      <c r="AK98" s="48">
        <f>IF(ISERROR(AJ98),"",FV((1+'Retirement Calculator'!$B$56)^(1/12)-1,AI98,-AJ98,,0))</f>
        <v>3617985.1314433683</v>
      </c>
      <c r="AL98" s="68">
        <f>SUM($AJ$5:AJ98)</f>
        <v>1778659.5677565329</v>
      </c>
      <c r="AM98" s="79"/>
      <c r="AN98" s="48" t="str">
        <f>IF(C98="","",SUM($C$5:C98))</f>
        <v/>
      </c>
      <c r="AO98" s="79"/>
      <c r="AP98" s="48">
        <f t="shared" si="28"/>
        <v>8</v>
      </c>
      <c r="AQ98" s="48">
        <f t="shared" si="29"/>
        <v>94</v>
      </c>
      <c r="AR98" s="48">
        <f>IF(AR97&lt;'Retirement Calculator'!$B$68,AR97+1,NA())</f>
        <v>94</v>
      </c>
      <c r="AS98" s="82">
        <f>IF(ISERROR(AR98),"",IF(AP98=AP97+1,AS97*(1+'Retirement Calculator'!$B$67),AS97))</f>
        <v>4332.6339787118204</v>
      </c>
      <c r="AT98" s="48">
        <f>IF(ISERROR(AS98),"",FV((1+'Retirement Calculator'!$B$57)^(1/12)-1,AR98,-AS98,,0))</f>
        <v>514876.56042623753</v>
      </c>
      <c r="AU98" s="68">
        <f>SUM($AJ$5:AS98)</f>
        <v>203193221.15432942</v>
      </c>
      <c r="AV98" s="79"/>
      <c r="AW98" s="48" t="str">
        <f>IF(I98="","",SUM($I$5:I98))</f>
        <v/>
      </c>
      <c r="AX98" s="79"/>
      <c r="AY98" s="48">
        <f t="shared" si="30"/>
        <v>8</v>
      </c>
      <c r="AZ98" s="48">
        <f t="shared" si="31"/>
        <v>94</v>
      </c>
      <c r="BA98" s="48">
        <f>IF(BA97&lt;'Retirement Calculator'!$B$68,BA97+1,NA())</f>
        <v>94</v>
      </c>
      <c r="BB98" s="82">
        <f>IF(ISERROR(BA98),"",IF(AY98=AY97+1,BB97*(1+'Retirement Calculator'!$B$67),BB97))</f>
        <v>12997.901936135462</v>
      </c>
      <c r="BC98" s="48">
        <f>IF(ISERROR(BB98),"",FV((1+'Retirement Calculator'!$B$58)^(1/12)-1,BA98,-BB98,,0))</f>
        <v>1671376.5905215628</v>
      </c>
      <c r="BD98" s="68">
        <f>SUM($AJ$5:BB98)</f>
        <v>5995160415.3115673</v>
      </c>
      <c r="BE98" s="79"/>
      <c r="BF98" s="48" t="str">
        <f>IF(O98="","",SUM($O$5:O98))</f>
        <v/>
      </c>
      <c r="BG98" s="79"/>
      <c r="BH98" s="48">
        <f t="shared" si="32"/>
        <v>8</v>
      </c>
      <c r="BI98" s="48">
        <f t="shared" si="33"/>
        <v>94</v>
      </c>
      <c r="BJ98" s="48">
        <f>IF(BJ97&lt;'Retirement Calculator'!$B$68,BJ97+1,NA())</f>
        <v>94</v>
      </c>
      <c r="BK98" s="79"/>
      <c r="BL98" s="79"/>
      <c r="BM98" s="48">
        <f t="shared" si="34"/>
        <v>8</v>
      </c>
      <c r="BN98" s="48">
        <f t="shared" si="35"/>
        <v>94</v>
      </c>
      <c r="BO98" s="48">
        <f>IF(BO97&lt;'Retirement Calculator'!$B$68,BO97+1,NA())</f>
        <v>94</v>
      </c>
      <c r="BP98" s="79"/>
      <c r="BQ98" s="79"/>
      <c r="BR98" s="48">
        <f t="shared" si="36"/>
        <v>8</v>
      </c>
      <c r="BS98" s="48">
        <f t="shared" si="37"/>
        <v>94</v>
      </c>
      <c r="BT98" s="48">
        <f>IF(BT97&lt;'Retirement Calculator'!$B$68,BT97+1,NA())</f>
        <v>94</v>
      </c>
      <c r="BU98" s="79"/>
      <c r="BV98" s="79"/>
      <c r="BW98" s="48">
        <f t="shared" si="38"/>
        <v>8</v>
      </c>
      <c r="BX98" s="48">
        <f t="shared" si="39"/>
        <v>94</v>
      </c>
      <c r="BY98" s="48">
        <f>IF(BY97&lt;'Retirement Calculator'!$B$68,BY97+1,NA())</f>
        <v>94</v>
      </c>
      <c r="BZ98" s="79"/>
      <c r="CA98" s="79"/>
      <c r="CB98" s="79"/>
      <c r="CC98" s="79"/>
      <c r="CD98" s="79"/>
      <c r="CE98" s="79"/>
      <c r="CF98" s="79"/>
      <c r="CG98" s="79"/>
      <c r="CH98" s="79"/>
      <c r="CI98" s="79"/>
      <c r="CJ98" s="79"/>
    </row>
    <row r="99" spans="1:88">
      <c r="A99" s="44"/>
      <c r="B99" s="12" t="e">
        <f xml:space="preserve"> IF(ISERROR(F99),NA(),AI99)</f>
        <v>#N/A</v>
      </c>
      <c r="C99" s="71"/>
      <c r="D99" s="104"/>
      <c r="E99" s="99"/>
      <c r="F99" s="102" t="e">
        <f t="shared" si="23"/>
        <v>#N/A</v>
      </c>
      <c r="G99" s="103" t="str">
        <f>IF(D99="","",(D99+G98)*(1+((1+'Retirement Calculator'!$B$56)^(1/12)-1)))</f>
        <v/>
      </c>
      <c r="H99" s="55" t="str">
        <f>IF(C99="","",FV((1+'Retirement Calculator'!$B$56)^(1/12)-1,AI99,-C99,,0))</f>
        <v/>
      </c>
      <c r="I99" s="74"/>
      <c r="J99" s="99"/>
      <c r="K99" s="99"/>
      <c r="L99" s="102" t="e">
        <f t="shared" si="24"/>
        <v>#N/A</v>
      </c>
      <c r="M99" s="12" t="str">
        <f>IF(I99="","",FV((1+'Retirement Calculator'!$B$57)^(1/12)-1,AR99,-I99,,0))</f>
        <v/>
      </c>
      <c r="N99" s="12" t="str">
        <f>IF(J99="","",(J99+N98)*(1+((1+'Retirement Calculator'!$B$57)^(1/12)-1)))</f>
        <v/>
      </c>
      <c r="O99" s="71"/>
      <c r="P99" s="71"/>
      <c r="Q99" s="99"/>
      <c r="R99" s="69" t="e">
        <f t="shared" si="25"/>
        <v>#N/A</v>
      </c>
      <c r="S99" s="12" t="str">
        <f>IF(O99="","",FV((1+'Retirement Calculator'!$B$58)^(1/12)-1,BA99,-O99,,0))</f>
        <v/>
      </c>
      <c r="T99" s="43" t="str">
        <f>IF(P99="","",(P99+T98)*(1+((1+'Retirement Calculator'!$B$58)^(1/12)-1)))</f>
        <v/>
      </c>
      <c r="U99" s="71"/>
      <c r="V99" s="99"/>
      <c r="W99" s="108" t="str">
        <f>IF(U99="","",(U99+W98)*(1+((1+'Retirement Calculator'!$C$65)^(1/12)-1)))</f>
        <v/>
      </c>
      <c r="X99" s="73">
        <f t="shared" si="20"/>
        <v>0</v>
      </c>
      <c r="Y99" s="83" t="str">
        <f>IF(ISERROR(B99),"",SUM($X$5:X99))</f>
        <v/>
      </c>
      <c r="Z99" s="73">
        <f t="shared" si="21"/>
        <v>0</v>
      </c>
      <c r="AA99" s="83" t="str">
        <f>IF(ISERROR(B99),"",IF(Z99=0,NA(),SUM($Z$5:Z99)))</f>
        <v/>
      </c>
      <c r="AB99" s="83">
        <f t="shared" si="22"/>
        <v>0</v>
      </c>
      <c r="AC99" s="83" t="str">
        <f>IF(ISERROR(B99),"",IF(AB99=0,NA(),SUM($AB$5:AB99)))</f>
        <v/>
      </c>
      <c r="AD99" s="68">
        <f>IF(ISERROR(AI99),"",IF(AG99=AG98+1,AD98*(1+'Retirement Calculator'!$B$6),AD98))</f>
        <v>70805.689883797706</v>
      </c>
      <c r="AE99" s="135"/>
      <c r="AF99" s="83" t="str">
        <f>IF(AE99="","",NPER((1+'Retirement Calculator'!$B$15)/(1+'Retirement Calculator'!$B$14)-1,-12*AE99,AA99,,1))</f>
        <v/>
      </c>
      <c r="AG99" s="128">
        <f t="shared" si="26"/>
        <v>8</v>
      </c>
      <c r="AH99" s="48">
        <f t="shared" si="27"/>
        <v>95</v>
      </c>
      <c r="AI99" s="48">
        <f>IF(AI98&lt;'Retirement Calculator'!$B$68,AI98+1,NA())</f>
        <v>95</v>
      </c>
      <c r="AJ99" s="68">
        <f>IF(ISERROR(AI99),"",IF(AG99=AG98+1,AJ98*(1+'Retirement Calculator'!$B$67),AJ98))</f>
        <v>25995.803872270924</v>
      </c>
      <c r="AK99" s="48">
        <f>IF(ISERROR(AJ99),"",FV((1+'Retirement Calculator'!$B$56)^(1/12)-1,AI99,-AJ99,,0))</f>
        <v>3672831.2568234545</v>
      </c>
      <c r="AL99" s="68">
        <f>SUM($AJ$5:AJ99)</f>
        <v>1804655.3716288039</v>
      </c>
      <c r="AM99" s="79"/>
      <c r="AN99" s="48" t="str">
        <f>IF(C99="","",SUM($C$5:C99))</f>
        <v/>
      </c>
      <c r="AO99" s="79"/>
      <c r="AP99" s="48">
        <f t="shared" si="28"/>
        <v>8</v>
      </c>
      <c r="AQ99" s="48">
        <f t="shared" si="29"/>
        <v>95</v>
      </c>
      <c r="AR99" s="48">
        <f>IF(AR98&lt;'Retirement Calculator'!$B$68,AR98+1,NA())</f>
        <v>95</v>
      </c>
      <c r="AS99" s="82">
        <f>IF(ISERROR(AR99),"",IF(AP99=AP98+1,AS98*(1+'Retirement Calculator'!$B$67),AS98))</f>
        <v>4332.6339787118204</v>
      </c>
      <c r="AT99" s="48">
        <f>IF(ISERROR(AS99),"",FV((1+'Retirement Calculator'!$B$57)^(1/12)-1,AR99,-AS99,,0))</f>
        <v>521715.38209773385</v>
      </c>
      <c r="AU99" s="68">
        <f>SUM($AJ$5:AS99)</f>
        <v>208701234.22063264</v>
      </c>
      <c r="AV99" s="79"/>
      <c r="AW99" s="48" t="str">
        <f>IF(I99="","",SUM($I$5:I99))</f>
        <v/>
      </c>
      <c r="AX99" s="79"/>
      <c r="AY99" s="48">
        <f t="shared" si="30"/>
        <v>8</v>
      </c>
      <c r="AZ99" s="48">
        <f t="shared" si="31"/>
        <v>95</v>
      </c>
      <c r="BA99" s="48">
        <f>IF(BA98&lt;'Retirement Calculator'!$B$68,BA98+1,NA())</f>
        <v>95</v>
      </c>
      <c r="BB99" s="82">
        <f>IF(ISERROR(BA99),"",IF(AY99=AY98+1,BB98*(1+'Retirement Calculator'!$B$67),BB98))</f>
        <v>12997.901936135462</v>
      </c>
      <c r="BC99" s="48">
        <f>IF(ISERROR(BB99),"",FV((1+'Retirement Calculator'!$B$58)^(1/12)-1,BA99,-BB99,,0))</f>
        <v>1695128.1797662689</v>
      </c>
      <c r="BD99" s="68">
        <f>SUM($AJ$5:BB99)</f>
        <v>6209904573.8825378</v>
      </c>
      <c r="BE99" s="79"/>
      <c r="BF99" s="48" t="str">
        <f>IF(O99="","",SUM($O$5:O99))</f>
        <v/>
      </c>
      <c r="BG99" s="79"/>
      <c r="BH99" s="48">
        <f t="shared" si="32"/>
        <v>8</v>
      </c>
      <c r="BI99" s="48">
        <f t="shared" si="33"/>
        <v>95</v>
      </c>
      <c r="BJ99" s="48">
        <f>IF(BJ98&lt;'Retirement Calculator'!$B$68,BJ98+1,NA())</f>
        <v>95</v>
      </c>
      <c r="BK99" s="79"/>
      <c r="BL99" s="79"/>
      <c r="BM99" s="48">
        <f t="shared" si="34"/>
        <v>8</v>
      </c>
      <c r="BN99" s="48">
        <f t="shared" si="35"/>
        <v>95</v>
      </c>
      <c r="BO99" s="48">
        <f>IF(BO98&lt;'Retirement Calculator'!$B$68,BO98+1,NA())</f>
        <v>95</v>
      </c>
      <c r="BP99" s="79"/>
      <c r="BQ99" s="79"/>
      <c r="BR99" s="48">
        <f t="shared" si="36"/>
        <v>8</v>
      </c>
      <c r="BS99" s="48">
        <f t="shared" si="37"/>
        <v>95</v>
      </c>
      <c r="BT99" s="48">
        <f>IF(BT98&lt;'Retirement Calculator'!$B$68,BT98+1,NA())</f>
        <v>95</v>
      </c>
      <c r="BU99" s="79"/>
      <c r="BV99" s="79"/>
      <c r="BW99" s="48">
        <f t="shared" si="38"/>
        <v>8</v>
      </c>
      <c r="BX99" s="48">
        <f t="shared" si="39"/>
        <v>95</v>
      </c>
      <c r="BY99" s="48">
        <f>IF(BY98&lt;'Retirement Calculator'!$B$68,BY98+1,NA())</f>
        <v>95</v>
      </c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</row>
    <row r="100" spans="1:88">
      <c r="A100" s="44"/>
      <c r="B100" s="12" t="e">
        <f xml:space="preserve"> IF(ISERROR(F100),NA(),AI100)</f>
        <v>#N/A</v>
      </c>
      <c r="C100" s="71"/>
      <c r="D100" s="104"/>
      <c r="E100" s="99"/>
      <c r="F100" s="102" t="e">
        <f t="shared" si="23"/>
        <v>#N/A</v>
      </c>
      <c r="G100" s="103" t="str">
        <f>IF(D100="","",(D100+G99)*(1+((1+'Retirement Calculator'!$B$56)^(1/12)-1)))</f>
        <v/>
      </c>
      <c r="H100" s="55" t="str">
        <f>IF(C100="","",FV((1+'Retirement Calculator'!$B$56)^(1/12)-1,AI100,-C100,,0))</f>
        <v/>
      </c>
      <c r="I100" s="74"/>
      <c r="J100" s="99"/>
      <c r="K100" s="99"/>
      <c r="L100" s="102" t="e">
        <f t="shared" si="24"/>
        <v>#N/A</v>
      </c>
      <c r="M100" s="12" t="str">
        <f>IF(I100="","",FV((1+'Retirement Calculator'!$B$57)^(1/12)-1,AR100,-I100,,0))</f>
        <v/>
      </c>
      <c r="N100" s="12" t="str">
        <f>IF(J100="","",(J100+N99)*(1+((1+'Retirement Calculator'!$B$57)^(1/12)-1)))</f>
        <v/>
      </c>
      <c r="O100" s="71"/>
      <c r="P100" s="71"/>
      <c r="Q100" s="99"/>
      <c r="R100" s="69" t="e">
        <f t="shared" si="25"/>
        <v>#N/A</v>
      </c>
      <c r="S100" s="12" t="str">
        <f>IF(O100="","",FV((1+'Retirement Calculator'!$B$58)^(1/12)-1,BA100,-O100,,0))</f>
        <v/>
      </c>
      <c r="T100" s="43" t="str">
        <f>IF(P100="","",(P100+T99)*(1+((1+'Retirement Calculator'!$B$58)^(1/12)-1)))</f>
        <v/>
      </c>
      <c r="U100" s="71"/>
      <c r="V100" s="99"/>
      <c r="W100" s="108" t="str">
        <f>IF(U100="","",(U100+W99)*(1+((1+'Retirement Calculator'!$C$65)^(1/12)-1)))</f>
        <v/>
      </c>
      <c r="X100" s="73">
        <f t="shared" si="20"/>
        <v>0</v>
      </c>
      <c r="Y100" s="83" t="str">
        <f>IF(ISERROR(B100),"",SUM($X$5:X100))</f>
        <v/>
      </c>
      <c r="Z100" s="73">
        <f t="shared" si="21"/>
        <v>0</v>
      </c>
      <c r="AA100" s="83" t="str">
        <f>IF(ISERROR(B100),"",IF(Z100=0,NA(),SUM($Z$5:Z100)))</f>
        <v/>
      </c>
      <c r="AB100" s="83">
        <f t="shared" si="22"/>
        <v>0</v>
      </c>
      <c r="AC100" s="83" t="str">
        <f>IF(ISERROR(B100),"",IF(AB100=0,NA(),SUM($AB$5:AB100)))</f>
        <v/>
      </c>
      <c r="AD100" s="68">
        <f>IF(ISERROR(AI100),"",IF(AG100=AG99+1,AD99*(1+'Retirement Calculator'!$B$6),AD99))</f>
        <v>70805.689883797706</v>
      </c>
      <c r="AE100" s="135"/>
      <c r="AF100" s="83" t="str">
        <f>IF(AE100="","",NPER((1+'Retirement Calculator'!$B$15)/(1+'Retirement Calculator'!$B$14)-1,-12*AE100,AA100,,1))</f>
        <v/>
      </c>
      <c r="AG100" s="128">
        <f t="shared" si="26"/>
        <v>8</v>
      </c>
      <c r="AH100" s="48">
        <f t="shared" si="27"/>
        <v>96</v>
      </c>
      <c r="AI100" s="48">
        <f>IF(AI99&lt;'Retirement Calculator'!$B$68,AI99+1,NA())</f>
        <v>96</v>
      </c>
      <c r="AJ100" s="68">
        <f>IF(ISERROR(AI100),"",IF(AG100=AG99+1,AJ99*(1+'Retirement Calculator'!$B$67),AJ99))</f>
        <v>25995.803872270924</v>
      </c>
      <c r="AK100" s="48">
        <f>IF(ISERROR(AJ100),"",FV((1+'Retirement Calculator'!$B$56)^(1/12)-1,AI100,-AJ100,,0))</f>
        <v>3728114.7329093046</v>
      </c>
      <c r="AL100" s="68">
        <f>SUM($AJ$5:AJ100)</f>
        <v>1830651.1755010749</v>
      </c>
      <c r="AM100" s="79"/>
      <c r="AN100" s="48" t="str">
        <f>IF(C100="","",SUM($C$5:C100))</f>
        <v/>
      </c>
      <c r="AO100" s="79"/>
      <c r="AP100" s="48">
        <f t="shared" si="28"/>
        <v>8</v>
      </c>
      <c r="AQ100" s="48">
        <f t="shared" si="29"/>
        <v>96</v>
      </c>
      <c r="AR100" s="48">
        <f>IF(AR99&lt;'Retirement Calculator'!$B$68,AR99+1,NA())</f>
        <v>96</v>
      </c>
      <c r="AS100" s="82">
        <f>IF(ISERROR(AR100),"",IF(AP100=AP99+1,AS99*(1+'Retirement Calculator'!$B$67),AS99))</f>
        <v>4332.6339787118204</v>
      </c>
      <c r="AT100" s="48">
        <f>IF(ISERROR(AS100),"",FV((1+'Retirement Calculator'!$B$57)^(1/12)-1,AR100,-AS100,,0))</f>
        <v>528587.49207952409</v>
      </c>
      <c r="AU100" s="68">
        <f>SUM($AJ$5:AS100)</f>
        <v>214290528.56689399</v>
      </c>
      <c r="AV100" s="79"/>
      <c r="AW100" s="48" t="str">
        <f>IF(I100="","",SUM($I$5:I100))</f>
        <v/>
      </c>
      <c r="AX100" s="79"/>
      <c r="AY100" s="48">
        <f t="shared" si="30"/>
        <v>8</v>
      </c>
      <c r="AZ100" s="48">
        <f t="shared" si="31"/>
        <v>96</v>
      </c>
      <c r="BA100" s="48">
        <f>IF(BA99&lt;'Retirement Calculator'!$B$68,BA99+1,NA())</f>
        <v>96</v>
      </c>
      <c r="BB100" s="82">
        <f>IF(ISERROR(BA100),"",IF(AY100=AY99+1,BB99*(1+'Retirement Calculator'!$B$67),BB99))</f>
        <v>12997.901936135462</v>
      </c>
      <c r="BC100" s="48">
        <f>IF(ISERROR(BB100),"",FV((1+'Retirement Calculator'!$B$58)^(1/12)-1,BA100,-BB100,,0))</f>
        <v>1719032.5874513353</v>
      </c>
      <c r="BD100" s="68">
        <f>SUM($AJ$5:BB100)</f>
        <v>6430326182.1897087</v>
      </c>
      <c r="BE100" s="79"/>
      <c r="BF100" s="48" t="str">
        <f>IF(O100="","",SUM($O$5:O100))</f>
        <v/>
      </c>
      <c r="BG100" s="79"/>
      <c r="BH100" s="48">
        <f t="shared" si="32"/>
        <v>8</v>
      </c>
      <c r="BI100" s="48">
        <f t="shared" si="33"/>
        <v>96</v>
      </c>
      <c r="BJ100" s="48">
        <f>IF(BJ99&lt;'Retirement Calculator'!$B$68,BJ99+1,NA())</f>
        <v>96</v>
      </c>
      <c r="BK100" s="79"/>
      <c r="BL100" s="79"/>
      <c r="BM100" s="48">
        <f t="shared" si="34"/>
        <v>8</v>
      </c>
      <c r="BN100" s="48">
        <f t="shared" si="35"/>
        <v>96</v>
      </c>
      <c r="BO100" s="48">
        <f>IF(BO99&lt;'Retirement Calculator'!$B$68,BO99+1,NA())</f>
        <v>96</v>
      </c>
      <c r="BP100" s="79"/>
      <c r="BQ100" s="79"/>
      <c r="BR100" s="48">
        <f t="shared" si="36"/>
        <v>8</v>
      </c>
      <c r="BS100" s="48">
        <f t="shared" si="37"/>
        <v>96</v>
      </c>
      <c r="BT100" s="48">
        <f>IF(BT99&lt;'Retirement Calculator'!$B$68,BT99+1,NA())</f>
        <v>96</v>
      </c>
      <c r="BU100" s="79"/>
      <c r="BV100" s="79"/>
      <c r="BW100" s="48">
        <f t="shared" si="38"/>
        <v>8</v>
      </c>
      <c r="BX100" s="48">
        <f t="shared" si="39"/>
        <v>96</v>
      </c>
      <c r="BY100" s="48">
        <f>IF(BY99&lt;'Retirement Calculator'!$B$68,BY99+1,NA())</f>
        <v>96</v>
      </c>
      <c r="BZ100" s="79"/>
      <c r="CA100" s="79"/>
      <c r="CB100" s="79"/>
      <c r="CC100" s="79"/>
      <c r="CD100" s="79"/>
      <c r="CE100" s="79"/>
      <c r="CF100" s="79"/>
      <c r="CG100" s="79"/>
      <c r="CH100" s="79"/>
      <c r="CI100" s="79"/>
      <c r="CJ100" s="79"/>
    </row>
    <row r="101" spans="1:88">
      <c r="A101" s="44"/>
      <c r="B101" s="12" t="e">
        <f xml:space="preserve"> IF(ISERROR(F101),NA(),AI101)</f>
        <v>#N/A</v>
      </c>
      <c r="C101" s="71"/>
      <c r="D101" s="104"/>
      <c r="E101" s="99"/>
      <c r="F101" s="102" t="e">
        <f t="shared" si="23"/>
        <v>#N/A</v>
      </c>
      <c r="G101" s="103" t="str">
        <f>IF(D101="","",(D101+G100)*(1+((1+'Retirement Calculator'!$B$56)^(1/12)-1)))</f>
        <v/>
      </c>
      <c r="H101" s="55" t="str">
        <f>IF(C101="","",FV((1+'Retirement Calculator'!$B$56)^(1/12)-1,AI101,-C101,,0))</f>
        <v/>
      </c>
      <c r="I101" s="74"/>
      <c r="J101" s="99"/>
      <c r="K101" s="99"/>
      <c r="L101" s="102" t="e">
        <f t="shared" si="24"/>
        <v>#N/A</v>
      </c>
      <c r="M101" s="12" t="str">
        <f>IF(I101="","",FV((1+'Retirement Calculator'!$B$57)^(1/12)-1,AR101,-I101,,0))</f>
        <v/>
      </c>
      <c r="N101" s="12" t="str">
        <f>IF(J101="","",(J101+N100)*(1+((1+'Retirement Calculator'!$B$57)^(1/12)-1)))</f>
        <v/>
      </c>
      <c r="O101" s="71"/>
      <c r="P101" s="71"/>
      <c r="Q101" s="99"/>
      <c r="R101" s="69" t="e">
        <f t="shared" si="25"/>
        <v>#N/A</v>
      </c>
      <c r="S101" s="12" t="str">
        <f>IF(O101="","",FV((1+'Retirement Calculator'!$B$58)^(1/12)-1,BA101,-O101,,0))</f>
        <v/>
      </c>
      <c r="T101" s="43" t="str">
        <f>IF(P101="","",(P101+T100)*(1+((1+'Retirement Calculator'!$B$58)^(1/12)-1)))</f>
        <v/>
      </c>
      <c r="U101" s="71"/>
      <c r="V101" s="99"/>
      <c r="W101" s="108" t="str">
        <f>IF(U101="","",(U101+W100)*(1+((1+'Retirement Calculator'!$C$65)^(1/12)-1)))</f>
        <v/>
      </c>
      <c r="X101" s="73">
        <f t="shared" si="20"/>
        <v>0</v>
      </c>
      <c r="Y101" s="83" t="str">
        <f>IF(ISERROR(B101),"",SUM($X$5:X101))</f>
        <v/>
      </c>
      <c r="Z101" s="73">
        <f t="shared" si="21"/>
        <v>0</v>
      </c>
      <c r="AA101" s="83" t="str">
        <f>IF(ISERROR(B101),"",IF(Z101=0,NA(),SUM($Z$5:Z101)))</f>
        <v/>
      </c>
      <c r="AB101" s="83">
        <f t="shared" si="22"/>
        <v>0</v>
      </c>
      <c r="AC101" s="83" t="str">
        <f>IF(ISERROR(B101),"",IF(AB101=0,NA(),SUM($AB$5:AB101)))</f>
        <v/>
      </c>
      <c r="AD101" s="68">
        <f>IF(ISERROR(AI101),"",IF(AG101=AG100+1,AD100*(1+'Retirement Calculator'!$B$6),AD100))</f>
        <v>76824.173523920515</v>
      </c>
      <c r="AE101" s="135"/>
      <c r="AF101" s="83" t="str">
        <f>IF(AE101="","",NPER((1+'Retirement Calculator'!$B$15)/(1+'Retirement Calculator'!$B$14)-1,-12*AE101,AA101,,1))</f>
        <v/>
      </c>
      <c r="AG101" s="128">
        <f t="shared" si="26"/>
        <v>9</v>
      </c>
      <c r="AH101" s="48">
        <f t="shared" si="27"/>
        <v>97</v>
      </c>
      <c r="AI101" s="48">
        <f>IF(AI100&lt;'Retirement Calculator'!$B$68,AI100+1,NA())</f>
        <v>97</v>
      </c>
      <c r="AJ101" s="68">
        <f>IF(ISERROR(AI101),"",IF(AG101=AG100+1,AJ100*(1+'Retirement Calculator'!$B$67),AJ100))</f>
        <v>28595.38425949802</v>
      </c>
      <c r="AK101" s="48">
        <f>IF(ISERROR(AJ101),"",FV((1+'Retirement Calculator'!$B$56)^(1/12)-1,AI101,-AJ101,,0))</f>
        <v>4162222.9519165466</v>
      </c>
      <c r="AL101" s="68">
        <f>SUM($AJ$5:AJ101)</f>
        <v>1859246.5597605729</v>
      </c>
      <c r="AM101" s="79"/>
      <c r="AN101" s="48" t="str">
        <f>IF(C101="","",SUM($C$5:C101))</f>
        <v/>
      </c>
      <c r="AO101" s="79"/>
      <c r="AP101" s="48">
        <f t="shared" si="28"/>
        <v>9</v>
      </c>
      <c r="AQ101" s="48">
        <f t="shared" si="29"/>
        <v>97</v>
      </c>
      <c r="AR101" s="48">
        <f>IF(AR100&lt;'Retirement Calculator'!$B$68,AR100+1,NA())</f>
        <v>97</v>
      </c>
      <c r="AS101" s="82">
        <f>IF(ISERROR(AR101),"",IF(AP101=AP100+1,AS100*(1+'Retirement Calculator'!$B$67),AS100))</f>
        <v>4765.8973765830033</v>
      </c>
      <c r="AT101" s="48">
        <f>IF(ISERROR(AS101),"",FV((1+'Retirement Calculator'!$B$57)^(1/12)-1,AR101,-AS101,,0))</f>
        <v>589042.35764455528</v>
      </c>
      <c r="AU101" s="68">
        <f>SUM($AJ$5:AS101)</f>
        <v>220345562.3602072</v>
      </c>
      <c r="AV101" s="79"/>
      <c r="AW101" s="48" t="str">
        <f>IF(I101="","",SUM($I$5:I101))</f>
        <v/>
      </c>
      <c r="AX101" s="79"/>
      <c r="AY101" s="48">
        <f t="shared" si="30"/>
        <v>9</v>
      </c>
      <c r="AZ101" s="48">
        <f t="shared" si="31"/>
        <v>97</v>
      </c>
      <c r="BA101" s="48">
        <f>IF(BA100&lt;'Retirement Calculator'!$B$68,BA100+1,NA())</f>
        <v>97</v>
      </c>
      <c r="BB101" s="82">
        <f>IF(ISERROR(BA101),"",IF(AY101=AY100+1,BB100*(1+'Retirement Calculator'!$B$67),BB100))</f>
        <v>14297.69212974901</v>
      </c>
      <c r="BC101" s="48">
        <f>IF(ISERROR(BB101),"",FV((1+'Retirement Calculator'!$B$58)^(1/12)-1,BA101,-BB101,,0))</f>
        <v>1917399.8764967311</v>
      </c>
      <c r="BD101" s="68">
        <f>SUM($AJ$5:BB101)</f>
        <v>6657330321.3930044</v>
      </c>
      <c r="BE101" s="79"/>
      <c r="BF101" s="48" t="str">
        <f>IF(O101="","",SUM($O$5:O101))</f>
        <v/>
      </c>
      <c r="BG101" s="79"/>
      <c r="BH101" s="48">
        <f t="shared" si="32"/>
        <v>9</v>
      </c>
      <c r="BI101" s="48">
        <f t="shared" si="33"/>
        <v>97</v>
      </c>
      <c r="BJ101" s="48">
        <f>IF(BJ100&lt;'Retirement Calculator'!$B$68,BJ100+1,NA())</f>
        <v>97</v>
      </c>
      <c r="BK101" s="79"/>
      <c r="BL101" s="79"/>
      <c r="BM101" s="48">
        <f t="shared" si="34"/>
        <v>9</v>
      </c>
      <c r="BN101" s="48">
        <f t="shared" si="35"/>
        <v>97</v>
      </c>
      <c r="BO101" s="48">
        <f>IF(BO100&lt;'Retirement Calculator'!$B$68,BO100+1,NA())</f>
        <v>97</v>
      </c>
      <c r="BP101" s="79"/>
      <c r="BQ101" s="79"/>
      <c r="BR101" s="48">
        <f t="shared" si="36"/>
        <v>9</v>
      </c>
      <c r="BS101" s="48">
        <f t="shared" si="37"/>
        <v>97</v>
      </c>
      <c r="BT101" s="48">
        <f>IF(BT100&lt;'Retirement Calculator'!$B$68,BT100+1,NA())</f>
        <v>97</v>
      </c>
      <c r="BU101" s="79"/>
      <c r="BV101" s="79"/>
      <c r="BW101" s="48">
        <f t="shared" si="38"/>
        <v>9</v>
      </c>
      <c r="BX101" s="48">
        <f t="shared" si="39"/>
        <v>97</v>
      </c>
      <c r="BY101" s="48">
        <f>IF(BY100&lt;'Retirement Calculator'!$B$68,BY100+1,NA())</f>
        <v>97</v>
      </c>
      <c r="BZ101" s="79"/>
      <c r="CA101" s="79"/>
      <c r="CB101" s="79"/>
      <c r="CC101" s="79"/>
      <c r="CD101" s="79"/>
      <c r="CE101" s="79"/>
      <c r="CF101" s="79"/>
      <c r="CG101" s="79"/>
      <c r="CH101" s="79"/>
      <c r="CI101" s="79"/>
      <c r="CJ101" s="79"/>
    </row>
    <row r="102" spans="1:88">
      <c r="A102" s="44"/>
      <c r="B102" s="12" t="e">
        <f xml:space="preserve"> IF(ISERROR(F102),NA(),AI102)</f>
        <v>#N/A</v>
      </c>
      <c r="C102" s="71"/>
      <c r="D102" s="104"/>
      <c r="E102" s="99"/>
      <c r="F102" s="102" t="e">
        <f t="shared" si="23"/>
        <v>#N/A</v>
      </c>
      <c r="G102" s="103" t="str">
        <f>IF(D102="","",(D102+G101)*(1+((1+'Retirement Calculator'!$B$56)^(1/12)-1)))</f>
        <v/>
      </c>
      <c r="H102" s="55" t="str">
        <f>IF(C102="","",FV((1+'Retirement Calculator'!$B$56)^(1/12)-1,AI102,-C102,,0))</f>
        <v/>
      </c>
      <c r="I102" s="74"/>
      <c r="J102" s="99"/>
      <c r="K102" s="99"/>
      <c r="L102" s="102" t="e">
        <f t="shared" si="24"/>
        <v>#N/A</v>
      </c>
      <c r="M102" s="12" t="str">
        <f>IF(I102="","",FV((1+'Retirement Calculator'!$B$57)^(1/12)-1,AR102,-I102,,0))</f>
        <v/>
      </c>
      <c r="N102" s="12" t="str">
        <f>IF(J102="","",(J102+N101)*(1+((1+'Retirement Calculator'!$B$57)^(1/12)-1)))</f>
        <v/>
      </c>
      <c r="O102" s="71"/>
      <c r="P102" s="71"/>
      <c r="Q102" s="99"/>
      <c r="R102" s="69" t="e">
        <f t="shared" si="25"/>
        <v>#N/A</v>
      </c>
      <c r="S102" s="12" t="str">
        <f>IF(O102="","",FV((1+'Retirement Calculator'!$B$58)^(1/12)-1,BA102,-O102,,0))</f>
        <v/>
      </c>
      <c r="T102" s="43" t="str">
        <f>IF(P102="","",(P102+T101)*(1+((1+'Retirement Calculator'!$B$58)^(1/12)-1)))</f>
        <v/>
      </c>
      <c r="U102" s="71"/>
      <c r="V102" s="99"/>
      <c r="W102" s="108" t="str">
        <f>IF(U102="","",(U102+W101)*(1+((1+'Retirement Calculator'!$C$65)^(1/12)-1)))</f>
        <v/>
      </c>
      <c r="X102" s="73">
        <f t="shared" si="20"/>
        <v>0</v>
      </c>
      <c r="Y102" s="83" t="str">
        <f>IF(ISERROR(B102),"",SUM($X$5:X102))</f>
        <v/>
      </c>
      <c r="Z102" s="73">
        <f t="shared" si="21"/>
        <v>0</v>
      </c>
      <c r="AA102" s="83" t="str">
        <f>IF(ISERROR(B102),"",IF(Z102=0,NA(),SUM($Z$5:Z102)))</f>
        <v/>
      </c>
      <c r="AB102" s="83">
        <f t="shared" si="22"/>
        <v>0</v>
      </c>
      <c r="AC102" s="83" t="str">
        <f>IF(ISERROR(B102),"",IF(AB102=0,NA(),SUM($AB$5:AB102)))</f>
        <v/>
      </c>
      <c r="AD102" s="68">
        <f>IF(ISERROR(AI102),"",IF(AG102=AG101+1,AD101*(1+'Retirement Calculator'!$B$6),AD101))</f>
        <v>76824.173523920515</v>
      </c>
      <c r="AE102" s="135"/>
      <c r="AF102" s="83" t="str">
        <f>IF(AE102="","",NPER((1+'Retirement Calculator'!$B$15)/(1+'Retirement Calculator'!$B$14)-1,-12*AE102,AA102,,1))</f>
        <v/>
      </c>
      <c r="AG102" s="128">
        <f t="shared" si="26"/>
        <v>9</v>
      </c>
      <c r="AH102" s="48">
        <f t="shared" si="27"/>
        <v>98</v>
      </c>
      <c r="AI102" s="48">
        <f>IF(AI101&lt;'Retirement Calculator'!$B$68,AI101+1,NA())</f>
        <v>98</v>
      </c>
      <c r="AJ102" s="68">
        <f>IF(ISERROR(AI102),"",IF(AG102=AG101+1,AJ101*(1+'Retirement Calculator'!$B$67),AJ101))</f>
        <v>28595.38425949802</v>
      </c>
      <c r="AK102" s="48">
        <f>IF(ISERROR(AJ102),"",FV((1+'Retirement Calculator'!$B$56)^(1/12)-1,AI102,-AJ102,,0))</f>
        <v>4224008.4864910338</v>
      </c>
      <c r="AL102" s="68">
        <f>SUM($AJ$5:AJ102)</f>
        <v>1887841.9440200708</v>
      </c>
      <c r="AM102" s="79"/>
      <c r="AN102" s="48" t="str">
        <f>IF(C102="","",SUM($C$5:C102))</f>
        <v/>
      </c>
      <c r="AO102" s="79"/>
      <c r="AP102" s="48">
        <f t="shared" si="28"/>
        <v>9</v>
      </c>
      <c r="AQ102" s="48">
        <f t="shared" si="29"/>
        <v>98</v>
      </c>
      <c r="AR102" s="48">
        <f>IF(AR101&lt;'Retirement Calculator'!$B$68,AR101+1,NA())</f>
        <v>98</v>
      </c>
      <c r="AS102" s="82">
        <f>IF(ISERROR(AR102),"",IF(AP102=AP101+1,AS101*(1+'Retirement Calculator'!$B$67),AS101))</f>
        <v>4765.8973765830033</v>
      </c>
      <c r="AT102" s="48">
        <f>IF(ISERROR(AS102),"",FV((1+'Retirement Calculator'!$B$57)^(1/12)-1,AR102,-AS102,,0))</f>
        <v>596675.4484821019</v>
      </c>
      <c r="AU102" s="68">
        <f>SUM($AJ$5:AS102)</f>
        <v>226490979.07235438</v>
      </c>
      <c r="AV102" s="79"/>
      <c r="AW102" s="48" t="str">
        <f>IF(I102="","",SUM($I$5:I102))</f>
        <v/>
      </c>
      <c r="AX102" s="79"/>
      <c r="AY102" s="48">
        <f t="shared" si="30"/>
        <v>9</v>
      </c>
      <c r="AZ102" s="48">
        <f t="shared" si="31"/>
        <v>98</v>
      </c>
      <c r="BA102" s="48">
        <f>IF(BA101&lt;'Retirement Calculator'!$B$68,BA101+1,NA())</f>
        <v>98</v>
      </c>
      <c r="BB102" s="82">
        <f>IF(ISERROR(BA102),"",IF(AY102=AY101+1,BB101*(1+'Retirement Calculator'!$B$67),BB101))</f>
        <v>14297.69212974901</v>
      </c>
      <c r="BC102" s="48">
        <f>IF(ISERROR(BB102),"",FV((1+'Retirement Calculator'!$B$58)^(1/12)-1,BA102,-BB102,,0))</f>
        <v>1944034.1771647769</v>
      </c>
      <c r="BD102" s="68">
        <f>SUM($AJ$5:BB102)</f>
        <v>6890577895.318119</v>
      </c>
      <c r="BE102" s="79"/>
      <c r="BF102" s="48" t="str">
        <f>IF(O102="","",SUM($O$5:O102))</f>
        <v/>
      </c>
      <c r="BG102" s="79"/>
      <c r="BH102" s="48">
        <f t="shared" si="32"/>
        <v>9</v>
      </c>
      <c r="BI102" s="48">
        <f t="shared" si="33"/>
        <v>98</v>
      </c>
      <c r="BJ102" s="48">
        <f>IF(BJ101&lt;'Retirement Calculator'!$B$68,BJ101+1,NA())</f>
        <v>98</v>
      </c>
      <c r="BK102" s="79"/>
      <c r="BL102" s="79"/>
      <c r="BM102" s="48">
        <f t="shared" si="34"/>
        <v>9</v>
      </c>
      <c r="BN102" s="48">
        <f t="shared" si="35"/>
        <v>98</v>
      </c>
      <c r="BO102" s="48">
        <f>IF(BO101&lt;'Retirement Calculator'!$B$68,BO101+1,NA())</f>
        <v>98</v>
      </c>
      <c r="BP102" s="79"/>
      <c r="BQ102" s="79"/>
      <c r="BR102" s="48">
        <f t="shared" si="36"/>
        <v>9</v>
      </c>
      <c r="BS102" s="48">
        <f t="shared" si="37"/>
        <v>98</v>
      </c>
      <c r="BT102" s="48">
        <f>IF(BT101&lt;'Retirement Calculator'!$B$68,BT101+1,NA())</f>
        <v>98</v>
      </c>
      <c r="BU102" s="79"/>
      <c r="BV102" s="79"/>
      <c r="BW102" s="48">
        <f t="shared" si="38"/>
        <v>9</v>
      </c>
      <c r="BX102" s="48">
        <f t="shared" si="39"/>
        <v>98</v>
      </c>
      <c r="BY102" s="48">
        <f>IF(BY101&lt;'Retirement Calculator'!$B$68,BY101+1,NA())</f>
        <v>98</v>
      </c>
      <c r="BZ102" s="79"/>
      <c r="CA102" s="79"/>
      <c r="CB102" s="79"/>
      <c r="CC102" s="79"/>
      <c r="CD102" s="79"/>
      <c r="CE102" s="79"/>
      <c r="CF102" s="79"/>
      <c r="CG102" s="79"/>
      <c r="CH102" s="79"/>
      <c r="CI102" s="79"/>
      <c r="CJ102" s="79"/>
    </row>
    <row r="103" spans="1:88">
      <c r="A103" s="44"/>
      <c r="B103" s="12" t="e">
        <f xml:space="preserve"> IF(ISERROR(F103),NA(),AI103)</f>
        <v>#N/A</v>
      </c>
      <c r="C103" s="71"/>
      <c r="D103" s="104"/>
      <c r="E103" s="99"/>
      <c r="F103" s="102" t="e">
        <f t="shared" si="23"/>
        <v>#N/A</v>
      </c>
      <c r="G103" s="103" t="str">
        <f>IF(D103="","",(D103+G102)*(1+((1+'Retirement Calculator'!$B$56)^(1/12)-1)))</f>
        <v/>
      </c>
      <c r="H103" s="55" t="str">
        <f>IF(C103="","",FV((1+'Retirement Calculator'!$B$56)^(1/12)-1,AI103,-C103,,0))</f>
        <v/>
      </c>
      <c r="I103" s="74"/>
      <c r="J103" s="99"/>
      <c r="K103" s="99"/>
      <c r="L103" s="102" t="e">
        <f t="shared" si="24"/>
        <v>#N/A</v>
      </c>
      <c r="M103" s="12" t="str">
        <f>IF(I103="","",FV((1+'Retirement Calculator'!$B$57)^(1/12)-1,AR103,-I103,,0))</f>
        <v/>
      </c>
      <c r="N103" s="12" t="str">
        <f>IF(J103="","",(J103+N102)*(1+((1+'Retirement Calculator'!$B$57)^(1/12)-1)))</f>
        <v/>
      </c>
      <c r="O103" s="71"/>
      <c r="P103" s="71"/>
      <c r="Q103" s="99"/>
      <c r="R103" s="69" t="e">
        <f t="shared" si="25"/>
        <v>#N/A</v>
      </c>
      <c r="S103" s="12" t="str">
        <f>IF(O103="","",FV((1+'Retirement Calculator'!$B$58)^(1/12)-1,BA103,-O103,,0))</f>
        <v/>
      </c>
      <c r="T103" s="43" t="str">
        <f>IF(P103="","",(P103+T102)*(1+((1+'Retirement Calculator'!$B$58)^(1/12)-1)))</f>
        <v/>
      </c>
      <c r="U103" s="71"/>
      <c r="V103" s="99"/>
      <c r="W103" s="108" t="str">
        <f>IF(U103="","",(U103+W102)*(1+((1+'Retirement Calculator'!$C$65)^(1/12)-1)))</f>
        <v/>
      </c>
      <c r="X103" s="73">
        <f t="shared" si="20"/>
        <v>0</v>
      </c>
      <c r="Y103" s="83" t="str">
        <f>IF(ISERROR(B103),"",SUM($X$5:X103))</f>
        <v/>
      </c>
      <c r="Z103" s="73">
        <f t="shared" si="21"/>
        <v>0</v>
      </c>
      <c r="AA103" s="83" t="str">
        <f>IF(ISERROR(B103),"",IF(Z103=0,NA(),SUM($Z$5:Z103)))</f>
        <v/>
      </c>
      <c r="AB103" s="83">
        <f t="shared" si="22"/>
        <v>0</v>
      </c>
      <c r="AC103" s="83" t="str">
        <f>IF(ISERROR(B103),"",IF(AB103=0,NA(),SUM($AB$5:AB103)))</f>
        <v/>
      </c>
      <c r="AD103" s="68">
        <f>IF(ISERROR(AI103),"",IF(AG103=AG102+1,AD102*(1+'Retirement Calculator'!$B$6),AD102))</f>
        <v>76824.173523920515</v>
      </c>
      <c r="AE103" s="135"/>
      <c r="AF103" s="83" t="str">
        <f>IF(AE103="","",NPER((1+'Retirement Calculator'!$B$15)/(1+'Retirement Calculator'!$B$14)-1,-12*AE103,AA103,,1))</f>
        <v/>
      </c>
      <c r="AG103" s="128">
        <f t="shared" si="26"/>
        <v>9</v>
      </c>
      <c r="AH103" s="48">
        <f t="shared" si="27"/>
        <v>99</v>
      </c>
      <c r="AI103" s="48">
        <f>IF(AI102&lt;'Retirement Calculator'!$B$68,AI102+1,NA())</f>
        <v>99</v>
      </c>
      <c r="AJ103" s="68">
        <f>IF(ISERROR(AI103),"",IF(AG103=AG102+1,AJ102*(1+'Retirement Calculator'!$B$67),AJ102))</f>
        <v>28595.38425949802</v>
      </c>
      <c r="AK103" s="48">
        <f>IF(ISERROR(AJ103),"",FV((1+'Retirement Calculator'!$B$56)^(1/12)-1,AI103,-AJ103,,0))</f>
        <v>4286286.7075946918</v>
      </c>
      <c r="AL103" s="68">
        <f>SUM($AJ$5:AJ103)</f>
        <v>1916437.3282795688</v>
      </c>
      <c r="AM103" s="79"/>
      <c r="AN103" s="48" t="str">
        <f>IF(C103="","",SUM($C$5:C103))</f>
        <v/>
      </c>
      <c r="AO103" s="79"/>
      <c r="AP103" s="48">
        <f t="shared" si="28"/>
        <v>9</v>
      </c>
      <c r="AQ103" s="48">
        <f t="shared" si="29"/>
        <v>99</v>
      </c>
      <c r="AR103" s="48">
        <f>IF(AR102&lt;'Retirement Calculator'!$B$68,AR102+1,NA())</f>
        <v>99</v>
      </c>
      <c r="AS103" s="82">
        <f>IF(ISERROR(AR103),"",IF(AP103=AP102+1,AS102*(1+'Retirement Calculator'!$B$67),AS102))</f>
        <v>4765.8973765830033</v>
      </c>
      <c r="AT103" s="48">
        <f>IF(ISERROR(AS103),"",FV((1+'Retirement Calculator'!$B$57)^(1/12)-1,AR103,-AS103,,0))</f>
        <v>604345.69377527013</v>
      </c>
      <c r="AU103" s="68">
        <f>SUM($AJ$5:AS103)</f>
        <v>232727271.38986471</v>
      </c>
      <c r="AV103" s="79"/>
      <c r="AW103" s="48" t="str">
        <f>IF(I103="","",SUM($I$5:I103))</f>
        <v/>
      </c>
      <c r="AX103" s="79"/>
      <c r="AY103" s="48">
        <f t="shared" si="30"/>
        <v>9</v>
      </c>
      <c r="AZ103" s="48">
        <f t="shared" si="31"/>
        <v>99</v>
      </c>
      <c r="BA103" s="48">
        <f>IF(BA102&lt;'Retirement Calculator'!$B$68,BA102+1,NA())</f>
        <v>99</v>
      </c>
      <c r="BB103" s="82">
        <f>IF(ISERROR(BA103),"",IF(AY103=AY102+1,BB102*(1+'Retirement Calculator'!$B$67),BB102))</f>
        <v>14297.69212974901</v>
      </c>
      <c r="BC103" s="48">
        <f>IF(ISERROR(BB103),"",FV((1+'Retirement Calculator'!$B$58)^(1/12)-1,BA103,-BB103,,0))</f>
        <v>1970839.8437252804</v>
      </c>
      <c r="BD103" s="68">
        <f>SUM($AJ$5:BB103)</f>
        <v>7130160309.4113998</v>
      </c>
      <c r="BE103" s="79"/>
      <c r="BF103" s="48" t="str">
        <f>IF(O103="","",SUM($O$5:O103))</f>
        <v/>
      </c>
      <c r="BG103" s="79"/>
      <c r="BH103" s="48">
        <f t="shared" si="32"/>
        <v>9</v>
      </c>
      <c r="BI103" s="48">
        <f t="shared" si="33"/>
        <v>99</v>
      </c>
      <c r="BJ103" s="48">
        <f>IF(BJ102&lt;'Retirement Calculator'!$B$68,BJ102+1,NA())</f>
        <v>99</v>
      </c>
      <c r="BK103" s="79"/>
      <c r="BL103" s="79"/>
      <c r="BM103" s="48">
        <f t="shared" si="34"/>
        <v>9</v>
      </c>
      <c r="BN103" s="48">
        <f t="shared" si="35"/>
        <v>99</v>
      </c>
      <c r="BO103" s="48">
        <f>IF(BO102&lt;'Retirement Calculator'!$B$68,BO102+1,NA())</f>
        <v>99</v>
      </c>
      <c r="BP103" s="79"/>
      <c r="BQ103" s="79"/>
      <c r="BR103" s="48">
        <f t="shared" si="36"/>
        <v>9</v>
      </c>
      <c r="BS103" s="48">
        <f t="shared" si="37"/>
        <v>99</v>
      </c>
      <c r="BT103" s="48">
        <f>IF(BT102&lt;'Retirement Calculator'!$B$68,BT102+1,NA())</f>
        <v>99</v>
      </c>
      <c r="BU103" s="79"/>
      <c r="BV103" s="79"/>
      <c r="BW103" s="48">
        <f t="shared" si="38"/>
        <v>9</v>
      </c>
      <c r="BX103" s="48">
        <f t="shared" si="39"/>
        <v>99</v>
      </c>
      <c r="BY103" s="48">
        <f>IF(BY102&lt;'Retirement Calculator'!$B$68,BY102+1,NA())</f>
        <v>99</v>
      </c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</row>
    <row r="104" spans="1:88">
      <c r="A104" s="44"/>
      <c r="B104" s="12" t="e">
        <f xml:space="preserve"> IF(ISERROR(F104),NA(),AI104)</f>
        <v>#N/A</v>
      </c>
      <c r="C104" s="71"/>
      <c r="D104" s="104"/>
      <c r="E104" s="99"/>
      <c r="F104" s="102" t="e">
        <f t="shared" si="23"/>
        <v>#N/A</v>
      </c>
      <c r="G104" s="103" t="str">
        <f>IF(D104="","",(D104+G103)*(1+((1+'Retirement Calculator'!$B$56)^(1/12)-1)))</f>
        <v/>
      </c>
      <c r="H104" s="55" t="str">
        <f>IF(C104="","",FV((1+'Retirement Calculator'!$B$56)^(1/12)-1,AI104,-C104,,0))</f>
        <v/>
      </c>
      <c r="I104" s="74"/>
      <c r="J104" s="99"/>
      <c r="K104" s="99"/>
      <c r="L104" s="102" t="e">
        <f t="shared" si="24"/>
        <v>#N/A</v>
      </c>
      <c r="M104" s="12" t="str">
        <f>IF(I104="","",FV((1+'Retirement Calculator'!$B$57)^(1/12)-1,AR104,-I104,,0))</f>
        <v/>
      </c>
      <c r="N104" s="12" t="str">
        <f>IF(J104="","",(J104+N103)*(1+((1+'Retirement Calculator'!$B$57)^(1/12)-1)))</f>
        <v/>
      </c>
      <c r="O104" s="71"/>
      <c r="P104" s="71"/>
      <c r="Q104" s="99"/>
      <c r="R104" s="69" t="e">
        <f t="shared" si="25"/>
        <v>#N/A</v>
      </c>
      <c r="S104" s="12" t="str">
        <f>IF(O104="","",FV((1+'Retirement Calculator'!$B$58)^(1/12)-1,BA104,-O104,,0))</f>
        <v/>
      </c>
      <c r="T104" s="43" t="str">
        <f>IF(P104="","",(P104+T103)*(1+((1+'Retirement Calculator'!$B$58)^(1/12)-1)))</f>
        <v/>
      </c>
      <c r="U104" s="71"/>
      <c r="V104" s="99"/>
      <c r="W104" s="108" t="str">
        <f>IF(U104="","",(U104+W103)*(1+((1+'Retirement Calculator'!$C$65)^(1/12)-1)))</f>
        <v/>
      </c>
      <c r="X104" s="73">
        <f t="shared" si="20"/>
        <v>0</v>
      </c>
      <c r="Y104" s="83" t="str">
        <f>IF(ISERROR(B104),"",SUM($X$5:X104))</f>
        <v/>
      </c>
      <c r="Z104" s="73">
        <f t="shared" si="21"/>
        <v>0</v>
      </c>
      <c r="AA104" s="83" t="str">
        <f>IF(ISERROR(B104),"",IF(Z104=0,NA(),SUM($Z$5:Z104)))</f>
        <v/>
      </c>
      <c r="AB104" s="83">
        <f t="shared" si="22"/>
        <v>0</v>
      </c>
      <c r="AC104" s="83" t="str">
        <f>IF(ISERROR(B104),"",IF(AB104=0,NA(),SUM($AB$5:AB104)))</f>
        <v/>
      </c>
      <c r="AD104" s="68">
        <f>IF(ISERROR(AI104),"",IF(AG104=AG103+1,AD103*(1+'Retirement Calculator'!$B$6),AD103))</f>
        <v>76824.173523920515</v>
      </c>
      <c r="AE104" s="135"/>
      <c r="AF104" s="83" t="str">
        <f>IF(AE104="","",NPER((1+'Retirement Calculator'!$B$15)/(1+'Retirement Calculator'!$B$14)-1,-12*AE104,AA104,,1))</f>
        <v/>
      </c>
      <c r="AG104" s="128">
        <f t="shared" si="26"/>
        <v>9</v>
      </c>
      <c r="AH104" s="48">
        <f t="shared" si="27"/>
        <v>100</v>
      </c>
      <c r="AI104" s="48">
        <f>IF(AI103&lt;'Retirement Calculator'!$B$68,AI103+1,NA())</f>
        <v>100</v>
      </c>
      <c r="AJ104" s="68">
        <f>IF(ISERROR(AI104),"",IF(AG104=AG103+1,AJ103*(1+'Retirement Calculator'!$B$67),AJ103))</f>
        <v>28595.38425949802</v>
      </c>
      <c r="AK104" s="48">
        <f>IF(ISERROR(AJ104),"",FV((1+'Retirement Calculator'!$B$56)^(1/12)-1,AI104,-AJ104,,0))</f>
        <v>4349061.5439790944</v>
      </c>
      <c r="AL104" s="68">
        <f>SUM($AJ$5:AJ104)</f>
        <v>1945032.7125390668</v>
      </c>
      <c r="AM104" s="79"/>
      <c r="AN104" s="48" t="str">
        <f>IF(C104="","",SUM($C$5:C104))</f>
        <v/>
      </c>
      <c r="AO104" s="79"/>
      <c r="AP104" s="48">
        <f t="shared" si="28"/>
        <v>9</v>
      </c>
      <c r="AQ104" s="48">
        <f t="shared" si="29"/>
        <v>100</v>
      </c>
      <c r="AR104" s="48">
        <f>IF(AR103&lt;'Retirement Calculator'!$B$68,AR103+1,NA())</f>
        <v>100</v>
      </c>
      <c r="AS104" s="82">
        <f>IF(ISERROR(AR104),"",IF(AP104=AP103+1,AS103*(1+'Retirement Calculator'!$B$67),AS103))</f>
        <v>4765.8973765830033</v>
      </c>
      <c r="AT104" s="48">
        <f>IF(ISERROR(AS104),"",FV((1+'Retirement Calculator'!$B$57)^(1/12)-1,AR104,-AS104,,0))</f>
        <v>612053.27437525173</v>
      </c>
      <c r="AU104" s="68">
        <f>SUM($AJ$5:AS104)</f>
        <v>239054935.92801899</v>
      </c>
      <c r="AV104" s="79"/>
      <c r="AW104" s="48" t="str">
        <f>IF(I104="","",SUM($I$5:I104))</f>
        <v/>
      </c>
      <c r="AX104" s="79"/>
      <c r="AY104" s="48">
        <f t="shared" si="30"/>
        <v>9</v>
      </c>
      <c r="AZ104" s="48">
        <f t="shared" si="31"/>
        <v>100</v>
      </c>
      <c r="BA104" s="48">
        <f>IF(BA103&lt;'Retirement Calculator'!$B$68,BA103+1,NA())</f>
        <v>100</v>
      </c>
      <c r="BB104" s="82">
        <f>IF(ISERROR(BA104),"",IF(AY104=AY103+1,BB103*(1+'Retirement Calculator'!$B$67),BB103))</f>
        <v>14297.69212974901</v>
      </c>
      <c r="BC104" s="48">
        <f>IF(ISERROR(BB104),"",FV((1+'Retirement Calculator'!$B$58)^(1/12)-1,BA104,-BB104,,0))</f>
        <v>1997817.9787515523</v>
      </c>
      <c r="BD104" s="68">
        <f>SUM($AJ$5:BB104)</f>
        <v>7376169469.8440771</v>
      </c>
      <c r="BE104" s="79"/>
      <c r="BF104" s="48" t="str">
        <f>IF(O104="","",SUM($O$5:O104))</f>
        <v/>
      </c>
      <c r="BG104" s="79"/>
      <c r="BH104" s="48">
        <f t="shared" si="32"/>
        <v>9</v>
      </c>
      <c r="BI104" s="48">
        <f t="shared" si="33"/>
        <v>100</v>
      </c>
      <c r="BJ104" s="48">
        <f>IF(BJ103&lt;'Retirement Calculator'!$B$68,BJ103+1,NA())</f>
        <v>100</v>
      </c>
      <c r="BK104" s="79"/>
      <c r="BL104" s="79"/>
      <c r="BM104" s="48">
        <f t="shared" si="34"/>
        <v>9</v>
      </c>
      <c r="BN104" s="48">
        <f t="shared" si="35"/>
        <v>100</v>
      </c>
      <c r="BO104" s="48">
        <f>IF(BO103&lt;'Retirement Calculator'!$B$68,BO103+1,NA())</f>
        <v>100</v>
      </c>
      <c r="BP104" s="79"/>
      <c r="BQ104" s="79"/>
      <c r="BR104" s="48">
        <f t="shared" si="36"/>
        <v>9</v>
      </c>
      <c r="BS104" s="48">
        <f t="shared" si="37"/>
        <v>100</v>
      </c>
      <c r="BT104" s="48">
        <f>IF(BT103&lt;'Retirement Calculator'!$B$68,BT103+1,NA())</f>
        <v>100</v>
      </c>
      <c r="BU104" s="79"/>
      <c r="BV104" s="79"/>
      <c r="BW104" s="48">
        <f t="shared" si="38"/>
        <v>9</v>
      </c>
      <c r="BX104" s="48">
        <f t="shared" si="39"/>
        <v>100</v>
      </c>
      <c r="BY104" s="48">
        <f>IF(BY103&lt;'Retirement Calculator'!$B$68,BY103+1,NA())</f>
        <v>100</v>
      </c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</row>
    <row r="105" spans="1:88">
      <c r="A105" s="44"/>
      <c r="B105" s="12" t="e">
        <f xml:space="preserve"> IF(ISERROR(F105),NA(),AI105)</f>
        <v>#N/A</v>
      </c>
      <c r="C105" s="71"/>
      <c r="D105" s="104"/>
      <c r="E105" s="99"/>
      <c r="F105" s="102" t="e">
        <f t="shared" si="23"/>
        <v>#N/A</v>
      </c>
      <c r="G105" s="103" t="str">
        <f>IF(D105="","",(D105+G104)*(1+((1+'Retirement Calculator'!$B$56)^(1/12)-1)))</f>
        <v/>
      </c>
      <c r="H105" s="55" t="str">
        <f>IF(C105="","",FV((1+'Retirement Calculator'!$B$56)^(1/12)-1,AI105,-C105,,0))</f>
        <v/>
      </c>
      <c r="I105" s="74"/>
      <c r="J105" s="99"/>
      <c r="K105" s="99"/>
      <c r="L105" s="102" t="e">
        <f t="shared" si="24"/>
        <v>#N/A</v>
      </c>
      <c r="M105" s="12" t="str">
        <f>IF(I105="","",FV((1+'Retirement Calculator'!$B$57)^(1/12)-1,AR105,-I105,,0))</f>
        <v/>
      </c>
      <c r="N105" s="12" t="str">
        <f>IF(J105="","",(J105+N104)*(1+((1+'Retirement Calculator'!$B$57)^(1/12)-1)))</f>
        <v/>
      </c>
      <c r="O105" s="71"/>
      <c r="P105" s="71"/>
      <c r="Q105" s="99"/>
      <c r="R105" s="69" t="e">
        <f t="shared" si="25"/>
        <v>#N/A</v>
      </c>
      <c r="S105" s="12" t="str">
        <f>IF(O105="","",FV((1+'Retirement Calculator'!$B$58)^(1/12)-1,BA105,-O105,,0))</f>
        <v/>
      </c>
      <c r="T105" s="43" t="str">
        <f>IF(P105="","",(P105+T104)*(1+((1+'Retirement Calculator'!$B$58)^(1/12)-1)))</f>
        <v/>
      </c>
      <c r="U105" s="71"/>
      <c r="V105" s="99"/>
      <c r="W105" s="108" t="str">
        <f>IF(U105="","",(U105+W104)*(1+((1+'Retirement Calculator'!$C$65)^(1/12)-1)))</f>
        <v/>
      </c>
      <c r="X105" s="73">
        <f t="shared" si="20"/>
        <v>0</v>
      </c>
      <c r="Y105" s="83" t="str">
        <f>IF(ISERROR(B105),"",SUM($X$5:X105))</f>
        <v/>
      </c>
      <c r="Z105" s="73">
        <f t="shared" si="21"/>
        <v>0</v>
      </c>
      <c r="AA105" s="83" t="str">
        <f>IF(ISERROR(B105),"",IF(Z105=0,NA(),SUM($Z$5:Z105)))</f>
        <v/>
      </c>
      <c r="AB105" s="83">
        <f t="shared" si="22"/>
        <v>0</v>
      </c>
      <c r="AC105" s="83" t="str">
        <f>IF(ISERROR(B105),"",IF(AB105=0,NA(),SUM($AB$5:AB105)))</f>
        <v/>
      </c>
      <c r="AD105" s="68">
        <f>IF(ISERROR(AI105),"",IF(AG105=AG104+1,AD104*(1+'Retirement Calculator'!$B$6),AD104))</f>
        <v>76824.173523920515</v>
      </c>
      <c r="AE105" s="135"/>
      <c r="AF105" s="83" t="str">
        <f>IF(AE105="","",NPER((1+'Retirement Calculator'!$B$15)/(1+'Retirement Calculator'!$B$14)-1,-12*AE105,AA105,,1))</f>
        <v/>
      </c>
      <c r="AG105" s="128">
        <f t="shared" si="26"/>
        <v>9</v>
      </c>
      <c r="AH105" s="48">
        <f t="shared" si="27"/>
        <v>101</v>
      </c>
      <c r="AI105" s="48">
        <f>IF(AI104&lt;'Retirement Calculator'!$B$68,AI104+1,NA())</f>
        <v>101</v>
      </c>
      <c r="AJ105" s="68">
        <f>IF(ISERROR(AI105),"",IF(AG105=AG104+1,AJ104*(1+'Retirement Calculator'!$B$67),AJ104))</f>
        <v>28595.38425949802</v>
      </c>
      <c r="AK105" s="48">
        <f>IF(ISERROR(AJ105),"",FV((1+'Retirement Calculator'!$B$56)^(1/12)-1,AI105,-AJ105,,0))</f>
        <v>4412336.9557242254</v>
      </c>
      <c r="AL105" s="68">
        <f>SUM($AJ$5:AJ105)</f>
        <v>1973628.0967985648</v>
      </c>
      <c r="AM105" s="79"/>
      <c r="AN105" s="48" t="str">
        <f>IF(C105="","",SUM($C$5:C105))</f>
        <v/>
      </c>
      <c r="AO105" s="79"/>
      <c r="AP105" s="48">
        <f t="shared" si="28"/>
        <v>9</v>
      </c>
      <c r="AQ105" s="48">
        <f t="shared" si="29"/>
        <v>101</v>
      </c>
      <c r="AR105" s="48">
        <f>IF(AR104&lt;'Retirement Calculator'!$B$68,AR104+1,NA())</f>
        <v>101</v>
      </c>
      <c r="AS105" s="82">
        <f>IF(ISERROR(AR105),"",IF(AP105=AP104+1,AS104*(1+'Retirement Calculator'!$B$67),AS104))</f>
        <v>4765.8973765830033</v>
      </c>
      <c r="AT105" s="48">
        <f>IF(ISERROR(AS105),"",FV((1+'Retirement Calculator'!$B$57)^(1/12)-1,AR105,-AS105,,0))</f>
        <v>619798.37201354001</v>
      </c>
      <c r="AU105" s="68">
        <f>SUM($AJ$5:AS105)</f>
        <v>245474473.26217788</v>
      </c>
      <c r="AV105" s="79"/>
      <c r="AW105" s="48" t="str">
        <f>IF(I105="","",SUM($I$5:I105))</f>
        <v/>
      </c>
      <c r="AX105" s="79"/>
      <c r="AY105" s="48">
        <f t="shared" si="30"/>
        <v>9</v>
      </c>
      <c r="AZ105" s="48">
        <f t="shared" si="31"/>
        <v>101</v>
      </c>
      <c r="BA105" s="48">
        <f>IF(BA104&lt;'Retirement Calculator'!$B$68,BA104+1,NA())</f>
        <v>101</v>
      </c>
      <c r="BB105" s="82">
        <f>IF(ISERROR(BA105),"",IF(AY105=AY104+1,BB104*(1+'Retirement Calculator'!$B$67),BB104))</f>
        <v>14297.69212974901</v>
      </c>
      <c r="BC105" s="48">
        <f>IF(ISERROR(BB105),"",FV((1+'Retirement Calculator'!$B$58)^(1/12)-1,BA105,-BB105,,0))</f>
        <v>2024969.6919108951</v>
      </c>
      <c r="BD105" s="68">
        <f>SUM($AJ$5:BB105)</f>
        <v>7628697787.5045567</v>
      </c>
      <c r="BE105" s="79"/>
      <c r="BF105" s="48" t="str">
        <f>IF(O105="","",SUM($O$5:O105))</f>
        <v/>
      </c>
      <c r="BG105" s="79"/>
      <c r="BH105" s="48">
        <f t="shared" si="32"/>
        <v>9</v>
      </c>
      <c r="BI105" s="48">
        <f t="shared" si="33"/>
        <v>101</v>
      </c>
      <c r="BJ105" s="48">
        <f>IF(BJ104&lt;'Retirement Calculator'!$B$68,BJ104+1,NA())</f>
        <v>101</v>
      </c>
      <c r="BK105" s="79"/>
      <c r="BL105" s="79"/>
      <c r="BM105" s="48">
        <f t="shared" si="34"/>
        <v>9</v>
      </c>
      <c r="BN105" s="48">
        <f t="shared" si="35"/>
        <v>101</v>
      </c>
      <c r="BO105" s="48">
        <f>IF(BO104&lt;'Retirement Calculator'!$B$68,BO104+1,NA())</f>
        <v>101</v>
      </c>
      <c r="BP105" s="79"/>
      <c r="BQ105" s="79"/>
      <c r="BR105" s="48">
        <f t="shared" si="36"/>
        <v>9</v>
      </c>
      <c r="BS105" s="48">
        <f t="shared" si="37"/>
        <v>101</v>
      </c>
      <c r="BT105" s="48">
        <f>IF(BT104&lt;'Retirement Calculator'!$B$68,BT104+1,NA())</f>
        <v>101</v>
      </c>
      <c r="BU105" s="79"/>
      <c r="BV105" s="79"/>
      <c r="BW105" s="48">
        <f t="shared" si="38"/>
        <v>9</v>
      </c>
      <c r="BX105" s="48">
        <f t="shared" si="39"/>
        <v>101</v>
      </c>
      <c r="BY105" s="48">
        <f>IF(BY104&lt;'Retirement Calculator'!$B$68,BY104+1,NA())</f>
        <v>101</v>
      </c>
      <c r="BZ105" s="79"/>
      <c r="CA105" s="79"/>
      <c r="CB105" s="79"/>
      <c r="CC105" s="79"/>
      <c r="CD105" s="79"/>
      <c r="CE105" s="79"/>
      <c r="CF105" s="79"/>
      <c r="CG105" s="79"/>
      <c r="CH105" s="79"/>
      <c r="CI105" s="79"/>
      <c r="CJ105" s="79"/>
    </row>
    <row r="106" spans="1:88">
      <c r="A106" s="44"/>
      <c r="B106" s="12" t="e">
        <f xml:space="preserve"> IF(ISERROR(F106),NA(),AI106)</f>
        <v>#N/A</v>
      </c>
      <c r="C106" s="71"/>
      <c r="D106" s="104"/>
      <c r="E106" s="99"/>
      <c r="F106" s="102" t="e">
        <f t="shared" si="23"/>
        <v>#N/A</v>
      </c>
      <c r="G106" s="103" t="str">
        <f>IF(D106="","",(D106+G105)*(1+((1+'Retirement Calculator'!$B$56)^(1/12)-1)))</f>
        <v/>
      </c>
      <c r="H106" s="55" t="str">
        <f>IF(C106="","",FV((1+'Retirement Calculator'!$B$56)^(1/12)-1,AI106,-C106,,0))</f>
        <v/>
      </c>
      <c r="I106" s="74"/>
      <c r="J106" s="99"/>
      <c r="K106" s="99"/>
      <c r="L106" s="102" t="e">
        <f t="shared" si="24"/>
        <v>#N/A</v>
      </c>
      <c r="M106" s="12" t="str">
        <f>IF(I106="","",FV((1+'Retirement Calculator'!$B$57)^(1/12)-1,AR106,-I106,,0))</f>
        <v/>
      </c>
      <c r="N106" s="12" t="str">
        <f>IF(J106="","",(J106+N105)*(1+((1+'Retirement Calculator'!$B$57)^(1/12)-1)))</f>
        <v/>
      </c>
      <c r="O106" s="71"/>
      <c r="P106" s="71"/>
      <c r="Q106" s="99"/>
      <c r="R106" s="69" t="e">
        <f t="shared" si="25"/>
        <v>#N/A</v>
      </c>
      <c r="S106" s="12" t="str">
        <f>IF(O106="","",FV((1+'Retirement Calculator'!$B$58)^(1/12)-1,BA106,-O106,,0))</f>
        <v/>
      </c>
      <c r="T106" s="43" t="str">
        <f>IF(P106="","",(P106+T105)*(1+((1+'Retirement Calculator'!$B$58)^(1/12)-1)))</f>
        <v/>
      </c>
      <c r="U106" s="71"/>
      <c r="V106" s="99"/>
      <c r="W106" s="108" t="str">
        <f>IF(U106="","",(U106+W105)*(1+((1+'Retirement Calculator'!$C$65)^(1/12)-1)))</f>
        <v/>
      </c>
      <c r="X106" s="73">
        <f t="shared" si="20"/>
        <v>0</v>
      </c>
      <c r="Y106" s="83" t="str">
        <f>IF(ISERROR(B106),"",SUM($X$5:X106))</f>
        <v/>
      </c>
      <c r="Z106" s="73">
        <f t="shared" si="21"/>
        <v>0</v>
      </c>
      <c r="AA106" s="83" t="str">
        <f>IF(ISERROR(B106),"",IF(Z106=0,NA(),SUM($Z$5:Z106)))</f>
        <v/>
      </c>
      <c r="AB106" s="83">
        <f t="shared" si="22"/>
        <v>0</v>
      </c>
      <c r="AC106" s="83" t="str">
        <f>IF(ISERROR(B106),"",IF(AB106=0,NA(),SUM($AB$5:AB106)))</f>
        <v/>
      </c>
      <c r="AD106" s="68">
        <f>IF(ISERROR(AI106),"",IF(AG106=AG105+1,AD105*(1+'Retirement Calculator'!$B$6),AD105))</f>
        <v>76824.173523920515</v>
      </c>
      <c r="AE106" s="135"/>
      <c r="AF106" s="83" t="str">
        <f>IF(AE106="","",NPER((1+'Retirement Calculator'!$B$15)/(1+'Retirement Calculator'!$B$14)-1,-12*AE106,AA106,,1))</f>
        <v/>
      </c>
      <c r="AG106" s="128">
        <f t="shared" si="26"/>
        <v>9</v>
      </c>
      <c r="AH106" s="48">
        <f t="shared" si="27"/>
        <v>102</v>
      </c>
      <c r="AI106" s="48">
        <f>IF(AI105&lt;'Retirement Calculator'!$B$68,AI105+1,NA())</f>
        <v>102</v>
      </c>
      <c r="AJ106" s="68">
        <f>IF(ISERROR(AI106),"",IF(AG106=AG105+1,AJ105*(1+'Retirement Calculator'!$B$67),AJ105))</f>
        <v>28595.38425949802</v>
      </c>
      <c r="AK106" s="48">
        <f>IF(ISERROR(AJ106),"",FV((1+'Retirement Calculator'!$B$56)^(1/12)-1,AI106,-AJ106,,0))</f>
        <v>4476116.9344883095</v>
      </c>
      <c r="AL106" s="68">
        <f>SUM($AJ$5:AJ106)</f>
        <v>2002223.4810580628</v>
      </c>
      <c r="AM106" s="79"/>
      <c r="AN106" s="48" t="str">
        <f>IF(C106="","",SUM($C$5:C106))</f>
        <v/>
      </c>
      <c r="AO106" s="79"/>
      <c r="AP106" s="48">
        <f t="shared" si="28"/>
        <v>9</v>
      </c>
      <c r="AQ106" s="48">
        <f t="shared" si="29"/>
        <v>102</v>
      </c>
      <c r="AR106" s="48">
        <f>IF(AR105&lt;'Retirement Calculator'!$B$68,AR105+1,NA())</f>
        <v>102</v>
      </c>
      <c r="AS106" s="82">
        <f>IF(ISERROR(AR106),"",IF(AP106=AP105+1,AS105*(1+'Retirement Calculator'!$B$67),AS105))</f>
        <v>4765.8973765830033</v>
      </c>
      <c r="AT106" s="48">
        <f>IF(ISERROR(AS106),"",FV((1+'Retirement Calculator'!$B$57)^(1/12)-1,AR106,-AS106,,0))</f>
        <v>627581.16930621653</v>
      </c>
      <c r="AU106" s="68">
        <f>SUM($AJ$5:AS106)</f>
        <v>251986387.95936033</v>
      </c>
      <c r="AV106" s="79"/>
      <c r="AW106" s="48" t="str">
        <f>IF(I106="","",SUM($I$5:I106))</f>
        <v/>
      </c>
      <c r="AX106" s="79"/>
      <c r="AY106" s="48">
        <f t="shared" si="30"/>
        <v>9</v>
      </c>
      <c r="AZ106" s="48">
        <f t="shared" si="31"/>
        <v>102</v>
      </c>
      <c r="BA106" s="48">
        <f>IF(BA105&lt;'Retirement Calculator'!$B$68,BA105+1,NA())</f>
        <v>102</v>
      </c>
      <c r="BB106" s="82">
        <f>IF(ISERROR(BA106),"",IF(AY106=AY105+1,BB105*(1+'Retirement Calculator'!$B$67),BB105))</f>
        <v>14297.69212974901</v>
      </c>
      <c r="BC106" s="48">
        <f>IF(ISERROR(BB106),"",FV((1+'Retirement Calculator'!$B$58)^(1/12)-1,BA106,-BB106,,0))</f>
        <v>2052296.1000102425</v>
      </c>
      <c r="BD106" s="68">
        <f>SUM($AJ$5:BB106)</f>
        <v>7887838182.0225353</v>
      </c>
      <c r="BE106" s="79"/>
      <c r="BF106" s="48" t="str">
        <f>IF(O106="","",SUM($O$5:O106))</f>
        <v/>
      </c>
      <c r="BG106" s="79"/>
      <c r="BH106" s="48">
        <f t="shared" si="32"/>
        <v>9</v>
      </c>
      <c r="BI106" s="48">
        <f t="shared" si="33"/>
        <v>102</v>
      </c>
      <c r="BJ106" s="48">
        <f>IF(BJ105&lt;'Retirement Calculator'!$B$68,BJ105+1,NA())</f>
        <v>102</v>
      </c>
      <c r="BK106" s="79"/>
      <c r="BL106" s="79"/>
      <c r="BM106" s="48">
        <f t="shared" si="34"/>
        <v>9</v>
      </c>
      <c r="BN106" s="48">
        <f t="shared" si="35"/>
        <v>102</v>
      </c>
      <c r="BO106" s="48">
        <f>IF(BO105&lt;'Retirement Calculator'!$B$68,BO105+1,NA())</f>
        <v>102</v>
      </c>
      <c r="BP106" s="79"/>
      <c r="BQ106" s="79"/>
      <c r="BR106" s="48">
        <f t="shared" si="36"/>
        <v>9</v>
      </c>
      <c r="BS106" s="48">
        <f t="shared" si="37"/>
        <v>102</v>
      </c>
      <c r="BT106" s="48">
        <f>IF(BT105&lt;'Retirement Calculator'!$B$68,BT105+1,NA())</f>
        <v>102</v>
      </c>
      <c r="BU106" s="79"/>
      <c r="BV106" s="79"/>
      <c r="BW106" s="48">
        <f t="shared" si="38"/>
        <v>9</v>
      </c>
      <c r="BX106" s="48">
        <f t="shared" si="39"/>
        <v>102</v>
      </c>
      <c r="BY106" s="48">
        <f>IF(BY105&lt;'Retirement Calculator'!$B$68,BY105+1,NA())</f>
        <v>102</v>
      </c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</row>
    <row r="107" spans="1:88">
      <c r="A107" s="44"/>
      <c r="B107" s="12" t="e">
        <f xml:space="preserve"> IF(ISERROR(F107),NA(),AI107)</f>
        <v>#N/A</v>
      </c>
      <c r="C107" s="71"/>
      <c r="D107" s="104"/>
      <c r="E107" s="99"/>
      <c r="F107" s="102" t="e">
        <f t="shared" si="23"/>
        <v>#N/A</v>
      </c>
      <c r="G107" s="103" t="str">
        <f>IF(D107="","",(D107+G106)*(1+((1+'Retirement Calculator'!$B$56)^(1/12)-1)))</f>
        <v/>
      </c>
      <c r="H107" s="55" t="str">
        <f>IF(C107="","",FV((1+'Retirement Calculator'!$B$56)^(1/12)-1,AI107,-C107,,0))</f>
        <v/>
      </c>
      <c r="I107" s="71"/>
      <c r="J107" s="99"/>
      <c r="K107" s="99"/>
      <c r="L107" s="102" t="e">
        <f t="shared" si="24"/>
        <v>#N/A</v>
      </c>
      <c r="M107" s="12" t="str">
        <f>IF(I107="","",FV((1+'Retirement Calculator'!$B$57)^(1/12)-1,AR107,-I107,,0))</f>
        <v/>
      </c>
      <c r="N107" s="12" t="str">
        <f>IF(J107="","",(J107+N106)*(1+((1+'Retirement Calculator'!$B$57)^(1/12)-1)))</f>
        <v/>
      </c>
      <c r="O107" s="71"/>
      <c r="P107" s="71"/>
      <c r="Q107" s="99"/>
      <c r="R107" s="69" t="e">
        <f t="shared" si="25"/>
        <v>#N/A</v>
      </c>
      <c r="S107" s="12" t="str">
        <f>IF(O107="","",FV((1+'Retirement Calculator'!$B$58)^(1/12)-1,BA107,-O107,,0))</f>
        <v/>
      </c>
      <c r="T107" s="43" t="str">
        <f>IF(P107="","",(P107+T106)*(1+((1+'Retirement Calculator'!$B$58)^(1/12)-1)))</f>
        <v/>
      </c>
      <c r="U107" s="71"/>
      <c r="V107" s="99"/>
      <c r="W107" s="108" t="str">
        <f>IF(U107="","",(U107+W106)*(1+((1+'Retirement Calculator'!$C$65)^(1/12)-1)))</f>
        <v/>
      </c>
      <c r="X107" s="73">
        <f t="shared" si="20"/>
        <v>0</v>
      </c>
      <c r="Y107" s="83" t="str">
        <f>IF(ISERROR(B107),"",SUM($X$5:X107))</f>
        <v/>
      </c>
      <c r="Z107" s="73">
        <f t="shared" si="21"/>
        <v>0</v>
      </c>
      <c r="AA107" s="83" t="str">
        <f>IF(ISERROR(B107),"",IF(Z107=0,NA(),SUM($Z$5:Z107)))</f>
        <v/>
      </c>
      <c r="AB107" s="83">
        <f t="shared" si="22"/>
        <v>0</v>
      </c>
      <c r="AC107" s="83" t="str">
        <f>IF(ISERROR(B107),"",IF(AB107=0,NA(),SUM($AB$5:AB107)))</f>
        <v/>
      </c>
      <c r="AD107" s="68">
        <f>IF(ISERROR(AI107),"",IF(AG107=AG106+1,AD106*(1+'Retirement Calculator'!$B$6),AD106))</f>
        <v>76824.173523920515</v>
      </c>
      <c r="AE107" s="135"/>
      <c r="AF107" s="83" t="str">
        <f>IF(AE107="","",NPER((1+'Retirement Calculator'!$B$15)/(1+'Retirement Calculator'!$B$14)-1,-12*AE107,AA107,,1))</f>
        <v/>
      </c>
      <c r="AG107" s="128">
        <f t="shared" si="26"/>
        <v>9</v>
      </c>
      <c r="AH107" s="48">
        <f t="shared" si="27"/>
        <v>103</v>
      </c>
      <c r="AI107" s="48">
        <f>IF(AI106&lt;'Retirement Calculator'!$B$68,AI106+1,NA())</f>
        <v>103</v>
      </c>
      <c r="AJ107" s="68">
        <f>IF(ISERROR(AI107),"",IF(AG107=AG106+1,AJ106*(1+'Retirement Calculator'!$B$67),AJ106))</f>
        <v>28595.38425949802</v>
      </c>
      <c r="AK107" s="48">
        <f>IF(ISERROR(AJ107),"",FV((1+'Retirement Calculator'!$B$56)^(1/12)-1,AI107,-AJ107,,0))</f>
        <v>4540405.5037596114</v>
      </c>
      <c r="AL107" s="68">
        <f>SUM($AJ$5:AJ107)</f>
        <v>2030818.8653175607</v>
      </c>
      <c r="AM107" s="79"/>
      <c r="AN107" s="48" t="str">
        <f>IF(C107="","",SUM($C$5:C107))</f>
        <v/>
      </c>
      <c r="AO107" s="79"/>
      <c r="AP107" s="48">
        <f t="shared" si="28"/>
        <v>9</v>
      </c>
      <c r="AQ107" s="48">
        <f t="shared" si="29"/>
        <v>103</v>
      </c>
      <c r="AR107" s="48">
        <f>IF(AR106&lt;'Retirement Calculator'!$B$68,AR106+1,NA())</f>
        <v>103</v>
      </c>
      <c r="AS107" s="82">
        <f>IF(ISERROR(AR107),"",IF(AP107=AP106+1,AS106*(1+'Retirement Calculator'!$B$67),AS106))</f>
        <v>4765.8973765830033</v>
      </c>
      <c r="AT107" s="48">
        <f>IF(ISERROR(AS107),"",FV((1+'Retirement Calculator'!$B$57)^(1/12)-1,AR107,-AS107,,0))</f>
        <v>635401.8497582546</v>
      </c>
      <c r="AU107" s="68">
        <f>SUM($AJ$5:AS107)</f>
        <v>258591188.6100736</v>
      </c>
      <c r="AV107" s="79"/>
      <c r="AW107" s="48" t="str">
        <f>IF(I107="","",SUM($I$5:I107))</f>
        <v/>
      </c>
      <c r="AX107" s="79"/>
      <c r="AY107" s="48">
        <f t="shared" si="30"/>
        <v>9</v>
      </c>
      <c r="AZ107" s="48">
        <f t="shared" si="31"/>
        <v>103</v>
      </c>
      <c r="BA107" s="48">
        <f>IF(BA106&lt;'Retirement Calculator'!$B$68,BA106+1,NA())</f>
        <v>103</v>
      </c>
      <c r="BB107" s="82">
        <f>IF(ISERROR(BA107),"",IF(AY107=AY106+1,BB106*(1+'Retirement Calculator'!$B$67),BB106))</f>
        <v>14297.69212974901</v>
      </c>
      <c r="BC107" s="48">
        <f>IF(ISERROR(BB107),"",FV((1+'Retirement Calculator'!$B$58)^(1/12)-1,BA107,-BB107,,0))</f>
        <v>2079798.327042101</v>
      </c>
      <c r="BD107" s="68">
        <f>SUM($AJ$5:BB107)</f>
        <v>8153684085.8252106</v>
      </c>
      <c r="BE107" s="79"/>
      <c r="BF107" s="48" t="str">
        <f>IF(O107="","",SUM($O$5:O107))</f>
        <v/>
      </c>
      <c r="BG107" s="79"/>
      <c r="BH107" s="48">
        <f t="shared" si="32"/>
        <v>9</v>
      </c>
      <c r="BI107" s="48">
        <f t="shared" si="33"/>
        <v>103</v>
      </c>
      <c r="BJ107" s="48">
        <f>IF(BJ106&lt;'Retirement Calculator'!$B$68,BJ106+1,NA())</f>
        <v>103</v>
      </c>
      <c r="BK107" s="79"/>
      <c r="BL107" s="79"/>
      <c r="BM107" s="48">
        <f t="shared" si="34"/>
        <v>9</v>
      </c>
      <c r="BN107" s="48">
        <f t="shared" si="35"/>
        <v>103</v>
      </c>
      <c r="BO107" s="48">
        <f>IF(BO106&lt;'Retirement Calculator'!$B$68,BO106+1,NA())</f>
        <v>103</v>
      </c>
      <c r="BP107" s="79"/>
      <c r="BQ107" s="79"/>
      <c r="BR107" s="48">
        <f t="shared" si="36"/>
        <v>9</v>
      </c>
      <c r="BS107" s="48">
        <f t="shared" si="37"/>
        <v>103</v>
      </c>
      <c r="BT107" s="48">
        <f>IF(BT106&lt;'Retirement Calculator'!$B$68,BT106+1,NA())</f>
        <v>103</v>
      </c>
      <c r="BU107" s="79"/>
      <c r="BV107" s="79"/>
      <c r="BW107" s="48">
        <f t="shared" si="38"/>
        <v>9</v>
      </c>
      <c r="BX107" s="48">
        <f t="shared" si="39"/>
        <v>103</v>
      </c>
      <c r="BY107" s="48">
        <f>IF(BY106&lt;'Retirement Calculator'!$B$68,BY106+1,NA())</f>
        <v>103</v>
      </c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</row>
    <row r="108" spans="1:88">
      <c r="A108" s="44"/>
      <c r="B108" s="12" t="e">
        <f xml:space="preserve"> IF(ISERROR(F108),NA(),AI108)</f>
        <v>#N/A</v>
      </c>
      <c r="C108" s="71"/>
      <c r="D108" s="104"/>
      <c r="E108" s="99"/>
      <c r="F108" s="102" t="e">
        <f t="shared" si="23"/>
        <v>#N/A</v>
      </c>
      <c r="G108" s="103" t="str">
        <f>IF(D108="","",(D108+G107)*(1+((1+'Retirement Calculator'!$B$56)^(1/12)-1)))</f>
        <v/>
      </c>
      <c r="H108" s="55" t="str">
        <f>IF(C108="","",FV((1+'Retirement Calculator'!$B$56)^(1/12)-1,AI108,-C108,,0))</f>
        <v/>
      </c>
      <c r="I108" s="71"/>
      <c r="J108" s="99"/>
      <c r="K108" s="99"/>
      <c r="L108" s="102" t="e">
        <f t="shared" si="24"/>
        <v>#N/A</v>
      </c>
      <c r="M108" s="12" t="str">
        <f>IF(I108="","",FV((1+'Retirement Calculator'!$B$57)^(1/12)-1,AR108,-I108,,0))</f>
        <v/>
      </c>
      <c r="N108" s="12" t="str">
        <f>IF(J108="","",(J108+N107)*(1+((1+'Retirement Calculator'!$B$57)^(1/12)-1)))</f>
        <v/>
      </c>
      <c r="O108" s="71"/>
      <c r="P108" s="71"/>
      <c r="Q108" s="99"/>
      <c r="R108" s="69" t="e">
        <f t="shared" si="25"/>
        <v>#N/A</v>
      </c>
      <c r="S108" s="12" t="str">
        <f>IF(O108="","",FV((1+'Retirement Calculator'!$B$58)^(1/12)-1,BA108,-O108,,0))</f>
        <v/>
      </c>
      <c r="T108" s="43" t="str">
        <f>IF(P108="","",(P108+T107)*(1+((1+'Retirement Calculator'!$B$58)^(1/12)-1)))</f>
        <v/>
      </c>
      <c r="U108" s="71"/>
      <c r="V108" s="99"/>
      <c r="W108" s="108" t="str">
        <f>IF(U108="","",(U108+W107)*(1+((1+'Retirement Calculator'!$C$65)^(1/12)-1)))</f>
        <v/>
      </c>
      <c r="X108" s="73">
        <f t="shared" si="20"/>
        <v>0</v>
      </c>
      <c r="Y108" s="83" t="str">
        <f>IF(ISERROR(B108),"",SUM($X$5:X108))</f>
        <v/>
      </c>
      <c r="Z108" s="73">
        <f t="shared" si="21"/>
        <v>0</v>
      </c>
      <c r="AA108" s="83" t="str">
        <f>IF(ISERROR(B108),"",IF(Z108=0,NA(),SUM($Z$5:Z108)))</f>
        <v/>
      </c>
      <c r="AB108" s="83">
        <f t="shared" si="22"/>
        <v>0</v>
      </c>
      <c r="AC108" s="83" t="str">
        <f>IF(ISERROR(B108),"",IF(AB108=0,NA(),SUM($AB$5:AB108)))</f>
        <v/>
      </c>
      <c r="AD108" s="68">
        <f>IF(ISERROR(AI108),"",IF(AG108=AG107+1,AD107*(1+'Retirement Calculator'!$B$6),AD107))</f>
        <v>76824.173523920515</v>
      </c>
      <c r="AE108" s="135"/>
      <c r="AF108" s="83" t="str">
        <f>IF(AE108="","",NPER((1+'Retirement Calculator'!$B$15)/(1+'Retirement Calculator'!$B$14)-1,-12*AE108,AA108,,1))</f>
        <v/>
      </c>
      <c r="AG108" s="128">
        <f t="shared" si="26"/>
        <v>9</v>
      </c>
      <c r="AH108" s="48">
        <f t="shared" si="27"/>
        <v>104</v>
      </c>
      <c r="AI108" s="48">
        <f>IF(AI107&lt;'Retirement Calculator'!$B$68,AI107+1,NA())</f>
        <v>104</v>
      </c>
      <c r="AJ108" s="68">
        <f>IF(ISERROR(AI108),"",IF(AG108=AG107+1,AJ107*(1+'Retirement Calculator'!$B$67),AJ107))</f>
        <v>28595.38425949802</v>
      </c>
      <c r="AK108" s="48">
        <f>IF(ISERROR(AJ108),"",FV((1+'Retirement Calculator'!$B$56)^(1/12)-1,AI108,-AJ108,,0))</f>
        <v>4605206.719110257</v>
      </c>
      <c r="AL108" s="68">
        <f>SUM($AJ$5:AJ108)</f>
        <v>2059414.2495770587</v>
      </c>
      <c r="AM108" s="79"/>
      <c r="AN108" s="48" t="str">
        <f>IF(C108="","",SUM($C$5:C108))</f>
        <v/>
      </c>
      <c r="AO108" s="79"/>
      <c r="AP108" s="48">
        <f t="shared" si="28"/>
        <v>9</v>
      </c>
      <c r="AQ108" s="48">
        <f t="shared" si="29"/>
        <v>104</v>
      </c>
      <c r="AR108" s="48">
        <f>IF(AR107&lt;'Retirement Calculator'!$B$68,AR107+1,NA())</f>
        <v>104</v>
      </c>
      <c r="AS108" s="82">
        <f>IF(ISERROR(AR108),"",IF(AP108=AP107+1,AS107*(1+'Retirement Calculator'!$B$67),AS107))</f>
        <v>4765.8973765830033</v>
      </c>
      <c r="AT108" s="48">
        <f>IF(ISERROR(AS108),"",FV((1+'Retirement Calculator'!$B$57)^(1/12)-1,AR108,-AS108,,0))</f>
        <v>643260.59776784864</v>
      </c>
      <c r="AU108" s="68">
        <f>SUM($AJ$5:AS108)</f>
        <v>265289387.86039698</v>
      </c>
      <c r="AV108" s="79"/>
      <c r="AW108" s="48" t="str">
        <f>IF(I108="","",SUM($I$5:I108))</f>
        <v/>
      </c>
      <c r="AX108" s="79"/>
      <c r="AY108" s="48">
        <f t="shared" si="30"/>
        <v>9</v>
      </c>
      <c r="AZ108" s="48">
        <f t="shared" si="31"/>
        <v>104</v>
      </c>
      <c r="BA108" s="48">
        <f>IF(BA107&lt;'Retirement Calculator'!$B$68,BA107+1,NA())</f>
        <v>104</v>
      </c>
      <c r="BB108" s="82">
        <f>IF(ISERROR(BA108),"",IF(AY108=AY107+1,BB107*(1+'Retirement Calculator'!$B$67),BB107))</f>
        <v>14297.69212974901</v>
      </c>
      <c r="BC108" s="48">
        <f>IF(ISERROR(BB108),"",FV((1+'Retirement Calculator'!$B$58)^(1/12)-1,BA108,-BB108,,0))</f>
        <v>2107477.5042307731</v>
      </c>
      <c r="BD108" s="68">
        <f>SUM($AJ$5:BB108)</f>
        <v>8426329448.2258301</v>
      </c>
      <c r="BE108" s="79"/>
      <c r="BF108" s="48" t="str">
        <f>IF(O108="","",SUM($O$5:O108))</f>
        <v/>
      </c>
      <c r="BG108" s="79"/>
      <c r="BH108" s="48">
        <f t="shared" si="32"/>
        <v>9</v>
      </c>
      <c r="BI108" s="48">
        <f t="shared" si="33"/>
        <v>104</v>
      </c>
      <c r="BJ108" s="48">
        <f>IF(BJ107&lt;'Retirement Calculator'!$B$68,BJ107+1,NA())</f>
        <v>104</v>
      </c>
      <c r="BK108" s="79"/>
      <c r="BL108" s="79"/>
      <c r="BM108" s="48">
        <f t="shared" si="34"/>
        <v>9</v>
      </c>
      <c r="BN108" s="48">
        <f t="shared" si="35"/>
        <v>104</v>
      </c>
      <c r="BO108" s="48">
        <f>IF(BO107&lt;'Retirement Calculator'!$B$68,BO107+1,NA())</f>
        <v>104</v>
      </c>
      <c r="BP108" s="79"/>
      <c r="BQ108" s="79"/>
      <c r="BR108" s="48">
        <f t="shared" si="36"/>
        <v>9</v>
      </c>
      <c r="BS108" s="48">
        <f t="shared" si="37"/>
        <v>104</v>
      </c>
      <c r="BT108" s="48">
        <f>IF(BT107&lt;'Retirement Calculator'!$B$68,BT107+1,NA())</f>
        <v>104</v>
      </c>
      <c r="BU108" s="79"/>
      <c r="BV108" s="79"/>
      <c r="BW108" s="48">
        <f t="shared" si="38"/>
        <v>9</v>
      </c>
      <c r="BX108" s="48">
        <f t="shared" si="39"/>
        <v>104</v>
      </c>
      <c r="BY108" s="48">
        <f>IF(BY107&lt;'Retirement Calculator'!$B$68,BY107+1,NA())</f>
        <v>104</v>
      </c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</row>
    <row r="109" spans="1:88">
      <c r="A109" s="44"/>
      <c r="B109" s="12" t="e">
        <f xml:space="preserve"> IF(ISERROR(F109),NA(),AI109)</f>
        <v>#N/A</v>
      </c>
      <c r="C109" s="71"/>
      <c r="D109" s="104"/>
      <c r="E109" s="99"/>
      <c r="F109" s="102" t="e">
        <f t="shared" si="23"/>
        <v>#N/A</v>
      </c>
      <c r="G109" s="103" t="str">
        <f>IF(D109="","",(D109+G108)*(1+((1+'Retirement Calculator'!$B$56)^(1/12)-1)))</f>
        <v/>
      </c>
      <c r="H109" s="55" t="str">
        <f>IF(C109="","",FV((1+'Retirement Calculator'!$B$56)^(1/12)-1,AI109,-C109,,0))</f>
        <v/>
      </c>
      <c r="I109" s="71"/>
      <c r="J109" s="99"/>
      <c r="K109" s="99"/>
      <c r="L109" s="102" t="e">
        <f t="shared" si="24"/>
        <v>#N/A</v>
      </c>
      <c r="M109" s="12" t="str">
        <f>IF(I109="","",FV((1+'Retirement Calculator'!$B$57)^(1/12)-1,AR109,-I109,,0))</f>
        <v/>
      </c>
      <c r="N109" s="12" t="str">
        <f>IF(J109="","",(J109+N108)*(1+((1+'Retirement Calculator'!$B$57)^(1/12)-1)))</f>
        <v/>
      </c>
      <c r="O109" s="71"/>
      <c r="P109" s="71"/>
      <c r="Q109" s="99"/>
      <c r="R109" s="69" t="e">
        <f t="shared" si="25"/>
        <v>#N/A</v>
      </c>
      <c r="S109" s="12" t="str">
        <f>IF(O109="","",FV((1+'Retirement Calculator'!$B$58)^(1/12)-1,BA109,-O109,,0))</f>
        <v/>
      </c>
      <c r="T109" s="43" t="str">
        <f>IF(P109="","",(P109+T108)*(1+((1+'Retirement Calculator'!$B$58)^(1/12)-1)))</f>
        <v/>
      </c>
      <c r="U109" s="71"/>
      <c r="V109" s="99"/>
      <c r="W109" s="108" t="str">
        <f>IF(U109="","",(U109+W108)*(1+((1+'Retirement Calculator'!$C$65)^(1/12)-1)))</f>
        <v/>
      </c>
      <c r="X109" s="73">
        <f t="shared" si="20"/>
        <v>0</v>
      </c>
      <c r="Y109" s="83" t="str">
        <f>IF(ISERROR(B109),"",SUM($X$5:X109))</f>
        <v/>
      </c>
      <c r="Z109" s="73">
        <f t="shared" si="21"/>
        <v>0</v>
      </c>
      <c r="AA109" s="83" t="str">
        <f>IF(ISERROR(B109),"",IF(Z109=0,NA(),SUM($Z$5:Z109)))</f>
        <v/>
      </c>
      <c r="AB109" s="83">
        <f t="shared" si="22"/>
        <v>0</v>
      </c>
      <c r="AC109" s="83" t="str">
        <f>IF(ISERROR(B109),"",IF(AB109=0,NA(),SUM($AB$5:AB109)))</f>
        <v/>
      </c>
      <c r="AD109" s="68">
        <f>IF(ISERROR(AI109),"",IF(AG109=AG108+1,AD108*(1+'Retirement Calculator'!$B$6),AD108))</f>
        <v>76824.173523920515</v>
      </c>
      <c r="AE109" s="135"/>
      <c r="AF109" s="83" t="str">
        <f>IF(AE109="","",NPER((1+'Retirement Calculator'!$B$15)/(1+'Retirement Calculator'!$B$14)-1,-12*AE109,AA109,,1))</f>
        <v/>
      </c>
      <c r="AG109" s="128">
        <f t="shared" si="26"/>
        <v>9</v>
      </c>
      <c r="AH109" s="48">
        <f t="shared" si="27"/>
        <v>105</v>
      </c>
      <c r="AI109" s="48">
        <f>IF(AI108&lt;'Retirement Calculator'!$B$68,AI108+1,NA())</f>
        <v>105</v>
      </c>
      <c r="AJ109" s="68">
        <f>IF(ISERROR(AI109),"",IF(AG109=AG108+1,AJ108*(1+'Retirement Calculator'!$B$67),AJ108))</f>
        <v>28595.38425949802</v>
      </c>
      <c r="AK109" s="48">
        <f>IF(ISERROR(AJ109),"",FV((1+'Retirement Calculator'!$B$56)^(1/12)-1,AI109,-AJ109,,0))</f>
        <v>4670524.668452071</v>
      </c>
      <c r="AL109" s="68">
        <f>SUM($AJ$5:AJ109)</f>
        <v>2088009.6338365567</v>
      </c>
      <c r="AM109" s="79"/>
      <c r="AN109" s="48" t="str">
        <f>IF(C109="","",SUM($C$5:C109))</f>
        <v/>
      </c>
      <c r="AO109" s="79"/>
      <c r="AP109" s="48">
        <f t="shared" si="28"/>
        <v>9</v>
      </c>
      <c r="AQ109" s="48">
        <f t="shared" si="29"/>
        <v>105</v>
      </c>
      <c r="AR109" s="48">
        <f>IF(AR108&lt;'Retirement Calculator'!$B$68,AR108+1,NA())</f>
        <v>105</v>
      </c>
      <c r="AS109" s="82">
        <f>IF(ISERROR(AR109),"",IF(AP109=AP108+1,AS108*(1+'Retirement Calculator'!$B$67),AS108))</f>
        <v>4765.8973765830033</v>
      </c>
      <c r="AT109" s="48">
        <f>IF(ISERROR(AS109),"",FV((1+'Retirement Calculator'!$B$57)^(1/12)-1,AR109,-AS109,,0))</f>
        <v>651157.59863075975</v>
      </c>
      <c r="AU109" s="68">
        <f>SUM($AJ$5:AS109)</f>
        <v>272081502.44432169</v>
      </c>
      <c r="AV109" s="79"/>
      <c r="AW109" s="48" t="str">
        <f>IF(I109="","",SUM($I$5:I109))</f>
        <v/>
      </c>
      <c r="AX109" s="79"/>
      <c r="AY109" s="48">
        <f t="shared" si="30"/>
        <v>9</v>
      </c>
      <c r="AZ109" s="48">
        <f t="shared" si="31"/>
        <v>105</v>
      </c>
      <c r="BA109" s="48">
        <f>IF(BA108&lt;'Retirement Calculator'!$B$68,BA108+1,NA())</f>
        <v>105</v>
      </c>
      <c r="BB109" s="82">
        <f>IF(ISERROR(BA109),"",IF(AY109=AY108+1,BB108*(1+'Retirement Calculator'!$B$67),BB108))</f>
        <v>14297.69212974901</v>
      </c>
      <c r="BC109" s="48">
        <f>IF(ISERROR(BB109),"",FV((1+'Retirement Calculator'!$B$58)^(1/12)-1,BA109,-BB109,,0))</f>
        <v>2135334.7700788984</v>
      </c>
      <c r="BD109" s="68">
        <f>SUM($AJ$5:BB109)</f>
        <v>8705868739.544838</v>
      </c>
      <c r="BE109" s="79"/>
      <c r="BF109" s="48" t="str">
        <f>IF(O109="","",SUM($O$5:O109))</f>
        <v/>
      </c>
      <c r="BG109" s="79"/>
      <c r="BH109" s="48">
        <f t="shared" si="32"/>
        <v>9</v>
      </c>
      <c r="BI109" s="48">
        <f t="shared" si="33"/>
        <v>105</v>
      </c>
      <c r="BJ109" s="48">
        <f>IF(BJ108&lt;'Retirement Calculator'!$B$68,BJ108+1,NA())</f>
        <v>105</v>
      </c>
      <c r="BK109" s="79"/>
      <c r="BL109" s="79"/>
      <c r="BM109" s="48">
        <f t="shared" si="34"/>
        <v>9</v>
      </c>
      <c r="BN109" s="48">
        <f t="shared" si="35"/>
        <v>105</v>
      </c>
      <c r="BO109" s="48">
        <f>IF(BO108&lt;'Retirement Calculator'!$B$68,BO108+1,NA())</f>
        <v>105</v>
      </c>
      <c r="BP109" s="79"/>
      <c r="BQ109" s="79"/>
      <c r="BR109" s="48">
        <f t="shared" si="36"/>
        <v>9</v>
      </c>
      <c r="BS109" s="48">
        <f t="shared" si="37"/>
        <v>105</v>
      </c>
      <c r="BT109" s="48">
        <f>IF(BT108&lt;'Retirement Calculator'!$B$68,BT108+1,NA())</f>
        <v>105</v>
      </c>
      <c r="BU109" s="79"/>
      <c r="BV109" s="79"/>
      <c r="BW109" s="48">
        <f t="shared" si="38"/>
        <v>9</v>
      </c>
      <c r="BX109" s="48">
        <f t="shared" si="39"/>
        <v>105</v>
      </c>
      <c r="BY109" s="48">
        <f>IF(BY108&lt;'Retirement Calculator'!$B$68,BY108+1,NA())</f>
        <v>105</v>
      </c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</row>
    <row r="110" spans="1:88">
      <c r="A110" s="44"/>
      <c r="B110" s="12" t="e">
        <f xml:space="preserve"> IF(ISERROR(F110),NA(),AI110)</f>
        <v>#N/A</v>
      </c>
      <c r="C110" s="71"/>
      <c r="D110" s="104"/>
      <c r="E110" s="99"/>
      <c r="F110" s="102" t="e">
        <f t="shared" si="23"/>
        <v>#N/A</v>
      </c>
      <c r="G110" s="103" t="str">
        <f>IF(D110="","",(D110+G109)*(1+((1+'Retirement Calculator'!$B$56)^(1/12)-1)))</f>
        <v/>
      </c>
      <c r="H110" s="55" t="str">
        <f>IF(C110="","",FV((1+'Retirement Calculator'!$B$56)^(1/12)-1,AI110,-C110,,0))</f>
        <v/>
      </c>
      <c r="I110" s="71"/>
      <c r="J110" s="99"/>
      <c r="K110" s="99"/>
      <c r="L110" s="102" t="e">
        <f t="shared" si="24"/>
        <v>#N/A</v>
      </c>
      <c r="M110" s="12" t="str">
        <f>IF(I110="","",FV((1+'Retirement Calculator'!$B$57)^(1/12)-1,AR110,-I110,,0))</f>
        <v/>
      </c>
      <c r="N110" s="12" t="str">
        <f>IF(J110="","",(J110+N109)*(1+((1+'Retirement Calculator'!$B$57)^(1/12)-1)))</f>
        <v/>
      </c>
      <c r="O110" s="71"/>
      <c r="P110" s="71"/>
      <c r="Q110" s="99"/>
      <c r="R110" s="69" t="e">
        <f t="shared" si="25"/>
        <v>#N/A</v>
      </c>
      <c r="S110" s="12" t="str">
        <f>IF(O110="","",FV((1+'Retirement Calculator'!$B$58)^(1/12)-1,BA110,-O110,,0))</f>
        <v/>
      </c>
      <c r="T110" s="43" t="str">
        <f>IF(P110="","",(P110+T109)*(1+((1+'Retirement Calculator'!$B$58)^(1/12)-1)))</f>
        <v/>
      </c>
      <c r="U110" s="71"/>
      <c r="V110" s="99"/>
      <c r="W110" s="108" t="str">
        <f>IF(U110="","",(U110+W109)*(1+((1+'Retirement Calculator'!$C$65)^(1/12)-1)))</f>
        <v/>
      </c>
      <c r="X110" s="73">
        <f t="shared" si="20"/>
        <v>0</v>
      </c>
      <c r="Y110" s="83" t="str">
        <f>IF(ISERROR(B110),"",SUM($X$5:X110))</f>
        <v/>
      </c>
      <c r="Z110" s="73">
        <f t="shared" si="21"/>
        <v>0</v>
      </c>
      <c r="AA110" s="83" t="str">
        <f>IF(ISERROR(B110),"",IF(Z110=0,NA(),SUM($Z$5:Z110)))</f>
        <v/>
      </c>
      <c r="AB110" s="83">
        <f t="shared" si="22"/>
        <v>0</v>
      </c>
      <c r="AC110" s="83" t="str">
        <f>IF(ISERROR(B110),"",IF(AB110=0,NA(),SUM($AB$5:AB110)))</f>
        <v/>
      </c>
      <c r="AD110" s="68">
        <f>IF(ISERROR(AI110),"",IF(AG110=AG109+1,AD109*(1+'Retirement Calculator'!$B$6),AD109))</f>
        <v>76824.173523920515</v>
      </c>
      <c r="AE110" s="135"/>
      <c r="AF110" s="83" t="str">
        <f>IF(AE110="","",NPER((1+'Retirement Calculator'!$B$15)/(1+'Retirement Calculator'!$B$14)-1,-12*AE110,AA110,,1))</f>
        <v/>
      </c>
      <c r="AG110" s="128">
        <f t="shared" si="26"/>
        <v>9</v>
      </c>
      <c r="AH110" s="48">
        <f t="shared" si="27"/>
        <v>106</v>
      </c>
      <c r="AI110" s="48">
        <f>IF(AI109&lt;'Retirement Calculator'!$B$68,AI109+1,NA())</f>
        <v>106</v>
      </c>
      <c r="AJ110" s="68">
        <f>IF(ISERROR(AI110),"",IF(AG110=AG109+1,AJ109*(1+'Retirement Calculator'!$B$67),AJ109))</f>
        <v>28595.38425949802</v>
      </c>
      <c r="AK110" s="48">
        <f>IF(ISERROR(AJ110),"",FV((1+'Retirement Calculator'!$B$56)^(1/12)-1,AI110,-AJ110,,0))</f>
        <v>4736363.4722944656</v>
      </c>
      <c r="AL110" s="68">
        <f>SUM($AJ$5:AJ110)</f>
        <v>2116605.0180960549</v>
      </c>
      <c r="AM110" s="79"/>
      <c r="AN110" s="48" t="str">
        <f>IF(C110="","",SUM($C$5:C110))</f>
        <v/>
      </c>
      <c r="AO110" s="79"/>
      <c r="AP110" s="48">
        <f t="shared" si="28"/>
        <v>9</v>
      </c>
      <c r="AQ110" s="48">
        <f t="shared" si="29"/>
        <v>106</v>
      </c>
      <c r="AR110" s="48">
        <f>IF(AR109&lt;'Retirement Calculator'!$B$68,AR109+1,NA())</f>
        <v>106</v>
      </c>
      <c r="AS110" s="82">
        <f>IF(ISERROR(AR110),"",IF(AP110=AP109+1,AS109*(1+'Retirement Calculator'!$B$67),AS109))</f>
        <v>4765.8973765830033</v>
      </c>
      <c r="AT110" s="48">
        <f>IF(ISERROR(AS110),"",FV((1+'Retirement Calculator'!$B$57)^(1/12)-1,AR110,-AS110,,0))</f>
        <v>659093.03854468523</v>
      </c>
      <c r="AU110" s="68">
        <f>SUM($AJ$5:AS110)</f>
        <v>278968053.21634829</v>
      </c>
      <c r="AV110" s="79"/>
      <c r="AW110" s="48" t="str">
        <f>IF(I110="","",SUM($I$5:I110))</f>
        <v/>
      </c>
      <c r="AX110" s="79"/>
      <c r="AY110" s="48">
        <f t="shared" si="30"/>
        <v>9</v>
      </c>
      <c r="AZ110" s="48">
        <f t="shared" si="31"/>
        <v>106</v>
      </c>
      <c r="BA110" s="48">
        <f>IF(BA109&lt;'Retirement Calculator'!$B$68,BA109+1,NA())</f>
        <v>106</v>
      </c>
      <c r="BB110" s="82">
        <f>IF(ISERROR(BA110),"",IF(AY110=AY109+1,BB109*(1+'Retirement Calculator'!$B$67),BB109))</f>
        <v>14297.69212974901</v>
      </c>
      <c r="BC110" s="48">
        <f>IF(ISERROR(BB110),"",FV((1+'Retirement Calculator'!$B$58)^(1/12)-1,BA110,-BB110,,0))</f>
        <v>2163371.2704142719</v>
      </c>
      <c r="BD110" s="68">
        <f>SUM($AJ$5:BB110)</f>
        <v>8992396955.2638893</v>
      </c>
      <c r="BE110" s="79"/>
      <c r="BF110" s="48" t="str">
        <f>IF(O110="","",SUM($O$5:O110))</f>
        <v/>
      </c>
      <c r="BG110" s="79"/>
      <c r="BH110" s="48">
        <f t="shared" si="32"/>
        <v>9</v>
      </c>
      <c r="BI110" s="48">
        <f t="shared" si="33"/>
        <v>106</v>
      </c>
      <c r="BJ110" s="48">
        <f>IF(BJ109&lt;'Retirement Calculator'!$B$68,BJ109+1,NA())</f>
        <v>106</v>
      </c>
      <c r="BK110" s="79"/>
      <c r="BL110" s="79"/>
      <c r="BM110" s="48">
        <f t="shared" si="34"/>
        <v>9</v>
      </c>
      <c r="BN110" s="48">
        <f t="shared" si="35"/>
        <v>106</v>
      </c>
      <c r="BO110" s="48">
        <f>IF(BO109&lt;'Retirement Calculator'!$B$68,BO109+1,NA())</f>
        <v>106</v>
      </c>
      <c r="BP110" s="79"/>
      <c r="BQ110" s="79"/>
      <c r="BR110" s="48">
        <f t="shared" si="36"/>
        <v>9</v>
      </c>
      <c r="BS110" s="48">
        <f t="shared" si="37"/>
        <v>106</v>
      </c>
      <c r="BT110" s="48">
        <f>IF(BT109&lt;'Retirement Calculator'!$B$68,BT109+1,NA())</f>
        <v>106</v>
      </c>
      <c r="BU110" s="79"/>
      <c r="BV110" s="79"/>
      <c r="BW110" s="48">
        <f t="shared" si="38"/>
        <v>9</v>
      </c>
      <c r="BX110" s="48">
        <f t="shared" si="39"/>
        <v>106</v>
      </c>
      <c r="BY110" s="48">
        <f>IF(BY109&lt;'Retirement Calculator'!$B$68,BY109+1,NA())</f>
        <v>106</v>
      </c>
      <c r="BZ110" s="79"/>
      <c r="CA110" s="79"/>
      <c r="CB110" s="79"/>
      <c r="CC110" s="79"/>
      <c r="CD110" s="79"/>
      <c r="CE110" s="79"/>
      <c r="CF110" s="79"/>
      <c r="CG110" s="79"/>
      <c r="CH110" s="79"/>
      <c r="CI110" s="79"/>
      <c r="CJ110" s="79"/>
    </row>
    <row r="111" spans="1:88">
      <c r="A111" s="44"/>
      <c r="B111" s="12" t="e">
        <f xml:space="preserve"> IF(ISERROR(F111),NA(),AI111)</f>
        <v>#N/A</v>
      </c>
      <c r="C111" s="71"/>
      <c r="D111" s="104"/>
      <c r="E111" s="99"/>
      <c r="F111" s="102" t="e">
        <f t="shared" si="23"/>
        <v>#N/A</v>
      </c>
      <c r="G111" s="103" t="str">
        <f>IF(D111="","",(D111+G110)*(1+((1+'Retirement Calculator'!$B$56)^(1/12)-1)))</f>
        <v/>
      </c>
      <c r="H111" s="55" t="str">
        <f>IF(C111="","",FV((1+'Retirement Calculator'!$B$56)^(1/12)-1,AI111,-C111,,0))</f>
        <v/>
      </c>
      <c r="I111" s="71"/>
      <c r="J111" s="99"/>
      <c r="K111" s="99"/>
      <c r="L111" s="102" t="e">
        <f t="shared" si="24"/>
        <v>#N/A</v>
      </c>
      <c r="M111" s="12" t="str">
        <f>IF(I111="","",FV((1+'Retirement Calculator'!$B$57)^(1/12)-1,AR111,-I111,,0))</f>
        <v/>
      </c>
      <c r="N111" s="12" t="str">
        <f>IF(J111="","",(J111+N110)*(1+((1+'Retirement Calculator'!$B$57)^(1/12)-1)))</f>
        <v/>
      </c>
      <c r="O111" s="71"/>
      <c r="P111" s="71"/>
      <c r="Q111" s="99"/>
      <c r="R111" s="69" t="e">
        <f t="shared" si="25"/>
        <v>#N/A</v>
      </c>
      <c r="S111" s="12" t="str">
        <f>IF(O111="","",FV((1+'Retirement Calculator'!$B$58)^(1/12)-1,BA111,-O111,,0))</f>
        <v/>
      </c>
      <c r="T111" s="43" t="str">
        <f>IF(P111="","",(P111+T110)*(1+((1+'Retirement Calculator'!$B$58)^(1/12)-1)))</f>
        <v/>
      </c>
      <c r="U111" s="71"/>
      <c r="V111" s="99"/>
      <c r="W111" s="108" t="str">
        <f>IF(U111="","",(U111+W110)*(1+((1+'Retirement Calculator'!$C$65)^(1/12)-1)))</f>
        <v/>
      </c>
      <c r="X111" s="73">
        <f t="shared" si="20"/>
        <v>0</v>
      </c>
      <c r="Y111" s="83" t="str">
        <f>IF(ISERROR(B111),"",SUM($X$5:X111))</f>
        <v/>
      </c>
      <c r="Z111" s="73">
        <f t="shared" si="21"/>
        <v>0</v>
      </c>
      <c r="AA111" s="83" t="str">
        <f>IF(ISERROR(B111),"",IF(Z111=0,NA(),SUM($Z$5:Z111)))</f>
        <v/>
      </c>
      <c r="AB111" s="83">
        <f t="shared" si="22"/>
        <v>0</v>
      </c>
      <c r="AC111" s="83" t="str">
        <f>IF(ISERROR(B111),"",IF(AB111=0,NA(),SUM($AB$5:AB111)))</f>
        <v/>
      </c>
      <c r="AD111" s="68">
        <f>IF(ISERROR(AI111),"",IF(AG111=AG110+1,AD110*(1+'Retirement Calculator'!$B$6),AD110))</f>
        <v>76824.173523920515</v>
      </c>
      <c r="AE111" s="135"/>
      <c r="AF111" s="83" t="str">
        <f>IF(AE111="","",NPER((1+'Retirement Calculator'!$B$15)/(1+'Retirement Calculator'!$B$14)-1,-12*AE111,AA111,,1))</f>
        <v/>
      </c>
      <c r="AG111" s="128">
        <f t="shared" si="26"/>
        <v>9</v>
      </c>
      <c r="AH111" s="48">
        <f t="shared" si="27"/>
        <v>107</v>
      </c>
      <c r="AI111" s="48">
        <f>IF(AI110&lt;'Retirement Calculator'!$B$68,AI110+1,NA())</f>
        <v>107</v>
      </c>
      <c r="AJ111" s="68">
        <f>IF(ISERROR(AI111),"",IF(AG111=AG110+1,AJ110*(1+'Retirement Calculator'!$B$67),AJ110))</f>
        <v>28595.38425949802</v>
      </c>
      <c r="AK111" s="48">
        <f>IF(ISERROR(AJ111),"",FV((1+'Retirement Calculator'!$B$56)^(1/12)-1,AI111,-AJ111,,0))</f>
        <v>4802727.2840043688</v>
      </c>
      <c r="AL111" s="68">
        <f>SUM($AJ$5:AJ111)</f>
        <v>2145200.4023555531</v>
      </c>
      <c r="AM111" s="79"/>
      <c r="AN111" s="48" t="str">
        <f>IF(C111="","",SUM($C$5:C111))</f>
        <v/>
      </c>
      <c r="AO111" s="79"/>
      <c r="AP111" s="48">
        <f t="shared" si="28"/>
        <v>9</v>
      </c>
      <c r="AQ111" s="48">
        <f t="shared" si="29"/>
        <v>107</v>
      </c>
      <c r="AR111" s="48">
        <f>IF(AR110&lt;'Retirement Calculator'!$B$68,AR110+1,NA())</f>
        <v>107</v>
      </c>
      <c r="AS111" s="82">
        <f>IF(ISERROR(AR111),"",IF(AP111=AP110+1,AS110*(1+'Retirement Calculator'!$B$67),AS110))</f>
        <v>4765.8973765830033</v>
      </c>
      <c r="AT111" s="48">
        <f>IF(ISERROR(AS111),"",FV((1+'Retirement Calculator'!$B$57)^(1/12)-1,AR111,-AS111,,0))</f>
        <v>667067.10461364989</v>
      </c>
      <c r="AU111" s="68">
        <f>SUM($AJ$5:AS111)</f>
        <v>285949565.18434435</v>
      </c>
      <c r="AV111" s="79"/>
      <c r="AW111" s="48" t="str">
        <f>IF(I111="","",SUM($I$5:I111))</f>
        <v/>
      </c>
      <c r="AX111" s="79"/>
      <c r="AY111" s="48">
        <f t="shared" si="30"/>
        <v>9</v>
      </c>
      <c r="AZ111" s="48">
        <f t="shared" si="31"/>
        <v>107</v>
      </c>
      <c r="BA111" s="48">
        <f>IF(BA110&lt;'Retirement Calculator'!$B$68,BA110+1,NA())</f>
        <v>107</v>
      </c>
      <c r="BB111" s="82">
        <f>IF(ISERROR(BA111),"",IF(AY111=AY110+1,BB110*(1+'Retirement Calculator'!$B$67),BB110))</f>
        <v>14297.69212974901</v>
      </c>
      <c r="BC111" s="48">
        <f>IF(ISERROR(BB111),"",FV((1+'Retirement Calculator'!$B$58)^(1/12)-1,BA111,-BB111,,0))</f>
        <v>2191588.1584369838</v>
      </c>
      <c r="BD111" s="68">
        <f>SUM($AJ$5:BB111)</f>
        <v>9286009620.2129745</v>
      </c>
      <c r="BE111" s="79"/>
      <c r="BF111" s="48" t="str">
        <f>IF(O111="","",SUM($O$5:O111))</f>
        <v/>
      </c>
      <c r="BG111" s="79"/>
      <c r="BH111" s="48">
        <f t="shared" si="32"/>
        <v>9</v>
      </c>
      <c r="BI111" s="48">
        <f t="shared" si="33"/>
        <v>107</v>
      </c>
      <c r="BJ111" s="48">
        <f>IF(BJ110&lt;'Retirement Calculator'!$B$68,BJ110+1,NA())</f>
        <v>107</v>
      </c>
      <c r="BK111" s="79"/>
      <c r="BL111" s="79"/>
      <c r="BM111" s="48">
        <f t="shared" si="34"/>
        <v>9</v>
      </c>
      <c r="BN111" s="48">
        <f t="shared" si="35"/>
        <v>107</v>
      </c>
      <c r="BO111" s="48">
        <f>IF(BO110&lt;'Retirement Calculator'!$B$68,BO110+1,NA())</f>
        <v>107</v>
      </c>
      <c r="BP111" s="79"/>
      <c r="BQ111" s="79"/>
      <c r="BR111" s="48">
        <f t="shared" si="36"/>
        <v>9</v>
      </c>
      <c r="BS111" s="48">
        <f t="shared" si="37"/>
        <v>107</v>
      </c>
      <c r="BT111" s="48">
        <f>IF(BT110&lt;'Retirement Calculator'!$B$68,BT110+1,NA())</f>
        <v>107</v>
      </c>
      <c r="BU111" s="79"/>
      <c r="BV111" s="79"/>
      <c r="BW111" s="48">
        <f t="shared" si="38"/>
        <v>9</v>
      </c>
      <c r="BX111" s="48">
        <f t="shared" si="39"/>
        <v>107</v>
      </c>
      <c r="BY111" s="48">
        <f>IF(BY110&lt;'Retirement Calculator'!$B$68,BY110+1,NA())</f>
        <v>107</v>
      </c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</row>
    <row r="112" spans="1:88">
      <c r="A112" s="44"/>
      <c r="B112" s="12" t="e">
        <f xml:space="preserve"> IF(ISERROR(F112),NA(),AI112)</f>
        <v>#N/A</v>
      </c>
      <c r="C112" s="71"/>
      <c r="D112" s="104"/>
      <c r="E112" s="99"/>
      <c r="F112" s="102" t="e">
        <f t="shared" si="23"/>
        <v>#N/A</v>
      </c>
      <c r="G112" s="103" t="str">
        <f>IF(D112="","",(D112+G111)*(1+((1+'Retirement Calculator'!$B$56)^(1/12)-1)))</f>
        <v/>
      </c>
      <c r="H112" s="55" t="str">
        <f>IF(C112="","",FV((1+'Retirement Calculator'!$B$56)^(1/12)-1,AI112,-C112,,0))</f>
        <v/>
      </c>
      <c r="I112" s="71"/>
      <c r="J112" s="99"/>
      <c r="K112" s="99"/>
      <c r="L112" s="102" t="e">
        <f t="shared" si="24"/>
        <v>#N/A</v>
      </c>
      <c r="M112" s="12" t="str">
        <f>IF(I112="","",FV((1+'Retirement Calculator'!$B$57)^(1/12)-1,AR112,-I112,,0))</f>
        <v/>
      </c>
      <c r="N112" s="12" t="str">
        <f>IF(J112="","",(J112+N111)*(1+((1+'Retirement Calculator'!$B$57)^(1/12)-1)))</f>
        <v/>
      </c>
      <c r="O112" s="71"/>
      <c r="P112" s="71"/>
      <c r="Q112" s="99"/>
      <c r="R112" s="69" t="e">
        <f t="shared" si="25"/>
        <v>#N/A</v>
      </c>
      <c r="S112" s="12" t="str">
        <f>IF(O112="","",FV((1+'Retirement Calculator'!$B$58)^(1/12)-1,BA112,-O112,,0))</f>
        <v/>
      </c>
      <c r="T112" s="43" t="str">
        <f>IF(P112="","",(P112+T111)*(1+((1+'Retirement Calculator'!$B$58)^(1/12)-1)))</f>
        <v/>
      </c>
      <c r="U112" s="71"/>
      <c r="V112" s="99"/>
      <c r="W112" s="108" t="str">
        <f>IF(U112="","",(U112+W111)*(1+((1+'Retirement Calculator'!$C$65)^(1/12)-1)))</f>
        <v/>
      </c>
      <c r="X112" s="73">
        <f t="shared" si="20"/>
        <v>0</v>
      </c>
      <c r="Y112" s="83" t="str">
        <f>IF(ISERROR(B112),"",SUM($X$5:X112))</f>
        <v/>
      </c>
      <c r="Z112" s="73">
        <f t="shared" si="21"/>
        <v>0</v>
      </c>
      <c r="AA112" s="83" t="str">
        <f>IF(ISERROR(B112),"",IF(Z112=0,NA(),SUM($Z$5:Z112)))</f>
        <v/>
      </c>
      <c r="AB112" s="83">
        <f t="shared" si="22"/>
        <v>0</v>
      </c>
      <c r="AC112" s="83" t="str">
        <f>IF(ISERROR(B112),"",IF(AB112=0,NA(),SUM($AB$5:AB112)))</f>
        <v/>
      </c>
      <c r="AD112" s="68">
        <f>IF(ISERROR(AI112),"",IF(AG112=AG111+1,AD111*(1+'Retirement Calculator'!$B$6),AD111))</f>
        <v>76824.173523920515</v>
      </c>
      <c r="AE112" s="135"/>
      <c r="AF112" s="83" t="str">
        <f>IF(AE112="","",NPER((1+'Retirement Calculator'!$B$15)/(1+'Retirement Calculator'!$B$14)-1,-12*AE112,AA112,,1))</f>
        <v/>
      </c>
      <c r="AG112" s="128">
        <f t="shared" si="26"/>
        <v>9</v>
      </c>
      <c r="AH112" s="48">
        <f t="shared" si="27"/>
        <v>108</v>
      </c>
      <c r="AI112" s="48">
        <f>IF(AI111&lt;'Retirement Calculator'!$B$68,AI111+1,NA())</f>
        <v>108</v>
      </c>
      <c r="AJ112" s="68">
        <f>IF(ISERROR(AI112),"",IF(AG112=AG111+1,AJ111*(1+'Retirement Calculator'!$B$67),AJ111))</f>
        <v>28595.38425949802</v>
      </c>
      <c r="AK112" s="48">
        <f>IF(ISERROR(AJ112),"",FV((1+'Retirement Calculator'!$B$56)^(1/12)-1,AI112,-AJ112,,0))</f>
        <v>4869620.2900682474</v>
      </c>
      <c r="AL112" s="68">
        <f>SUM($AJ$5:AJ112)</f>
        <v>2173795.7866150513</v>
      </c>
      <c r="AM112" s="79"/>
      <c r="AN112" s="48" t="str">
        <f>IF(C112="","",SUM($C$5:C112))</f>
        <v/>
      </c>
      <c r="AO112" s="79"/>
      <c r="AP112" s="48">
        <f t="shared" si="28"/>
        <v>9</v>
      </c>
      <c r="AQ112" s="48">
        <f t="shared" si="29"/>
        <v>108</v>
      </c>
      <c r="AR112" s="48">
        <f>IF(AR111&lt;'Retirement Calculator'!$B$68,AR111+1,NA())</f>
        <v>108</v>
      </c>
      <c r="AS112" s="82">
        <f>IF(ISERROR(AR112),"",IF(AP112=AP111+1,AS111*(1+'Retirement Calculator'!$B$67),AS111))</f>
        <v>4765.8973765830033</v>
      </c>
      <c r="AT112" s="48">
        <f>IF(ISERROR(AS112),"",FV((1+'Retirement Calculator'!$B$57)^(1/12)-1,AR112,-AS112,,0))</f>
        <v>675079.98485241726</v>
      </c>
      <c r="AU112" s="68">
        <f>SUM($AJ$5:AS112)</f>
        <v>293026567.54266381</v>
      </c>
      <c r="AV112" s="79"/>
      <c r="AW112" s="48" t="str">
        <f>IF(I112="","",SUM($I$5:I112))</f>
        <v/>
      </c>
      <c r="AX112" s="79"/>
      <c r="AY112" s="48">
        <f t="shared" si="30"/>
        <v>9</v>
      </c>
      <c r="AZ112" s="48">
        <f t="shared" si="31"/>
        <v>108</v>
      </c>
      <c r="BA112" s="48">
        <f>IF(BA111&lt;'Retirement Calculator'!$B$68,BA111+1,NA())</f>
        <v>108</v>
      </c>
      <c r="BB112" s="82">
        <f>IF(ISERROR(BA112),"",IF(AY112=AY111+1,BB111*(1+'Retirement Calculator'!$B$67),BB111))</f>
        <v>14297.69212974901</v>
      </c>
      <c r="BC112" s="48">
        <f>IF(ISERROR(BB112),"",FV((1+'Retirement Calculator'!$B$58)^(1/12)-1,BA112,-BB112,,0))</f>
        <v>2219986.5947668422</v>
      </c>
      <c r="BD112" s="68">
        <f>SUM($AJ$5:BB112)</f>
        <v>9586802792.7909393</v>
      </c>
      <c r="BE112" s="79"/>
      <c r="BF112" s="48" t="str">
        <f>IF(O112="","",SUM($O$5:O112))</f>
        <v/>
      </c>
      <c r="BG112" s="79"/>
      <c r="BH112" s="48">
        <f t="shared" si="32"/>
        <v>9</v>
      </c>
      <c r="BI112" s="48">
        <f t="shared" si="33"/>
        <v>108</v>
      </c>
      <c r="BJ112" s="48">
        <f>IF(BJ111&lt;'Retirement Calculator'!$B$68,BJ111+1,NA())</f>
        <v>108</v>
      </c>
      <c r="BK112" s="79"/>
      <c r="BL112" s="79"/>
      <c r="BM112" s="48">
        <f t="shared" si="34"/>
        <v>9</v>
      </c>
      <c r="BN112" s="48">
        <f t="shared" si="35"/>
        <v>108</v>
      </c>
      <c r="BO112" s="48">
        <f>IF(BO111&lt;'Retirement Calculator'!$B$68,BO111+1,NA())</f>
        <v>108</v>
      </c>
      <c r="BP112" s="79"/>
      <c r="BQ112" s="79"/>
      <c r="BR112" s="48">
        <f t="shared" si="36"/>
        <v>9</v>
      </c>
      <c r="BS112" s="48">
        <f t="shared" si="37"/>
        <v>108</v>
      </c>
      <c r="BT112" s="48">
        <f>IF(BT111&lt;'Retirement Calculator'!$B$68,BT111+1,NA())</f>
        <v>108</v>
      </c>
      <c r="BU112" s="79"/>
      <c r="BV112" s="79"/>
      <c r="BW112" s="48">
        <f t="shared" si="38"/>
        <v>9</v>
      </c>
      <c r="BX112" s="48">
        <f t="shared" si="39"/>
        <v>108</v>
      </c>
      <c r="BY112" s="48">
        <f>IF(BY111&lt;'Retirement Calculator'!$B$68,BY111+1,NA())</f>
        <v>108</v>
      </c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</row>
    <row r="113" spans="1:88">
      <c r="A113" s="44"/>
      <c r="B113" s="12" t="e">
        <f xml:space="preserve"> IF(ISERROR(F113),NA(),AI113)</f>
        <v>#N/A</v>
      </c>
      <c r="C113" s="71"/>
      <c r="D113" s="104"/>
      <c r="E113" s="99"/>
      <c r="F113" s="102" t="e">
        <f t="shared" si="23"/>
        <v>#N/A</v>
      </c>
      <c r="G113" s="103" t="str">
        <f>IF(D113="","",(D113+G112)*(1+((1+'Retirement Calculator'!$B$56)^(1/12)-1)))</f>
        <v/>
      </c>
      <c r="H113" s="55" t="str">
        <f>IF(C113="","",FV((1+'Retirement Calculator'!$B$56)^(1/12)-1,AI113,-C113,,0))</f>
        <v/>
      </c>
      <c r="I113" s="71"/>
      <c r="J113" s="99"/>
      <c r="K113" s="99"/>
      <c r="L113" s="102" t="e">
        <f t="shared" si="24"/>
        <v>#N/A</v>
      </c>
      <c r="M113" s="12" t="str">
        <f>IF(I113="","",FV((1+'Retirement Calculator'!$B$57)^(1/12)-1,AR113,-I113,,0))</f>
        <v/>
      </c>
      <c r="N113" s="12" t="str">
        <f>IF(J113="","",(J113+N112)*(1+((1+'Retirement Calculator'!$B$57)^(1/12)-1)))</f>
        <v/>
      </c>
      <c r="O113" s="71"/>
      <c r="P113" s="71"/>
      <c r="Q113" s="99"/>
      <c r="R113" s="69" t="e">
        <f t="shared" si="25"/>
        <v>#N/A</v>
      </c>
      <c r="S113" s="12" t="str">
        <f>IF(O113="","",FV((1+'Retirement Calculator'!$B$58)^(1/12)-1,BA113,-O113,,0))</f>
        <v/>
      </c>
      <c r="T113" s="43" t="str">
        <f>IF(P113="","",(P113+T112)*(1+((1+'Retirement Calculator'!$B$58)^(1/12)-1)))</f>
        <v/>
      </c>
      <c r="U113" s="71"/>
      <c r="V113" s="99"/>
      <c r="W113" s="108" t="str">
        <f>IF(U113="","",(U113+W112)*(1+((1+'Retirement Calculator'!$C$65)^(1/12)-1)))</f>
        <v/>
      </c>
      <c r="X113" s="73">
        <f t="shared" si="20"/>
        <v>0</v>
      </c>
      <c r="Y113" s="83" t="str">
        <f>IF(ISERROR(B113),"",SUM($X$5:X113))</f>
        <v/>
      </c>
      <c r="Z113" s="73">
        <f t="shared" si="21"/>
        <v>0</v>
      </c>
      <c r="AA113" s="83" t="str">
        <f>IF(ISERROR(B113),"",IF(Z113=0,NA(),SUM($Z$5:Z113)))</f>
        <v/>
      </c>
      <c r="AB113" s="83">
        <f t="shared" si="22"/>
        <v>0</v>
      </c>
      <c r="AC113" s="83" t="str">
        <f>IF(ISERROR(B113),"",IF(AB113=0,NA(),SUM($AB$5:AB113)))</f>
        <v/>
      </c>
      <c r="AD113" s="68">
        <f>IF(ISERROR(AI113),"",IF(AG113=AG112+1,AD112*(1+'Retirement Calculator'!$B$6),AD112))</f>
        <v>83354.228273453758</v>
      </c>
      <c r="AE113" s="135"/>
      <c r="AF113" s="83" t="str">
        <f>IF(AE113="","",NPER((1+'Retirement Calculator'!$B$15)/(1+'Retirement Calculator'!$B$14)-1,-12*AE113,AA113,,1))</f>
        <v/>
      </c>
      <c r="AG113" s="128">
        <f t="shared" si="26"/>
        <v>10</v>
      </c>
      <c r="AH113" s="48">
        <f t="shared" si="27"/>
        <v>109</v>
      </c>
      <c r="AI113" s="48">
        <f>IF(AI112&lt;'Retirement Calculator'!$B$68,AI112+1,NA())</f>
        <v>109</v>
      </c>
      <c r="AJ113" s="68">
        <f>IF(ISERROR(AI113),"",IF(AG113=AG112+1,AJ112*(1+'Retirement Calculator'!$B$67),AJ112))</f>
        <v>31454.922685447826</v>
      </c>
      <c r="AK113" s="48">
        <f>IF(ISERROR(AJ113),"",FV((1+'Retirement Calculator'!$B$56)^(1/12)-1,AI113,-AJ113,,0))</f>
        <v>5430751.3813918075</v>
      </c>
      <c r="AL113" s="68">
        <f>SUM($AJ$5:AJ113)</f>
        <v>2205250.7093004989</v>
      </c>
      <c r="AM113" s="79"/>
      <c r="AN113" s="48" t="str">
        <f>IF(C113="","",SUM($C$5:C113))</f>
        <v/>
      </c>
      <c r="AO113" s="79"/>
      <c r="AP113" s="48">
        <f t="shared" si="28"/>
        <v>10</v>
      </c>
      <c r="AQ113" s="48">
        <f t="shared" si="29"/>
        <v>109</v>
      </c>
      <c r="AR113" s="48">
        <f>IF(AR112&lt;'Retirement Calculator'!$B$68,AR112+1,NA())</f>
        <v>109</v>
      </c>
      <c r="AS113" s="82">
        <f>IF(ISERROR(AR113),"",IF(AP113=AP112+1,AS112*(1+'Retirement Calculator'!$B$67),AS112))</f>
        <v>5242.487114241304</v>
      </c>
      <c r="AT113" s="48">
        <f>IF(ISERROR(AS113),"",FV((1+'Retirement Calculator'!$B$57)^(1/12)-1,AR113,-AS113,,0))</f>
        <v>751445.05501001189</v>
      </c>
      <c r="AU113" s="68">
        <f>SUM($AJ$5:AS113)</f>
        <v>300699495.04315585</v>
      </c>
      <c r="AV113" s="79"/>
      <c r="AW113" s="48" t="str">
        <f>IF(I113="","",SUM($I$5:I113))</f>
        <v/>
      </c>
      <c r="AX113" s="79"/>
      <c r="AY113" s="48">
        <f t="shared" si="30"/>
        <v>10</v>
      </c>
      <c r="AZ113" s="48">
        <f t="shared" si="31"/>
        <v>109</v>
      </c>
      <c r="BA113" s="48">
        <f>IF(BA112&lt;'Retirement Calculator'!$B$68,BA112+1,NA())</f>
        <v>109</v>
      </c>
      <c r="BB113" s="82">
        <f>IF(ISERROR(BA113),"",IF(AY113=AY112+1,BB112*(1+'Retirement Calculator'!$B$67),BB112))</f>
        <v>15727.461342723913</v>
      </c>
      <c r="BC113" s="48">
        <f>IF(ISERROR(BB113),"",FV((1+'Retirement Calculator'!$B$58)^(1/12)-1,BA113,-BB113,,0))</f>
        <v>2473424.5222402392</v>
      </c>
      <c r="BD113" s="68">
        <f>SUM($AJ$5:BB113)</f>
        <v>9895942615.8509388</v>
      </c>
      <c r="BE113" s="79"/>
      <c r="BF113" s="48" t="str">
        <f>IF(O113="","",SUM($O$5:O113))</f>
        <v/>
      </c>
      <c r="BG113" s="79"/>
      <c r="BH113" s="48">
        <f t="shared" si="32"/>
        <v>10</v>
      </c>
      <c r="BI113" s="48">
        <f t="shared" si="33"/>
        <v>109</v>
      </c>
      <c r="BJ113" s="48">
        <f>IF(BJ112&lt;'Retirement Calculator'!$B$68,BJ112+1,NA())</f>
        <v>109</v>
      </c>
      <c r="BK113" s="79"/>
      <c r="BL113" s="79"/>
      <c r="BM113" s="48">
        <f t="shared" si="34"/>
        <v>10</v>
      </c>
      <c r="BN113" s="48">
        <f t="shared" si="35"/>
        <v>109</v>
      </c>
      <c r="BO113" s="48">
        <f>IF(BO112&lt;'Retirement Calculator'!$B$68,BO112+1,NA())</f>
        <v>109</v>
      </c>
      <c r="BP113" s="79"/>
      <c r="BQ113" s="79"/>
      <c r="BR113" s="48">
        <f t="shared" si="36"/>
        <v>10</v>
      </c>
      <c r="BS113" s="48">
        <f t="shared" si="37"/>
        <v>109</v>
      </c>
      <c r="BT113" s="48">
        <f>IF(BT112&lt;'Retirement Calculator'!$B$68,BT112+1,NA())</f>
        <v>109</v>
      </c>
      <c r="BU113" s="79"/>
      <c r="BV113" s="79"/>
      <c r="BW113" s="48">
        <f t="shared" si="38"/>
        <v>10</v>
      </c>
      <c r="BX113" s="48">
        <f t="shared" si="39"/>
        <v>109</v>
      </c>
      <c r="BY113" s="48">
        <f>IF(BY112&lt;'Retirement Calculator'!$B$68,BY112+1,NA())</f>
        <v>109</v>
      </c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</row>
    <row r="114" spans="1:88">
      <c r="A114" s="44"/>
      <c r="B114" s="12" t="e">
        <f xml:space="preserve"> IF(ISERROR(F114),NA(),AI114)</f>
        <v>#N/A</v>
      </c>
      <c r="C114" s="71"/>
      <c r="D114" s="104"/>
      <c r="E114" s="99"/>
      <c r="F114" s="102" t="e">
        <f t="shared" si="23"/>
        <v>#N/A</v>
      </c>
      <c r="G114" s="103" t="str">
        <f>IF(D114="","",(D114+G113)*(1+((1+'Retirement Calculator'!$B$56)^(1/12)-1)))</f>
        <v/>
      </c>
      <c r="H114" s="55" t="str">
        <f>IF(C114="","",FV((1+'Retirement Calculator'!$B$56)^(1/12)-1,AI114,-C114,,0))</f>
        <v/>
      </c>
      <c r="I114" s="71"/>
      <c r="J114" s="99"/>
      <c r="K114" s="99"/>
      <c r="L114" s="102" t="e">
        <f t="shared" si="24"/>
        <v>#N/A</v>
      </c>
      <c r="M114" s="12" t="str">
        <f>IF(I114="","",FV((1+'Retirement Calculator'!$B$57)^(1/12)-1,AR114,-I114,,0))</f>
        <v/>
      </c>
      <c r="N114" s="12" t="str">
        <f>IF(J114="","",(J114+N113)*(1+((1+'Retirement Calculator'!$B$57)^(1/12)-1)))</f>
        <v/>
      </c>
      <c r="O114" s="71"/>
      <c r="P114" s="71"/>
      <c r="Q114" s="99"/>
      <c r="R114" s="69" t="e">
        <f t="shared" si="25"/>
        <v>#N/A</v>
      </c>
      <c r="S114" s="12" t="str">
        <f>IF(O114="","",FV((1+'Retirement Calculator'!$B$58)^(1/12)-1,BA114,-O114,,0))</f>
        <v/>
      </c>
      <c r="T114" s="43" t="str">
        <f>IF(P114="","",(P114+T113)*(1+((1+'Retirement Calculator'!$B$58)^(1/12)-1)))</f>
        <v/>
      </c>
      <c r="U114" s="71"/>
      <c r="V114" s="99"/>
      <c r="W114" s="108" t="str">
        <f>IF(U114="","",(U114+W113)*(1+((1+'Retirement Calculator'!$C$65)^(1/12)-1)))</f>
        <v/>
      </c>
      <c r="X114" s="73">
        <f t="shared" si="20"/>
        <v>0</v>
      </c>
      <c r="Y114" s="83" t="str">
        <f>IF(ISERROR(B114),"",SUM($X$5:X114))</f>
        <v/>
      </c>
      <c r="Z114" s="73">
        <f t="shared" si="21"/>
        <v>0</v>
      </c>
      <c r="AA114" s="83" t="str">
        <f>IF(ISERROR(B114),"",IF(Z114=0,NA(),SUM($Z$5:Z114)))</f>
        <v/>
      </c>
      <c r="AB114" s="83">
        <f t="shared" si="22"/>
        <v>0</v>
      </c>
      <c r="AC114" s="83" t="str">
        <f>IF(ISERROR(B114),"",IF(AB114=0,NA(),SUM($AB$5:AB114)))</f>
        <v/>
      </c>
      <c r="AD114" s="68">
        <f>IF(ISERROR(AI114),"",IF(AG114=AG113+1,AD113*(1+'Retirement Calculator'!$B$6),AD113))</f>
        <v>83354.228273453758</v>
      </c>
      <c r="AE114" s="135"/>
      <c r="AF114" s="83" t="str">
        <f>IF(AE114="","",NPER((1+'Retirement Calculator'!$B$15)/(1+'Retirement Calculator'!$B$14)-1,-12*AE114,AA114,,1))</f>
        <v/>
      </c>
      <c r="AG114" s="128">
        <f t="shared" si="26"/>
        <v>10</v>
      </c>
      <c r="AH114" s="48">
        <f t="shared" si="27"/>
        <v>110</v>
      </c>
      <c r="AI114" s="48">
        <f>IF(AI113&lt;'Retirement Calculator'!$B$68,AI113+1,NA())</f>
        <v>110</v>
      </c>
      <c r="AJ114" s="68">
        <f>IF(ISERROR(AI114),"",IF(AG114=AG113+1,AJ113*(1+'Retirement Calculator'!$B$67),AJ113))</f>
        <v>31454.922685447826</v>
      </c>
      <c r="AK114" s="48">
        <f>IF(ISERROR(AJ114),"",FV((1+'Retirement Calculator'!$B$56)^(1/12)-1,AI114,-AJ114,,0))</f>
        <v>5505511.8782269349</v>
      </c>
      <c r="AL114" s="68">
        <f>SUM($AJ$5:AJ114)</f>
        <v>2236705.6319859466</v>
      </c>
      <c r="AM114" s="79"/>
      <c r="AN114" s="48" t="str">
        <f>IF(C114="","",SUM($C$5:C114))</f>
        <v/>
      </c>
      <c r="AO114" s="79"/>
      <c r="AP114" s="48">
        <f t="shared" si="28"/>
        <v>10</v>
      </c>
      <c r="AQ114" s="48">
        <f t="shared" si="29"/>
        <v>110</v>
      </c>
      <c r="AR114" s="48">
        <f>IF(AR113&lt;'Retirement Calculator'!$B$68,AR113+1,NA())</f>
        <v>110</v>
      </c>
      <c r="AS114" s="82">
        <f>IF(ISERROR(AR114),"",IF(AP114=AP113+1,AS113*(1+'Retirement Calculator'!$B$67),AS113))</f>
        <v>5242.487114241304</v>
      </c>
      <c r="AT114" s="48">
        <f>IF(ISERROR(AS114),"",FV((1+'Retirement Calculator'!$B$57)^(1/12)-1,AR114,-AS114,,0))</f>
        <v>760345.2389265917</v>
      </c>
      <c r="AU114" s="68">
        <f>SUM($AJ$5:AS114)</f>
        <v>308478639.96316844</v>
      </c>
      <c r="AV114" s="79"/>
      <c r="AW114" s="48" t="str">
        <f>IF(I114="","",SUM($I$5:I114))</f>
        <v/>
      </c>
      <c r="AX114" s="79"/>
      <c r="AY114" s="48">
        <f t="shared" si="30"/>
        <v>10</v>
      </c>
      <c r="AZ114" s="48">
        <f t="shared" si="31"/>
        <v>110</v>
      </c>
      <c r="BA114" s="48">
        <f>IF(BA113&lt;'Retirement Calculator'!$B$68,BA113+1,NA())</f>
        <v>110</v>
      </c>
      <c r="BB114" s="82">
        <f>IF(ISERROR(BA114),"",IF(AY114=AY113+1,BB113*(1+'Retirement Calculator'!$B$67),BB113))</f>
        <v>15727.461342723913</v>
      </c>
      <c r="BC114" s="48">
        <f>IF(ISERROR(BB114),"",FV((1+'Retirement Calculator'!$B$58)^(1/12)-1,BA114,-BB114,,0))</f>
        <v>2505066.0714338776</v>
      </c>
      <c r="BD114" s="68">
        <f>SUM($AJ$5:BB114)</f>
        <v>10212976703.434389</v>
      </c>
      <c r="BE114" s="79"/>
      <c r="BF114" s="48" t="str">
        <f>IF(O114="","",SUM($O$5:O114))</f>
        <v/>
      </c>
      <c r="BG114" s="79"/>
      <c r="BH114" s="48">
        <f t="shared" si="32"/>
        <v>10</v>
      </c>
      <c r="BI114" s="48">
        <f t="shared" si="33"/>
        <v>110</v>
      </c>
      <c r="BJ114" s="48">
        <f>IF(BJ113&lt;'Retirement Calculator'!$B$68,BJ113+1,NA())</f>
        <v>110</v>
      </c>
      <c r="BK114" s="79"/>
      <c r="BL114" s="79"/>
      <c r="BM114" s="48">
        <f t="shared" si="34"/>
        <v>10</v>
      </c>
      <c r="BN114" s="48">
        <f t="shared" si="35"/>
        <v>110</v>
      </c>
      <c r="BO114" s="48">
        <f>IF(BO113&lt;'Retirement Calculator'!$B$68,BO113+1,NA())</f>
        <v>110</v>
      </c>
      <c r="BP114" s="79"/>
      <c r="BQ114" s="79"/>
      <c r="BR114" s="48">
        <f t="shared" si="36"/>
        <v>10</v>
      </c>
      <c r="BS114" s="48">
        <f t="shared" si="37"/>
        <v>110</v>
      </c>
      <c r="BT114" s="48">
        <f>IF(BT113&lt;'Retirement Calculator'!$B$68,BT113+1,NA())</f>
        <v>110</v>
      </c>
      <c r="BU114" s="79"/>
      <c r="BV114" s="79"/>
      <c r="BW114" s="48">
        <f t="shared" si="38"/>
        <v>10</v>
      </c>
      <c r="BX114" s="48">
        <f t="shared" si="39"/>
        <v>110</v>
      </c>
      <c r="BY114" s="48">
        <f>IF(BY113&lt;'Retirement Calculator'!$B$68,BY113+1,NA())</f>
        <v>110</v>
      </c>
      <c r="BZ114" s="79"/>
      <c r="CA114" s="79"/>
      <c r="CB114" s="79"/>
      <c r="CC114" s="79"/>
      <c r="CD114" s="79"/>
      <c r="CE114" s="79"/>
      <c r="CF114" s="79"/>
      <c r="CG114" s="79"/>
      <c r="CH114" s="79"/>
      <c r="CI114" s="79"/>
      <c r="CJ114" s="79"/>
    </row>
    <row r="115" spans="1:88">
      <c r="A115" s="44"/>
      <c r="B115" s="12" t="e">
        <f xml:space="preserve"> IF(ISERROR(F115),NA(),AI115)</f>
        <v>#N/A</v>
      </c>
      <c r="C115" s="71"/>
      <c r="D115" s="104"/>
      <c r="E115" s="99"/>
      <c r="F115" s="102" t="e">
        <f t="shared" si="23"/>
        <v>#N/A</v>
      </c>
      <c r="G115" s="103" t="str">
        <f>IF(D115="","",(D115+G114)*(1+((1+'Retirement Calculator'!$B$56)^(1/12)-1)))</f>
        <v/>
      </c>
      <c r="H115" s="55" t="str">
        <f>IF(C115="","",FV((1+'Retirement Calculator'!$B$56)^(1/12)-1,AI115,-C115,,0))</f>
        <v/>
      </c>
      <c r="I115" s="71"/>
      <c r="J115" s="99"/>
      <c r="K115" s="99"/>
      <c r="L115" s="102" t="e">
        <f t="shared" si="24"/>
        <v>#N/A</v>
      </c>
      <c r="M115" s="12" t="str">
        <f>IF(I115="","",FV((1+'Retirement Calculator'!$B$57)^(1/12)-1,AR115,-I115,,0))</f>
        <v/>
      </c>
      <c r="N115" s="12" t="str">
        <f>IF(J115="","",(J115+N114)*(1+((1+'Retirement Calculator'!$B$57)^(1/12)-1)))</f>
        <v/>
      </c>
      <c r="O115" s="71"/>
      <c r="P115" s="71"/>
      <c r="Q115" s="99"/>
      <c r="R115" s="69" t="e">
        <f t="shared" si="25"/>
        <v>#N/A</v>
      </c>
      <c r="S115" s="12" t="str">
        <f>IF(O115="","",FV((1+'Retirement Calculator'!$B$58)^(1/12)-1,BA115,-O115,,0))</f>
        <v/>
      </c>
      <c r="T115" s="43" t="str">
        <f>IF(P115="","",(P115+T114)*(1+((1+'Retirement Calculator'!$B$58)^(1/12)-1)))</f>
        <v/>
      </c>
      <c r="U115" s="71"/>
      <c r="V115" s="99"/>
      <c r="W115" s="108" t="str">
        <f>IF(U115="","",(U115+W114)*(1+((1+'Retirement Calculator'!$C$65)^(1/12)-1)))</f>
        <v/>
      </c>
      <c r="X115" s="73">
        <f t="shared" si="20"/>
        <v>0</v>
      </c>
      <c r="Y115" s="83" t="str">
        <f>IF(ISERROR(B115),"",SUM($X$5:X115))</f>
        <v/>
      </c>
      <c r="Z115" s="73">
        <f t="shared" si="21"/>
        <v>0</v>
      </c>
      <c r="AA115" s="83" t="str">
        <f>IF(ISERROR(B115),"",IF(Z115=0,NA(),SUM($Z$5:Z115)))</f>
        <v/>
      </c>
      <c r="AB115" s="83">
        <f t="shared" si="22"/>
        <v>0</v>
      </c>
      <c r="AC115" s="83" t="str">
        <f>IF(ISERROR(B115),"",IF(AB115=0,NA(),SUM($AB$5:AB115)))</f>
        <v/>
      </c>
      <c r="AD115" s="68">
        <f>IF(ISERROR(AI115),"",IF(AG115=AG114+1,AD114*(1+'Retirement Calculator'!$B$6),AD114))</f>
        <v>83354.228273453758</v>
      </c>
      <c r="AE115" s="135"/>
      <c r="AF115" s="83" t="str">
        <f>IF(AE115="","",NPER((1+'Retirement Calculator'!$B$15)/(1+'Retirement Calculator'!$B$14)-1,-12*AE115,AA115,,1))</f>
        <v/>
      </c>
      <c r="AG115" s="128">
        <f t="shared" si="26"/>
        <v>10</v>
      </c>
      <c r="AH115" s="48">
        <f t="shared" si="27"/>
        <v>111</v>
      </c>
      <c r="AI115" s="48">
        <f>IF(AI114&lt;'Retirement Calculator'!$B$68,AI114+1,NA())</f>
        <v>111</v>
      </c>
      <c r="AJ115" s="68">
        <f>IF(ISERROR(AI115),"",IF(AG115=AG114+1,AJ114*(1+'Retirement Calculator'!$B$67),AJ114))</f>
        <v>31454.922685447826</v>
      </c>
      <c r="AK115" s="48">
        <f>IF(ISERROR(AJ115),"",FV((1+'Retirement Calculator'!$B$56)^(1/12)-1,AI115,-AJ115,,0))</f>
        <v>5580868.5257623624</v>
      </c>
      <c r="AL115" s="68">
        <f>SUM($AJ$5:AJ115)</f>
        <v>2268160.5546713942</v>
      </c>
      <c r="AM115" s="79"/>
      <c r="AN115" s="48" t="str">
        <f>IF(C115="","",SUM($C$5:C115))</f>
        <v/>
      </c>
      <c r="AO115" s="79"/>
      <c r="AP115" s="48">
        <f t="shared" si="28"/>
        <v>10</v>
      </c>
      <c r="AQ115" s="48">
        <f t="shared" si="29"/>
        <v>111</v>
      </c>
      <c r="AR115" s="48">
        <f>IF(AR114&lt;'Retirement Calculator'!$B$68,AR114+1,NA())</f>
        <v>111</v>
      </c>
      <c r="AS115" s="82">
        <f>IF(ISERROR(AR115),"",IF(AP115=AP114+1,AS114*(1+'Retirement Calculator'!$B$67),AS114))</f>
        <v>5242.487114241304</v>
      </c>
      <c r="AT115" s="48">
        <f>IF(ISERROR(AS115),"",FV((1+'Retirement Calculator'!$B$57)^(1/12)-1,AR115,-AS115,,0))</f>
        <v>769288.74493842607</v>
      </c>
      <c r="AU115" s="68">
        <f>SUM($AJ$5:AS115)</f>
        <v>316364598.45340192</v>
      </c>
      <c r="AV115" s="79"/>
      <c r="AW115" s="48" t="str">
        <f>IF(I115="","",SUM($I$5:I115))</f>
        <v/>
      </c>
      <c r="AX115" s="79"/>
      <c r="AY115" s="48">
        <f t="shared" si="30"/>
        <v>10</v>
      </c>
      <c r="AZ115" s="48">
        <f t="shared" si="31"/>
        <v>111</v>
      </c>
      <c r="BA115" s="48">
        <f>IF(BA114&lt;'Retirement Calculator'!$B$68,BA114+1,NA())</f>
        <v>111</v>
      </c>
      <c r="BB115" s="82">
        <f>IF(ISERROR(BA115),"",IF(AY115=AY114+1,BB114*(1+'Retirement Calculator'!$B$67),BB114))</f>
        <v>15727.461342723913</v>
      </c>
      <c r="BC115" s="48">
        <f>IF(ISERROR(BB115),"",FV((1+'Retirement Calculator'!$B$58)^(1/12)-1,BA115,-BB115,,0))</f>
        <v>2536911.2033077548</v>
      </c>
      <c r="BD115" s="68">
        <f>SUM($AJ$5:BB115)</f>
        <v>10538012508.584305</v>
      </c>
      <c r="BE115" s="79"/>
      <c r="BF115" s="48" t="str">
        <f>IF(O115="","",SUM($O$5:O115))</f>
        <v/>
      </c>
      <c r="BG115" s="79"/>
      <c r="BH115" s="48">
        <f t="shared" si="32"/>
        <v>10</v>
      </c>
      <c r="BI115" s="48">
        <f t="shared" si="33"/>
        <v>111</v>
      </c>
      <c r="BJ115" s="48">
        <f>IF(BJ114&lt;'Retirement Calculator'!$B$68,BJ114+1,NA())</f>
        <v>111</v>
      </c>
      <c r="BK115" s="79"/>
      <c r="BL115" s="79"/>
      <c r="BM115" s="48">
        <f t="shared" si="34"/>
        <v>10</v>
      </c>
      <c r="BN115" s="48">
        <f t="shared" si="35"/>
        <v>111</v>
      </c>
      <c r="BO115" s="48">
        <f>IF(BO114&lt;'Retirement Calculator'!$B$68,BO114+1,NA())</f>
        <v>111</v>
      </c>
      <c r="BP115" s="79"/>
      <c r="BQ115" s="79"/>
      <c r="BR115" s="48">
        <f t="shared" si="36"/>
        <v>10</v>
      </c>
      <c r="BS115" s="48">
        <f t="shared" si="37"/>
        <v>111</v>
      </c>
      <c r="BT115" s="48">
        <f>IF(BT114&lt;'Retirement Calculator'!$B$68,BT114+1,NA())</f>
        <v>111</v>
      </c>
      <c r="BU115" s="79"/>
      <c r="BV115" s="79"/>
      <c r="BW115" s="48">
        <f t="shared" si="38"/>
        <v>10</v>
      </c>
      <c r="BX115" s="48">
        <f t="shared" si="39"/>
        <v>111</v>
      </c>
      <c r="BY115" s="48">
        <f>IF(BY114&lt;'Retirement Calculator'!$B$68,BY114+1,NA())</f>
        <v>111</v>
      </c>
      <c r="BZ115" s="79"/>
      <c r="CA115" s="79"/>
      <c r="CB115" s="79"/>
      <c r="CC115" s="79"/>
      <c r="CD115" s="79"/>
      <c r="CE115" s="79"/>
      <c r="CF115" s="79"/>
      <c r="CG115" s="79"/>
      <c r="CH115" s="79"/>
      <c r="CI115" s="79"/>
      <c r="CJ115" s="79"/>
    </row>
    <row r="116" spans="1:88">
      <c r="A116" s="44"/>
      <c r="B116" s="12" t="e">
        <f xml:space="preserve"> IF(ISERROR(F116),NA(),AI116)</f>
        <v>#N/A</v>
      </c>
      <c r="C116" s="71"/>
      <c r="D116" s="104"/>
      <c r="E116" s="99"/>
      <c r="F116" s="102" t="e">
        <f t="shared" si="23"/>
        <v>#N/A</v>
      </c>
      <c r="G116" s="103" t="str">
        <f>IF(D116="","",(D116+G115)*(1+((1+'Retirement Calculator'!$B$56)^(1/12)-1)))</f>
        <v/>
      </c>
      <c r="H116" s="55" t="str">
        <f>IF(C116="","",FV((1+'Retirement Calculator'!$B$56)^(1/12)-1,AI116,-C116,,0))</f>
        <v/>
      </c>
      <c r="I116" s="71"/>
      <c r="J116" s="99"/>
      <c r="K116" s="99"/>
      <c r="L116" s="102" t="e">
        <f t="shared" si="24"/>
        <v>#N/A</v>
      </c>
      <c r="M116" s="12" t="str">
        <f>IF(I116="","",FV((1+'Retirement Calculator'!$B$57)^(1/12)-1,AR116,-I116,,0))</f>
        <v/>
      </c>
      <c r="N116" s="12" t="str">
        <f>IF(J116="","",(J116+N115)*(1+((1+'Retirement Calculator'!$B$57)^(1/12)-1)))</f>
        <v/>
      </c>
      <c r="O116" s="71"/>
      <c r="P116" s="71"/>
      <c r="Q116" s="99"/>
      <c r="R116" s="69" t="e">
        <f t="shared" si="25"/>
        <v>#N/A</v>
      </c>
      <c r="S116" s="12" t="str">
        <f>IF(O116="","",FV((1+'Retirement Calculator'!$B$58)^(1/12)-1,BA116,-O116,,0))</f>
        <v/>
      </c>
      <c r="T116" s="43" t="str">
        <f>IF(P116="","",(P116+T115)*(1+((1+'Retirement Calculator'!$B$58)^(1/12)-1)))</f>
        <v/>
      </c>
      <c r="U116" s="71"/>
      <c r="V116" s="99"/>
      <c r="W116" s="108" t="str">
        <f>IF(U116="","",(U116+W115)*(1+((1+'Retirement Calculator'!$C$65)^(1/12)-1)))</f>
        <v/>
      </c>
      <c r="X116" s="73">
        <f t="shared" si="20"/>
        <v>0</v>
      </c>
      <c r="Y116" s="83" t="str">
        <f>IF(ISERROR(B116),"",SUM($X$5:X116))</f>
        <v/>
      </c>
      <c r="Z116" s="73">
        <f t="shared" si="21"/>
        <v>0</v>
      </c>
      <c r="AA116" s="83" t="str">
        <f>IF(ISERROR(B116),"",IF(Z116=0,NA(),SUM($Z$5:Z116)))</f>
        <v/>
      </c>
      <c r="AB116" s="83">
        <f t="shared" si="22"/>
        <v>0</v>
      </c>
      <c r="AC116" s="83" t="str">
        <f>IF(ISERROR(B116),"",IF(AB116=0,NA(),SUM($AB$5:AB116)))</f>
        <v/>
      </c>
      <c r="AD116" s="68">
        <f>IF(ISERROR(AI116),"",IF(AG116=AG115+1,AD115*(1+'Retirement Calculator'!$B$6),AD115))</f>
        <v>83354.228273453758</v>
      </c>
      <c r="AE116" s="135"/>
      <c r="AF116" s="83" t="str">
        <f>IF(AE116="","",NPER((1+'Retirement Calculator'!$B$15)/(1+'Retirement Calculator'!$B$14)-1,-12*AE116,AA116,,1))</f>
        <v/>
      </c>
      <c r="AG116" s="128">
        <f t="shared" si="26"/>
        <v>10</v>
      </c>
      <c r="AH116" s="48">
        <f t="shared" si="27"/>
        <v>112</v>
      </c>
      <c r="AI116" s="48">
        <f>IF(AI115&lt;'Retirement Calculator'!$B$68,AI115+1,NA())</f>
        <v>112</v>
      </c>
      <c r="AJ116" s="68">
        <f>IF(ISERROR(AI116),"",IF(AG116=AG115+1,AJ115*(1+'Retirement Calculator'!$B$67),AJ115))</f>
        <v>31454.922685447826</v>
      </c>
      <c r="AK116" s="48">
        <f>IF(ISERROR(AJ116),"",FV((1+'Retirement Calculator'!$B$56)^(1/12)-1,AI116,-AJ116,,0))</f>
        <v>5656826.0777874915</v>
      </c>
      <c r="AL116" s="68">
        <f>SUM($AJ$5:AJ116)</f>
        <v>2299615.4773568418</v>
      </c>
      <c r="AM116" s="79"/>
      <c r="AN116" s="48" t="str">
        <f>IF(C116="","",SUM($C$5:C116))</f>
        <v/>
      </c>
      <c r="AO116" s="79"/>
      <c r="AP116" s="48">
        <f t="shared" si="28"/>
        <v>10</v>
      </c>
      <c r="AQ116" s="48">
        <f t="shared" si="29"/>
        <v>112</v>
      </c>
      <c r="AR116" s="48">
        <f>IF(AR115&lt;'Retirement Calculator'!$B$68,AR115+1,NA())</f>
        <v>112</v>
      </c>
      <c r="AS116" s="82">
        <f>IF(ISERROR(AR116),"",IF(AP116=AP115+1,AS115*(1+'Retirement Calculator'!$B$67),AS115))</f>
        <v>5242.487114241304</v>
      </c>
      <c r="AT116" s="48">
        <f>IF(ISERROR(AS116),"",FV((1+'Retirement Calculator'!$B$57)^(1/12)-1,AR116,-AS116,,0))</f>
        <v>778275.78391800495</v>
      </c>
      <c r="AU116" s="68">
        <f>SUM($AJ$5:AS116)</f>
        <v>324357971.41834599</v>
      </c>
      <c r="AV116" s="79"/>
      <c r="AW116" s="48" t="str">
        <f>IF(I116="","",SUM($I$5:I116))</f>
        <v/>
      </c>
      <c r="AX116" s="79"/>
      <c r="AY116" s="48">
        <f t="shared" si="30"/>
        <v>10</v>
      </c>
      <c r="AZ116" s="48">
        <f t="shared" si="31"/>
        <v>112</v>
      </c>
      <c r="BA116" s="48">
        <f>IF(BA115&lt;'Retirement Calculator'!$B$68,BA115+1,NA())</f>
        <v>112</v>
      </c>
      <c r="BB116" s="82">
        <f>IF(ISERROR(BA116),"",IF(AY116=AY115+1,BB115*(1+'Retirement Calculator'!$B$67),BB115))</f>
        <v>15727.461342723913</v>
      </c>
      <c r="BC116" s="48">
        <f>IF(ISERROR(BB116),"",FV((1+'Retirement Calculator'!$B$58)^(1/12)-1,BA116,-BB116,,0))</f>
        <v>2568961.2277189647</v>
      </c>
      <c r="BD116" s="68">
        <f>SUM($AJ$5:BB116)</f>
        <v>10871158090.212854</v>
      </c>
      <c r="BE116" s="79"/>
      <c r="BF116" s="48" t="str">
        <f>IF(O116="","",SUM($O$5:O116))</f>
        <v/>
      </c>
      <c r="BG116" s="79"/>
      <c r="BH116" s="48">
        <f t="shared" si="32"/>
        <v>10</v>
      </c>
      <c r="BI116" s="48">
        <f t="shared" si="33"/>
        <v>112</v>
      </c>
      <c r="BJ116" s="48">
        <f>IF(BJ115&lt;'Retirement Calculator'!$B$68,BJ115+1,NA())</f>
        <v>112</v>
      </c>
      <c r="BK116" s="79"/>
      <c r="BL116" s="79"/>
      <c r="BM116" s="48">
        <f t="shared" si="34"/>
        <v>10</v>
      </c>
      <c r="BN116" s="48">
        <f t="shared" si="35"/>
        <v>112</v>
      </c>
      <c r="BO116" s="48">
        <f>IF(BO115&lt;'Retirement Calculator'!$B$68,BO115+1,NA())</f>
        <v>112</v>
      </c>
      <c r="BP116" s="79"/>
      <c r="BQ116" s="79"/>
      <c r="BR116" s="48">
        <f t="shared" si="36"/>
        <v>10</v>
      </c>
      <c r="BS116" s="48">
        <f t="shared" si="37"/>
        <v>112</v>
      </c>
      <c r="BT116" s="48">
        <f>IF(BT115&lt;'Retirement Calculator'!$B$68,BT115+1,NA())</f>
        <v>112</v>
      </c>
      <c r="BU116" s="79"/>
      <c r="BV116" s="79"/>
      <c r="BW116" s="48">
        <f t="shared" si="38"/>
        <v>10</v>
      </c>
      <c r="BX116" s="48">
        <f t="shared" si="39"/>
        <v>112</v>
      </c>
      <c r="BY116" s="48">
        <f>IF(BY115&lt;'Retirement Calculator'!$B$68,BY115+1,NA())</f>
        <v>112</v>
      </c>
      <c r="BZ116" s="79"/>
      <c r="CA116" s="79"/>
      <c r="CB116" s="79"/>
      <c r="CC116" s="79"/>
      <c r="CD116" s="79"/>
      <c r="CE116" s="79"/>
      <c r="CF116" s="79"/>
      <c r="CG116" s="79"/>
      <c r="CH116" s="79"/>
      <c r="CI116" s="79"/>
      <c r="CJ116" s="79"/>
    </row>
    <row r="117" spans="1:88">
      <c r="A117" s="44"/>
      <c r="B117" s="12" t="e">
        <f xml:space="preserve"> IF(ISERROR(F117),NA(),AI117)</f>
        <v>#N/A</v>
      </c>
      <c r="C117" s="71"/>
      <c r="D117" s="104"/>
      <c r="E117" s="99"/>
      <c r="F117" s="102" t="e">
        <f t="shared" si="23"/>
        <v>#N/A</v>
      </c>
      <c r="G117" s="103" t="str">
        <f>IF(D117="","",(D117+G116)*(1+((1+'Retirement Calculator'!$B$56)^(1/12)-1)))</f>
        <v/>
      </c>
      <c r="H117" s="55" t="str">
        <f>IF(C117="","",FV((1+'Retirement Calculator'!$B$56)^(1/12)-1,AI117,-C117,,0))</f>
        <v/>
      </c>
      <c r="I117" s="71"/>
      <c r="J117" s="99"/>
      <c r="K117" s="99"/>
      <c r="L117" s="102" t="e">
        <f t="shared" si="24"/>
        <v>#N/A</v>
      </c>
      <c r="M117" s="12" t="str">
        <f>IF(I117="","",FV((1+'Retirement Calculator'!$B$57)^(1/12)-1,AR117,-I117,,0))</f>
        <v/>
      </c>
      <c r="N117" s="12" t="str">
        <f>IF(J117="","",(J117+N116)*(1+((1+'Retirement Calculator'!$B$57)^(1/12)-1)))</f>
        <v/>
      </c>
      <c r="O117" s="71"/>
      <c r="P117" s="71"/>
      <c r="Q117" s="99"/>
      <c r="R117" s="69" t="e">
        <f t="shared" si="25"/>
        <v>#N/A</v>
      </c>
      <c r="S117" s="12" t="str">
        <f>IF(O117="","",FV((1+'Retirement Calculator'!$B$58)^(1/12)-1,BA117,-O117,,0))</f>
        <v/>
      </c>
      <c r="T117" s="43" t="str">
        <f>IF(P117="","",(P117+T116)*(1+((1+'Retirement Calculator'!$B$58)^(1/12)-1)))</f>
        <v/>
      </c>
      <c r="U117" s="71"/>
      <c r="V117" s="99"/>
      <c r="W117" s="108" t="str">
        <f>IF(U117="","",(U117+W116)*(1+((1+'Retirement Calculator'!$C$65)^(1/12)-1)))</f>
        <v/>
      </c>
      <c r="X117" s="73">
        <f t="shared" si="20"/>
        <v>0</v>
      </c>
      <c r="Y117" s="83" t="str">
        <f>IF(ISERROR(B117),"",SUM($X$5:X117))</f>
        <v/>
      </c>
      <c r="Z117" s="73">
        <f t="shared" si="21"/>
        <v>0</v>
      </c>
      <c r="AA117" s="83" t="str">
        <f>IF(ISERROR(B117),"",IF(Z117=0,NA(),SUM($Z$5:Z117)))</f>
        <v/>
      </c>
      <c r="AB117" s="83">
        <f t="shared" si="22"/>
        <v>0</v>
      </c>
      <c r="AC117" s="83" t="str">
        <f>IF(ISERROR(B117),"",IF(AB117=0,NA(),SUM($AB$5:AB117)))</f>
        <v/>
      </c>
      <c r="AD117" s="68">
        <f>IF(ISERROR(AI117),"",IF(AG117=AG116+1,AD116*(1+'Retirement Calculator'!$B$6),AD116))</f>
        <v>83354.228273453758</v>
      </c>
      <c r="AE117" s="135"/>
      <c r="AF117" s="83" t="str">
        <f>IF(AE117="","",NPER((1+'Retirement Calculator'!$B$15)/(1+'Retirement Calculator'!$B$14)-1,-12*AE117,AA117,,1))</f>
        <v/>
      </c>
      <c r="AG117" s="128">
        <f t="shared" si="26"/>
        <v>10</v>
      </c>
      <c r="AH117" s="48">
        <f t="shared" si="27"/>
        <v>113</v>
      </c>
      <c r="AI117" s="48">
        <f>IF(AI116&lt;'Retirement Calculator'!$B$68,AI116+1,NA())</f>
        <v>113</v>
      </c>
      <c r="AJ117" s="68">
        <f>IF(ISERROR(AI117),"",IF(AG117=AG116+1,AJ116*(1+'Retirement Calculator'!$B$67),AJ116))</f>
        <v>31454.922685447826</v>
      </c>
      <c r="AK117" s="48">
        <f>IF(ISERROR(AJ117),"",FV((1+'Retirement Calculator'!$B$56)^(1/12)-1,AI117,-AJ117,,0))</f>
        <v>5733389.3259991007</v>
      </c>
      <c r="AL117" s="68">
        <f>SUM($AJ$5:AJ117)</f>
        <v>2331070.4000422894</v>
      </c>
      <c r="AM117" s="79"/>
      <c r="AN117" s="48" t="str">
        <f>IF(C117="","",SUM($C$5:C117))</f>
        <v/>
      </c>
      <c r="AO117" s="79"/>
      <c r="AP117" s="48">
        <f t="shared" si="28"/>
        <v>10</v>
      </c>
      <c r="AQ117" s="48">
        <f t="shared" si="29"/>
        <v>113</v>
      </c>
      <c r="AR117" s="48">
        <f>IF(AR116&lt;'Retirement Calculator'!$B$68,AR116+1,NA())</f>
        <v>113</v>
      </c>
      <c r="AS117" s="82">
        <f>IF(ISERROR(AR117),"",IF(AP117=AP116+1,AS116*(1+'Retirement Calculator'!$B$67),AS116))</f>
        <v>5242.487114241304</v>
      </c>
      <c r="AT117" s="48">
        <f>IF(ISERROR(AS117),"",FV((1+'Retirement Calculator'!$B$57)^(1/12)-1,AR117,-AS117,,0))</f>
        <v>787306.56776424916</v>
      </c>
      <c r="AU117" s="68">
        <f>SUM($AJ$5:AS117)</f>
        <v>332459364.55418706</v>
      </c>
      <c r="AV117" s="79"/>
      <c r="AW117" s="48" t="str">
        <f>IF(I117="","",SUM($I$5:I117))</f>
        <v/>
      </c>
      <c r="AX117" s="79"/>
      <c r="AY117" s="48">
        <f t="shared" si="30"/>
        <v>10</v>
      </c>
      <c r="AZ117" s="48">
        <f t="shared" si="31"/>
        <v>113</v>
      </c>
      <c r="BA117" s="48">
        <f>IF(BA116&lt;'Retirement Calculator'!$B$68,BA116+1,NA())</f>
        <v>113</v>
      </c>
      <c r="BB117" s="82">
        <f>IF(ISERROR(BA117),"",IF(AY117=AY116+1,BB116*(1+'Retirement Calculator'!$B$67),BB116))</f>
        <v>15727.461342723913</v>
      </c>
      <c r="BC117" s="48">
        <f>IF(ISERROR(BB117),"",FV((1+'Retirement Calculator'!$B$58)^(1/12)-1,BA117,-BB117,,0))</f>
        <v>2601217.4629522646</v>
      </c>
      <c r="BD117" s="68">
        <f>SUM($AJ$5:BB117)</f>
        <v>11212522117.931988</v>
      </c>
      <c r="BE117" s="79"/>
      <c r="BF117" s="48" t="str">
        <f>IF(O117="","",SUM($O$5:O117))</f>
        <v/>
      </c>
      <c r="BG117" s="79"/>
      <c r="BH117" s="48">
        <f t="shared" si="32"/>
        <v>10</v>
      </c>
      <c r="BI117" s="48">
        <f t="shared" si="33"/>
        <v>113</v>
      </c>
      <c r="BJ117" s="48">
        <f>IF(BJ116&lt;'Retirement Calculator'!$B$68,BJ116+1,NA())</f>
        <v>113</v>
      </c>
      <c r="BK117" s="79"/>
      <c r="BL117" s="79"/>
      <c r="BM117" s="48">
        <f t="shared" si="34"/>
        <v>10</v>
      </c>
      <c r="BN117" s="48">
        <f t="shared" si="35"/>
        <v>113</v>
      </c>
      <c r="BO117" s="48">
        <f>IF(BO116&lt;'Retirement Calculator'!$B$68,BO116+1,NA())</f>
        <v>113</v>
      </c>
      <c r="BP117" s="79"/>
      <c r="BQ117" s="79"/>
      <c r="BR117" s="48">
        <f t="shared" si="36"/>
        <v>10</v>
      </c>
      <c r="BS117" s="48">
        <f t="shared" si="37"/>
        <v>113</v>
      </c>
      <c r="BT117" s="48">
        <f>IF(BT116&lt;'Retirement Calculator'!$B$68,BT116+1,NA())</f>
        <v>113</v>
      </c>
      <c r="BU117" s="79"/>
      <c r="BV117" s="79"/>
      <c r="BW117" s="48">
        <f t="shared" si="38"/>
        <v>10</v>
      </c>
      <c r="BX117" s="48">
        <f t="shared" si="39"/>
        <v>113</v>
      </c>
      <c r="BY117" s="48">
        <f>IF(BY116&lt;'Retirement Calculator'!$B$68,BY116+1,NA())</f>
        <v>113</v>
      </c>
      <c r="BZ117" s="79"/>
      <c r="CA117" s="79"/>
      <c r="CB117" s="79"/>
      <c r="CC117" s="79"/>
      <c r="CD117" s="79"/>
      <c r="CE117" s="79"/>
      <c r="CF117" s="79"/>
      <c r="CG117" s="79"/>
      <c r="CH117" s="79"/>
      <c r="CI117" s="79"/>
      <c r="CJ117" s="79"/>
    </row>
    <row r="118" spans="1:88">
      <c r="A118" s="44"/>
      <c r="B118" s="12" t="e">
        <f xml:space="preserve"> IF(ISERROR(F118),NA(),AI118)</f>
        <v>#N/A</v>
      </c>
      <c r="C118" s="71"/>
      <c r="D118" s="104"/>
      <c r="E118" s="99"/>
      <c r="F118" s="102" t="e">
        <f t="shared" si="23"/>
        <v>#N/A</v>
      </c>
      <c r="G118" s="103" t="str">
        <f>IF(D118="","",(D118+G117)*(1+((1+'Retirement Calculator'!$B$56)^(1/12)-1)))</f>
        <v/>
      </c>
      <c r="H118" s="55" t="str">
        <f>IF(C118="","",FV((1+'Retirement Calculator'!$B$56)^(1/12)-1,AI118,-C118,,0))</f>
        <v/>
      </c>
      <c r="I118" s="71"/>
      <c r="J118" s="99"/>
      <c r="K118" s="99"/>
      <c r="L118" s="102" t="e">
        <f t="shared" si="24"/>
        <v>#N/A</v>
      </c>
      <c r="M118" s="12" t="str">
        <f>IF(I118="","",FV((1+'Retirement Calculator'!$B$57)^(1/12)-1,AR118,-I118,,0))</f>
        <v/>
      </c>
      <c r="N118" s="12" t="str">
        <f>IF(J118="","",(J118+N117)*(1+((1+'Retirement Calculator'!$B$57)^(1/12)-1)))</f>
        <v/>
      </c>
      <c r="O118" s="71"/>
      <c r="P118" s="71"/>
      <c r="Q118" s="99"/>
      <c r="R118" s="69" t="e">
        <f t="shared" si="25"/>
        <v>#N/A</v>
      </c>
      <c r="S118" s="12" t="str">
        <f>IF(O118="","",FV((1+'Retirement Calculator'!$B$58)^(1/12)-1,BA118,-O118,,0))</f>
        <v/>
      </c>
      <c r="T118" s="43" t="str">
        <f>IF(P118="","",(P118+T117)*(1+((1+'Retirement Calculator'!$B$58)^(1/12)-1)))</f>
        <v/>
      </c>
      <c r="U118" s="71"/>
      <c r="V118" s="99"/>
      <c r="W118" s="108" t="str">
        <f>IF(U118="","",(U118+W117)*(1+((1+'Retirement Calculator'!$C$65)^(1/12)-1)))</f>
        <v/>
      </c>
      <c r="X118" s="73">
        <f t="shared" si="20"/>
        <v>0</v>
      </c>
      <c r="Y118" s="83" t="str">
        <f>IF(ISERROR(B118),"",SUM($X$5:X118))</f>
        <v/>
      </c>
      <c r="Z118" s="73">
        <f t="shared" si="21"/>
        <v>0</v>
      </c>
      <c r="AA118" s="83" t="str">
        <f>IF(ISERROR(B118),"",IF(Z118=0,NA(),SUM($Z$5:Z118)))</f>
        <v/>
      </c>
      <c r="AB118" s="83">
        <f t="shared" si="22"/>
        <v>0</v>
      </c>
      <c r="AC118" s="83" t="str">
        <f>IF(ISERROR(B118),"",IF(AB118=0,NA(),SUM($AB$5:AB118)))</f>
        <v/>
      </c>
      <c r="AD118" s="68">
        <f>IF(ISERROR(AI118),"",IF(AG118=AG117+1,AD117*(1+'Retirement Calculator'!$B$6),AD117))</f>
        <v>83354.228273453758</v>
      </c>
      <c r="AE118" s="135"/>
      <c r="AF118" s="83" t="str">
        <f>IF(AE118="","",NPER((1+'Retirement Calculator'!$B$15)/(1+'Retirement Calculator'!$B$14)-1,-12*AE118,AA118,,1))</f>
        <v/>
      </c>
      <c r="AG118" s="128">
        <f t="shared" si="26"/>
        <v>10</v>
      </c>
      <c r="AH118" s="48">
        <f t="shared" si="27"/>
        <v>114</v>
      </c>
      <c r="AI118" s="48">
        <f>IF(AI117&lt;'Retirement Calculator'!$B$68,AI117+1,NA())</f>
        <v>114</v>
      </c>
      <c r="AJ118" s="68">
        <f>IF(ISERROR(AI118),"",IF(AG118=AG117+1,AJ117*(1+'Retirement Calculator'!$B$67),AJ117))</f>
        <v>31454.922685447826</v>
      </c>
      <c r="AK118" s="48">
        <f>IF(ISERROR(AJ118),"",FV((1+'Retirement Calculator'!$B$56)^(1/12)-1,AI118,-AJ118,,0))</f>
        <v>5810563.1003036434</v>
      </c>
      <c r="AL118" s="68">
        <f>SUM($AJ$5:AJ118)</f>
        <v>2362525.322727737</v>
      </c>
      <c r="AM118" s="79"/>
      <c r="AN118" s="48" t="str">
        <f>IF(C118="","",SUM($C$5:C118))</f>
        <v/>
      </c>
      <c r="AO118" s="79"/>
      <c r="AP118" s="48">
        <f t="shared" si="28"/>
        <v>10</v>
      </c>
      <c r="AQ118" s="48">
        <f t="shared" si="29"/>
        <v>114</v>
      </c>
      <c r="AR118" s="48">
        <f>IF(AR117&lt;'Retirement Calculator'!$B$68,AR117+1,NA())</f>
        <v>114</v>
      </c>
      <c r="AS118" s="82">
        <f>IF(ISERROR(AR118),"",IF(AP118=AP117+1,AS117*(1+'Retirement Calculator'!$B$67),AS117))</f>
        <v>5242.487114241304</v>
      </c>
      <c r="AT118" s="48">
        <f>IF(ISERROR(AS118),"",FV((1+'Retirement Calculator'!$B$57)^(1/12)-1,AR118,-AS118,,0))</f>
        <v>796381.30940750963</v>
      </c>
      <c r="AU118" s="68">
        <f>SUM($AJ$5:AS118)</f>
        <v>340669388.38701814</v>
      </c>
      <c r="AV118" s="79"/>
      <c r="AW118" s="48" t="str">
        <f>IF(I118="","",SUM($I$5:I118))</f>
        <v/>
      </c>
      <c r="AX118" s="79"/>
      <c r="AY118" s="48">
        <f t="shared" si="30"/>
        <v>10</v>
      </c>
      <c r="AZ118" s="48">
        <f t="shared" si="31"/>
        <v>114</v>
      </c>
      <c r="BA118" s="48">
        <f>IF(BA117&lt;'Retirement Calculator'!$B$68,BA117+1,NA())</f>
        <v>114</v>
      </c>
      <c r="BB118" s="82">
        <f>IF(ISERROR(BA118),"",IF(AY118=AY117+1,BB117*(1+'Retirement Calculator'!$B$67),BB117))</f>
        <v>15727.461342723913</v>
      </c>
      <c r="BC118" s="48">
        <f>IF(ISERROR(BB118),"",FV((1+'Retirement Calculator'!$B$58)^(1/12)-1,BA118,-BB118,,0))</f>
        <v>2633681.2357742903</v>
      </c>
      <c r="BD118" s="68">
        <f>SUM($AJ$5:BB118)</f>
        <v>11562213876.922586</v>
      </c>
      <c r="BE118" s="79"/>
      <c r="BF118" s="48" t="str">
        <f>IF(O118="","",SUM($O$5:O118))</f>
        <v/>
      </c>
      <c r="BG118" s="79"/>
      <c r="BH118" s="48">
        <f t="shared" si="32"/>
        <v>10</v>
      </c>
      <c r="BI118" s="48">
        <f t="shared" si="33"/>
        <v>114</v>
      </c>
      <c r="BJ118" s="48">
        <f>IF(BJ117&lt;'Retirement Calculator'!$B$68,BJ117+1,NA())</f>
        <v>114</v>
      </c>
      <c r="BK118" s="79"/>
      <c r="BL118" s="79"/>
      <c r="BM118" s="48">
        <f t="shared" si="34"/>
        <v>10</v>
      </c>
      <c r="BN118" s="48">
        <f t="shared" si="35"/>
        <v>114</v>
      </c>
      <c r="BO118" s="48">
        <f>IF(BO117&lt;'Retirement Calculator'!$B$68,BO117+1,NA())</f>
        <v>114</v>
      </c>
      <c r="BP118" s="79"/>
      <c r="BQ118" s="79"/>
      <c r="BR118" s="48">
        <f t="shared" si="36"/>
        <v>10</v>
      </c>
      <c r="BS118" s="48">
        <f t="shared" si="37"/>
        <v>114</v>
      </c>
      <c r="BT118" s="48">
        <f>IF(BT117&lt;'Retirement Calculator'!$B$68,BT117+1,NA())</f>
        <v>114</v>
      </c>
      <c r="BU118" s="79"/>
      <c r="BV118" s="79"/>
      <c r="BW118" s="48">
        <f t="shared" si="38"/>
        <v>10</v>
      </c>
      <c r="BX118" s="48">
        <f t="shared" si="39"/>
        <v>114</v>
      </c>
      <c r="BY118" s="48">
        <f>IF(BY117&lt;'Retirement Calculator'!$B$68,BY117+1,NA())</f>
        <v>114</v>
      </c>
      <c r="BZ118" s="79"/>
      <c r="CA118" s="79"/>
      <c r="CB118" s="79"/>
      <c r="CC118" s="79"/>
      <c r="CD118" s="79"/>
      <c r="CE118" s="79"/>
      <c r="CF118" s="79"/>
      <c r="CG118" s="79"/>
      <c r="CH118" s="79"/>
      <c r="CI118" s="79"/>
      <c r="CJ118" s="79"/>
    </row>
    <row r="119" spans="1:88">
      <c r="A119" s="44"/>
      <c r="B119" s="12" t="e">
        <f xml:space="preserve"> IF(ISERROR(F119),NA(),AI119)</f>
        <v>#N/A</v>
      </c>
      <c r="C119" s="71"/>
      <c r="D119" s="104"/>
      <c r="E119" s="99"/>
      <c r="F119" s="102" t="e">
        <f t="shared" si="23"/>
        <v>#N/A</v>
      </c>
      <c r="G119" s="103" t="str">
        <f>IF(D119="","",(D119+G118)*(1+((1+'Retirement Calculator'!$B$56)^(1/12)-1)))</f>
        <v/>
      </c>
      <c r="H119" s="55" t="str">
        <f>IF(C119="","",FV((1+'Retirement Calculator'!$B$56)^(1/12)-1,AI119,-C119,,0))</f>
        <v/>
      </c>
      <c r="I119" s="71"/>
      <c r="J119" s="99"/>
      <c r="K119" s="99"/>
      <c r="L119" s="102" t="e">
        <f t="shared" si="24"/>
        <v>#N/A</v>
      </c>
      <c r="M119" s="12" t="str">
        <f>IF(I119="","",FV((1+'Retirement Calculator'!$B$57)^(1/12)-1,AR119,-I119,,0))</f>
        <v/>
      </c>
      <c r="N119" s="12" t="str">
        <f>IF(J119="","",(J119+N118)*(1+((1+'Retirement Calculator'!$B$57)^(1/12)-1)))</f>
        <v/>
      </c>
      <c r="O119" s="71"/>
      <c r="P119" s="71"/>
      <c r="Q119" s="99"/>
      <c r="R119" s="69" t="e">
        <f t="shared" si="25"/>
        <v>#N/A</v>
      </c>
      <c r="S119" s="12" t="str">
        <f>IF(O119="","",FV((1+'Retirement Calculator'!$B$58)^(1/12)-1,BA119,-O119,,0))</f>
        <v/>
      </c>
      <c r="T119" s="43" t="str">
        <f>IF(P119="","",(P119+T118)*(1+((1+'Retirement Calculator'!$B$58)^(1/12)-1)))</f>
        <v/>
      </c>
      <c r="U119" s="71"/>
      <c r="V119" s="99"/>
      <c r="W119" s="108" t="str">
        <f>IF(U119="","",(U119+W118)*(1+((1+'Retirement Calculator'!$C$65)^(1/12)-1)))</f>
        <v/>
      </c>
      <c r="X119" s="73">
        <f t="shared" si="20"/>
        <v>0</v>
      </c>
      <c r="Y119" s="83" t="str">
        <f>IF(ISERROR(B119),"",SUM($X$5:X119))</f>
        <v/>
      </c>
      <c r="Z119" s="73">
        <f t="shared" si="21"/>
        <v>0</v>
      </c>
      <c r="AA119" s="83" t="str">
        <f>IF(ISERROR(B119),"",IF(Z119=0,NA(),SUM($Z$5:Z119)))</f>
        <v/>
      </c>
      <c r="AB119" s="83">
        <f t="shared" si="22"/>
        <v>0</v>
      </c>
      <c r="AC119" s="83" t="str">
        <f>IF(ISERROR(B119),"",IF(AB119=0,NA(),SUM($AB$5:AB119)))</f>
        <v/>
      </c>
      <c r="AD119" s="68">
        <f>IF(ISERROR(AI119),"",IF(AG119=AG118+1,AD118*(1+'Retirement Calculator'!$B$6),AD118))</f>
        <v>83354.228273453758</v>
      </c>
      <c r="AE119" s="135"/>
      <c r="AF119" s="83" t="str">
        <f>IF(AE119="","",NPER((1+'Retirement Calculator'!$B$15)/(1+'Retirement Calculator'!$B$14)-1,-12*AE119,AA119,,1))</f>
        <v/>
      </c>
      <c r="AG119" s="128">
        <f t="shared" si="26"/>
        <v>10</v>
      </c>
      <c r="AH119" s="48">
        <f t="shared" si="27"/>
        <v>115</v>
      </c>
      <c r="AI119" s="48">
        <f>IF(AI118&lt;'Retirement Calculator'!$B$68,AI118+1,NA())</f>
        <v>115</v>
      </c>
      <c r="AJ119" s="68">
        <f>IF(ISERROR(AI119),"",IF(AG119=AG118+1,AJ118*(1+'Retirement Calculator'!$B$67),AJ118))</f>
        <v>31454.922685447826</v>
      </c>
      <c r="AK119" s="48">
        <f>IF(ISERROR(AJ119),"",FV((1+'Retirement Calculator'!$B$56)^(1/12)-1,AI119,-AJ119,,0))</f>
        <v>5888352.2691219188</v>
      </c>
      <c r="AL119" s="68">
        <f>SUM($AJ$5:AJ119)</f>
        <v>2393980.2454131846</v>
      </c>
      <c r="AM119" s="79"/>
      <c r="AN119" s="48" t="str">
        <f>IF(C119="","",SUM($C$5:C119))</f>
        <v/>
      </c>
      <c r="AO119" s="79"/>
      <c r="AP119" s="48">
        <f t="shared" si="28"/>
        <v>10</v>
      </c>
      <c r="AQ119" s="48">
        <f t="shared" si="29"/>
        <v>115</v>
      </c>
      <c r="AR119" s="48">
        <f>IF(AR118&lt;'Retirement Calculator'!$B$68,AR118+1,NA())</f>
        <v>115</v>
      </c>
      <c r="AS119" s="82">
        <f>IF(ISERROR(AR119),"",IF(AP119=AP118+1,AS118*(1+'Retirement Calculator'!$B$67),AS118))</f>
        <v>5242.487114241304</v>
      </c>
      <c r="AT119" s="48">
        <f>IF(ISERROR(AS119),"",FV((1+'Retirement Calculator'!$B$57)^(1/12)-1,AR119,-AS119,,0))</f>
        <v>805500.22281458613</v>
      </c>
      <c r="AU119" s="68">
        <f>SUM($AJ$5:AS119)</f>
        <v>348988658.31135297</v>
      </c>
      <c r="AV119" s="79"/>
      <c r="AW119" s="48" t="str">
        <f>IF(I119="","",SUM($I$5:I119))</f>
        <v/>
      </c>
      <c r="AX119" s="79"/>
      <c r="AY119" s="48">
        <f t="shared" si="30"/>
        <v>10</v>
      </c>
      <c r="AZ119" s="48">
        <f t="shared" si="31"/>
        <v>115</v>
      </c>
      <c r="BA119" s="48">
        <f>IF(BA118&lt;'Retirement Calculator'!$B$68,BA118+1,NA())</f>
        <v>115</v>
      </c>
      <c r="BB119" s="82">
        <f>IF(ISERROR(BA119),"",IF(AY119=AY118+1,BB118*(1+'Retirement Calculator'!$B$67),BB118))</f>
        <v>15727.461342723913</v>
      </c>
      <c r="BC119" s="48">
        <f>IF(ISERROR(BB119),"",FV((1+'Retirement Calculator'!$B$58)^(1/12)-1,BA119,-BB119,,0))</f>
        <v>2666353.8814881374</v>
      </c>
      <c r="BD119" s="68">
        <f>SUM($AJ$5:BB119)</f>
        <v>11920343272.84243</v>
      </c>
      <c r="BE119" s="79"/>
      <c r="BF119" s="48" t="str">
        <f>IF(O119="","",SUM($O$5:O119))</f>
        <v/>
      </c>
      <c r="BG119" s="79"/>
      <c r="BH119" s="48">
        <f t="shared" si="32"/>
        <v>10</v>
      </c>
      <c r="BI119" s="48">
        <f t="shared" si="33"/>
        <v>115</v>
      </c>
      <c r="BJ119" s="48">
        <f>IF(BJ118&lt;'Retirement Calculator'!$B$68,BJ118+1,NA())</f>
        <v>115</v>
      </c>
      <c r="BK119" s="79"/>
      <c r="BL119" s="79"/>
      <c r="BM119" s="48">
        <f t="shared" si="34"/>
        <v>10</v>
      </c>
      <c r="BN119" s="48">
        <f t="shared" si="35"/>
        <v>115</v>
      </c>
      <c r="BO119" s="48">
        <f>IF(BO118&lt;'Retirement Calculator'!$B$68,BO118+1,NA())</f>
        <v>115</v>
      </c>
      <c r="BP119" s="79"/>
      <c r="BQ119" s="79"/>
      <c r="BR119" s="48">
        <f t="shared" si="36"/>
        <v>10</v>
      </c>
      <c r="BS119" s="48">
        <f t="shared" si="37"/>
        <v>115</v>
      </c>
      <c r="BT119" s="48">
        <f>IF(BT118&lt;'Retirement Calculator'!$B$68,BT118+1,NA())</f>
        <v>115</v>
      </c>
      <c r="BU119" s="79"/>
      <c r="BV119" s="79"/>
      <c r="BW119" s="48">
        <f t="shared" si="38"/>
        <v>10</v>
      </c>
      <c r="BX119" s="48">
        <f t="shared" si="39"/>
        <v>115</v>
      </c>
      <c r="BY119" s="48">
        <f>IF(BY118&lt;'Retirement Calculator'!$B$68,BY118+1,NA())</f>
        <v>115</v>
      </c>
      <c r="BZ119" s="79"/>
      <c r="CA119" s="79"/>
      <c r="CB119" s="79"/>
      <c r="CC119" s="79"/>
      <c r="CD119" s="79"/>
      <c r="CE119" s="79"/>
      <c r="CF119" s="79"/>
      <c r="CG119" s="79"/>
      <c r="CH119" s="79"/>
      <c r="CI119" s="79"/>
      <c r="CJ119" s="79"/>
    </row>
    <row r="120" spans="1:88">
      <c r="A120" s="44"/>
      <c r="B120" s="12" t="e">
        <f xml:space="preserve"> IF(ISERROR(F120),NA(),AI120)</f>
        <v>#N/A</v>
      </c>
      <c r="C120" s="71"/>
      <c r="D120" s="104"/>
      <c r="E120" s="99"/>
      <c r="F120" s="102" t="e">
        <f t="shared" si="23"/>
        <v>#N/A</v>
      </c>
      <c r="G120" s="103" t="str">
        <f>IF(D120="","",(D120+G119)*(1+((1+'Retirement Calculator'!$B$56)^(1/12)-1)))</f>
        <v/>
      </c>
      <c r="H120" s="55" t="str">
        <f>IF(C120="","",FV((1+'Retirement Calculator'!$B$56)^(1/12)-1,AI120,-C120,,0))</f>
        <v/>
      </c>
      <c r="I120" s="71"/>
      <c r="J120" s="99"/>
      <c r="K120" s="99"/>
      <c r="L120" s="102" t="e">
        <f t="shared" si="24"/>
        <v>#N/A</v>
      </c>
      <c r="M120" s="12" t="str">
        <f>IF(I120="","",FV((1+'Retirement Calculator'!$B$57)^(1/12)-1,AR120,-I120,,0))</f>
        <v/>
      </c>
      <c r="N120" s="12" t="str">
        <f>IF(J120="","",(J120+N119)*(1+((1+'Retirement Calculator'!$B$57)^(1/12)-1)))</f>
        <v/>
      </c>
      <c r="O120" s="71"/>
      <c r="P120" s="71"/>
      <c r="Q120" s="99"/>
      <c r="R120" s="69" t="e">
        <f t="shared" si="25"/>
        <v>#N/A</v>
      </c>
      <c r="S120" s="12" t="str">
        <f>IF(O120="","",FV((1+'Retirement Calculator'!$B$58)^(1/12)-1,BA120,-O120,,0))</f>
        <v/>
      </c>
      <c r="T120" s="43" t="str">
        <f>IF(P120="","",(P120+T119)*(1+((1+'Retirement Calculator'!$B$58)^(1/12)-1)))</f>
        <v/>
      </c>
      <c r="U120" s="71"/>
      <c r="V120" s="99"/>
      <c r="W120" s="108" t="str">
        <f>IF(U120="","",(U120+W119)*(1+((1+'Retirement Calculator'!$C$65)^(1/12)-1)))</f>
        <v/>
      </c>
      <c r="X120" s="73">
        <f t="shared" si="20"/>
        <v>0</v>
      </c>
      <c r="Y120" s="83" t="str">
        <f>IF(ISERROR(B120),"",SUM($X$5:X120))</f>
        <v/>
      </c>
      <c r="Z120" s="73">
        <f t="shared" si="21"/>
        <v>0</v>
      </c>
      <c r="AA120" s="83" t="str">
        <f>IF(ISERROR(B120),"",IF(Z120=0,NA(),SUM($Z$5:Z120)))</f>
        <v/>
      </c>
      <c r="AB120" s="83">
        <f t="shared" si="22"/>
        <v>0</v>
      </c>
      <c r="AC120" s="83" t="str">
        <f>IF(ISERROR(B120),"",IF(AB120=0,NA(),SUM($AB$5:AB120)))</f>
        <v/>
      </c>
      <c r="AD120" s="68">
        <f>IF(ISERROR(AI120),"",IF(AG120=AG119+1,AD119*(1+'Retirement Calculator'!$B$6),AD119))</f>
        <v>83354.228273453758</v>
      </c>
      <c r="AE120" s="135"/>
      <c r="AF120" s="83" t="str">
        <f>IF(AE120="","",NPER((1+'Retirement Calculator'!$B$15)/(1+'Retirement Calculator'!$B$14)-1,-12*AE120,AA120,,1))</f>
        <v/>
      </c>
      <c r="AG120" s="128">
        <f t="shared" si="26"/>
        <v>10</v>
      </c>
      <c r="AH120" s="48">
        <f t="shared" si="27"/>
        <v>116</v>
      </c>
      <c r="AI120" s="48">
        <f>IF(AI119&lt;'Retirement Calculator'!$B$68,AI119+1,NA())</f>
        <v>116</v>
      </c>
      <c r="AJ120" s="68">
        <f>IF(ISERROR(AI120),"",IF(AG120=AG119+1,AJ119*(1+'Retirement Calculator'!$B$67),AJ119))</f>
        <v>31454.922685447826</v>
      </c>
      <c r="AK120" s="48">
        <f>IF(ISERROR(AJ120),"",FV((1+'Retirement Calculator'!$B$56)^(1/12)-1,AI120,-AJ120,,0))</f>
        <v>5966761.7396961981</v>
      </c>
      <c r="AL120" s="68">
        <f>SUM($AJ$5:AJ120)</f>
        <v>2425435.1680986322</v>
      </c>
      <c r="AM120" s="79"/>
      <c r="AN120" s="48" t="str">
        <f>IF(C120="","",SUM($C$5:C120))</f>
        <v/>
      </c>
      <c r="AO120" s="79"/>
      <c r="AP120" s="48">
        <f t="shared" si="28"/>
        <v>10</v>
      </c>
      <c r="AQ120" s="48">
        <f t="shared" si="29"/>
        <v>116</v>
      </c>
      <c r="AR120" s="48">
        <f>IF(AR119&lt;'Retirement Calculator'!$B$68,AR119+1,NA())</f>
        <v>116</v>
      </c>
      <c r="AS120" s="82">
        <f>IF(ISERROR(AR120),"",IF(AP120=AP119+1,AS119*(1+'Retirement Calculator'!$B$67),AS119))</f>
        <v>5242.487114241304</v>
      </c>
      <c r="AT120" s="48">
        <f>IF(ISERROR(AS120),"",FV((1+'Retirement Calculator'!$B$57)^(1/12)-1,AR120,-AS120,,0))</f>
        <v>814663.52299377264</v>
      </c>
      <c r="AU120" s="68">
        <f>SUM($AJ$5:AS120)</f>
        <v>357417794.6289475</v>
      </c>
      <c r="AV120" s="79"/>
      <c r="AW120" s="48" t="str">
        <f>IF(I120="","",SUM($I$5:I120))</f>
        <v/>
      </c>
      <c r="AX120" s="79"/>
      <c r="AY120" s="48">
        <f t="shared" si="30"/>
        <v>10</v>
      </c>
      <c r="AZ120" s="48">
        <f t="shared" si="31"/>
        <v>116</v>
      </c>
      <c r="BA120" s="48">
        <f>IF(BA119&lt;'Retirement Calculator'!$B$68,BA119+1,NA())</f>
        <v>116</v>
      </c>
      <c r="BB120" s="82">
        <f>IF(ISERROR(BA120),"",IF(AY120=AY119+1,BB119*(1+'Retirement Calculator'!$B$67),BB119))</f>
        <v>15727.461342723913</v>
      </c>
      <c r="BC120" s="48">
        <f>IF(ISERROR(BB120),"",FV((1+'Retirement Calculator'!$B$58)^(1/12)-1,BA120,-BB120,,0))</f>
        <v>2699236.7439882793</v>
      </c>
      <c r="BD120" s="68">
        <f>SUM($AJ$5:BB120)</f>
        <v>12287020836.773308</v>
      </c>
      <c r="BE120" s="79"/>
      <c r="BF120" s="48" t="str">
        <f>IF(O120="","",SUM($O$5:O120))</f>
        <v/>
      </c>
      <c r="BG120" s="79"/>
      <c r="BH120" s="48">
        <f t="shared" si="32"/>
        <v>10</v>
      </c>
      <c r="BI120" s="48">
        <f t="shared" si="33"/>
        <v>116</v>
      </c>
      <c r="BJ120" s="48">
        <f>IF(BJ119&lt;'Retirement Calculator'!$B$68,BJ119+1,NA())</f>
        <v>116</v>
      </c>
      <c r="BK120" s="79"/>
      <c r="BL120" s="79"/>
      <c r="BM120" s="48">
        <f t="shared" si="34"/>
        <v>10</v>
      </c>
      <c r="BN120" s="48">
        <f t="shared" si="35"/>
        <v>116</v>
      </c>
      <c r="BO120" s="48">
        <f>IF(BO119&lt;'Retirement Calculator'!$B$68,BO119+1,NA())</f>
        <v>116</v>
      </c>
      <c r="BP120" s="79"/>
      <c r="BQ120" s="79"/>
      <c r="BR120" s="48">
        <f t="shared" si="36"/>
        <v>10</v>
      </c>
      <c r="BS120" s="48">
        <f t="shared" si="37"/>
        <v>116</v>
      </c>
      <c r="BT120" s="48">
        <f>IF(BT119&lt;'Retirement Calculator'!$B$68,BT119+1,NA())</f>
        <v>116</v>
      </c>
      <c r="BU120" s="79"/>
      <c r="BV120" s="79"/>
      <c r="BW120" s="48">
        <f t="shared" si="38"/>
        <v>10</v>
      </c>
      <c r="BX120" s="48">
        <f t="shared" si="39"/>
        <v>116</v>
      </c>
      <c r="BY120" s="48">
        <f>IF(BY119&lt;'Retirement Calculator'!$B$68,BY119+1,NA())</f>
        <v>116</v>
      </c>
      <c r="BZ120" s="79"/>
      <c r="CA120" s="79"/>
      <c r="CB120" s="79"/>
      <c r="CC120" s="79"/>
      <c r="CD120" s="79"/>
      <c r="CE120" s="79"/>
      <c r="CF120" s="79"/>
      <c r="CG120" s="79"/>
      <c r="CH120" s="79"/>
      <c r="CI120" s="79"/>
      <c r="CJ120" s="79"/>
    </row>
    <row r="121" spans="1:88">
      <c r="A121" s="44"/>
      <c r="B121" s="12" t="e">
        <f xml:space="preserve"> IF(ISERROR(F121),NA(),AI121)</f>
        <v>#N/A</v>
      </c>
      <c r="C121" s="71"/>
      <c r="D121" s="104"/>
      <c r="E121" s="99"/>
      <c r="F121" s="102" t="e">
        <f t="shared" si="23"/>
        <v>#N/A</v>
      </c>
      <c r="G121" s="103" t="str">
        <f>IF(D121="","",(D121+G120)*(1+((1+'Retirement Calculator'!$B$56)^(1/12)-1)))</f>
        <v/>
      </c>
      <c r="H121" s="55" t="str">
        <f>IF(C121="","",FV((1+'Retirement Calculator'!$B$56)^(1/12)-1,AI121,-C121,,0))</f>
        <v/>
      </c>
      <c r="I121" s="71"/>
      <c r="J121" s="99"/>
      <c r="K121" s="99"/>
      <c r="L121" s="102" t="e">
        <f t="shared" si="24"/>
        <v>#N/A</v>
      </c>
      <c r="M121" s="12" t="str">
        <f>IF(I121="","",FV((1+'Retirement Calculator'!$B$57)^(1/12)-1,AR121,-I121,,0))</f>
        <v/>
      </c>
      <c r="N121" s="12" t="str">
        <f>IF(J121="","",(J121+N120)*(1+((1+'Retirement Calculator'!$B$57)^(1/12)-1)))</f>
        <v/>
      </c>
      <c r="O121" s="71"/>
      <c r="P121" s="71"/>
      <c r="Q121" s="99"/>
      <c r="R121" s="69" t="e">
        <f t="shared" si="25"/>
        <v>#N/A</v>
      </c>
      <c r="S121" s="12" t="str">
        <f>IF(O121="","",FV((1+'Retirement Calculator'!$B$58)^(1/12)-1,BA121,-O121,,0))</f>
        <v/>
      </c>
      <c r="T121" s="43" t="str">
        <f>IF(P121="","",(P121+T120)*(1+((1+'Retirement Calculator'!$B$58)^(1/12)-1)))</f>
        <v/>
      </c>
      <c r="U121" s="71"/>
      <c r="V121" s="99"/>
      <c r="W121" s="108" t="str">
        <f>IF(U121="","",(U121+W120)*(1+((1+'Retirement Calculator'!$C$65)^(1/12)-1)))</f>
        <v/>
      </c>
      <c r="X121" s="73">
        <f t="shared" si="20"/>
        <v>0</v>
      </c>
      <c r="Y121" s="83" t="str">
        <f>IF(ISERROR(B121),"",SUM($X$5:X121))</f>
        <v/>
      </c>
      <c r="Z121" s="73">
        <f t="shared" si="21"/>
        <v>0</v>
      </c>
      <c r="AA121" s="83" t="str">
        <f>IF(ISERROR(B121),"",IF(Z121=0,NA(),SUM($Z$5:Z121)))</f>
        <v/>
      </c>
      <c r="AB121" s="83">
        <f t="shared" si="22"/>
        <v>0</v>
      </c>
      <c r="AC121" s="83" t="str">
        <f>IF(ISERROR(B121),"",IF(AB121=0,NA(),SUM($AB$5:AB121)))</f>
        <v/>
      </c>
      <c r="AD121" s="68">
        <f>IF(ISERROR(AI121),"",IF(AG121=AG120+1,AD120*(1+'Retirement Calculator'!$B$6),AD120))</f>
        <v>83354.228273453758</v>
      </c>
      <c r="AE121" s="135"/>
      <c r="AF121" s="83" t="str">
        <f>IF(AE121="","",NPER((1+'Retirement Calculator'!$B$15)/(1+'Retirement Calculator'!$B$14)-1,-12*AE121,AA121,,1))</f>
        <v/>
      </c>
      <c r="AG121" s="128">
        <f t="shared" si="26"/>
        <v>10</v>
      </c>
      <c r="AH121" s="48">
        <f t="shared" si="27"/>
        <v>117</v>
      </c>
      <c r="AI121" s="48">
        <f>IF(AI120&lt;'Retirement Calculator'!$B$68,AI120+1,NA())</f>
        <v>117</v>
      </c>
      <c r="AJ121" s="68">
        <f>IF(ISERROR(AI121),"",IF(AG121=AG120+1,AJ120*(1+'Retirement Calculator'!$B$67),AJ120))</f>
        <v>31454.922685447826</v>
      </c>
      <c r="AK121" s="48">
        <f>IF(ISERROR(AJ121),"",FV((1+'Retirement Calculator'!$B$56)^(1/12)-1,AI121,-AJ121,,0))</f>
        <v>6045796.4583997959</v>
      </c>
      <c r="AL121" s="68">
        <f>SUM($AJ$5:AJ121)</f>
        <v>2456890.0907840799</v>
      </c>
      <c r="AM121" s="79"/>
      <c r="AN121" s="48" t="str">
        <f>IF(C121="","",SUM($C$5:C121))</f>
        <v/>
      </c>
      <c r="AO121" s="79"/>
      <c r="AP121" s="48">
        <f t="shared" si="28"/>
        <v>10</v>
      </c>
      <c r="AQ121" s="48">
        <f t="shared" si="29"/>
        <v>117</v>
      </c>
      <c r="AR121" s="48">
        <f>IF(AR120&lt;'Retirement Calculator'!$B$68,AR120+1,NA())</f>
        <v>117</v>
      </c>
      <c r="AS121" s="82">
        <f>IF(ISERROR(AR121),"",IF(AP121=AP120+1,AS120*(1+'Retirement Calculator'!$B$67),AS120))</f>
        <v>5242.487114241304</v>
      </c>
      <c r="AT121" s="48">
        <f>IF(ISERROR(AS121),"",FV((1+'Retirement Calculator'!$B$57)^(1/12)-1,AR121,-AS121,,0))</f>
        <v>823871.42599992675</v>
      </c>
      <c r="AU121" s="68">
        <f>SUM($AJ$5:AS121)</f>
        <v>365957422.58793104</v>
      </c>
      <c r="AV121" s="79"/>
      <c r="AW121" s="48" t="str">
        <f>IF(I121="","",SUM($I$5:I121))</f>
        <v/>
      </c>
      <c r="AX121" s="79"/>
      <c r="AY121" s="48">
        <f t="shared" si="30"/>
        <v>10</v>
      </c>
      <c r="AZ121" s="48">
        <f t="shared" si="31"/>
        <v>117</v>
      </c>
      <c r="BA121" s="48">
        <f>IF(BA120&lt;'Retirement Calculator'!$B$68,BA120+1,NA())</f>
        <v>117</v>
      </c>
      <c r="BB121" s="82">
        <f>IF(ISERROR(BA121),"",IF(AY121=AY120+1,BB120*(1+'Retirement Calculator'!$B$67),BB120))</f>
        <v>15727.461342723913</v>
      </c>
      <c r="BC121" s="48">
        <f>IF(ISERROR(BB121),"",FV((1+'Retirement Calculator'!$B$58)^(1/12)-1,BA121,-BB121,,0))</f>
        <v>2732331.1758158524</v>
      </c>
      <c r="BD121" s="68">
        <f>SUM($AJ$5:BB121)</f>
        <v>12662357730.207565</v>
      </c>
      <c r="BE121" s="79"/>
      <c r="BF121" s="48" t="str">
        <f>IF(O121="","",SUM($O$5:O121))</f>
        <v/>
      </c>
      <c r="BG121" s="79"/>
      <c r="BH121" s="48">
        <f t="shared" si="32"/>
        <v>10</v>
      </c>
      <c r="BI121" s="48">
        <f t="shared" si="33"/>
        <v>117</v>
      </c>
      <c r="BJ121" s="48">
        <f>IF(BJ120&lt;'Retirement Calculator'!$B$68,BJ120+1,NA())</f>
        <v>117</v>
      </c>
      <c r="BK121" s="79"/>
      <c r="BL121" s="79"/>
      <c r="BM121" s="48">
        <f t="shared" si="34"/>
        <v>10</v>
      </c>
      <c r="BN121" s="48">
        <f t="shared" si="35"/>
        <v>117</v>
      </c>
      <c r="BO121" s="48">
        <f>IF(BO120&lt;'Retirement Calculator'!$B$68,BO120+1,NA())</f>
        <v>117</v>
      </c>
      <c r="BP121" s="79"/>
      <c r="BQ121" s="79"/>
      <c r="BR121" s="48">
        <f t="shared" si="36"/>
        <v>10</v>
      </c>
      <c r="BS121" s="48">
        <f t="shared" si="37"/>
        <v>117</v>
      </c>
      <c r="BT121" s="48">
        <f>IF(BT120&lt;'Retirement Calculator'!$B$68,BT120+1,NA())</f>
        <v>117</v>
      </c>
      <c r="BU121" s="79"/>
      <c r="BV121" s="79"/>
      <c r="BW121" s="48">
        <f t="shared" si="38"/>
        <v>10</v>
      </c>
      <c r="BX121" s="48">
        <f t="shared" si="39"/>
        <v>117</v>
      </c>
      <c r="BY121" s="48">
        <f>IF(BY120&lt;'Retirement Calculator'!$B$68,BY120+1,NA())</f>
        <v>117</v>
      </c>
      <c r="BZ121" s="79"/>
      <c r="CA121" s="79"/>
      <c r="CB121" s="79"/>
      <c r="CC121" s="79"/>
      <c r="CD121" s="79"/>
      <c r="CE121" s="79"/>
      <c r="CF121" s="79"/>
      <c r="CG121" s="79"/>
      <c r="CH121" s="79"/>
      <c r="CI121" s="79"/>
      <c r="CJ121" s="79"/>
    </row>
    <row r="122" spans="1:88">
      <c r="A122" s="44"/>
      <c r="B122" s="12" t="e">
        <f xml:space="preserve"> IF(ISERROR(F122),NA(),AI122)</f>
        <v>#N/A</v>
      </c>
      <c r="C122" s="71"/>
      <c r="D122" s="104"/>
      <c r="E122" s="99"/>
      <c r="F122" s="102" t="e">
        <f t="shared" si="23"/>
        <v>#N/A</v>
      </c>
      <c r="G122" s="103" t="str">
        <f>IF(D122="","",(D122+G121)*(1+((1+'Retirement Calculator'!$B$56)^(1/12)-1)))</f>
        <v/>
      </c>
      <c r="H122" s="55" t="str">
        <f>IF(C122="","",FV((1+'Retirement Calculator'!$B$56)^(1/12)-1,AI122,-C122,,0))</f>
        <v/>
      </c>
      <c r="I122" s="71"/>
      <c r="J122" s="99"/>
      <c r="K122" s="99"/>
      <c r="L122" s="102" t="e">
        <f t="shared" si="24"/>
        <v>#N/A</v>
      </c>
      <c r="M122" s="12" t="str">
        <f>IF(I122="","",FV((1+'Retirement Calculator'!$B$57)^(1/12)-1,AR122,-I122,,0))</f>
        <v/>
      </c>
      <c r="N122" s="12" t="str">
        <f>IF(J122="","",(J122+N121)*(1+((1+'Retirement Calculator'!$B$57)^(1/12)-1)))</f>
        <v/>
      </c>
      <c r="O122" s="71"/>
      <c r="P122" s="71"/>
      <c r="Q122" s="99"/>
      <c r="R122" s="69" t="e">
        <f t="shared" si="25"/>
        <v>#N/A</v>
      </c>
      <c r="S122" s="12" t="str">
        <f>IF(O122="","",FV((1+'Retirement Calculator'!$B$58)^(1/12)-1,BA122,-O122,,0))</f>
        <v/>
      </c>
      <c r="T122" s="43" t="str">
        <f>IF(P122="","",(P122+T121)*(1+((1+'Retirement Calculator'!$B$58)^(1/12)-1)))</f>
        <v/>
      </c>
      <c r="U122" s="71"/>
      <c r="V122" s="99"/>
      <c r="W122" s="108" t="str">
        <f>IF(U122="","",(U122+W121)*(1+((1+'Retirement Calculator'!$C$65)^(1/12)-1)))</f>
        <v/>
      </c>
      <c r="X122" s="73">
        <f t="shared" si="20"/>
        <v>0</v>
      </c>
      <c r="Y122" s="83" t="str">
        <f>IF(ISERROR(B122),"",SUM($X$5:X122))</f>
        <v/>
      </c>
      <c r="Z122" s="73">
        <f t="shared" si="21"/>
        <v>0</v>
      </c>
      <c r="AA122" s="83" t="str">
        <f>IF(ISERROR(B122),"",IF(Z122=0,NA(),SUM($Z$5:Z122)))</f>
        <v/>
      </c>
      <c r="AB122" s="83">
        <f t="shared" si="22"/>
        <v>0</v>
      </c>
      <c r="AC122" s="83" t="str">
        <f>IF(ISERROR(B122),"",IF(AB122=0,NA(),SUM($AB$5:AB122)))</f>
        <v/>
      </c>
      <c r="AD122" s="68">
        <f>IF(ISERROR(AI122),"",IF(AG122=AG121+1,AD121*(1+'Retirement Calculator'!$B$6),AD121))</f>
        <v>83354.228273453758</v>
      </c>
      <c r="AE122" s="135"/>
      <c r="AF122" s="83" t="str">
        <f>IF(AE122="","",NPER((1+'Retirement Calculator'!$B$15)/(1+'Retirement Calculator'!$B$14)-1,-12*AE122,AA122,,1))</f>
        <v/>
      </c>
      <c r="AG122" s="128">
        <f t="shared" si="26"/>
        <v>10</v>
      </c>
      <c r="AH122" s="48">
        <f t="shared" si="27"/>
        <v>118</v>
      </c>
      <c r="AI122" s="48">
        <f>IF(AI121&lt;'Retirement Calculator'!$B$68,AI121+1,NA())</f>
        <v>118</v>
      </c>
      <c r="AJ122" s="68">
        <f>IF(ISERROR(AI122),"",IF(AG122=AG121+1,AJ121*(1+'Retirement Calculator'!$B$67),AJ121))</f>
        <v>31454.922685447826</v>
      </c>
      <c r="AK122" s="48">
        <f>IF(ISERROR(AJ122),"",FV((1+'Retirement Calculator'!$B$56)^(1/12)-1,AI122,-AJ122,,0))</f>
        <v>6125461.4110490894</v>
      </c>
      <c r="AL122" s="68">
        <f>SUM($AJ$5:AJ122)</f>
        <v>2488345.0134695275</v>
      </c>
      <c r="AM122" s="79"/>
      <c r="AN122" s="48" t="str">
        <f>IF(C122="","",SUM($C$5:C122))</f>
        <v/>
      </c>
      <c r="AO122" s="79"/>
      <c r="AP122" s="48">
        <f t="shared" si="28"/>
        <v>10</v>
      </c>
      <c r="AQ122" s="48">
        <f t="shared" si="29"/>
        <v>118</v>
      </c>
      <c r="AR122" s="48">
        <f>IF(AR121&lt;'Retirement Calculator'!$B$68,AR121+1,NA())</f>
        <v>118</v>
      </c>
      <c r="AS122" s="82">
        <f>IF(ISERROR(AR122),"",IF(AP122=AP121+1,AS121*(1+'Retirement Calculator'!$B$67),AS121))</f>
        <v>5242.487114241304</v>
      </c>
      <c r="AT122" s="48">
        <f>IF(ISERROR(AS122),"",FV((1+'Retirement Calculator'!$B$57)^(1/12)-1,AR122,-AS122,,0))</f>
        <v>833124.14893956424</v>
      </c>
      <c r="AU122" s="68">
        <f>SUM($AJ$5:AS122)</f>
        <v>374608172.42224932</v>
      </c>
      <c r="AV122" s="79"/>
      <c r="AW122" s="48" t="str">
        <f>IF(I122="","",SUM($I$5:I122))</f>
        <v/>
      </c>
      <c r="AX122" s="79"/>
      <c r="AY122" s="48">
        <f t="shared" si="30"/>
        <v>10</v>
      </c>
      <c r="AZ122" s="48">
        <f t="shared" si="31"/>
        <v>118</v>
      </c>
      <c r="BA122" s="48">
        <f>IF(BA121&lt;'Retirement Calculator'!$B$68,BA121+1,NA())</f>
        <v>118</v>
      </c>
      <c r="BB122" s="82">
        <f>IF(ISERROR(BA122),"",IF(AY122=AY121+1,BB121*(1+'Retirement Calculator'!$B$67),BB121))</f>
        <v>15727.461342723913</v>
      </c>
      <c r="BC122" s="48">
        <f>IF(ISERROR(BB122),"",FV((1+'Retirement Calculator'!$B$58)^(1/12)-1,BA122,-BB122,,0))</f>
        <v>2765638.5382142756</v>
      </c>
      <c r="BD122" s="68">
        <f>SUM($AJ$5:BB122)</f>
        <v>13046465750.074413</v>
      </c>
      <c r="BE122" s="79"/>
      <c r="BF122" s="48" t="str">
        <f>IF(O122="","",SUM($O$5:O122))</f>
        <v/>
      </c>
      <c r="BG122" s="79"/>
      <c r="BH122" s="48">
        <f t="shared" si="32"/>
        <v>10</v>
      </c>
      <c r="BI122" s="48">
        <f t="shared" si="33"/>
        <v>118</v>
      </c>
      <c r="BJ122" s="48">
        <f>IF(BJ121&lt;'Retirement Calculator'!$B$68,BJ121+1,NA())</f>
        <v>118</v>
      </c>
      <c r="BK122" s="79"/>
      <c r="BL122" s="79"/>
      <c r="BM122" s="48">
        <f t="shared" si="34"/>
        <v>10</v>
      </c>
      <c r="BN122" s="48">
        <f t="shared" si="35"/>
        <v>118</v>
      </c>
      <c r="BO122" s="48">
        <f>IF(BO121&lt;'Retirement Calculator'!$B$68,BO121+1,NA())</f>
        <v>118</v>
      </c>
      <c r="BP122" s="79"/>
      <c r="BQ122" s="79"/>
      <c r="BR122" s="48">
        <f t="shared" si="36"/>
        <v>10</v>
      </c>
      <c r="BS122" s="48">
        <f t="shared" si="37"/>
        <v>118</v>
      </c>
      <c r="BT122" s="48">
        <f>IF(BT121&lt;'Retirement Calculator'!$B$68,BT121+1,NA())</f>
        <v>118</v>
      </c>
      <c r="BU122" s="79"/>
      <c r="BV122" s="79"/>
      <c r="BW122" s="48">
        <f t="shared" si="38"/>
        <v>10</v>
      </c>
      <c r="BX122" s="48">
        <f t="shared" si="39"/>
        <v>118</v>
      </c>
      <c r="BY122" s="48">
        <f>IF(BY121&lt;'Retirement Calculator'!$B$68,BY121+1,NA())</f>
        <v>118</v>
      </c>
      <c r="BZ122" s="79"/>
      <c r="CA122" s="79"/>
      <c r="CB122" s="79"/>
      <c r="CC122" s="79"/>
      <c r="CD122" s="79"/>
      <c r="CE122" s="79"/>
      <c r="CF122" s="79"/>
      <c r="CG122" s="79"/>
      <c r="CH122" s="79"/>
      <c r="CI122" s="79"/>
      <c r="CJ122" s="79"/>
    </row>
    <row r="123" spans="1:88">
      <c r="A123" s="44"/>
      <c r="B123" s="12" t="e">
        <f xml:space="preserve"> IF(ISERROR(F123),NA(),AI123)</f>
        <v>#N/A</v>
      </c>
      <c r="C123" s="71"/>
      <c r="D123" s="104"/>
      <c r="E123" s="99"/>
      <c r="F123" s="102" t="e">
        <f t="shared" si="23"/>
        <v>#N/A</v>
      </c>
      <c r="G123" s="103" t="str">
        <f>IF(D123="","",(D123+G122)*(1+((1+'Retirement Calculator'!$B$56)^(1/12)-1)))</f>
        <v/>
      </c>
      <c r="H123" s="55" t="str">
        <f>IF(C123="","",FV((1+'Retirement Calculator'!$B$56)^(1/12)-1,AI123,-C123,,0))</f>
        <v/>
      </c>
      <c r="I123" s="71"/>
      <c r="J123" s="99"/>
      <c r="K123" s="99"/>
      <c r="L123" s="102" t="e">
        <f t="shared" si="24"/>
        <v>#N/A</v>
      </c>
      <c r="M123" s="12" t="str">
        <f>IF(I123="","",FV((1+'Retirement Calculator'!$B$57)^(1/12)-1,AR123,-I123,,0))</f>
        <v/>
      </c>
      <c r="N123" s="12" t="str">
        <f>IF(J123="","",(J123+N122)*(1+((1+'Retirement Calculator'!$B$57)^(1/12)-1)))</f>
        <v/>
      </c>
      <c r="O123" s="71"/>
      <c r="P123" s="71"/>
      <c r="Q123" s="99"/>
      <c r="R123" s="69" t="e">
        <f t="shared" si="25"/>
        <v>#N/A</v>
      </c>
      <c r="S123" s="12" t="str">
        <f>IF(O123="","",FV((1+'Retirement Calculator'!$B$58)^(1/12)-1,BA123,-O123,,0))</f>
        <v/>
      </c>
      <c r="T123" s="43" t="str">
        <f>IF(P123="","",(P123+T122)*(1+((1+'Retirement Calculator'!$B$58)^(1/12)-1)))</f>
        <v/>
      </c>
      <c r="U123" s="71"/>
      <c r="V123" s="99"/>
      <c r="W123" s="108" t="str">
        <f>IF(U123="","",(U123+W122)*(1+((1+'Retirement Calculator'!$C$65)^(1/12)-1)))</f>
        <v/>
      </c>
      <c r="X123" s="73">
        <f t="shared" si="20"/>
        <v>0</v>
      </c>
      <c r="Y123" s="83" t="str">
        <f>IF(ISERROR(B123),"",SUM($X$5:X123))</f>
        <v/>
      </c>
      <c r="Z123" s="73">
        <f t="shared" si="21"/>
        <v>0</v>
      </c>
      <c r="AA123" s="83" t="str">
        <f>IF(ISERROR(B123),"",IF(Z123=0,NA(),SUM($Z$5:Z123)))</f>
        <v/>
      </c>
      <c r="AB123" s="83">
        <f t="shared" si="22"/>
        <v>0</v>
      </c>
      <c r="AC123" s="83" t="str">
        <f>IF(ISERROR(B123),"",IF(AB123=0,NA(),SUM($AB$5:AB123)))</f>
        <v/>
      </c>
      <c r="AD123" s="68">
        <f>IF(ISERROR(AI123),"",IF(AG123=AG122+1,AD122*(1+'Retirement Calculator'!$B$6),AD122))</f>
        <v>83354.228273453758</v>
      </c>
      <c r="AE123" s="135"/>
      <c r="AF123" s="83" t="str">
        <f>IF(AE123="","",NPER((1+'Retirement Calculator'!$B$15)/(1+'Retirement Calculator'!$B$14)-1,-12*AE123,AA123,,1))</f>
        <v/>
      </c>
      <c r="AG123" s="128">
        <f t="shared" si="26"/>
        <v>10</v>
      </c>
      <c r="AH123" s="48">
        <f t="shared" si="27"/>
        <v>119</v>
      </c>
      <c r="AI123" s="48">
        <f>IF(AI122&lt;'Retirement Calculator'!$B$68,AI122+1,NA())</f>
        <v>119</v>
      </c>
      <c r="AJ123" s="68">
        <f>IF(ISERROR(AI123),"",IF(AG123=AG122+1,AJ122*(1+'Retirement Calculator'!$B$67),AJ122))</f>
        <v>31454.922685447826</v>
      </c>
      <c r="AK123" s="48">
        <f>IF(ISERROR(AJ123),"",FV((1+'Retirement Calculator'!$B$56)^(1/12)-1,AI123,-AJ123,,0))</f>
        <v>6205761.6232180726</v>
      </c>
      <c r="AL123" s="68">
        <f>SUM($AJ$5:AJ123)</f>
        <v>2519799.9361549751</v>
      </c>
      <c r="AM123" s="79"/>
      <c r="AN123" s="48" t="str">
        <f>IF(C123="","",SUM($C$5:C123))</f>
        <v/>
      </c>
      <c r="AO123" s="79"/>
      <c r="AP123" s="48">
        <f t="shared" si="28"/>
        <v>10</v>
      </c>
      <c r="AQ123" s="48">
        <f t="shared" si="29"/>
        <v>119</v>
      </c>
      <c r="AR123" s="48">
        <f>IF(AR122&lt;'Retirement Calculator'!$B$68,AR122+1,NA())</f>
        <v>119</v>
      </c>
      <c r="AS123" s="82">
        <f>IF(ISERROR(AR123),"",IF(AP123=AP122+1,AS122*(1+'Retirement Calculator'!$B$67),AS122))</f>
        <v>5242.487114241304</v>
      </c>
      <c r="AT123" s="48">
        <f>IF(ISERROR(AS123),"",FV((1+'Retirement Calculator'!$B$57)^(1/12)-1,AR123,-AS123,,0))</f>
        <v>842421.90997597738</v>
      </c>
      <c r="AU123" s="68">
        <f>SUM($AJ$5:AS123)</f>
        <v>383370679.39142203</v>
      </c>
      <c r="AV123" s="79"/>
      <c r="AW123" s="48" t="str">
        <f>IF(I123="","",SUM($I$5:I123))</f>
        <v/>
      </c>
      <c r="AX123" s="79"/>
      <c r="AY123" s="48">
        <f t="shared" si="30"/>
        <v>10</v>
      </c>
      <c r="AZ123" s="48">
        <f t="shared" si="31"/>
        <v>119</v>
      </c>
      <c r="BA123" s="48">
        <f>IF(BA122&lt;'Retirement Calculator'!$B$68,BA122+1,NA())</f>
        <v>119</v>
      </c>
      <c r="BB123" s="82">
        <f>IF(ISERROR(BA123),"",IF(AY123=AY122+1,BB122*(1+'Retirement Calculator'!$B$67),BB122))</f>
        <v>15727.461342723913</v>
      </c>
      <c r="BC123" s="48">
        <f>IF(ISERROR(BB123),"",FV((1+'Retirement Calculator'!$B$58)^(1/12)-1,BA123,-BB123,,0))</f>
        <v>2799160.2011852581</v>
      </c>
      <c r="BD123" s="68">
        <f>SUM($AJ$5:BB123)</f>
        <v>13439457333.806326</v>
      </c>
      <c r="BE123" s="79"/>
      <c r="BF123" s="48" t="str">
        <f>IF(O123="","",SUM($O$5:O123))</f>
        <v/>
      </c>
      <c r="BG123" s="79"/>
      <c r="BH123" s="48">
        <f t="shared" si="32"/>
        <v>10</v>
      </c>
      <c r="BI123" s="48">
        <f t="shared" si="33"/>
        <v>119</v>
      </c>
      <c r="BJ123" s="48">
        <f>IF(BJ122&lt;'Retirement Calculator'!$B$68,BJ122+1,NA())</f>
        <v>119</v>
      </c>
      <c r="BK123" s="79"/>
      <c r="BL123" s="79"/>
      <c r="BM123" s="48">
        <f t="shared" si="34"/>
        <v>10</v>
      </c>
      <c r="BN123" s="48">
        <f t="shared" si="35"/>
        <v>119</v>
      </c>
      <c r="BO123" s="48">
        <f>IF(BO122&lt;'Retirement Calculator'!$B$68,BO122+1,NA())</f>
        <v>119</v>
      </c>
      <c r="BP123" s="79"/>
      <c r="BQ123" s="79"/>
      <c r="BR123" s="48">
        <f t="shared" si="36"/>
        <v>10</v>
      </c>
      <c r="BS123" s="48">
        <f t="shared" si="37"/>
        <v>119</v>
      </c>
      <c r="BT123" s="48">
        <f>IF(BT122&lt;'Retirement Calculator'!$B$68,BT122+1,NA())</f>
        <v>119</v>
      </c>
      <c r="BU123" s="79"/>
      <c r="BV123" s="79"/>
      <c r="BW123" s="48">
        <f t="shared" si="38"/>
        <v>10</v>
      </c>
      <c r="BX123" s="48">
        <f t="shared" si="39"/>
        <v>119</v>
      </c>
      <c r="BY123" s="48">
        <f>IF(BY122&lt;'Retirement Calculator'!$B$68,BY122+1,NA())</f>
        <v>119</v>
      </c>
      <c r="BZ123" s="79"/>
      <c r="CA123" s="79"/>
      <c r="CB123" s="79"/>
      <c r="CC123" s="79"/>
      <c r="CD123" s="79"/>
      <c r="CE123" s="79"/>
      <c r="CF123" s="79"/>
      <c r="CG123" s="79"/>
      <c r="CH123" s="79"/>
      <c r="CI123" s="79"/>
      <c r="CJ123" s="79"/>
    </row>
    <row r="124" spans="1:88">
      <c r="A124" s="44"/>
      <c r="B124" s="12" t="e">
        <f xml:space="preserve"> IF(ISERROR(F124),NA(),AI124)</f>
        <v>#N/A</v>
      </c>
      <c r="C124" s="71"/>
      <c r="D124" s="104"/>
      <c r="E124" s="99"/>
      <c r="F124" s="102" t="e">
        <f t="shared" si="23"/>
        <v>#N/A</v>
      </c>
      <c r="G124" s="103" t="str">
        <f>IF(D124="","",(D124+G123)*(1+((1+'Retirement Calculator'!$B$56)^(1/12)-1)))</f>
        <v/>
      </c>
      <c r="H124" s="55" t="str">
        <f>IF(C124="","",FV((1+'Retirement Calculator'!$B$56)^(1/12)-1,AI124,-C124,,0))</f>
        <v/>
      </c>
      <c r="I124" s="71"/>
      <c r="J124" s="99"/>
      <c r="K124" s="99"/>
      <c r="L124" s="102" t="e">
        <f t="shared" si="24"/>
        <v>#N/A</v>
      </c>
      <c r="M124" s="12" t="str">
        <f>IF(I124="","",FV((1+'Retirement Calculator'!$B$57)^(1/12)-1,AR124,-I124,,0))</f>
        <v/>
      </c>
      <c r="N124" s="12" t="str">
        <f>IF(J124="","",(J124+N123)*(1+((1+'Retirement Calculator'!$B$57)^(1/12)-1)))</f>
        <v/>
      </c>
      <c r="O124" s="71"/>
      <c r="P124" s="71"/>
      <c r="Q124" s="99"/>
      <c r="R124" s="69" t="e">
        <f t="shared" si="25"/>
        <v>#N/A</v>
      </c>
      <c r="S124" s="12" t="str">
        <f>IF(O124="","",FV((1+'Retirement Calculator'!$B$58)^(1/12)-1,BA124,-O124,,0))</f>
        <v/>
      </c>
      <c r="T124" s="43" t="str">
        <f>IF(P124="","",(P124+T123)*(1+((1+'Retirement Calculator'!$B$58)^(1/12)-1)))</f>
        <v/>
      </c>
      <c r="U124" s="71"/>
      <c r="V124" s="99"/>
      <c r="W124" s="108" t="str">
        <f>IF(U124="","",(U124+W123)*(1+((1+'Retirement Calculator'!$C$65)^(1/12)-1)))</f>
        <v/>
      </c>
      <c r="X124" s="73">
        <f t="shared" si="20"/>
        <v>0</v>
      </c>
      <c r="Y124" s="83" t="str">
        <f>IF(ISERROR(B124),"",SUM($X$5:X124))</f>
        <v/>
      </c>
      <c r="Z124" s="73">
        <f t="shared" si="21"/>
        <v>0</v>
      </c>
      <c r="AA124" s="83" t="str">
        <f>IF(ISERROR(B124),"",IF(Z124=0,NA(),SUM($Z$5:Z124)))</f>
        <v/>
      </c>
      <c r="AB124" s="83">
        <f t="shared" si="22"/>
        <v>0</v>
      </c>
      <c r="AC124" s="83" t="str">
        <f>IF(ISERROR(B124),"",IF(AB124=0,NA(),SUM($AB$5:AB124)))</f>
        <v/>
      </c>
      <c r="AD124" s="68">
        <f>IF(ISERROR(AI124),"",IF(AG124=AG123+1,AD123*(1+'Retirement Calculator'!$B$6),AD123))</f>
        <v>83354.228273453758</v>
      </c>
      <c r="AE124" s="135"/>
      <c r="AF124" s="83" t="str">
        <f>IF(AE124="","",NPER((1+'Retirement Calculator'!$B$15)/(1+'Retirement Calculator'!$B$14)-1,-12*AE124,AA124,,1))</f>
        <v/>
      </c>
      <c r="AG124" s="128">
        <f t="shared" si="26"/>
        <v>10</v>
      </c>
      <c r="AH124" s="48">
        <f t="shared" si="27"/>
        <v>120</v>
      </c>
      <c r="AI124" s="48">
        <f>IF(AI123&lt;'Retirement Calculator'!$B$68,AI123+1,NA())</f>
        <v>120</v>
      </c>
      <c r="AJ124" s="68">
        <f>IF(ISERROR(AI124),"",IF(AG124=AG123+1,AJ123*(1+'Retirement Calculator'!$B$67),AJ123))</f>
        <v>31454.922685447826</v>
      </c>
      <c r="AK124" s="48">
        <f>IF(ISERROR(AJ124),"",FV((1+'Retirement Calculator'!$B$56)^(1/12)-1,AI124,-AJ124,,0))</f>
        <v>6286702.1605553674</v>
      </c>
      <c r="AL124" s="68">
        <f>SUM($AJ$5:AJ124)</f>
        <v>2551254.8588404227</v>
      </c>
      <c r="AM124" s="79"/>
      <c r="AN124" s="48" t="str">
        <f>IF(C124="","",SUM($C$5:C124))</f>
        <v/>
      </c>
      <c r="AO124" s="79"/>
      <c r="AP124" s="48">
        <f t="shared" si="28"/>
        <v>10</v>
      </c>
      <c r="AQ124" s="48">
        <f t="shared" si="29"/>
        <v>120</v>
      </c>
      <c r="AR124" s="48">
        <f>IF(AR123&lt;'Retirement Calculator'!$B$68,AR123+1,NA())</f>
        <v>120</v>
      </c>
      <c r="AS124" s="82">
        <f>IF(ISERROR(AR124),"",IF(AP124=AP123+1,AS123*(1+'Retirement Calculator'!$B$67),AS123))</f>
        <v>5242.487114241304</v>
      </c>
      <c r="AT124" s="48">
        <f>IF(ISERROR(AS124),"",FV((1+'Retirement Calculator'!$B$57)^(1/12)-1,AR124,-AS124,,0))</f>
        <v>851764.92833437992</v>
      </c>
      <c r="AU124" s="68">
        <f>SUM($AJ$5:AS124)</f>
        <v>392245583.8206175</v>
      </c>
      <c r="AV124" s="79"/>
      <c r="AW124" s="48" t="str">
        <f>IF(I124="","",SUM($I$5:I124))</f>
        <v/>
      </c>
      <c r="AX124" s="79"/>
      <c r="AY124" s="48">
        <f t="shared" si="30"/>
        <v>10</v>
      </c>
      <c r="AZ124" s="48">
        <f t="shared" si="31"/>
        <v>120</v>
      </c>
      <c r="BA124" s="48">
        <f>IF(BA123&lt;'Retirement Calculator'!$B$68,BA123+1,NA())</f>
        <v>120</v>
      </c>
      <c r="BB124" s="82">
        <f>IF(ISERROR(BA124),"",IF(AY124=AY123+1,BB123*(1+'Retirement Calculator'!$B$67),BB123))</f>
        <v>15727.461342723913</v>
      </c>
      <c r="BC124" s="48">
        <f>IF(ISERROR(BB124),"",FV((1+'Retirement Calculator'!$B$58)^(1/12)-1,BA124,-BB124,,0))</f>
        <v>2832897.5435451302</v>
      </c>
      <c r="BD124" s="68">
        <f>SUM($AJ$5:BB124)</f>
        <v>13841445564.445816</v>
      </c>
      <c r="BE124" s="79"/>
      <c r="BF124" s="48" t="str">
        <f>IF(O124="","",SUM($O$5:O124))</f>
        <v/>
      </c>
      <c r="BG124" s="79"/>
      <c r="BH124" s="48">
        <f t="shared" si="32"/>
        <v>10</v>
      </c>
      <c r="BI124" s="48">
        <f t="shared" si="33"/>
        <v>120</v>
      </c>
      <c r="BJ124" s="48">
        <f>IF(BJ123&lt;'Retirement Calculator'!$B$68,BJ123+1,NA())</f>
        <v>120</v>
      </c>
      <c r="BK124" s="79"/>
      <c r="BL124" s="79"/>
      <c r="BM124" s="48">
        <f t="shared" si="34"/>
        <v>10</v>
      </c>
      <c r="BN124" s="48">
        <f t="shared" si="35"/>
        <v>120</v>
      </c>
      <c r="BO124" s="48">
        <f>IF(BO123&lt;'Retirement Calculator'!$B$68,BO123+1,NA())</f>
        <v>120</v>
      </c>
      <c r="BP124" s="79"/>
      <c r="BQ124" s="79"/>
      <c r="BR124" s="48">
        <f t="shared" si="36"/>
        <v>10</v>
      </c>
      <c r="BS124" s="48">
        <f t="shared" si="37"/>
        <v>120</v>
      </c>
      <c r="BT124" s="48">
        <f>IF(BT123&lt;'Retirement Calculator'!$B$68,BT123+1,NA())</f>
        <v>120</v>
      </c>
      <c r="BU124" s="79"/>
      <c r="BV124" s="79"/>
      <c r="BW124" s="48">
        <f t="shared" si="38"/>
        <v>10</v>
      </c>
      <c r="BX124" s="48">
        <f t="shared" si="39"/>
        <v>120</v>
      </c>
      <c r="BY124" s="48">
        <f>IF(BY123&lt;'Retirement Calculator'!$B$68,BY123+1,NA())</f>
        <v>120</v>
      </c>
      <c r="BZ124" s="79"/>
      <c r="CA124" s="79"/>
      <c r="CB124" s="79"/>
      <c r="CC124" s="79"/>
      <c r="CD124" s="79"/>
      <c r="CE124" s="79"/>
      <c r="CF124" s="79"/>
      <c r="CG124" s="79"/>
      <c r="CH124" s="79"/>
      <c r="CI124" s="79"/>
      <c r="CJ124" s="79"/>
    </row>
    <row r="125" spans="1:88">
      <c r="A125" s="44"/>
      <c r="B125" s="12" t="e">
        <f xml:space="preserve"> IF(ISERROR(F125),NA(),AI125)</f>
        <v>#N/A</v>
      </c>
      <c r="C125" s="71"/>
      <c r="D125" s="104"/>
      <c r="E125" s="99"/>
      <c r="F125" s="102" t="e">
        <f t="shared" si="23"/>
        <v>#N/A</v>
      </c>
      <c r="G125" s="103" t="str">
        <f>IF(D125="","",(D125+G124)*(1+((1+'Retirement Calculator'!$B$56)^(1/12)-1)))</f>
        <v/>
      </c>
      <c r="H125" s="55" t="str">
        <f>IF(C125="","",FV((1+'Retirement Calculator'!$B$56)^(1/12)-1,AI125,-C125,,0))</f>
        <v/>
      </c>
      <c r="I125" s="71"/>
      <c r="J125" s="99"/>
      <c r="K125" s="99"/>
      <c r="L125" s="102" t="e">
        <f t="shared" si="24"/>
        <v>#N/A</v>
      </c>
      <c r="M125" s="12" t="str">
        <f>IF(I125="","",FV((1+'Retirement Calculator'!$B$57)^(1/12)-1,AR125,-I125,,0))</f>
        <v/>
      </c>
      <c r="N125" s="12" t="str">
        <f>IF(J125="","",(J125+N124)*(1+((1+'Retirement Calculator'!$B$57)^(1/12)-1)))</f>
        <v/>
      </c>
      <c r="O125" s="71"/>
      <c r="P125" s="71"/>
      <c r="Q125" s="99"/>
      <c r="R125" s="69" t="e">
        <f t="shared" si="25"/>
        <v>#N/A</v>
      </c>
      <c r="S125" s="12" t="str">
        <f>IF(O125="","",FV((1+'Retirement Calculator'!$B$58)^(1/12)-1,BA125,-O125,,0))</f>
        <v/>
      </c>
      <c r="T125" s="43" t="str">
        <f>IF(P125="","",(P125+T124)*(1+((1+'Retirement Calculator'!$B$58)^(1/12)-1)))</f>
        <v/>
      </c>
      <c r="U125" s="71"/>
      <c r="V125" s="99"/>
      <c r="W125" s="108" t="str">
        <f>IF(U125="","",(U125+W124)*(1+((1+'Retirement Calculator'!$C$65)^(1/12)-1)))</f>
        <v/>
      </c>
      <c r="X125" s="73">
        <f t="shared" si="20"/>
        <v>0</v>
      </c>
      <c r="Y125" s="83" t="str">
        <f>IF(ISERROR(B125),"",SUM($X$5:X125))</f>
        <v/>
      </c>
      <c r="Z125" s="73">
        <f t="shared" si="21"/>
        <v>0</v>
      </c>
      <c r="AA125" s="83" t="str">
        <f>IF(ISERROR(B125),"",IF(Z125=0,NA(),SUM($Z$5:Z125)))</f>
        <v/>
      </c>
      <c r="AB125" s="83">
        <f t="shared" si="22"/>
        <v>0</v>
      </c>
      <c r="AC125" s="83" t="str">
        <f>IF(ISERROR(B125),"",IF(AB125=0,NA(),SUM($AB$5:AB125)))</f>
        <v/>
      </c>
      <c r="AD125" s="68">
        <f>IF(ISERROR(AI125),"",IF(AG125=AG124+1,AD124*(1+'Retirement Calculator'!$B$6),AD124))</f>
        <v>90439.337676697323</v>
      </c>
      <c r="AE125" s="135"/>
      <c r="AF125" s="83" t="str">
        <f>IF(AE125="","",NPER((1+'Retirement Calculator'!$B$15)/(1+'Retirement Calculator'!$B$14)-1,-12*AE125,AA125,,1))</f>
        <v/>
      </c>
      <c r="AG125" s="128">
        <f t="shared" si="26"/>
        <v>11</v>
      </c>
      <c r="AH125" s="48">
        <f t="shared" si="27"/>
        <v>121</v>
      </c>
      <c r="AI125" s="48">
        <f>IF(AI124&lt;'Retirement Calculator'!$B$68,AI124+1,NA())</f>
        <v>121</v>
      </c>
      <c r="AJ125" s="68">
        <f>IF(ISERROR(AI125),"",IF(AG125=AG124+1,AJ124*(1+'Retirement Calculator'!$B$67),AJ124))</f>
        <v>34600.414953992607</v>
      </c>
      <c r="AK125" s="48">
        <f>IF(ISERROR(AJ125),"",FV((1+'Retirement Calculator'!$B$56)^(1/12)-1,AI125,-AJ125,,0))</f>
        <v>7005116.9420141513</v>
      </c>
      <c r="AL125" s="68">
        <f>SUM($AJ$5:AJ125)</f>
        <v>2585855.2737944154</v>
      </c>
      <c r="AM125" s="79"/>
      <c r="AN125" s="48" t="str">
        <f>IF(C125="","",SUM($C$5:C125))</f>
        <v/>
      </c>
      <c r="AO125" s="79"/>
      <c r="AP125" s="48">
        <f t="shared" si="28"/>
        <v>11</v>
      </c>
      <c r="AQ125" s="48">
        <f t="shared" si="29"/>
        <v>121</v>
      </c>
      <c r="AR125" s="48">
        <f>IF(AR124&lt;'Retirement Calculator'!$B$68,AR124+1,NA())</f>
        <v>121</v>
      </c>
      <c r="AS125" s="82">
        <f>IF(ISERROR(AR125),"",IF(AP125=AP124+1,AS124*(1+'Retirement Calculator'!$B$67),AS124))</f>
        <v>5766.7358256654352</v>
      </c>
      <c r="AT125" s="48">
        <f>IF(ISERROR(AS125),"",FV((1+'Retirement Calculator'!$B$57)^(1/12)-1,AR125,-AS125,,0))</f>
        <v>947268.76673778205</v>
      </c>
      <c r="AU125" s="68">
        <f>SUM($AJ$5:AS125)</f>
        <v>401877176.18720573</v>
      </c>
      <c r="AV125" s="79"/>
      <c r="AW125" s="48" t="str">
        <f>IF(I125="","",SUM($I$5:I125))</f>
        <v/>
      </c>
      <c r="AX125" s="79"/>
      <c r="AY125" s="48">
        <f t="shared" si="30"/>
        <v>11</v>
      </c>
      <c r="AZ125" s="48">
        <f t="shared" si="31"/>
        <v>121</v>
      </c>
      <c r="BA125" s="48">
        <f>IF(BA124&lt;'Retirement Calculator'!$B$68,BA124+1,NA())</f>
        <v>121</v>
      </c>
      <c r="BB125" s="82">
        <f>IF(ISERROR(BA125),"",IF(AY125=AY124+1,BB124*(1+'Retirement Calculator'!$B$67),BB124))</f>
        <v>17300.207476996304</v>
      </c>
      <c r="BC125" s="48">
        <f>IF(ISERROR(BB125),"",FV((1+'Retirement Calculator'!$B$58)^(1/12)-1,BA125,-BB125,,0))</f>
        <v>3153537.1482797363</v>
      </c>
      <c r="BD125" s="68">
        <f>SUM($AJ$5:BB125)</f>
        <v>14253919154.973825</v>
      </c>
      <c r="BE125" s="79"/>
      <c r="BF125" s="48" t="str">
        <f>IF(O125="","",SUM($O$5:O125))</f>
        <v/>
      </c>
      <c r="BG125" s="79"/>
      <c r="BH125" s="48">
        <f t="shared" si="32"/>
        <v>11</v>
      </c>
      <c r="BI125" s="48">
        <f t="shared" si="33"/>
        <v>121</v>
      </c>
      <c r="BJ125" s="48">
        <f>IF(BJ124&lt;'Retirement Calculator'!$B$68,BJ124+1,NA())</f>
        <v>121</v>
      </c>
      <c r="BK125" s="79"/>
      <c r="BL125" s="79"/>
      <c r="BM125" s="48">
        <f t="shared" si="34"/>
        <v>11</v>
      </c>
      <c r="BN125" s="48">
        <f t="shared" si="35"/>
        <v>121</v>
      </c>
      <c r="BO125" s="48">
        <f>IF(BO124&lt;'Retirement Calculator'!$B$68,BO124+1,NA())</f>
        <v>121</v>
      </c>
      <c r="BP125" s="79"/>
      <c r="BQ125" s="79"/>
      <c r="BR125" s="48">
        <f t="shared" si="36"/>
        <v>11</v>
      </c>
      <c r="BS125" s="48">
        <f t="shared" si="37"/>
        <v>121</v>
      </c>
      <c r="BT125" s="48">
        <f>IF(BT124&lt;'Retirement Calculator'!$B$68,BT124+1,NA())</f>
        <v>121</v>
      </c>
      <c r="BU125" s="79"/>
      <c r="BV125" s="79"/>
      <c r="BW125" s="48">
        <f t="shared" si="38"/>
        <v>11</v>
      </c>
      <c r="BX125" s="48">
        <f t="shared" si="39"/>
        <v>121</v>
      </c>
      <c r="BY125" s="48">
        <f>IF(BY124&lt;'Retirement Calculator'!$B$68,BY124+1,NA())</f>
        <v>121</v>
      </c>
      <c r="BZ125" s="79"/>
      <c r="CA125" s="79"/>
      <c r="CB125" s="79"/>
      <c r="CC125" s="79"/>
      <c r="CD125" s="79"/>
      <c r="CE125" s="79"/>
      <c r="CF125" s="79"/>
      <c r="CG125" s="79"/>
      <c r="CH125" s="79"/>
      <c r="CI125" s="79"/>
      <c r="CJ125" s="79"/>
    </row>
    <row r="126" spans="1:88">
      <c r="A126" s="44"/>
      <c r="B126" s="12" t="e">
        <f xml:space="preserve"> IF(ISERROR(F126),NA(),AI126)</f>
        <v>#N/A</v>
      </c>
      <c r="C126" s="71"/>
      <c r="D126" s="104"/>
      <c r="E126" s="99"/>
      <c r="F126" s="102" t="e">
        <f t="shared" si="23"/>
        <v>#N/A</v>
      </c>
      <c r="G126" s="103" t="str">
        <f>IF(D126="","",(D126+G125)*(1+((1+'Retirement Calculator'!$B$56)^(1/12)-1)))</f>
        <v/>
      </c>
      <c r="H126" s="55" t="str">
        <f>IF(C126="","",FV((1+'Retirement Calculator'!$B$56)^(1/12)-1,AI126,-C126,,0))</f>
        <v/>
      </c>
      <c r="I126" s="71"/>
      <c r="J126" s="99"/>
      <c r="K126" s="99"/>
      <c r="L126" s="102" t="e">
        <f t="shared" si="24"/>
        <v>#N/A</v>
      </c>
      <c r="M126" s="12" t="str">
        <f>IF(I126="","",FV((1+'Retirement Calculator'!$B$57)^(1/12)-1,AR126,-I126,,0))</f>
        <v/>
      </c>
      <c r="N126" s="12" t="str">
        <f>IF(J126="","",(J126+N125)*(1+((1+'Retirement Calculator'!$B$57)^(1/12)-1)))</f>
        <v/>
      </c>
      <c r="O126" s="71"/>
      <c r="P126" s="71"/>
      <c r="Q126" s="99"/>
      <c r="R126" s="69" t="e">
        <f t="shared" si="25"/>
        <v>#N/A</v>
      </c>
      <c r="S126" s="12" t="str">
        <f>IF(O126="","",FV((1+'Retirement Calculator'!$B$58)^(1/12)-1,BA126,-O126,,0))</f>
        <v/>
      </c>
      <c r="T126" s="43" t="str">
        <f>IF(P126="","",(P126+T125)*(1+((1+'Retirement Calculator'!$B$58)^(1/12)-1)))</f>
        <v/>
      </c>
      <c r="U126" s="71"/>
      <c r="V126" s="99"/>
      <c r="W126" s="108" t="str">
        <f>IF(U126="","",(U126+W125)*(1+((1+'Retirement Calculator'!$C$65)^(1/12)-1)))</f>
        <v/>
      </c>
      <c r="X126" s="73">
        <f t="shared" si="20"/>
        <v>0</v>
      </c>
      <c r="Y126" s="83" t="str">
        <f>IF(ISERROR(B126),"",SUM($X$5:X126))</f>
        <v/>
      </c>
      <c r="Z126" s="73">
        <f t="shared" si="21"/>
        <v>0</v>
      </c>
      <c r="AA126" s="83" t="str">
        <f>IF(ISERROR(B126),"",IF(Z126=0,NA(),SUM($Z$5:Z126)))</f>
        <v/>
      </c>
      <c r="AB126" s="83">
        <f t="shared" si="22"/>
        <v>0</v>
      </c>
      <c r="AC126" s="83" t="str">
        <f>IF(ISERROR(B126),"",IF(AB126=0,NA(),SUM($AB$5:AB126)))</f>
        <v/>
      </c>
      <c r="AD126" s="68">
        <f>IF(ISERROR(AI126),"",IF(AG126=AG125+1,AD125*(1+'Retirement Calculator'!$B$6),AD125))</f>
        <v>90439.337676697323</v>
      </c>
      <c r="AE126" s="135"/>
      <c r="AF126" s="83" t="str">
        <f>IF(AE126="","",NPER((1+'Retirement Calculator'!$B$15)/(1+'Retirement Calculator'!$B$14)-1,-12*AE126,AA126,,1))</f>
        <v/>
      </c>
      <c r="AG126" s="128">
        <f t="shared" si="26"/>
        <v>11</v>
      </c>
      <c r="AH126" s="48">
        <f t="shared" si="27"/>
        <v>122</v>
      </c>
      <c r="AI126" s="48">
        <f>IF(AI125&lt;'Retirement Calculator'!$B$68,AI125+1,NA())</f>
        <v>122</v>
      </c>
      <c r="AJ126" s="68">
        <f>IF(ISERROR(AI126),"",IF(AG126=AG125+1,AJ125*(1+'Retirement Calculator'!$B$67),AJ125))</f>
        <v>34600.414953992607</v>
      </c>
      <c r="AK126" s="48">
        <f>IF(ISERROR(AJ126),"",FV((1+'Retirement Calculator'!$B$56)^(1/12)-1,AI126,-AJ126,,0))</f>
        <v>7095577.1431846572</v>
      </c>
      <c r="AL126" s="68">
        <f>SUM($AJ$5:AJ126)</f>
        <v>2620455.6887484081</v>
      </c>
      <c r="AM126" s="79"/>
      <c r="AN126" s="48" t="str">
        <f>IF(C126="","",SUM($C$5:C126))</f>
        <v/>
      </c>
      <c r="AO126" s="79"/>
      <c r="AP126" s="48">
        <f t="shared" si="28"/>
        <v>11</v>
      </c>
      <c r="AQ126" s="48">
        <f t="shared" si="29"/>
        <v>122</v>
      </c>
      <c r="AR126" s="48">
        <f>IF(AR125&lt;'Retirement Calculator'!$B$68,AR125+1,NA())</f>
        <v>122</v>
      </c>
      <c r="AS126" s="82">
        <f>IF(ISERROR(AR126),"",IF(AP126=AP125+1,AS125*(1+'Retirement Calculator'!$B$67),AS125))</f>
        <v>5766.7358256654352</v>
      </c>
      <c r="AT126" s="48">
        <f>IF(ISERROR(AS126),"",FV((1+'Retirement Calculator'!$B$57)^(1/12)-1,AR126,-AS126,,0))</f>
        <v>957646.38118451426</v>
      </c>
      <c r="AU126" s="68">
        <f>SUM($AJ$5:AS126)</f>
        <v>411633831.16991848</v>
      </c>
      <c r="AV126" s="79"/>
      <c r="AW126" s="48" t="str">
        <f>IF(I126="","",SUM($I$5:I126))</f>
        <v/>
      </c>
      <c r="AX126" s="79"/>
      <c r="AY126" s="48">
        <f t="shared" si="30"/>
        <v>11</v>
      </c>
      <c r="AZ126" s="48">
        <f t="shared" si="31"/>
        <v>122</v>
      </c>
      <c r="BA126" s="48">
        <f>IF(BA125&lt;'Retirement Calculator'!$B$68,BA125+1,NA())</f>
        <v>122</v>
      </c>
      <c r="BB126" s="82">
        <f>IF(ISERROR(BA126),"",IF(AY126=AY125+1,BB125*(1+'Retirement Calculator'!$B$67),BB125))</f>
        <v>17300.207476996304</v>
      </c>
      <c r="BC126" s="48">
        <f>IF(ISERROR(BB126),"",FV((1+'Retirement Calculator'!$B$58)^(1/12)-1,BA126,-BB126,,0))</f>
        <v>3191127.3087217789</v>
      </c>
      <c r="BD126" s="68">
        <f>SUM($AJ$5:BB126)</f>
        <v>14676284842.715118</v>
      </c>
      <c r="BE126" s="79"/>
      <c r="BF126" s="48" t="str">
        <f>IF(O126="","",SUM($O$5:O126))</f>
        <v/>
      </c>
      <c r="BG126" s="79"/>
      <c r="BH126" s="48">
        <f t="shared" si="32"/>
        <v>11</v>
      </c>
      <c r="BI126" s="48">
        <f t="shared" si="33"/>
        <v>122</v>
      </c>
      <c r="BJ126" s="48">
        <f>IF(BJ125&lt;'Retirement Calculator'!$B$68,BJ125+1,NA())</f>
        <v>122</v>
      </c>
      <c r="BK126" s="79"/>
      <c r="BL126" s="79"/>
      <c r="BM126" s="48">
        <f t="shared" si="34"/>
        <v>11</v>
      </c>
      <c r="BN126" s="48">
        <f t="shared" si="35"/>
        <v>122</v>
      </c>
      <c r="BO126" s="48">
        <f>IF(BO125&lt;'Retirement Calculator'!$B$68,BO125+1,NA())</f>
        <v>122</v>
      </c>
      <c r="BP126" s="79"/>
      <c r="BQ126" s="79"/>
      <c r="BR126" s="48">
        <f t="shared" si="36"/>
        <v>11</v>
      </c>
      <c r="BS126" s="48">
        <f t="shared" si="37"/>
        <v>122</v>
      </c>
      <c r="BT126" s="48">
        <f>IF(BT125&lt;'Retirement Calculator'!$B$68,BT125+1,NA())</f>
        <v>122</v>
      </c>
      <c r="BU126" s="79"/>
      <c r="BV126" s="79"/>
      <c r="BW126" s="48">
        <f t="shared" si="38"/>
        <v>11</v>
      </c>
      <c r="BX126" s="48">
        <f t="shared" si="39"/>
        <v>122</v>
      </c>
      <c r="BY126" s="48">
        <f>IF(BY125&lt;'Retirement Calculator'!$B$68,BY125+1,NA())</f>
        <v>122</v>
      </c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</row>
    <row r="127" spans="1:88">
      <c r="A127" s="44"/>
      <c r="B127" s="12" t="e">
        <f xml:space="preserve"> IF(ISERROR(F127),NA(),AI127)</f>
        <v>#N/A</v>
      </c>
      <c r="C127" s="71"/>
      <c r="D127" s="104"/>
      <c r="E127" s="99"/>
      <c r="F127" s="102" t="e">
        <f t="shared" si="23"/>
        <v>#N/A</v>
      </c>
      <c r="G127" s="103" t="str">
        <f>IF(D127="","",(D127+G126)*(1+((1+'Retirement Calculator'!$B$56)^(1/12)-1)))</f>
        <v/>
      </c>
      <c r="H127" s="55" t="str">
        <f>IF(C127="","",FV((1+'Retirement Calculator'!$B$56)^(1/12)-1,AI127,-C127,,0))</f>
        <v/>
      </c>
      <c r="I127" s="71"/>
      <c r="J127" s="99"/>
      <c r="K127" s="99"/>
      <c r="L127" s="102" t="e">
        <f t="shared" si="24"/>
        <v>#N/A</v>
      </c>
      <c r="M127" s="12" t="str">
        <f>IF(I127="","",FV((1+'Retirement Calculator'!$B$57)^(1/12)-1,AR127,-I127,,0))</f>
        <v/>
      </c>
      <c r="N127" s="12" t="str">
        <f>IF(J127="","",(J127+N126)*(1+((1+'Retirement Calculator'!$B$57)^(1/12)-1)))</f>
        <v/>
      </c>
      <c r="O127" s="71"/>
      <c r="P127" s="71"/>
      <c r="Q127" s="99"/>
      <c r="R127" s="69" t="e">
        <f t="shared" si="25"/>
        <v>#N/A</v>
      </c>
      <c r="S127" s="12" t="str">
        <f>IF(O127="","",FV((1+'Retirement Calculator'!$B$58)^(1/12)-1,BA127,-O127,,0))</f>
        <v/>
      </c>
      <c r="T127" s="43" t="str">
        <f>IF(P127="","",(P127+T126)*(1+((1+'Retirement Calculator'!$B$58)^(1/12)-1)))</f>
        <v/>
      </c>
      <c r="U127" s="71"/>
      <c r="V127" s="99"/>
      <c r="W127" s="108" t="str">
        <f>IF(U127="","",(U127+W126)*(1+((1+'Retirement Calculator'!$C$65)^(1/12)-1)))</f>
        <v/>
      </c>
      <c r="X127" s="73">
        <f t="shared" si="20"/>
        <v>0</v>
      </c>
      <c r="Y127" s="83" t="str">
        <f>IF(ISERROR(B127),"",SUM($X$5:X127))</f>
        <v/>
      </c>
      <c r="Z127" s="73">
        <f t="shared" si="21"/>
        <v>0</v>
      </c>
      <c r="AA127" s="83" t="str">
        <f>IF(ISERROR(B127),"",IF(Z127=0,NA(),SUM($Z$5:Z127)))</f>
        <v/>
      </c>
      <c r="AB127" s="83">
        <f t="shared" si="22"/>
        <v>0</v>
      </c>
      <c r="AC127" s="83" t="str">
        <f>IF(ISERROR(B127),"",IF(AB127=0,NA(),SUM($AB$5:AB127)))</f>
        <v/>
      </c>
      <c r="AD127" s="68">
        <f>IF(ISERROR(AI127),"",IF(AG127=AG126+1,AD126*(1+'Retirement Calculator'!$B$6),AD126))</f>
        <v>90439.337676697323</v>
      </c>
      <c r="AE127" s="135"/>
      <c r="AF127" s="83" t="str">
        <f>IF(AE127="","",NPER((1+'Retirement Calculator'!$B$15)/(1+'Retirement Calculator'!$B$14)-1,-12*AE127,AA127,,1))</f>
        <v/>
      </c>
      <c r="AG127" s="128">
        <f t="shared" si="26"/>
        <v>11</v>
      </c>
      <c r="AH127" s="48">
        <f t="shared" si="27"/>
        <v>123</v>
      </c>
      <c r="AI127" s="48">
        <f>IF(AI126&lt;'Retirement Calculator'!$B$68,AI126+1,NA())</f>
        <v>123</v>
      </c>
      <c r="AJ127" s="68">
        <f>IF(ISERROR(AI127),"",IF(AG127=AG126+1,AJ126*(1+'Retirement Calculator'!$B$67),AJ126))</f>
        <v>34600.414953992607</v>
      </c>
      <c r="AK127" s="48">
        <f>IF(ISERROR(AJ127),"",FV((1+'Retirement Calculator'!$B$56)^(1/12)-1,AI127,-AJ127,,0))</f>
        <v>7186758.6867025243</v>
      </c>
      <c r="AL127" s="68">
        <f>SUM($AJ$5:AJ127)</f>
        <v>2655056.1037024008</v>
      </c>
      <c r="AM127" s="79"/>
      <c r="AN127" s="48" t="str">
        <f>IF(C127="","",SUM($C$5:C127))</f>
        <v/>
      </c>
      <c r="AO127" s="79"/>
      <c r="AP127" s="48">
        <f t="shared" si="28"/>
        <v>11</v>
      </c>
      <c r="AQ127" s="48">
        <f t="shared" si="29"/>
        <v>123</v>
      </c>
      <c r="AR127" s="48">
        <f>IF(AR126&lt;'Retirement Calculator'!$B$68,AR126+1,NA())</f>
        <v>123</v>
      </c>
      <c r="AS127" s="82">
        <f>IF(ISERROR(AR127),"",IF(AP127=AP126+1,AS126*(1+'Retirement Calculator'!$B$67),AS126))</f>
        <v>5766.7358256654352</v>
      </c>
      <c r="AT127" s="48">
        <f>IF(ISERROR(AS127),"",FV((1+'Retirement Calculator'!$B$57)^(1/12)-1,AR127,-AS127,,0))</f>
        <v>968074.50919431238</v>
      </c>
      <c r="AU127" s="68">
        <f>SUM($AJ$5:AS127)</f>
        <v>421516270.11110312</v>
      </c>
      <c r="AV127" s="79"/>
      <c r="AW127" s="48" t="str">
        <f>IF(I127="","",SUM($I$5:I127))</f>
        <v/>
      </c>
      <c r="AX127" s="79"/>
      <c r="AY127" s="48">
        <f t="shared" si="30"/>
        <v>11</v>
      </c>
      <c r="AZ127" s="48">
        <f t="shared" si="31"/>
        <v>123</v>
      </c>
      <c r="BA127" s="48">
        <f>IF(BA126&lt;'Retirement Calculator'!$B$68,BA126+1,NA())</f>
        <v>123</v>
      </c>
      <c r="BB127" s="82">
        <f>IF(ISERROR(BA127),"",IF(AY127=AY126+1,BB126*(1+'Retirement Calculator'!$B$67),BB126))</f>
        <v>17300.207476996304</v>
      </c>
      <c r="BC127" s="48">
        <f>IF(ISERROR(BB127),"",FV((1+'Retirement Calculator'!$B$58)^(1/12)-1,BA127,-BB127,,0))</f>
        <v>3228959.3253879449</v>
      </c>
      <c r="BD127" s="68">
        <f>SUM($AJ$5:BB127)</f>
        <v>15108669183.484077</v>
      </c>
      <c r="BE127" s="79"/>
      <c r="BF127" s="48" t="str">
        <f>IF(O127="","",SUM($O$5:O127))</f>
        <v/>
      </c>
      <c r="BG127" s="79"/>
      <c r="BH127" s="48">
        <f t="shared" si="32"/>
        <v>11</v>
      </c>
      <c r="BI127" s="48">
        <f t="shared" si="33"/>
        <v>123</v>
      </c>
      <c r="BJ127" s="48">
        <f>IF(BJ126&lt;'Retirement Calculator'!$B$68,BJ126+1,NA())</f>
        <v>123</v>
      </c>
      <c r="BK127" s="79"/>
      <c r="BL127" s="79"/>
      <c r="BM127" s="48">
        <f t="shared" si="34"/>
        <v>11</v>
      </c>
      <c r="BN127" s="48">
        <f t="shared" si="35"/>
        <v>123</v>
      </c>
      <c r="BO127" s="48">
        <f>IF(BO126&lt;'Retirement Calculator'!$B$68,BO126+1,NA())</f>
        <v>123</v>
      </c>
      <c r="BP127" s="79"/>
      <c r="BQ127" s="79"/>
      <c r="BR127" s="48">
        <f t="shared" si="36"/>
        <v>11</v>
      </c>
      <c r="BS127" s="48">
        <f t="shared" si="37"/>
        <v>123</v>
      </c>
      <c r="BT127" s="48">
        <f>IF(BT126&lt;'Retirement Calculator'!$B$68,BT126+1,NA())</f>
        <v>123</v>
      </c>
      <c r="BU127" s="79"/>
      <c r="BV127" s="79"/>
      <c r="BW127" s="48">
        <f t="shared" si="38"/>
        <v>11</v>
      </c>
      <c r="BX127" s="48">
        <f t="shared" si="39"/>
        <v>123</v>
      </c>
      <c r="BY127" s="48">
        <f>IF(BY126&lt;'Retirement Calculator'!$B$68,BY126+1,NA())</f>
        <v>123</v>
      </c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</row>
    <row r="128" spans="1:88">
      <c r="A128" s="44"/>
      <c r="B128" s="12" t="e">
        <f xml:space="preserve"> IF(ISERROR(F128),NA(),AI128)</f>
        <v>#N/A</v>
      </c>
      <c r="C128" s="71"/>
      <c r="D128" s="104"/>
      <c r="E128" s="99"/>
      <c r="F128" s="102" t="e">
        <f t="shared" si="23"/>
        <v>#N/A</v>
      </c>
      <c r="G128" s="103" t="str">
        <f>IF(D128="","",(D128+G127)*(1+((1+'Retirement Calculator'!$B$56)^(1/12)-1)))</f>
        <v/>
      </c>
      <c r="H128" s="55" t="str">
        <f>IF(C128="","",FV((1+'Retirement Calculator'!$B$56)^(1/12)-1,AI128,-C128,,0))</f>
        <v/>
      </c>
      <c r="I128" s="71"/>
      <c r="J128" s="99"/>
      <c r="K128" s="99"/>
      <c r="L128" s="102" t="e">
        <f t="shared" si="24"/>
        <v>#N/A</v>
      </c>
      <c r="M128" s="12" t="str">
        <f>IF(I128="","",FV((1+'Retirement Calculator'!$B$57)^(1/12)-1,AR128,-I128,,0))</f>
        <v/>
      </c>
      <c r="N128" s="12" t="str">
        <f>IF(J128="","",(J128+N127)*(1+((1+'Retirement Calculator'!$B$57)^(1/12)-1)))</f>
        <v/>
      </c>
      <c r="O128" s="71"/>
      <c r="P128" s="71"/>
      <c r="Q128" s="99"/>
      <c r="R128" s="69" t="e">
        <f t="shared" si="25"/>
        <v>#N/A</v>
      </c>
      <c r="S128" s="12" t="str">
        <f>IF(O128="","",FV((1+'Retirement Calculator'!$B$58)^(1/12)-1,BA128,-O128,,0))</f>
        <v/>
      </c>
      <c r="T128" s="43" t="str">
        <f>IF(P128="","",(P128+T127)*(1+((1+'Retirement Calculator'!$B$58)^(1/12)-1)))</f>
        <v/>
      </c>
      <c r="U128" s="71"/>
      <c r="V128" s="99"/>
      <c r="W128" s="108" t="str">
        <f>IF(U128="","",(U128+W127)*(1+((1+'Retirement Calculator'!$C$65)^(1/12)-1)))</f>
        <v/>
      </c>
      <c r="X128" s="73">
        <f t="shared" si="20"/>
        <v>0</v>
      </c>
      <c r="Y128" s="83" t="str">
        <f>IF(ISERROR(B128),"",SUM($X$5:X128))</f>
        <v/>
      </c>
      <c r="Z128" s="73">
        <f t="shared" si="21"/>
        <v>0</v>
      </c>
      <c r="AA128" s="83" t="str">
        <f>IF(ISERROR(B128),"",IF(Z128=0,NA(),SUM($Z$5:Z128)))</f>
        <v/>
      </c>
      <c r="AB128" s="83">
        <f t="shared" si="22"/>
        <v>0</v>
      </c>
      <c r="AC128" s="83" t="str">
        <f>IF(ISERROR(B128),"",IF(AB128=0,NA(),SUM($AB$5:AB128)))</f>
        <v/>
      </c>
      <c r="AD128" s="68">
        <f>IF(ISERROR(AI128),"",IF(AG128=AG127+1,AD127*(1+'Retirement Calculator'!$B$6),AD127))</f>
        <v>90439.337676697323</v>
      </c>
      <c r="AE128" s="135"/>
      <c r="AF128" s="83" t="str">
        <f>IF(AE128="","",NPER((1+'Retirement Calculator'!$B$15)/(1+'Retirement Calculator'!$B$14)-1,-12*AE128,AA128,,1))</f>
        <v/>
      </c>
      <c r="AG128" s="128">
        <f t="shared" si="26"/>
        <v>11</v>
      </c>
      <c r="AH128" s="48">
        <f t="shared" si="27"/>
        <v>124</v>
      </c>
      <c r="AI128" s="48">
        <f>IF(AI127&lt;'Retirement Calculator'!$B$68,AI127+1,NA())</f>
        <v>124</v>
      </c>
      <c r="AJ128" s="68">
        <f>IF(ISERROR(AI128),"",IF(AG128=AG127+1,AJ127*(1+'Retirement Calculator'!$B$67),AJ127))</f>
        <v>34600.414953992607</v>
      </c>
      <c r="AK128" s="48">
        <f>IF(ISERROR(AJ128),"",FV((1+'Retirement Calculator'!$B$56)^(1/12)-1,AI128,-AJ128,,0))</f>
        <v>7278667.3246529279</v>
      </c>
      <c r="AL128" s="68">
        <f>SUM($AJ$5:AJ128)</f>
        <v>2689656.5186563935</v>
      </c>
      <c r="AM128" s="79"/>
      <c r="AN128" s="48" t="str">
        <f>IF(C128="","",SUM($C$5:C128))</f>
        <v/>
      </c>
      <c r="AO128" s="79"/>
      <c r="AP128" s="48">
        <f t="shared" si="28"/>
        <v>11</v>
      </c>
      <c r="AQ128" s="48">
        <f t="shared" si="29"/>
        <v>124</v>
      </c>
      <c r="AR128" s="48">
        <f>IF(AR127&lt;'Retirement Calculator'!$B$68,AR127+1,NA())</f>
        <v>124</v>
      </c>
      <c r="AS128" s="82">
        <f>IF(ISERROR(AR128),"",IF(AP128=AP127+1,AS127*(1+'Retirement Calculator'!$B$67),AS127))</f>
        <v>5766.7358256654352</v>
      </c>
      <c r="AT128" s="48">
        <f>IF(ISERROR(AS128),"",FV((1+'Retirement Calculator'!$B$57)^(1/12)-1,AR128,-AS128,,0))</f>
        <v>978553.39664450171</v>
      </c>
      <c r="AU128" s="68">
        <f>SUM($AJ$5:AS128)</f>
        <v>431525220.10519207</v>
      </c>
      <c r="AV128" s="79"/>
      <c r="AW128" s="48" t="str">
        <f>IF(I128="","",SUM($I$5:I128))</f>
        <v/>
      </c>
      <c r="AX128" s="79"/>
      <c r="AY128" s="48">
        <f t="shared" si="30"/>
        <v>11</v>
      </c>
      <c r="AZ128" s="48">
        <f t="shared" si="31"/>
        <v>124</v>
      </c>
      <c r="BA128" s="48">
        <f>IF(BA127&lt;'Retirement Calculator'!$B$68,BA127+1,NA())</f>
        <v>124</v>
      </c>
      <c r="BB128" s="82">
        <f>IF(ISERROR(BA128),"",IF(AY128=AY127+1,BB127*(1+'Retirement Calculator'!$B$67),BB127))</f>
        <v>17300.207476996304</v>
      </c>
      <c r="BC128" s="48">
        <f>IF(ISERROR(BB128),"",FV((1+'Retirement Calculator'!$B$58)^(1/12)-1,BA128,-BB128,,0))</f>
        <v>3267034.7543884628</v>
      </c>
      <c r="BD128" s="68">
        <f>SUM($AJ$5:BB128)</f>
        <v>15551199466.187481</v>
      </c>
      <c r="BE128" s="79"/>
      <c r="BF128" s="48" t="str">
        <f>IF(O128="","",SUM($O$5:O128))</f>
        <v/>
      </c>
      <c r="BG128" s="79"/>
      <c r="BH128" s="48">
        <f t="shared" si="32"/>
        <v>11</v>
      </c>
      <c r="BI128" s="48">
        <f t="shared" si="33"/>
        <v>124</v>
      </c>
      <c r="BJ128" s="48">
        <f>IF(BJ127&lt;'Retirement Calculator'!$B$68,BJ127+1,NA())</f>
        <v>124</v>
      </c>
      <c r="BK128" s="79"/>
      <c r="BL128" s="79"/>
      <c r="BM128" s="48">
        <f t="shared" si="34"/>
        <v>11</v>
      </c>
      <c r="BN128" s="48">
        <f t="shared" si="35"/>
        <v>124</v>
      </c>
      <c r="BO128" s="48">
        <f>IF(BO127&lt;'Retirement Calculator'!$B$68,BO127+1,NA())</f>
        <v>124</v>
      </c>
      <c r="BP128" s="79"/>
      <c r="BQ128" s="79"/>
      <c r="BR128" s="48">
        <f t="shared" si="36"/>
        <v>11</v>
      </c>
      <c r="BS128" s="48">
        <f t="shared" si="37"/>
        <v>124</v>
      </c>
      <c r="BT128" s="48">
        <f>IF(BT127&lt;'Retirement Calculator'!$B$68,BT127+1,NA())</f>
        <v>124</v>
      </c>
      <c r="BU128" s="79"/>
      <c r="BV128" s="79"/>
      <c r="BW128" s="48">
        <f t="shared" si="38"/>
        <v>11</v>
      </c>
      <c r="BX128" s="48">
        <f t="shared" si="39"/>
        <v>124</v>
      </c>
      <c r="BY128" s="48">
        <f>IF(BY127&lt;'Retirement Calculator'!$B$68,BY127+1,NA())</f>
        <v>124</v>
      </c>
      <c r="BZ128" s="79"/>
      <c r="CA128" s="79"/>
      <c r="CB128" s="79"/>
      <c r="CC128" s="79"/>
      <c r="CD128" s="79"/>
      <c r="CE128" s="79"/>
      <c r="CF128" s="79"/>
      <c r="CG128" s="79"/>
      <c r="CH128" s="79"/>
      <c r="CI128" s="79"/>
      <c r="CJ128" s="79"/>
    </row>
    <row r="129" spans="1:88">
      <c r="A129" s="44"/>
      <c r="B129" s="12" t="e">
        <f xml:space="preserve"> IF(ISERROR(F129),NA(),AI129)</f>
        <v>#N/A</v>
      </c>
      <c r="C129" s="71"/>
      <c r="D129" s="104"/>
      <c r="E129" s="99"/>
      <c r="F129" s="102" t="e">
        <f t="shared" si="23"/>
        <v>#N/A</v>
      </c>
      <c r="G129" s="103" t="str">
        <f>IF(D129="","",(D129+G128)*(1+((1+'Retirement Calculator'!$B$56)^(1/12)-1)))</f>
        <v/>
      </c>
      <c r="H129" s="55" t="str">
        <f>IF(C129="","",FV((1+'Retirement Calculator'!$B$56)^(1/12)-1,AI129,-C129,,0))</f>
        <v/>
      </c>
      <c r="I129" s="71"/>
      <c r="J129" s="99"/>
      <c r="K129" s="99"/>
      <c r="L129" s="102" t="e">
        <f t="shared" si="24"/>
        <v>#N/A</v>
      </c>
      <c r="M129" s="12" t="str">
        <f>IF(I129="","",FV((1+'Retirement Calculator'!$B$57)^(1/12)-1,AR129,-I129,,0))</f>
        <v/>
      </c>
      <c r="N129" s="12" t="str">
        <f>IF(J129="","",(J129+N128)*(1+((1+'Retirement Calculator'!$B$57)^(1/12)-1)))</f>
        <v/>
      </c>
      <c r="O129" s="71"/>
      <c r="P129" s="71"/>
      <c r="Q129" s="99"/>
      <c r="R129" s="69" t="e">
        <f t="shared" si="25"/>
        <v>#N/A</v>
      </c>
      <c r="S129" s="12" t="str">
        <f>IF(O129="","",FV((1+'Retirement Calculator'!$B$58)^(1/12)-1,BA129,-O129,,0))</f>
        <v/>
      </c>
      <c r="T129" s="43" t="str">
        <f>IF(P129="","",(P129+T128)*(1+((1+'Retirement Calculator'!$B$58)^(1/12)-1)))</f>
        <v/>
      </c>
      <c r="U129" s="71"/>
      <c r="V129" s="99"/>
      <c r="W129" s="108" t="str">
        <f>IF(U129="","",(U129+W128)*(1+((1+'Retirement Calculator'!$C$65)^(1/12)-1)))</f>
        <v/>
      </c>
      <c r="X129" s="73">
        <f t="shared" si="20"/>
        <v>0</v>
      </c>
      <c r="Y129" s="83" t="str">
        <f>IF(ISERROR(B129),"",SUM($X$5:X129))</f>
        <v/>
      </c>
      <c r="Z129" s="73">
        <f t="shared" si="21"/>
        <v>0</v>
      </c>
      <c r="AA129" s="83" t="str">
        <f>IF(ISERROR(B129),"",IF(Z129=0,NA(),SUM($Z$5:Z129)))</f>
        <v/>
      </c>
      <c r="AB129" s="83">
        <f t="shared" si="22"/>
        <v>0</v>
      </c>
      <c r="AC129" s="83" t="str">
        <f>IF(ISERROR(B129),"",IF(AB129=0,NA(),SUM($AB$5:AB129)))</f>
        <v/>
      </c>
      <c r="AD129" s="68">
        <f>IF(ISERROR(AI129),"",IF(AG129=AG128+1,AD128*(1+'Retirement Calculator'!$B$6),AD128))</f>
        <v>90439.337676697323</v>
      </c>
      <c r="AE129" s="135"/>
      <c r="AF129" s="83" t="str">
        <f>IF(AE129="","",NPER((1+'Retirement Calculator'!$B$15)/(1+'Retirement Calculator'!$B$14)-1,-12*AE129,AA129,,1))</f>
        <v/>
      </c>
      <c r="AG129" s="128">
        <f t="shared" si="26"/>
        <v>11</v>
      </c>
      <c r="AH129" s="48">
        <f t="shared" si="27"/>
        <v>125</v>
      </c>
      <c r="AI129" s="48">
        <f>IF(AI128&lt;'Retirement Calculator'!$B$68,AI128+1,NA())</f>
        <v>125</v>
      </c>
      <c r="AJ129" s="68">
        <f>IF(ISERROR(AI129),"",IF(AG129=AG128+1,AJ128*(1+'Retirement Calculator'!$B$67),AJ128))</f>
        <v>34600.414953992607</v>
      </c>
      <c r="AK129" s="48">
        <f>IF(ISERROR(AJ129),"",FV((1+'Retirement Calculator'!$B$56)^(1/12)-1,AI129,-AJ129,,0))</f>
        <v>7371308.8549889764</v>
      </c>
      <c r="AL129" s="68">
        <f>SUM($AJ$5:AJ129)</f>
        <v>2724256.9336103862</v>
      </c>
      <c r="AM129" s="79"/>
      <c r="AN129" s="48" t="str">
        <f>IF(C129="","",SUM($C$5:C129))</f>
        <v/>
      </c>
      <c r="AO129" s="79"/>
      <c r="AP129" s="48">
        <f t="shared" si="28"/>
        <v>11</v>
      </c>
      <c r="AQ129" s="48">
        <f t="shared" si="29"/>
        <v>125</v>
      </c>
      <c r="AR129" s="48">
        <f>IF(AR128&lt;'Retirement Calculator'!$B$68,AR128+1,NA())</f>
        <v>125</v>
      </c>
      <c r="AS129" s="82">
        <f>IF(ISERROR(AR129),"",IF(AP129=AP128+1,AS128*(1+'Retirement Calculator'!$B$67),AS128))</f>
        <v>5766.7358256654352</v>
      </c>
      <c r="AT129" s="48">
        <f>IF(ISERROR(AS129),"",FV((1+'Retirement Calculator'!$B$57)^(1/12)-1,AR129,-AS129,,0))</f>
        <v>989083.29060922167</v>
      </c>
      <c r="AU129" s="68">
        <f>SUM($AJ$5:AS129)</f>
        <v>441661414.0445711</v>
      </c>
      <c r="AV129" s="79"/>
      <c r="AW129" s="48" t="str">
        <f>IF(I129="","",SUM($I$5:I129))</f>
        <v/>
      </c>
      <c r="AX129" s="79"/>
      <c r="AY129" s="48">
        <f t="shared" si="30"/>
        <v>11</v>
      </c>
      <c r="AZ129" s="48">
        <f t="shared" si="31"/>
        <v>125</v>
      </c>
      <c r="BA129" s="48">
        <f>IF(BA128&lt;'Retirement Calculator'!$B$68,BA128+1,NA())</f>
        <v>125</v>
      </c>
      <c r="BB129" s="82">
        <f>IF(ISERROR(BA129),"",IF(AY129=AY128+1,BB128*(1+'Retirement Calculator'!$B$67),BB128))</f>
        <v>17300.207476996304</v>
      </c>
      <c r="BC129" s="48">
        <f>IF(ISERROR(BB129),"",FV((1+'Retirement Calculator'!$B$58)^(1/12)-1,BA129,-BB129,,0))</f>
        <v>3305355.161845624</v>
      </c>
      <c r="BD129" s="68">
        <f>SUM($AJ$5:BB129)</f>
        <v>16004003718.669518</v>
      </c>
      <c r="BE129" s="79"/>
      <c r="BF129" s="48" t="str">
        <f>IF(O129="","",SUM($O$5:O129))</f>
        <v/>
      </c>
      <c r="BG129" s="79"/>
      <c r="BH129" s="48">
        <f t="shared" si="32"/>
        <v>11</v>
      </c>
      <c r="BI129" s="48">
        <f t="shared" si="33"/>
        <v>125</v>
      </c>
      <c r="BJ129" s="48">
        <f>IF(BJ128&lt;'Retirement Calculator'!$B$68,BJ128+1,NA())</f>
        <v>125</v>
      </c>
      <c r="BK129" s="79"/>
      <c r="BL129" s="79"/>
      <c r="BM129" s="48">
        <f t="shared" si="34"/>
        <v>11</v>
      </c>
      <c r="BN129" s="48">
        <f t="shared" si="35"/>
        <v>125</v>
      </c>
      <c r="BO129" s="48">
        <f>IF(BO128&lt;'Retirement Calculator'!$B$68,BO128+1,NA())</f>
        <v>125</v>
      </c>
      <c r="BP129" s="79"/>
      <c r="BQ129" s="79"/>
      <c r="BR129" s="48">
        <f t="shared" si="36"/>
        <v>11</v>
      </c>
      <c r="BS129" s="48">
        <f t="shared" si="37"/>
        <v>125</v>
      </c>
      <c r="BT129" s="48">
        <f>IF(BT128&lt;'Retirement Calculator'!$B$68,BT128+1,NA())</f>
        <v>125</v>
      </c>
      <c r="BU129" s="79"/>
      <c r="BV129" s="79"/>
      <c r="BW129" s="48">
        <f t="shared" si="38"/>
        <v>11</v>
      </c>
      <c r="BX129" s="48">
        <f t="shared" si="39"/>
        <v>125</v>
      </c>
      <c r="BY129" s="48">
        <f>IF(BY128&lt;'Retirement Calculator'!$B$68,BY128+1,NA())</f>
        <v>125</v>
      </c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</row>
    <row r="130" spans="1:88">
      <c r="A130" s="44"/>
      <c r="B130" s="12" t="e">
        <f xml:space="preserve"> IF(ISERROR(F130),NA(),AI130)</f>
        <v>#N/A</v>
      </c>
      <c r="C130" s="71"/>
      <c r="D130" s="104"/>
      <c r="E130" s="99"/>
      <c r="F130" s="102" t="e">
        <f t="shared" si="23"/>
        <v>#N/A</v>
      </c>
      <c r="G130" s="103" t="str">
        <f>IF(D130="","",(D130+G129)*(1+((1+'Retirement Calculator'!$B$56)^(1/12)-1)))</f>
        <v/>
      </c>
      <c r="H130" s="55" t="str">
        <f>IF(C130="","",FV((1+'Retirement Calculator'!$B$56)^(1/12)-1,AI130,-C130,,0))</f>
        <v/>
      </c>
      <c r="I130" s="71"/>
      <c r="J130" s="99"/>
      <c r="K130" s="99"/>
      <c r="L130" s="102" t="e">
        <f t="shared" si="24"/>
        <v>#N/A</v>
      </c>
      <c r="M130" s="12" t="str">
        <f>IF(I130="","",FV((1+'Retirement Calculator'!$B$57)^(1/12)-1,AR130,-I130,,0))</f>
        <v/>
      </c>
      <c r="N130" s="12" t="str">
        <f>IF(J130="","",(J130+N129)*(1+((1+'Retirement Calculator'!$B$57)^(1/12)-1)))</f>
        <v/>
      </c>
      <c r="O130" s="71"/>
      <c r="P130" s="71"/>
      <c r="Q130" s="99"/>
      <c r="R130" s="69" t="e">
        <f t="shared" si="25"/>
        <v>#N/A</v>
      </c>
      <c r="S130" s="12" t="str">
        <f>IF(O130="","",FV((1+'Retirement Calculator'!$B$58)^(1/12)-1,BA130,-O130,,0))</f>
        <v/>
      </c>
      <c r="T130" s="43" t="str">
        <f>IF(P130="","",(P130+T129)*(1+((1+'Retirement Calculator'!$B$58)^(1/12)-1)))</f>
        <v/>
      </c>
      <c r="U130" s="71"/>
      <c r="V130" s="99"/>
      <c r="W130" s="108" t="str">
        <f>IF(U130="","",(U130+W129)*(1+((1+'Retirement Calculator'!$C$65)^(1/12)-1)))</f>
        <v/>
      </c>
      <c r="X130" s="73">
        <f t="shared" si="20"/>
        <v>0</v>
      </c>
      <c r="Y130" s="83" t="str">
        <f>IF(ISERROR(B130),"",SUM($X$5:X130))</f>
        <v/>
      </c>
      <c r="Z130" s="73">
        <f t="shared" si="21"/>
        <v>0</v>
      </c>
      <c r="AA130" s="83" t="str">
        <f>IF(ISERROR(B130),"",IF(Z130=0,NA(),SUM($Z$5:Z130)))</f>
        <v/>
      </c>
      <c r="AB130" s="83">
        <f t="shared" si="22"/>
        <v>0</v>
      </c>
      <c r="AC130" s="83" t="str">
        <f>IF(ISERROR(B130),"",IF(AB130=0,NA(),SUM($AB$5:AB130)))</f>
        <v/>
      </c>
      <c r="AD130" s="68">
        <f>IF(ISERROR(AI130),"",IF(AG130=AG129+1,AD129*(1+'Retirement Calculator'!$B$6),AD129))</f>
        <v>90439.337676697323</v>
      </c>
      <c r="AE130" s="135"/>
      <c r="AF130" s="83" t="str">
        <f>IF(AE130="","",NPER((1+'Retirement Calculator'!$B$15)/(1+'Retirement Calculator'!$B$14)-1,-12*AE130,AA130,,1))</f>
        <v/>
      </c>
      <c r="AG130" s="128">
        <f t="shared" si="26"/>
        <v>11</v>
      </c>
      <c r="AH130" s="48">
        <f t="shared" si="27"/>
        <v>126</v>
      </c>
      <c r="AI130" s="48">
        <f>IF(AI129&lt;'Retirement Calculator'!$B$68,AI129+1,NA())</f>
        <v>126</v>
      </c>
      <c r="AJ130" s="68">
        <f>IF(ISERROR(AI130),"",IF(AG130=AG129+1,AJ129*(1+'Retirement Calculator'!$B$67),AJ129))</f>
        <v>34600.414953992607</v>
      </c>
      <c r="AK130" s="48">
        <f>IF(ISERROR(AJ130),"",FV((1+'Retirement Calculator'!$B$56)^(1/12)-1,AI130,-AJ130,,0))</f>
        <v>7464689.1218974711</v>
      </c>
      <c r="AL130" s="68">
        <f>SUM($AJ$5:AJ130)</f>
        <v>2758857.3485643789</v>
      </c>
      <c r="AM130" s="79"/>
      <c r="AN130" s="48" t="str">
        <f>IF(C130="","",SUM($C$5:C130))</f>
        <v/>
      </c>
      <c r="AO130" s="79"/>
      <c r="AP130" s="48">
        <f t="shared" si="28"/>
        <v>11</v>
      </c>
      <c r="AQ130" s="48">
        <f t="shared" si="29"/>
        <v>126</v>
      </c>
      <c r="AR130" s="48">
        <f>IF(AR129&lt;'Retirement Calculator'!$B$68,AR129+1,NA())</f>
        <v>126</v>
      </c>
      <c r="AS130" s="82">
        <f>IF(ISERROR(AR130),"",IF(AP130=AP129+1,AS129*(1+'Retirement Calculator'!$B$67),AS129))</f>
        <v>5766.7358256654352</v>
      </c>
      <c r="AT130" s="48">
        <f>IF(ISERROR(AS130),"",FV((1+'Retirement Calculator'!$B$57)^(1/12)-1,AR130,-AS130,,0))</f>
        <v>999664.43936526403</v>
      </c>
      <c r="AU130" s="68">
        <f>SUM($AJ$5:AS130)</f>
        <v>451925590.66581261</v>
      </c>
      <c r="AV130" s="79"/>
      <c r="AW130" s="48" t="str">
        <f>IF(I130="","",SUM($I$5:I130))</f>
        <v/>
      </c>
      <c r="AX130" s="79"/>
      <c r="AY130" s="48">
        <f t="shared" si="30"/>
        <v>11</v>
      </c>
      <c r="AZ130" s="48">
        <f t="shared" si="31"/>
        <v>126</v>
      </c>
      <c r="BA130" s="48">
        <f>IF(BA129&lt;'Retirement Calculator'!$B$68,BA129+1,NA())</f>
        <v>126</v>
      </c>
      <c r="BB130" s="82">
        <f>IF(ISERROR(BA130),"",IF(AY130=AY129+1,BB129*(1+'Retirement Calculator'!$B$67),BB129))</f>
        <v>17300.207476996304</v>
      </c>
      <c r="BC130" s="48">
        <f>IF(ISERROR(BB130),"",FV((1+'Retirement Calculator'!$B$58)^(1/12)-1,BA130,-BB130,,0))</f>
        <v>3343922.1239581909</v>
      </c>
      <c r="BD130" s="68">
        <f>SUM($AJ$5:BB130)</f>
        <v>16467210713.603415</v>
      </c>
      <c r="BE130" s="79"/>
      <c r="BF130" s="48" t="str">
        <f>IF(O130="","",SUM($O$5:O130))</f>
        <v/>
      </c>
      <c r="BG130" s="79"/>
      <c r="BH130" s="48">
        <f t="shared" si="32"/>
        <v>11</v>
      </c>
      <c r="BI130" s="48">
        <f t="shared" si="33"/>
        <v>126</v>
      </c>
      <c r="BJ130" s="48">
        <f>IF(BJ129&lt;'Retirement Calculator'!$B$68,BJ129+1,NA())</f>
        <v>126</v>
      </c>
      <c r="BK130" s="79"/>
      <c r="BL130" s="79"/>
      <c r="BM130" s="48">
        <f t="shared" si="34"/>
        <v>11</v>
      </c>
      <c r="BN130" s="48">
        <f t="shared" si="35"/>
        <v>126</v>
      </c>
      <c r="BO130" s="48">
        <f>IF(BO129&lt;'Retirement Calculator'!$B$68,BO129+1,NA())</f>
        <v>126</v>
      </c>
      <c r="BP130" s="79"/>
      <c r="BQ130" s="79"/>
      <c r="BR130" s="48">
        <f t="shared" si="36"/>
        <v>11</v>
      </c>
      <c r="BS130" s="48">
        <f t="shared" si="37"/>
        <v>126</v>
      </c>
      <c r="BT130" s="48">
        <f>IF(BT129&lt;'Retirement Calculator'!$B$68,BT129+1,NA())</f>
        <v>126</v>
      </c>
      <c r="BU130" s="79"/>
      <c r="BV130" s="79"/>
      <c r="BW130" s="48">
        <f t="shared" si="38"/>
        <v>11</v>
      </c>
      <c r="BX130" s="48">
        <f t="shared" si="39"/>
        <v>126</v>
      </c>
      <c r="BY130" s="48">
        <f>IF(BY129&lt;'Retirement Calculator'!$B$68,BY129+1,NA())</f>
        <v>126</v>
      </c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</row>
    <row r="131" spans="1:88">
      <c r="A131" s="44"/>
      <c r="B131" s="12" t="e">
        <f xml:space="preserve"> IF(ISERROR(F131),NA(),AI131)</f>
        <v>#N/A</v>
      </c>
      <c r="C131" s="71"/>
      <c r="D131" s="104"/>
      <c r="E131" s="99"/>
      <c r="F131" s="102" t="e">
        <f t="shared" si="23"/>
        <v>#N/A</v>
      </c>
      <c r="G131" s="103" t="str">
        <f>IF(D131="","",(D131+G130)*(1+((1+'Retirement Calculator'!$B$56)^(1/12)-1)))</f>
        <v/>
      </c>
      <c r="H131" s="55" t="str">
        <f>IF(C131="","",FV((1+'Retirement Calculator'!$B$56)^(1/12)-1,AI131,-C131,,0))</f>
        <v/>
      </c>
      <c r="I131" s="71"/>
      <c r="J131" s="99"/>
      <c r="K131" s="99"/>
      <c r="L131" s="102" t="e">
        <f t="shared" si="24"/>
        <v>#N/A</v>
      </c>
      <c r="M131" s="12" t="str">
        <f>IF(I131="","",FV((1+'Retirement Calculator'!$B$57)^(1/12)-1,AR131,-I131,,0))</f>
        <v/>
      </c>
      <c r="N131" s="12" t="str">
        <f>IF(J131="","",(J131+N130)*(1+((1+'Retirement Calculator'!$B$57)^(1/12)-1)))</f>
        <v/>
      </c>
      <c r="O131" s="71"/>
      <c r="P131" s="71"/>
      <c r="Q131" s="99"/>
      <c r="R131" s="69" t="e">
        <f t="shared" si="25"/>
        <v>#N/A</v>
      </c>
      <c r="S131" s="12" t="str">
        <f>IF(O131="","",FV((1+'Retirement Calculator'!$B$58)^(1/12)-1,BA131,-O131,,0))</f>
        <v/>
      </c>
      <c r="T131" s="43" t="str">
        <f>IF(P131="","",(P131+T130)*(1+((1+'Retirement Calculator'!$B$58)^(1/12)-1)))</f>
        <v/>
      </c>
      <c r="U131" s="71"/>
      <c r="V131" s="99"/>
      <c r="W131" s="108" t="str">
        <f>IF(U131="","",(U131+W130)*(1+((1+'Retirement Calculator'!$C$65)^(1/12)-1)))</f>
        <v/>
      </c>
      <c r="X131" s="73">
        <f t="shared" si="20"/>
        <v>0</v>
      </c>
      <c r="Y131" s="83" t="str">
        <f>IF(ISERROR(B131),"",SUM($X$5:X131))</f>
        <v/>
      </c>
      <c r="Z131" s="73">
        <f t="shared" si="21"/>
        <v>0</v>
      </c>
      <c r="AA131" s="83" t="str">
        <f>IF(ISERROR(B131),"",IF(Z131=0,NA(),SUM($Z$5:Z131)))</f>
        <v/>
      </c>
      <c r="AB131" s="83">
        <f t="shared" si="22"/>
        <v>0</v>
      </c>
      <c r="AC131" s="83" t="str">
        <f>IF(ISERROR(B131),"",IF(AB131=0,NA(),SUM($AB$5:AB131)))</f>
        <v/>
      </c>
      <c r="AD131" s="68">
        <f>IF(ISERROR(AI131),"",IF(AG131=AG130+1,AD130*(1+'Retirement Calculator'!$B$6),AD130))</f>
        <v>90439.337676697323</v>
      </c>
      <c r="AE131" s="135"/>
      <c r="AF131" s="83" t="str">
        <f>IF(AE131="","",NPER((1+'Retirement Calculator'!$B$15)/(1+'Retirement Calculator'!$B$14)-1,-12*AE131,AA131,,1))</f>
        <v/>
      </c>
      <c r="AG131" s="128">
        <f t="shared" si="26"/>
        <v>11</v>
      </c>
      <c r="AH131" s="48">
        <f t="shared" si="27"/>
        <v>127</v>
      </c>
      <c r="AI131" s="48">
        <f>IF(AI130&lt;'Retirement Calculator'!$B$68,AI130+1,NA())</f>
        <v>127</v>
      </c>
      <c r="AJ131" s="68">
        <f>IF(ISERROR(AI131),"",IF(AG131=AG130+1,AJ130*(1+'Retirement Calculator'!$B$67),AJ130))</f>
        <v>34600.414953992607</v>
      </c>
      <c r="AK131" s="48">
        <f>IF(ISERROR(AJ131),"",FV((1+'Retirement Calculator'!$B$56)^(1/12)-1,AI131,-AJ131,,0))</f>
        <v>7558814.0161675829</v>
      </c>
      <c r="AL131" s="68">
        <f>SUM($AJ$5:AJ131)</f>
        <v>2793457.7635183716</v>
      </c>
      <c r="AM131" s="79"/>
      <c r="AN131" s="48" t="str">
        <f>IF(C131="","",SUM($C$5:C131))</f>
        <v/>
      </c>
      <c r="AO131" s="79"/>
      <c r="AP131" s="48">
        <f t="shared" si="28"/>
        <v>11</v>
      </c>
      <c r="AQ131" s="48">
        <f t="shared" si="29"/>
        <v>127</v>
      </c>
      <c r="AR131" s="48">
        <f>IF(AR130&lt;'Retirement Calculator'!$B$68,AR130+1,NA())</f>
        <v>127</v>
      </c>
      <c r="AS131" s="82">
        <f>IF(ISERROR(AR131),"",IF(AP131=AP130+1,AS130*(1+'Retirement Calculator'!$B$67),AS130))</f>
        <v>5766.7358256654352</v>
      </c>
      <c r="AT131" s="48">
        <f>IF(ISERROR(AS131),"",FV((1+'Retirement Calculator'!$B$57)^(1/12)-1,AR131,-AS131,,0))</f>
        <v>1010297.0923979147</v>
      </c>
      <c r="AU131" s="68">
        <f>SUM($AJ$5:AS131)</f>
        <v>462318494.59627825</v>
      </c>
      <c r="AV131" s="79"/>
      <c r="AW131" s="48" t="str">
        <f>IF(I131="","",SUM($I$5:I131))</f>
        <v/>
      </c>
      <c r="AX131" s="79"/>
      <c r="AY131" s="48">
        <f t="shared" si="30"/>
        <v>11</v>
      </c>
      <c r="AZ131" s="48">
        <f t="shared" si="31"/>
        <v>127</v>
      </c>
      <c r="BA131" s="48">
        <f>IF(BA130&lt;'Retirement Calculator'!$B$68,BA130+1,NA())</f>
        <v>127</v>
      </c>
      <c r="BB131" s="82">
        <f>IF(ISERROR(BA131),"",IF(AY131=AY130+1,BB130*(1+'Retirement Calculator'!$B$67),BB130))</f>
        <v>17300.207476996304</v>
      </c>
      <c r="BC131" s="48">
        <f>IF(ISERROR(BB131),"",FV((1+'Retirement Calculator'!$B$58)^(1/12)-1,BA131,-BB131,,0))</f>
        <v>3382737.2270662403</v>
      </c>
      <c r="BD131" s="68">
        <f>SUM($AJ$5:BB131)</f>
        <v>16940949974.430035</v>
      </c>
      <c r="BE131" s="79"/>
      <c r="BF131" s="48" t="str">
        <f>IF(O131="","",SUM($O$5:O131))</f>
        <v/>
      </c>
      <c r="BG131" s="79"/>
      <c r="BH131" s="48">
        <f t="shared" si="32"/>
        <v>11</v>
      </c>
      <c r="BI131" s="48">
        <f t="shared" si="33"/>
        <v>127</v>
      </c>
      <c r="BJ131" s="48">
        <f>IF(BJ130&lt;'Retirement Calculator'!$B$68,BJ130+1,NA())</f>
        <v>127</v>
      </c>
      <c r="BK131" s="79"/>
      <c r="BL131" s="79"/>
      <c r="BM131" s="48">
        <f t="shared" si="34"/>
        <v>11</v>
      </c>
      <c r="BN131" s="48">
        <f t="shared" si="35"/>
        <v>127</v>
      </c>
      <c r="BO131" s="48">
        <f>IF(BO130&lt;'Retirement Calculator'!$B$68,BO130+1,NA())</f>
        <v>127</v>
      </c>
      <c r="BP131" s="79"/>
      <c r="BQ131" s="79"/>
      <c r="BR131" s="48">
        <f t="shared" si="36"/>
        <v>11</v>
      </c>
      <c r="BS131" s="48">
        <f t="shared" si="37"/>
        <v>127</v>
      </c>
      <c r="BT131" s="48">
        <f>IF(BT130&lt;'Retirement Calculator'!$B$68,BT130+1,NA())</f>
        <v>127</v>
      </c>
      <c r="BU131" s="79"/>
      <c r="BV131" s="79"/>
      <c r="BW131" s="48">
        <f t="shared" si="38"/>
        <v>11</v>
      </c>
      <c r="BX131" s="48">
        <f t="shared" si="39"/>
        <v>127</v>
      </c>
      <c r="BY131" s="48">
        <f>IF(BY130&lt;'Retirement Calculator'!$B$68,BY130+1,NA())</f>
        <v>127</v>
      </c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</row>
    <row r="132" spans="1:88">
      <c r="A132" s="44"/>
      <c r="B132" s="12" t="e">
        <f xml:space="preserve"> IF(ISERROR(F132),NA(),AI132)</f>
        <v>#N/A</v>
      </c>
      <c r="C132" s="71"/>
      <c r="D132" s="104"/>
      <c r="E132" s="99"/>
      <c r="F132" s="102" t="e">
        <f t="shared" si="23"/>
        <v>#N/A</v>
      </c>
      <c r="G132" s="103" t="str">
        <f>IF(D132="","",(D132+G131)*(1+((1+'Retirement Calculator'!$B$56)^(1/12)-1)))</f>
        <v/>
      </c>
      <c r="H132" s="55" t="str">
        <f>IF(C132="","",FV((1+'Retirement Calculator'!$B$56)^(1/12)-1,AI132,-C132,,0))</f>
        <v/>
      </c>
      <c r="I132" s="71"/>
      <c r="J132" s="99"/>
      <c r="K132" s="99"/>
      <c r="L132" s="102" t="e">
        <f t="shared" si="24"/>
        <v>#N/A</v>
      </c>
      <c r="M132" s="12" t="str">
        <f>IF(I132="","",FV((1+'Retirement Calculator'!$B$57)^(1/12)-1,AR132,-I132,,0))</f>
        <v/>
      </c>
      <c r="N132" s="12" t="str">
        <f>IF(J132="","",(J132+N131)*(1+((1+'Retirement Calculator'!$B$57)^(1/12)-1)))</f>
        <v/>
      </c>
      <c r="O132" s="71"/>
      <c r="P132" s="71"/>
      <c r="Q132" s="99"/>
      <c r="R132" s="69" t="e">
        <f t="shared" si="25"/>
        <v>#N/A</v>
      </c>
      <c r="S132" s="12" t="str">
        <f>IF(O132="","",FV((1+'Retirement Calculator'!$B$58)^(1/12)-1,BA132,-O132,,0))</f>
        <v/>
      </c>
      <c r="T132" s="43" t="str">
        <f>IF(P132="","",(P132+T131)*(1+((1+'Retirement Calculator'!$B$58)^(1/12)-1)))</f>
        <v/>
      </c>
      <c r="U132" s="71"/>
      <c r="V132" s="99"/>
      <c r="W132" s="108" t="str">
        <f>IF(U132="","",(U132+W131)*(1+((1+'Retirement Calculator'!$C$65)^(1/12)-1)))</f>
        <v/>
      </c>
      <c r="X132" s="73">
        <f t="shared" si="20"/>
        <v>0</v>
      </c>
      <c r="Y132" s="83" t="str">
        <f>IF(ISERROR(B132),"",SUM($X$5:X132))</f>
        <v/>
      </c>
      <c r="Z132" s="73">
        <f t="shared" si="21"/>
        <v>0</v>
      </c>
      <c r="AA132" s="83" t="str">
        <f>IF(ISERROR(B132),"",IF(Z132=0,NA(),SUM($Z$5:Z132)))</f>
        <v/>
      </c>
      <c r="AB132" s="83">
        <f t="shared" si="22"/>
        <v>0</v>
      </c>
      <c r="AC132" s="83" t="str">
        <f>IF(ISERROR(B132),"",IF(AB132=0,NA(),SUM($AB$5:AB132)))</f>
        <v/>
      </c>
      <c r="AD132" s="68">
        <f>IF(ISERROR(AI132),"",IF(AG132=AG131+1,AD131*(1+'Retirement Calculator'!$B$6),AD131))</f>
        <v>90439.337676697323</v>
      </c>
      <c r="AE132" s="135"/>
      <c r="AF132" s="83" t="str">
        <f>IF(AE132="","",NPER((1+'Retirement Calculator'!$B$15)/(1+'Retirement Calculator'!$B$14)-1,-12*AE132,AA132,,1))</f>
        <v/>
      </c>
      <c r="AG132" s="128">
        <f t="shared" si="26"/>
        <v>11</v>
      </c>
      <c r="AH132" s="48">
        <f t="shared" si="27"/>
        <v>128</v>
      </c>
      <c r="AI132" s="48">
        <f>IF(AI131&lt;'Retirement Calculator'!$B$68,AI131+1,NA())</f>
        <v>128</v>
      </c>
      <c r="AJ132" s="68">
        <f>IF(ISERROR(AI132),"",IF(AG132=AG131+1,AJ131*(1+'Retirement Calculator'!$B$67),AJ131))</f>
        <v>34600.414953992607</v>
      </c>
      <c r="AK132" s="48">
        <f>IF(ISERROR(AJ132),"",FV((1+'Retirement Calculator'!$B$56)^(1/12)-1,AI132,-AJ132,,0))</f>
        <v>7653689.4755624654</v>
      </c>
      <c r="AL132" s="68">
        <f>SUM($AJ$5:AJ132)</f>
        <v>2828058.1784723643</v>
      </c>
      <c r="AM132" s="79"/>
      <c r="AN132" s="48" t="str">
        <f>IF(C132="","",SUM($C$5:C132))</f>
        <v/>
      </c>
      <c r="AO132" s="79"/>
      <c r="AP132" s="48">
        <f t="shared" si="28"/>
        <v>11</v>
      </c>
      <c r="AQ132" s="48">
        <f t="shared" si="29"/>
        <v>128</v>
      </c>
      <c r="AR132" s="48">
        <f>IF(AR131&lt;'Retirement Calculator'!$B$68,AR131+1,NA())</f>
        <v>128</v>
      </c>
      <c r="AS132" s="82">
        <f>IF(ISERROR(AR132),"",IF(AP132=AP131+1,AS131*(1+'Retirement Calculator'!$B$67),AS131))</f>
        <v>5766.7358256654352</v>
      </c>
      <c r="AT132" s="48">
        <f>IF(ISERROR(AS132),"",FV((1+'Retirement Calculator'!$B$57)^(1/12)-1,AR132,-AS132,,0))</f>
        <v>1020981.5004068468</v>
      </c>
      <c r="AU132" s="68">
        <f>SUM($AJ$5:AS132)</f>
        <v>472840876.40109271</v>
      </c>
      <c r="AV132" s="79"/>
      <c r="AW132" s="48" t="str">
        <f>IF(I132="","",SUM($I$5:I132))</f>
        <v/>
      </c>
      <c r="AX132" s="79"/>
      <c r="AY132" s="48">
        <f t="shared" si="30"/>
        <v>11</v>
      </c>
      <c r="AZ132" s="48">
        <f t="shared" si="31"/>
        <v>128</v>
      </c>
      <c r="BA132" s="48">
        <f>IF(BA131&lt;'Retirement Calculator'!$B$68,BA131+1,NA())</f>
        <v>128</v>
      </c>
      <c r="BB132" s="82">
        <f>IF(ISERROR(BA132),"",IF(AY132=AY131+1,BB131*(1+'Retirement Calculator'!$B$67),BB131))</f>
        <v>17300.207476996304</v>
      </c>
      <c r="BC132" s="48">
        <f>IF(ISERROR(BB132),"",FV((1+'Retirement Calculator'!$B$58)^(1/12)-1,BA132,-BB132,,0))</f>
        <v>3421802.0677164095</v>
      </c>
      <c r="BD132" s="68">
        <f>SUM($AJ$5:BB132)</f>
        <v>17425351781.343826</v>
      </c>
      <c r="BE132" s="79"/>
      <c r="BF132" s="48" t="str">
        <f>IF(O132="","",SUM($O$5:O132))</f>
        <v/>
      </c>
      <c r="BG132" s="79"/>
      <c r="BH132" s="48">
        <f t="shared" si="32"/>
        <v>11</v>
      </c>
      <c r="BI132" s="48">
        <f t="shared" si="33"/>
        <v>128</v>
      </c>
      <c r="BJ132" s="48">
        <f>IF(BJ131&lt;'Retirement Calculator'!$B$68,BJ131+1,NA())</f>
        <v>128</v>
      </c>
      <c r="BK132" s="79"/>
      <c r="BL132" s="79"/>
      <c r="BM132" s="48">
        <f t="shared" si="34"/>
        <v>11</v>
      </c>
      <c r="BN132" s="48">
        <f t="shared" si="35"/>
        <v>128</v>
      </c>
      <c r="BO132" s="48">
        <f>IF(BO131&lt;'Retirement Calculator'!$B$68,BO131+1,NA())</f>
        <v>128</v>
      </c>
      <c r="BP132" s="79"/>
      <c r="BQ132" s="79"/>
      <c r="BR132" s="48">
        <f t="shared" si="36"/>
        <v>11</v>
      </c>
      <c r="BS132" s="48">
        <f t="shared" si="37"/>
        <v>128</v>
      </c>
      <c r="BT132" s="48">
        <f>IF(BT131&lt;'Retirement Calculator'!$B$68,BT131+1,NA())</f>
        <v>128</v>
      </c>
      <c r="BU132" s="79"/>
      <c r="BV132" s="79"/>
      <c r="BW132" s="48">
        <f t="shared" si="38"/>
        <v>11</v>
      </c>
      <c r="BX132" s="48">
        <f t="shared" si="39"/>
        <v>128</v>
      </c>
      <c r="BY132" s="48">
        <f>IF(BY131&lt;'Retirement Calculator'!$B$68,BY131+1,NA())</f>
        <v>128</v>
      </c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</row>
    <row r="133" spans="1:88">
      <c r="A133" s="44"/>
      <c r="B133" s="12" t="e">
        <f xml:space="preserve"> IF(ISERROR(F133),NA(),AI133)</f>
        <v>#N/A</v>
      </c>
      <c r="C133" s="71"/>
      <c r="D133" s="104"/>
      <c r="E133" s="99"/>
      <c r="F133" s="102" t="e">
        <f t="shared" si="23"/>
        <v>#N/A</v>
      </c>
      <c r="G133" s="103" t="str">
        <f>IF(D133="","",(D133+G132)*(1+((1+'Retirement Calculator'!$B$56)^(1/12)-1)))</f>
        <v/>
      </c>
      <c r="H133" s="55" t="str">
        <f>IF(C133="","",FV((1+'Retirement Calculator'!$B$56)^(1/12)-1,AI133,-C133,,0))</f>
        <v/>
      </c>
      <c r="I133" s="71"/>
      <c r="J133" s="99"/>
      <c r="K133" s="99"/>
      <c r="L133" s="102" t="e">
        <f t="shared" si="24"/>
        <v>#N/A</v>
      </c>
      <c r="M133" s="12" t="str">
        <f>IF(I133="","",FV((1+'Retirement Calculator'!$B$57)^(1/12)-1,AR133,-I133,,0))</f>
        <v/>
      </c>
      <c r="N133" s="12" t="str">
        <f>IF(J133="","",(J133+N132)*(1+((1+'Retirement Calculator'!$B$57)^(1/12)-1)))</f>
        <v/>
      </c>
      <c r="O133" s="71"/>
      <c r="P133" s="71"/>
      <c r="Q133" s="99"/>
      <c r="R133" s="69" t="e">
        <f t="shared" si="25"/>
        <v>#N/A</v>
      </c>
      <c r="S133" s="12" t="str">
        <f>IF(O133="","",FV((1+'Retirement Calculator'!$B$58)^(1/12)-1,BA133,-O133,,0))</f>
        <v/>
      </c>
      <c r="T133" s="43" t="str">
        <f>IF(P133="","",(P133+T132)*(1+((1+'Retirement Calculator'!$B$58)^(1/12)-1)))</f>
        <v/>
      </c>
      <c r="U133" s="71"/>
      <c r="V133" s="99"/>
      <c r="W133" s="108" t="str">
        <f>IF(U133="","",(U133+W132)*(1+((1+'Retirement Calculator'!$C$65)^(1/12)-1)))</f>
        <v/>
      </c>
      <c r="X133" s="73">
        <f t="shared" ref="X133:X196" si="40">C133+D133+I133+J133+O133+P133+U133</f>
        <v>0</v>
      </c>
      <c r="Y133" s="83" t="str">
        <f>IF(ISERROR(B133),"",SUM($X$5:X133))</f>
        <v/>
      </c>
      <c r="Z133" s="73">
        <f t="shared" ref="Z133:Z196" si="41">E133+K133+Q133+V133</f>
        <v>0</v>
      </c>
      <c r="AA133" s="83" t="str">
        <f>IF(ISERROR(B133),"",IF(Z133=0,NA(),SUM($Z$5:Z133)))</f>
        <v/>
      </c>
      <c r="AB133" s="83">
        <f t="shared" si="22"/>
        <v>0</v>
      </c>
      <c r="AC133" s="83" t="str">
        <f>IF(ISERROR(B133),"",IF(AB133=0,NA(),SUM($AB$5:AB133)))</f>
        <v/>
      </c>
      <c r="AD133" s="68">
        <f>IF(ISERROR(AI133),"",IF(AG133=AG132+1,AD132*(1+'Retirement Calculator'!$B$6),AD132))</f>
        <v>90439.337676697323</v>
      </c>
      <c r="AE133" s="135"/>
      <c r="AF133" s="83" t="str">
        <f>IF(AE133="","",NPER((1+'Retirement Calculator'!$B$15)/(1+'Retirement Calculator'!$B$14)-1,-12*AE133,AA133,,1))</f>
        <v/>
      </c>
      <c r="AG133" s="128">
        <f t="shared" si="26"/>
        <v>11</v>
      </c>
      <c r="AH133" s="48">
        <f t="shared" si="27"/>
        <v>129</v>
      </c>
      <c r="AI133" s="48">
        <f>IF(AI132&lt;'Retirement Calculator'!$B$68,AI132+1,NA())</f>
        <v>129</v>
      </c>
      <c r="AJ133" s="68">
        <f>IF(ISERROR(AI133),"",IF(AG133=AG132+1,AJ132*(1+'Retirement Calculator'!$B$67),AJ132))</f>
        <v>34600.414953992607</v>
      </c>
      <c r="AK133" s="48">
        <f>IF(ISERROR(AJ133),"",FV((1+'Retirement Calculator'!$B$56)^(1/12)-1,AI133,-AJ133,,0))</f>
        <v>7749321.485193816</v>
      </c>
      <c r="AL133" s="68">
        <f>SUM($AJ$5:AJ133)</f>
        <v>2862658.593426357</v>
      </c>
      <c r="AM133" s="79"/>
      <c r="AN133" s="48" t="str">
        <f>IF(C133="","",SUM($C$5:C133))</f>
        <v/>
      </c>
      <c r="AO133" s="79"/>
      <c r="AP133" s="48">
        <f t="shared" si="28"/>
        <v>11</v>
      </c>
      <c r="AQ133" s="48">
        <f t="shared" si="29"/>
        <v>129</v>
      </c>
      <c r="AR133" s="48">
        <f>IF(AR132&lt;'Retirement Calculator'!$B$68,AR132+1,NA())</f>
        <v>129</v>
      </c>
      <c r="AS133" s="82">
        <f>IF(ISERROR(AR133),"",IF(AP133=AP132+1,AS132*(1+'Retirement Calculator'!$B$67),AS132))</f>
        <v>5766.7358256654352</v>
      </c>
      <c r="AT133" s="48">
        <f>IF(ISERROR(AS133),"",FV((1+'Retirement Calculator'!$B$57)^(1/12)-1,AR133,-AS133,,0))</f>
        <v>1031717.9153120223</v>
      </c>
      <c r="AU133" s="68">
        <f>SUM($AJ$5:AS133)</f>
        <v>483493492.63049251</v>
      </c>
      <c r="AV133" s="79"/>
      <c r="AW133" s="48" t="str">
        <f>IF(I133="","",SUM($I$5:I133))</f>
        <v/>
      </c>
      <c r="AX133" s="79"/>
      <c r="AY133" s="48">
        <f t="shared" si="30"/>
        <v>11</v>
      </c>
      <c r="AZ133" s="48">
        <f t="shared" si="31"/>
        <v>129</v>
      </c>
      <c r="BA133" s="48">
        <f>IF(BA132&lt;'Retirement Calculator'!$B$68,BA132+1,NA())</f>
        <v>129</v>
      </c>
      <c r="BB133" s="82">
        <f>IF(ISERROR(BA133),"",IF(AY133=AY132+1,BB132*(1+'Retirement Calculator'!$B$67),BB132))</f>
        <v>17300.207476996304</v>
      </c>
      <c r="BC133" s="48">
        <f>IF(ISERROR(BB133),"",FV((1+'Retirement Calculator'!$B$58)^(1/12)-1,BA133,-BB133,,0))</f>
        <v>3461118.2527275654</v>
      </c>
      <c r="BD133" s="68">
        <f>SUM($AJ$5:BB133)</f>
        <v>17920547177.326511</v>
      </c>
      <c r="BE133" s="79"/>
      <c r="BF133" s="48" t="str">
        <f>IF(O133="","",SUM($O$5:O133))</f>
        <v/>
      </c>
      <c r="BG133" s="79"/>
      <c r="BH133" s="48">
        <f t="shared" si="32"/>
        <v>11</v>
      </c>
      <c r="BI133" s="48">
        <f t="shared" si="33"/>
        <v>129</v>
      </c>
      <c r="BJ133" s="48">
        <f>IF(BJ132&lt;'Retirement Calculator'!$B$68,BJ132+1,NA())</f>
        <v>129</v>
      </c>
      <c r="BK133" s="79"/>
      <c r="BL133" s="79"/>
      <c r="BM133" s="48">
        <f t="shared" si="34"/>
        <v>11</v>
      </c>
      <c r="BN133" s="48">
        <f t="shared" si="35"/>
        <v>129</v>
      </c>
      <c r="BO133" s="48">
        <f>IF(BO132&lt;'Retirement Calculator'!$B$68,BO132+1,NA())</f>
        <v>129</v>
      </c>
      <c r="BP133" s="79"/>
      <c r="BQ133" s="79"/>
      <c r="BR133" s="48">
        <f t="shared" si="36"/>
        <v>11</v>
      </c>
      <c r="BS133" s="48">
        <f t="shared" si="37"/>
        <v>129</v>
      </c>
      <c r="BT133" s="48">
        <f>IF(BT132&lt;'Retirement Calculator'!$B$68,BT132+1,NA())</f>
        <v>129</v>
      </c>
      <c r="BU133" s="79"/>
      <c r="BV133" s="79"/>
      <c r="BW133" s="48">
        <f t="shared" si="38"/>
        <v>11</v>
      </c>
      <c r="BX133" s="48">
        <f t="shared" si="39"/>
        <v>129</v>
      </c>
      <c r="BY133" s="48">
        <f>IF(BY132&lt;'Retirement Calculator'!$B$68,BY132+1,NA())</f>
        <v>129</v>
      </c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</row>
    <row r="134" spans="1:88">
      <c r="A134" s="44"/>
      <c r="B134" s="12" t="e">
        <f xml:space="preserve"> IF(ISERROR(F134),NA(),AI134)</f>
        <v>#N/A</v>
      </c>
      <c r="C134" s="71"/>
      <c r="D134" s="104"/>
      <c r="E134" s="99"/>
      <c r="F134" s="102" t="e">
        <f t="shared" si="23"/>
        <v>#N/A</v>
      </c>
      <c r="G134" s="103" t="str">
        <f>IF(D134="","",(D134+G133)*(1+((1+'Retirement Calculator'!$B$56)^(1/12)-1)))</f>
        <v/>
      </c>
      <c r="H134" s="55" t="str">
        <f>IF(C134="","",FV((1+'Retirement Calculator'!$B$56)^(1/12)-1,AI134,-C134,,0))</f>
        <v/>
      </c>
      <c r="I134" s="71"/>
      <c r="J134" s="99"/>
      <c r="K134" s="99"/>
      <c r="L134" s="102" t="e">
        <f t="shared" si="24"/>
        <v>#N/A</v>
      </c>
      <c r="M134" s="12" t="str">
        <f>IF(I134="","",FV((1+'Retirement Calculator'!$B$57)^(1/12)-1,AR134,-I134,,0))</f>
        <v/>
      </c>
      <c r="N134" s="12" t="str">
        <f>IF(J134="","",(J134+N133)*(1+((1+'Retirement Calculator'!$B$57)^(1/12)-1)))</f>
        <v/>
      </c>
      <c r="O134" s="71"/>
      <c r="P134" s="71"/>
      <c r="Q134" s="99"/>
      <c r="R134" s="69" t="e">
        <f t="shared" si="25"/>
        <v>#N/A</v>
      </c>
      <c r="S134" s="12" t="str">
        <f>IF(O134="","",FV((1+'Retirement Calculator'!$B$58)^(1/12)-1,BA134,-O134,,0))</f>
        <v/>
      </c>
      <c r="T134" s="43" t="str">
        <f>IF(P134="","",(P134+T133)*(1+((1+'Retirement Calculator'!$B$58)^(1/12)-1)))</f>
        <v/>
      </c>
      <c r="U134" s="71"/>
      <c r="V134" s="99"/>
      <c r="W134" s="108" t="str">
        <f>IF(U134="","",(U134+W133)*(1+((1+'Retirement Calculator'!$C$65)^(1/12)-1)))</f>
        <v/>
      </c>
      <c r="X134" s="73">
        <f t="shared" si="40"/>
        <v>0</v>
      </c>
      <c r="Y134" s="83" t="str">
        <f>IF(ISERROR(B134),"",SUM($X$5:X134))</f>
        <v/>
      </c>
      <c r="Z134" s="73">
        <f t="shared" si="41"/>
        <v>0</v>
      </c>
      <c r="AA134" s="83" t="str">
        <f>IF(ISERROR(B134),"",IF(Z134=0,NA(),SUM($Z$5:Z134)))</f>
        <v/>
      </c>
      <c r="AB134" s="83">
        <f t="shared" ref="AB134:AB197" si="42">IF(ISERROR(H134+M134+S134+G134+N134+T134+W134),0,H134+M134+S134+G134+N134+T134+W134)</f>
        <v>0</v>
      </c>
      <c r="AC134" s="83" t="str">
        <f>IF(ISERROR(B134),"",IF(AB134=0,NA(),SUM($AB$5:AB134)))</f>
        <v/>
      </c>
      <c r="AD134" s="68">
        <f>IF(ISERROR(AI134),"",IF(AG134=AG133+1,AD133*(1+'Retirement Calculator'!$B$6),AD133))</f>
        <v>90439.337676697323</v>
      </c>
      <c r="AE134" s="135"/>
      <c r="AF134" s="83" t="str">
        <f>IF(AE134="","",NPER((1+'Retirement Calculator'!$B$15)/(1+'Retirement Calculator'!$B$14)-1,-12*AE134,AA134,,1))</f>
        <v/>
      </c>
      <c r="AG134" s="128">
        <f t="shared" si="26"/>
        <v>11</v>
      </c>
      <c r="AH134" s="48">
        <f t="shared" si="27"/>
        <v>130</v>
      </c>
      <c r="AI134" s="48">
        <f>IF(AI133&lt;'Retirement Calculator'!$B$68,AI133+1,NA())</f>
        <v>130</v>
      </c>
      <c r="AJ134" s="68">
        <f>IF(ISERROR(AI134),"",IF(AG134=AG133+1,AJ133*(1+'Retirement Calculator'!$B$67),AJ133))</f>
        <v>34600.414953992607</v>
      </c>
      <c r="AK134" s="48">
        <f>IF(ISERROR(AJ134),"",FV((1+'Retirement Calculator'!$B$56)^(1/12)-1,AI134,-AJ134,,0))</f>
        <v>7845716.0778994635</v>
      </c>
      <c r="AL134" s="68">
        <f>SUM($AJ$5:AJ134)</f>
        <v>2897259.0083803497</v>
      </c>
      <c r="AM134" s="79"/>
      <c r="AN134" s="48" t="str">
        <f>IF(C134="","",SUM($C$5:C134))</f>
        <v/>
      </c>
      <c r="AO134" s="79"/>
      <c r="AP134" s="48">
        <f t="shared" si="28"/>
        <v>11</v>
      </c>
      <c r="AQ134" s="48">
        <f t="shared" si="29"/>
        <v>130</v>
      </c>
      <c r="AR134" s="48">
        <f>IF(AR133&lt;'Retirement Calculator'!$B$68,AR133+1,NA())</f>
        <v>130</v>
      </c>
      <c r="AS134" s="82">
        <f>IF(ISERROR(AR134),"",IF(AP134=AP133+1,AS133*(1+'Retirement Calculator'!$B$67),AS133))</f>
        <v>5766.7358256654352</v>
      </c>
      <c r="AT134" s="48">
        <f>IF(ISERROR(AS134),"",FV((1+'Retirement Calculator'!$B$57)^(1/12)-1,AR134,-AS134,,0))</f>
        <v>1042506.5902596393</v>
      </c>
      <c r="AU134" s="68">
        <f>SUM($AJ$5:AS134)</f>
        <v>494277105.86755198</v>
      </c>
      <c r="AV134" s="79"/>
      <c r="AW134" s="48" t="str">
        <f>IF(I134="","",SUM($I$5:I134))</f>
        <v/>
      </c>
      <c r="AX134" s="79"/>
      <c r="AY134" s="48">
        <f t="shared" si="30"/>
        <v>11</v>
      </c>
      <c r="AZ134" s="48">
        <f t="shared" si="31"/>
        <v>130</v>
      </c>
      <c r="BA134" s="48">
        <f>IF(BA133&lt;'Retirement Calculator'!$B$68,BA133+1,NA())</f>
        <v>130</v>
      </c>
      <c r="BB134" s="82">
        <f>IF(ISERROR(BA134),"",IF(AY134=AY133+1,BB133*(1+'Retirement Calculator'!$B$67),BB133))</f>
        <v>17300.207476996304</v>
      </c>
      <c r="BC134" s="48">
        <f>IF(ISERROR(BB134),"",FV((1+'Retirement Calculator'!$B$58)^(1/12)-1,BA134,-BB134,,0))</f>
        <v>3500687.3992568934</v>
      </c>
      <c r="BD134" s="68">
        <f>SUM($AJ$5:BB134)</f>
        <v>18426667974.228863</v>
      </c>
      <c r="BE134" s="79"/>
      <c r="BF134" s="48" t="str">
        <f>IF(O134="","",SUM($O$5:O134))</f>
        <v/>
      </c>
      <c r="BG134" s="79"/>
      <c r="BH134" s="48">
        <f t="shared" si="32"/>
        <v>11</v>
      </c>
      <c r="BI134" s="48">
        <f t="shared" si="33"/>
        <v>130</v>
      </c>
      <c r="BJ134" s="48">
        <f>IF(BJ133&lt;'Retirement Calculator'!$B$68,BJ133+1,NA())</f>
        <v>130</v>
      </c>
      <c r="BK134" s="79"/>
      <c r="BL134" s="79"/>
      <c r="BM134" s="48">
        <f t="shared" si="34"/>
        <v>11</v>
      </c>
      <c r="BN134" s="48">
        <f t="shared" si="35"/>
        <v>130</v>
      </c>
      <c r="BO134" s="48">
        <f>IF(BO133&lt;'Retirement Calculator'!$B$68,BO133+1,NA())</f>
        <v>130</v>
      </c>
      <c r="BP134" s="79"/>
      <c r="BQ134" s="79"/>
      <c r="BR134" s="48">
        <f t="shared" si="36"/>
        <v>11</v>
      </c>
      <c r="BS134" s="48">
        <f t="shared" si="37"/>
        <v>130</v>
      </c>
      <c r="BT134" s="48">
        <f>IF(BT133&lt;'Retirement Calculator'!$B$68,BT133+1,NA())</f>
        <v>130</v>
      </c>
      <c r="BU134" s="79"/>
      <c r="BV134" s="79"/>
      <c r="BW134" s="48">
        <f t="shared" si="38"/>
        <v>11</v>
      </c>
      <c r="BX134" s="48">
        <f t="shared" si="39"/>
        <v>130</v>
      </c>
      <c r="BY134" s="48">
        <f>IF(BY133&lt;'Retirement Calculator'!$B$68,BY133+1,NA())</f>
        <v>130</v>
      </c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</row>
    <row r="135" spans="1:88">
      <c r="A135" s="44"/>
      <c r="B135" s="12" t="e">
        <f xml:space="preserve"> IF(ISERROR(F135),NA(),AI135)</f>
        <v>#N/A</v>
      </c>
      <c r="C135" s="71"/>
      <c r="D135" s="104"/>
      <c r="E135" s="99"/>
      <c r="F135" s="102" t="e">
        <f t="shared" ref="F135:F198" si="43">IF(ISERROR(G135+H135),NA(),G135+H135)</f>
        <v>#N/A</v>
      </c>
      <c r="G135" s="103" t="str">
        <f>IF(D135="","",(D135+G134)*(1+((1+'Retirement Calculator'!$B$56)^(1/12)-1)))</f>
        <v/>
      </c>
      <c r="H135" s="55" t="str">
        <f>IF(C135="","",FV((1+'Retirement Calculator'!$B$56)^(1/12)-1,AI135,-C135,,0))</f>
        <v/>
      </c>
      <c r="I135" s="71"/>
      <c r="J135" s="99"/>
      <c r="K135" s="99"/>
      <c r="L135" s="102" t="e">
        <f t="shared" ref="L135:L198" si="44">IF(ISERROR(M135+N135),NA(),M135+N135)</f>
        <v>#N/A</v>
      </c>
      <c r="M135" s="12" t="str">
        <f>IF(I135="","",FV((1+'Retirement Calculator'!$B$57)^(1/12)-1,AR135,-I135,,0))</f>
        <v/>
      </c>
      <c r="N135" s="12" t="str">
        <f>IF(J135="","",(J135+N134)*(1+((1+'Retirement Calculator'!$B$57)^(1/12)-1)))</f>
        <v/>
      </c>
      <c r="O135" s="71"/>
      <c r="P135" s="71"/>
      <c r="Q135" s="99"/>
      <c r="R135" s="69" t="e">
        <f t="shared" ref="R135:R198" si="45">IF(ISERROR(S135+T135),NA(),S135+T135)</f>
        <v>#N/A</v>
      </c>
      <c r="S135" s="12" t="str">
        <f>IF(O135="","",FV((1+'Retirement Calculator'!$B$58)^(1/12)-1,BA135,-O135,,0))</f>
        <v/>
      </c>
      <c r="T135" s="43" t="str">
        <f>IF(P135="","",(P135+T134)*(1+((1+'Retirement Calculator'!$B$58)^(1/12)-1)))</f>
        <v/>
      </c>
      <c r="U135" s="71"/>
      <c r="V135" s="99"/>
      <c r="W135" s="108" t="str">
        <f>IF(U135="","",(U135+W134)*(1+((1+'Retirement Calculator'!$C$65)^(1/12)-1)))</f>
        <v/>
      </c>
      <c r="X135" s="73">
        <f t="shared" si="40"/>
        <v>0</v>
      </c>
      <c r="Y135" s="83" t="str">
        <f>IF(ISERROR(B135),"",SUM($X$5:X135))</f>
        <v/>
      </c>
      <c r="Z135" s="73">
        <f t="shared" si="41"/>
        <v>0</v>
      </c>
      <c r="AA135" s="83" t="str">
        <f>IF(ISERROR(B135),"",IF(Z135=0,NA(),SUM($Z$5:Z135)))</f>
        <v/>
      </c>
      <c r="AB135" s="83">
        <f t="shared" si="42"/>
        <v>0</v>
      </c>
      <c r="AC135" s="83" t="str">
        <f>IF(ISERROR(B135),"",IF(AB135=0,NA(),SUM($AB$5:AB135)))</f>
        <v/>
      </c>
      <c r="AD135" s="68">
        <f>IF(ISERROR(AI135),"",IF(AG135=AG134+1,AD134*(1+'Retirement Calculator'!$B$6),AD134))</f>
        <v>90439.337676697323</v>
      </c>
      <c r="AE135" s="135"/>
      <c r="AF135" s="83" t="str">
        <f>IF(AE135="","",NPER((1+'Retirement Calculator'!$B$15)/(1+'Retirement Calculator'!$B$14)-1,-12*AE135,AA135,,1))</f>
        <v/>
      </c>
      <c r="AG135" s="128">
        <f t="shared" ref="AG135:AG198" si="46">IF(ISERROR(AI135),"",IF(INT(AI134/12)-(AI134/12)=0,AG134+1,AG134))</f>
        <v>11</v>
      </c>
      <c r="AH135" s="48">
        <f t="shared" ref="AH135:AH198" si="47">AI135</f>
        <v>131</v>
      </c>
      <c r="AI135" s="48">
        <f>IF(AI134&lt;'Retirement Calculator'!$B$68,AI134+1,NA())</f>
        <v>131</v>
      </c>
      <c r="AJ135" s="68">
        <f>IF(ISERROR(AI135),"",IF(AG135=AG134+1,AJ134*(1+'Retirement Calculator'!$B$67),AJ134))</f>
        <v>34600.414953992607</v>
      </c>
      <c r="AK135" s="48">
        <f>IF(ISERROR(AJ135),"",FV((1+'Retirement Calculator'!$B$56)^(1/12)-1,AI135,-AJ135,,0))</f>
        <v>7942879.3346239338</v>
      </c>
      <c r="AL135" s="68">
        <f>SUM($AJ$5:AJ135)</f>
        <v>2931859.4233343424</v>
      </c>
      <c r="AM135" s="79"/>
      <c r="AN135" s="48" t="str">
        <f>IF(C135="","",SUM($C$5:C135))</f>
        <v/>
      </c>
      <c r="AO135" s="79"/>
      <c r="AP135" s="48">
        <f t="shared" ref="AP135:AP198" si="48">IF(ISERROR(AR135),"",IF(INT(AR134/12)-(AR134/12)=0,AP134+1,AP134))</f>
        <v>11</v>
      </c>
      <c r="AQ135" s="48">
        <f t="shared" ref="AQ135:AQ198" si="49">AR135</f>
        <v>131</v>
      </c>
      <c r="AR135" s="48">
        <f>IF(AR134&lt;'Retirement Calculator'!$B$68,AR134+1,NA())</f>
        <v>131</v>
      </c>
      <c r="AS135" s="82">
        <f>IF(ISERROR(AR135),"",IF(AP135=AP134+1,AS134*(1+'Retirement Calculator'!$B$67),AS134))</f>
        <v>5766.7358256654352</v>
      </c>
      <c r="AT135" s="48">
        <f>IF(ISERROR(AS135),"",FV((1+'Retirement Calculator'!$B$57)^(1/12)-1,AR135,-AS135,,0))</f>
        <v>1053347.7796280968</v>
      </c>
      <c r="AU135" s="68">
        <f>SUM($AJ$5:AS135)</f>
        <v>505192484.77628994</v>
      </c>
      <c r="AV135" s="79"/>
      <c r="AW135" s="48" t="str">
        <f>IF(I135="","",SUM($I$5:I135))</f>
        <v/>
      </c>
      <c r="AX135" s="79"/>
      <c r="AY135" s="48">
        <f t="shared" ref="AY135:AY198" si="50">IF(ISERROR(BA135),"",IF(INT(BA134/12)-(BA134/12)=0,AY134+1,AY134))</f>
        <v>11</v>
      </c>
      <c r="AZ135" s="48">
        <f t="shared" ref="AZ135:AZ198" si="51">BA135</f>
        <v>131</v>
      </c>
      <c r="BA135" s="48">
        <f>IF(BA134&lt;'Retirement Calculator'!$B$68,BA134+1,NA())</f>
        <v>131</v>
      </c>
      <c r="BB135" s="82">
        <f>IF(ISERROR(BA135),"",IF(AY135=AY134+1,BB134*(1+'Retirement Calculator'!$B$67),BB134))</f>
        <v>17300.207476996304</v>
      </c>
      <c r="BC135" s="48">
        <f>IF(ISERROR(BB135),"",FV((1+'Retirement Calculator'!$B$58)^(1/12)-1,BA135,-BB135,,0))</f>
        <v>3540511.1348664174</v>
      </c>
      <c r="BD135" s="68">
        <f>SUM($AJ$5:BB135)</f>
        <v>18943846758.901001</v>
      </c>
      <c r="BE135" s="79"/>
      <c r="BF135" s="48" t="str">
        <f>IF(O135="","",SUM($O$5:O135))</f>
        <v/>
      </c>
      <c r="BG135" s="79"/>
      <c r="BH135" s="48">
        <f t="shared" ref="BH135:BH198" si="52">IF(ISERROR(BJ135),"",IF(INT(BJ134/12)-(BJ134/12)=0,BH134+1,BH134))</f>
        <v>11</v>
      </c>
      <c r="BI135" s="48">
        <f t="shared" ref="BI135:BI198" si="53">BJ135</f>
        <v>131</v>
      </c>
      <c r="BJ135" s="48">
        <f>IF(BJ134&lt;'Retirement Calculator'!$B$68,BJ134+1,NA())</f>
        <v>131</v>
      </c>
      <c r="BK135" s="79"/>
      <c r="BL135" s="79"/>
      <c r="BM135" s="48">
        <f t="shared" ref="BM135:BM198" si="54">IF(ISERROR(BO135),"",IF(INT(BO134/12)-(BO134/12)=0,BM134+1,BM134))</f>
        <v>11</v>
      </c>
      <c r="BN135" s="48">
        <f t="shared" ref="BN135:BN198" si="55">BO135</f>
        <v>131</v>
      </c>
      <c r="BO135" s="48">
        <f>IF(BO134&lt;'Retirement Calculator'!$B$68,BO134+1,NA())</f>
        <v>131</v>
      </c>
      <c r="BP135" s="79"/>
      <c r="BQ135" s="79"/>
      <c r="BR135" s="48">
        <f t="shared" ref="BR135:BR198" si="56">IF(ISERROR(BT135),"",IF(INT(BT134/12)-(BT134/12)=0,BR134+1,BR134))</f>
        <v>11</v>
      </c>
      <c r="BS135" s="48">
        <f t="shared" ref="BS135:BS198" si="57">BT135</f>
        <v>131</v>
      </c>
      <c r="BT135" s="48">
        <f>IF(BT134&lt;'Retirement Calculator'!$B$68,BT134+1,NA())</f>
        <v>131</v>
      </c>
      <c r="BU135" s="79"/>
      <c r="BV135" s="79"/>
      <c r="BW135" s="48">
        <f t="shared" ref="BW135:BW198" si="58">IF(ISERROR(BY135),"",IF(INT(BY134/12)-(BY134/12)=0,BW134+1,BW134))</f>
        <v>11</v>
      </c>
      <c r="BX135" s="48">
        <f t="shared" ref="BX135:BX198" si="59">BY135</f>
        <v>131</v>
      </c>
      <c r="BY135" s="48">
        <f>IF(BY134&lt;'Retirement Calculator'!$B$68,BY134+1,NA())</f>
        <v>131</v>
      </c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</row>
    <row r="136" spans="1:88">
      <c r="A136" s="44"/>
      <c r="B136" s="12" t="e">
        <f xml:space="preserve"> IF(ISERROR(F136),NA(),AI136)</f>
        <v>#N/A</v>
      </c>
      <c r="C136" s="71"/>
      <c r="D136" s="104"/>
      <c r="E136" s="99"/>
      <c r="F136" s="102" t="e">
        <f t="shared" si="43"/>
        <v>#N/A</v>
      </c>
      <c r="G136" s="103" t="str">
        <f>IF(D136="","",(D136+G135)*(1+((1+'Retirement Calculator'!$B$56)^(1/12)-1)))</f>
        <v/>
      </c>
      <c r="H136" s="55" t="str">
        <f>IF(C136="","",FV((1+'Retirement Calculator'!$B$56)^(1/12)-1,AI136,-C136,,0))</f>
        <v/>
      </c>
      <c r="I136" s="71"/>
      <c r="J136" s="99"/>
      <c r="K136" s="99"/>
      <c r="L136" s="102" t="e">
        <f t="shared" si="44"/>
        <v>#N/A</v>
      </c>
      <c r="M136" s="12" t="str">
        <f>IF(I136="","",FV((1+'Retirement Calculator'!$B$57)^(1/12)-1,AR136,-I136,,0))</f>
        <v/>
      </c>
      <c r="N136" s="12" t="str">
        <f>IF(J136="","",(J136+N135)*(1+((1+'Retirement Calculator'!$B$57)^(1/12)-1)))</f>
        <v/>
      </c>
      <c r="O136" s="71"/>
      <c r="P136" s="71"/>
      <c r="Q136" s="99"/>
      <c r="R136" s="69" t="e">
        <f t="shared" si="45"/>
        <v>#N/A</v>
      </c>
      <c r="S136" s="12" t="str">
        <f>IF(O136="","",FV((1+'Retirement Calculator'!$B$58)^(1/12)-1,BA136,-O136,,0))</f>
        <v/>
      </c>
      <c r="T136" s="43" t="str">
        <f>IF(P136="","",(P136+T135)*(1+((1+'Retirement Calculator'!$B$58)^(1/12)-1)))</f>
        <v/>
      </c>
      <c r="U136" s="71"/>
      <c r="V136" s="99"/>
      <c r="W136" s="108" t="str">
        <f>IF(U136="","",(U136+W135)*(1+((1+'Retirement Calculator'!$C$65)^(1/12)-1)))</f>
        <v/>
      </c>
      <c r="X136" s="73">
        <f t="shared" si="40"/>
        <v>0</v>
      </c>
      <c r="Y136" s="83" t="str">
        <f>IF(ISERROR(B136),"",SUM($X$5:X136))</f>
        <v/>
      </c>
      <c r="Z136" s="73">
        <f t="shared" si="41"/>
        <v>0</v>
      </c>
      <c r="AA136" s="83" t="str">
        <f>IF(ISERROR(B136),"",IF(Z136=0,NA(),SUM($Z$5:Z136)))</f>
        <v/>
      </c>
      <c r="AB136" s="83">
        <f t="shared" si="42"/>
        <v>0</v>
      </c>
      <c r="AC136" s="83" t="str">
        <f>IF(ISERROR(B136),"",IF(AB136=0,NA(),SUM($AB$5:AB136)))</f>
        <v/>
      </c>
      <c r="AD136" s="68">
        <f>IF(ISERROR(AI136),"",IF(AG136=AG135+1,AD135*(1+'Retirement Calculator'!$B$6),AD135))</f>
        <v>90439.337676697323</v>
      </c>
      <c r="AE136" s="135"/>
      <c r="AF136" s="83" t="str">
        <f>IF(AE136="","",NPER((1+'Retirement Calculator'!$B$15)/(1+'Retirement Calculator'!$B$14)-1,-12*AE136,AA136,,1))</f>
        <v/>
      </c>
      <c r="AG136" s="129">
        <f t="shared" si="46"/>
        <v>11</v>
      </c>
      <c r="AH136" s="43">
        <f t="shared" si="47"/>
        <v>132</v>
      </c>
      <c r="AI136" s="43">
        <f>IF(AI135&lt;'Retirement Calculator'!$B$68,AI135+1,NA())</f>
        <v>132</v>
      </c>
      <c r="AJ136" s="47">
        <f>IF(ISERROR(AI136),"",IF(AG136=AG135+1,AJ135*(1+'Retirement Calculator'!$B$67),AJ135))</f>
        <v>34600.414953992607</v>
      </c>
      <c r="AK136" s="43">
        <f>IF(ISERROR(AJ136),"",FV((1+'Retirement Calculator'!$B$56)^(1/12)-1,AI136,-AJ136,,0))</f>
        <v>8040817.3848020565</v>
      </c>
      <c r="AL136" s="47">
        <f>SUM($AJ$5:AJ136)</f>
        <v>2966459.8382883351</v>
      </c>
      <c r="AN136" s="43" t="str">
        <f>IF(C136="","",SUM($C$5:C136))</f>
        <v/>
      </c>
      <c r="AP136" s="43">
        <f t="shared" si="48"/>
        <v>11</v>
      </c>
      <c r="AQ136" s="43">
        <f t="shared" si="49"/>
        <v>132</v>
      </c>
      <c r="AR136" s="43">
        <f>IF(AR135&lt;'Retirement Calculator'!$B$68,AR135+1,NA())</f>
        <v>132</v>
      </c>
      <c r="AS136" s="45">
        <f>IF(ISERROR(AR136),"",IF(AP136=AP135+1,AS135*(1+'Retirement Calculator'!$B$67),AS135))</f>
        <v>5766.7358256654352</v>
      </c>
      <c r="AT136" s="43">
        <f>IF(ISERROR(AS136),"",FV((1+'Retirement Calculator'!$B$57)^(1/12)-1,AR136,-AS136,,0))</f>
        <v>1064241.7390339943</v>
      </c>
      <c r="AU136" s="47">
        <f>SUM($AJ$5:AS136)</f>
        <v>516240404.15015996</v>
      </c>
      <c r="AW136" s="43" t="str">
        <f>IF(I136="","",SUM($I$5:I136))</f>
        <v/>
      </c>
      <c r="AY136" s="43">
        <f t="shared" si="50"/>
        <v>11</v>
      </c>
      <c r="AZ136" s="43">
        <f t="shared" si="51"/>
        <v>132</v>
      </c>
      <c r="BA136" s="43">
        <f>IF(BA135&lt;'Retirement Calculator'!$B$68,BA135+1,NA())</f>
        <v>132</v>
      </c>
      <c r="BB136" s="45">
        <f>IF(ISERROR(BA136),"",IF(AY136=AY135+1,BB135*(1+'Retirement Calculator'!$B$67),BB135))</f>
        <v>17300.207476996304</v>
      </c>
      <c r="BC136" s="43">
        <f>IF(ISERROR(BB136),"",FV((1+'Retirement Calculator'!$B$58)^(1/12)-1,BA136,-BB136,,0))</f>
        <v>3580591.0975899468</v>
      </c>
      <c r="BD136" s="47">
        <f>SUM($AJ$5:BB136)</f>
        <v>19472216899.371544</v>
      </c>
      <c r="BF136" s="43" t="str">
        <f>IF(O136="","",SUM($O$5:O136))</f>
        <v/>
      </c>
      <c r="BH136" s="43">
        <f t="shared" si="52"/>
        <v>11</v>
      </c>
      <c r="BI136" s="43">
        <f t="shared" si="53"/>
        <v>132</v>
      </c>
      <c r="BJ136" s="43">
        <f>IF(BJ135&lt;'Retirement Calculator'!$B$68,BJ135+1,NA())</f>
        <v>132</v>
      </c>
      <c r="BM136" s="43">
        <f t="shared" si="54"/>
        <v>11</v>
      </c>
      <c r="BN136" s="43">
        <f t="shared" si="55"/>
        <v>132</v>
      </c>
      <c r="BO136" s="43">
        <f>IF(BO135&lt;'Retirement Calculator'!$B$68,BO135+1,NA())</f>
        <v>132</v>
      </c>
      <c r="BR136" s="43">
        <f t="shared" si="56"/>
        <v>11</v>
      </c>
      <c r="BS136" s="43">
        <f t="shared" si="57"/>
        <v>132</v>
      </c>
      <c r="BT136" s="43">
        <f>IF(BT135&lt;'Retirement Calculator'!$B$68,BT135+1,NA())</f>
        <v>132</v>
      </c>
      <c r="BW136" s="43">
        <f t="shared" si="58"/>
        <v>11</v>
      </c>
      <c r="BX136" s="43">
        <f t="shared" si="59"/>
        <v>132</v>
      </c>
      <c r="BY136" s="43">
        <f>IF(BY135&lt;'Retirement Calculator'!$B$68,BY135+1,NA())</f>
        <v>132</v>
      </c>
    </row>
    <row r="137" spans="1:88">
      <c r="A137" s="44"/>
      <c r="B137" s="12" t="e">
        <f xml:space="preserve"> IF(ISERROR(F137),NA(),AI137)</f>
        <v>#N/A</v>
      </c>
      <c r="C137" s="71"/>
      <c r="D137" s="104"/>
      <c r="E137" s="99"/>
      <c r="F137" s="102" t="e">
        <f t="shared" si="43"/>
        <v>#N/A</v>
      </c>
      <c r="G137" s="103" t="str">
        <f>IF(D137="","",(D137+G136)*(1+((1+'Retirement Calculator'!$B$56)^(1/12)-1)))</f>
        <v/>
      </c>
      <c r="H137" s="55" t="str">
        <f>IF(C137="","",FV((1+'Retirement Calculator'!$B$56)^(1/12)-1,AI137,-C137,,0))</f>
        <v/>
      </c>
      <c r="I137" s="71"/>
      <c r="J137" s="99"/>
      <c r="K137" s="99"/>
      <c r="L137" s="102" t="e">
        <f t="shared" si="44"/>
        <v>#N/A</v>
      </c>
      <c r="M137" s="12" t="str">
        <f>IF(I137="","",FV((1+'Retirement Calculator'!$B$57)^(1/12)-1,AR137,-I137,,0))</f>
        <v/>
      </c>
      <c r="N137" s="12" t="str">
        <f>IF(J137="","",(J137+N136)*(1+((1+'Retirement Calculator'!$B$57)^(1/12)-1)))</f>
        <v/>
      </c>
      <c r="O137" s="71"/>
      <c r="P137" s="71"/>
      <c r="Q137" s="99"/>
      <c r="R137" s="69" t="e">
        <f t="shared" si="45"/>
        <v>#N/A</v>
      </c>
      <c r="S137" s="12" t="str">
        <f>IF(O137="","",FV((1+'Retirement Calculator'!$B$58)^(1/12)-1,BA137,-O137,,0))</f>
        <v/>
      </c>
      <c r="T137" s="43" t="str">
        <f>IF(P137="","",(P137+T136)*(1+((1+'Retirement Calculator'!$B$58)^(1/12)-1)))</f>
        <v/>
      </c>
      <c r="U137" s="71"/>
      <c r="V137" s="99"/>
      <c r="W137" s="108" t="str">
        <f>IF(U137="","",(U137+W136)*(1+((1+'Retirement Calculator'!$C$65)^(1/12)-1)))</f>
        <v/>
      </c>
      <c r="X137" s="73">
        <f t="shared" si="40"/>
        <v>0</v>
      </c>
      <c r="Y137" s="83" t="str">
        <f>IF(ISERROR(B137),"",SUM($X$5:X137))</f>
        <v/>
      </c>
      <c r="Z137" s="73">
        <f t="shared" si="41"/>
        <v>0</v>
      </c>
      <c r="AA137" s="83" t="str">
        <f>IF(ISERROR(B137),"",IF(Z137=0,NA(),SUM($Z$5:Z137)))</f>
        <v/>
      </c>
      <c r="AB137" s="83">
        <f t="shared" si="42"/>
        <v>0</v>
      </c>
      <c r="AC137" s="83" t="str">
        <f>IF(ISERROR(B137),"",IF(AB137=0,NA(),SUM($AB$5:AB137)))</f>
        <v/>
      </c>
      <c r="AD137" s="68">
        <f>IF(ISERROR(AI137),"",IF(AG137=AG136+1,AD136*(1+'Retirement Calculator'!$B$6),AD136))</f>
        <v>98126.681379216592</v>
      </c>
      <c r="AE137" s="135"/>
      <c r="AF137" s="83" t="str">
        <f>IF(AE137="","",NPER((1+'Retirement Calculator'!$B$15)/(1+'Retirement Calculator'!$B$14)-1,-12*AE137,AA137,,1))</f>
        <v/>
      </c>
      <c r="AG137" s="129">
        <f t="shared" si="46"/>
        <v>12</v>
      </c>
      <c r="AH137" s="43">
        <f t="shared" si="47"/>
        <v>133</v>
      </c>
      <c r="AI137" s="43">
        <f>IF(AI136&lt;'Retirement Calculator'!$B$68,AI136+1,NA())</f>
        <v>133</v>
      </c>
      <c r="AJ137" s="47">
        <f>IF(ISERROR(AI137),"",IF(AG137=AG136+1,AJ136*(1+'Retirement Calculator'!$B$67),AJ136))</f>
        <v>38060.456449391873</v>
      </c>
      <c r="AK137" s="43">
        <f>IF(ISERROR(AJ137),"",FV((1+'Retirement Calculator'!$B$56)^(1/12)-1,AI137,-AJ137,,0))</f>
        <v>8953490.0474201981</v>
      </c>
      <c r="AL137" s="47">
        <f>SUM($AJ$5:AJ137)</f>
        <v>3004520.2947377269</v>
      </c>
      <c r="AN137" s="43" t="str">
        <f>IF(C137="","",SUM($C$5:C137))</f>
        <v/>
      </c>
      <c r="AP137" s="43">
        <f t="shared" si="48"/>
        <v>12</v>
      </c>
      <c r="AQ137" s="43">
        <f t="shared" si="49"/>
        <v>133</v>
      </c>
      <c r="AR137" s="43">
        <f>IF(AR136&lt;'Retirement Calculator'!$B$68,AR136+1,NA())</f>
        <v>133</v>
      </c>
      <c r="AS137" s="45">
        <f>IF(ISERROR(AR137),"",IF(AP137=AP136+1,AS136*(1+'Retirement Calculator'!$B$67),AS136))</f>
        <v>6343.4094082319789</v>
      </c>
      <c r="AT137" s="43">
        <f>IF(ISERROR(AS137),"",FV((1+'Retirement Calculator'!$B$57)^(1/12)-1,AR137,-AS137,,0))</f>
        <v>1182707.5978719715</v>
      </c>
      <c r="AU137" s="47">
        <f>SUM($AJ$5:AS137)</f>
        <v>528243096.35817552</v>
      </c>
      <c r="AW137" s="43" t="str">
        <f>IF(I137="","",SUM($I$5:I137))</f>
        <v/>
      </c>
      <c r="AY137" s="43">
        <f t="shared" si="50"/>
        <v>12</v>
      </c>
      <c r="AZ137" s="43">
        <f t="shared" si="51"/>
        <v>133</v>
      </c>
      <c r="BA137" s="43">
        <f>IF(BA136&lt;'Retirement Calculator'!$B$68,BA136+1,NA())</f>
        <v>133</v>
      </c>
      <c r="BB137" s="45">
        <f>IF(ISERROR(BA137),"",IF(AY137=AY136+1,BB136*(1+'Retirement Calculator'!$B$67),BB136))</f>
        <v>19030.228224695937</v>
      </c>
      <c r="BC137" s="43">
        <f>IF(ISERROR(BB137),"",FV((1+'Retirement Calculator'!$B$58)^(1/12)-1,BA137,-BB137,,0))</f>
        <v>3983021.8296004934</v>
      </c>
      <c r="BD137" s="47">
        <f>SUM($AJ$5:BB137)</f>
        <v>20013664703.763836</v>
      </c>
      <c r="BF137" s="43" t="str">
        <f>IF(O137="","",SUM($O$5:O137))</f>
        <v/>
      </c>
      <c r="BH137" s="43">
        <f t="shared" si="52"/>
        <v>12</v>
      </c>
      <c r="BI137" s="43">
        <f t="shared" si="53"/>
        <v>133</v>
      </c>
      <c r="BJ137" s="43">
        <f>IF(BJ136&lt;'Retirement Calculator'!$B$68,BJ136+1,NA())</f>
        <v>133</v>
      </c>
      <c r="BM137" s="43">
        <f t="shared" si="54"/>
        <v>12</v>
      </c>
      <c r="BN137" s="43">
        <f t="shared" si="55"/>
        <v>133</v>
      </c>
      <c r="BO137" s="43">
        <f>IF(BO136&lt;'Retirement Calculator'!$B$68,BO136+1,NA())</f>
        <v>133</v>
      </c>
      <c r="BR137" s="43">
        <f t="shared" si="56"/>
        <v>12</v>
      </c>
      <c r="BS137" s="43">
        <f t="shared" si="57"/>
        <v>133</v>
      </c>
      <c r="BT137" s="43">
        <f>IF(BT136&lt;'Retirement Calculator'!$B$68,BT136+1,NA())</f>
        <v>133</v>
      </c>
      <c r="BW137" s="43">
        <f t="shared" si="58"/>
        <v>12</v>
      </c>
      <c r="BX137" s="43">
        <f t="shared" si="59"/>
        <v>133</v>
      </c>
      <c r="BY137" s="43">
        <f>IF(BY136&lt;'Retirement Calculator'!$B$68,BY136+1,NA())</f>
        <v>133</v>
      </c>
    </row>
    <row r="138" spans="1:88">
      <c r="A138" s="44"/>
      <c r="B138" s="12" t="e">
        <f xml:space="preserve"> IF(ISERROR(F138),NA(),AI138)</f>
        <v>#N/A</v>
      </c>
      <c r="C138" s="71"/>
      <c r="D138" s="104"/>
      <c r="E138" s="99"/>
      <c r="F138" s="102" t="e">
        <f t="shared" si="43"/>
        <v>#N/A</v>
      </c>
      <c r="G138" s="103" t="str">
        <f>IF(D138="","",(D138+G137)*(1+((1+'Retirement Calculator'!$B$56)^(1/12)-1)))</f>
        <v/>
      </c>
      <c r="H138" s="55" t="str">
        <f>IF(C138="","",FV((1+'Retirement Calculator'!$B$56)^(1/12)-1,AI138,-C138,,0))</f>
        <v/>
      </c>
      <c r="I138" s="71"/>
      <c r="J138" s="99"/>
      <c r="K138" s="99"/>
      <c r="L138" s="102" t="e">
        <f t="shared" si="44"/>
        <v>#N/A</v>
      </c>
      <c r="M138" s="12" t="str">
        <f>IF(I138="","",FV((1+'Retirement Calculator'!$B$57)^(1/12)-1,AR138,-I138,,0))</f>
        <v/>
      </c>
      <c r="N138" s="12" t="str">
        <f>IF(J138="","",(J138+N137)*(1+((1+'Retirement Calculator'!$B$57)^(1/12)-1)))</f>
        <v/>
      </c>
      <c r="O138" s="71"/>
      <c r="P138" s="71"/>
      <c r="Q138" s="99"/>
      <c r="R138" s="69" t="e">
        <f t="shared" si="45"/>
        <v>#N/A</v>
      </c>
      <c r="S138" s="12" t="str">
        <f>IF(O138="","",FV((1+'Retirement Calculator'!$B$58)^(1/12)-1,BA138,-O138,,0))</f>
        <v/>
      </c>
      <c r="T138" s="43" t="str">
        <f>IF(P138="","",(P138+T137)*(1+((1+'Retirement Calculator'!$B$58)^(1/12)-1)))</f>
        <v/>
      </c>
      <c r="U138" s="71"/>
      <c r="V138" s="99"/>
      <c r="W138" s="108" t="str">
        <f>IF(U138="","",(U138+W137)*(1+((1+'Retirement Calculator'!$C$65)^(1/12)-1)))</f>
        <v/>
      </c>
      <c r="X138" s="73">
        <f t="shared" si="40"/>
        <v>0</v>
      </c>
      <c r="Y138" s="83" t="str">
        <f>IF(ISERROR(B138),"",SUM($X$5:X138))</f>
        <v/>
      </c>
      <c r="Z138" s="73">
        <f t="shared" si="41"/>
        <v>0</v>
      </c>
      <c r="AA138" s="83" t="str">
        <f>IF(ISERROR(B138),"",IF(Z138=0,NA(),SUM($Z$5:Z138)))</f>
        <v/>
      </c>
      <c r="AB138" s="83">
        <f t="shared" si="42"/>
        <v>0</v>
      </c>
      <c r="AC138" s="83" t="str">
        <f>IF(ISERROR(B138),"",IF(AB138=0,NA(),SUM($AB$5:AB138)))</f>
        <v/>
      </c>
      <c r="AD138" s="68">
        <f>IF(ISERROR(AI138),"",IF(AG138=AG137+1,AD137*(1+'Retirement Calculator'!$B$6),AD137))</f>
        <v>98126.681379216592</v>
      </c>
      <c r="AE138" s="135"/>
      <c r="AF138" s="83" t="str">
        <f>IF(AE138="","",NPER((1+'Retirement Calculator'!$B$15)/(1+'Retirement Calculator'!$B$14)-1,-12*AE138,AA138,,1))</f>
        <v/>
      </c>
      <c r="AG138" s="129">
        <f t="shared" si="46"/>
        <v>12</v>
      </c>
      <c r="AH138" s="43">
        <f t="shared" si="47"/>
        <v>134</v>
      </c>
      <c r="AI138" s="43">
        <f>IF(AI137&lt;'Retirement Calculator'!$B$68,AI137+1,NA())</f>
        <v>134</v>
      </c>
      <c r="AJ138" s="47">
        <f>IF(ISERROR(AI138),"",IF(AG138=AG137+1,AJ137*(1+'Retirement Calculator'!$B$67),AJ137))</f>
        <v>38060.456449391873</v>
      </c>
      <c r="AK138" s="43">
        <f>IF(ISERROR(AJ138),"",FV((1+'Retirement Calculator'!$B$56)^(1/12)-1,AI138,-AJ138,,0))</f>
        <v>9062946.8908365071</v>
      </c>
      <c r="AL138" s="47">
        <f>SUM($AJ$5:AJ138)</f>
        <v>3042580.7511871187</v>
      </c>
      <c r="AN138" s="43" t="str">
        <f>IF(C138="","",SUM($C$5:C138))</f>
        <v/>
      </c>
      <c r="AP138" s="43">
        <f t="shared" si="48"/>
        <v>12</v>
      </c>
      <c r="AQ138" s="43">
        <f t="shared" si="49"/>
        <v>134</v>
      </c>
      <c r="AR138" s="43">
        <f>IF(AR137&lt;'Retirement Calculator'!$B$68,AR137+1,NA())</f>
        <v>134</v>
      </c>
      <c r="AS138" s="45">
        <f>IF(ISERROR(AR138),"",IF(AP138=AP137+1,AS137*(1+'Retirement Calculator'!$B$67),AS137))</f>
        <v>6343.4094082319789</v>
      </c>
      <c r="AT138" s="43">
        <f>IF(ISERROR(AS138),"",FV((1+'Retirement Calculator'!$B$57)^(1/12)-1,AR138,-AS138,,0))</f>
        <v>1194807.896316861</v>
      </c>
      <c r="AU138" s="47">
        <f>SUM($AJ$5:AS138)</f>
        <v>540393307.86605668</v>
      </c>
      <c r="AW138" s="43" t="str">
        <f>IF(I138="","",SUM($I$5:I138))</f>
        <v/>
      </c>
      <c r="AY138" s="43">
        <f t="shared" si="50"/>
        <v>12</v>
      </c>
      <c r="AZ138" s="43">
        <f t="shared" si="51"/>
        <v>134</v>
      </c>
      <c r="BA138" s="43">
        <f>IF(BA137&lt;'Retirement Calculator'!$B$68,BA137+1,NA())</f>
        <v>134</v>
      </c>
      <c r="BB138" s="45">
        <f>IF(ISERROR(BA138),"",IF(AY138=AY137+1,BB137*(1+'Retirement Calculator'!$B$67),BB137))</f>
        <v>19030.228224695937</v>
      </c>
      <c r="BC138" s="43">
        <f>IF(ISERROR(BB138),"",FV((1+'Retirement Calculator'!$B$58)^(1/12)-1,BA138,-BB138,,0))</f>
        <v>4027678.9402056392</v>
      </c>
      <c r="BD138" s="47">
        <f>SUM($AJ$5:BB138)</f>
        <v>20567422341.262314</v>
      </c>
      <c r="BF138" s="43" t="str">
        <f>IF(O138="","",SUM($O$5:O138))</f>
        <v/>
      </c>
      <c r="BH138" s="43">
        <f t="shared" si="52"/>
        <v>12</v>
      </c>
      <c r="BI138" s="43">
        <f t="shared" si="53"/>
        <v>134</v>
      </c>
      <c r="BJ138" s="43">
        <f>IF(BJ137&lt;'Retirement Calculator'!$B$68,BJ137+1,NA())</f>
        <v>134</v>
      </c>
      <c r="BM138" s="43">
        <f t="shared" si="54"/>
        <v>12</v>
      </c>
      <c r="BN138" s="43">
        <f t="shared" si="55"/>
        <v>134</v>
      </c>
      <c r="BO138" s="43">
        <f>IF(BO137&lt;'Retirement Calculator'!$B$68,BO137+1,NA())</f>
        <v>134</v>
      </c>
      <c r="BR138" s="43">
        <f t="shared" si="56"/>
        <v>12</v>
      </c>
      <c r="BS138" s="43">
        <f t="shared" si="57"/>
        <v>134</v>
      </c>
      <c r="BT138" s="43">
        <f>IF(BT137&lt;'Retirement Calculator'!$B$68,BT137+1,NA())</f>
        <v>134</v>
      </c>
      <c r="BW138" s="43">
        <f t="shared" si="58"/>
        <v>12</v>
      </c>
      <c r="BX138" s="43">
        <f t="shared" si="59"/>
        <v>134</v>
      </c>
      <c r="BY138" s="43">
        <f>IF(BY137&lt;'Retirement Calculator'!$B$68,BY137+1,NA())</f>
        <v>134</v>
      </c>
    </row>
    <row r="139" spans="1:88">
      <c r="A139" s="44"/>
      <c r="B139" s="12" t="e">
        <f xml:space="preserve"> IF(ISERROR(F139),NA(),AI139)</f>
        <v>#N/A</v>
      </c>
      <c r="C139" s="71"/>
      <c r="D139" s="104"/>
      <c r="E139" s="99"/>
      <c r="F139" s="102" t="e">
        <f t="shared" si="43"/>
        <v>#N/A</v>
      </c>
      <c r="G139" s="103" t="str">
        <f>IF(D139="","",(D139+G138)*(1+((1+'Retirement Calculator'!$B$56)^(1/12)-1)))</f>
        <v/>
      </c>
      <c r="H139" s="55" t="str">
        <f>IF(C139="","",FV((1+'Retirement Calculator'!$B$56)^(1/12)-1,AI139,-C139,,0))</f>
        <v/>
      </c>
      <c r="I139" s="71"/>
      <c r="J139" s="99"/>
      <c r="K139" s="99"/>
      <c r="L139" s="102" t="e">
        <f t="shared" si="44"/>
        <v>#N/A</v>
      </c>
      <c r="M139" s="12" t="str">
        <f>IF(I139="","",FV((1+'Retirement Calculator'!$B$57)^(1/12)-1,AR139,-I139,,0))</f>
        <v/>
      </c>
      <c r="N139" s="12" t="str">
        <f>IF(J139="","",(J139+N138)*(1+((1+'Retirement Calculator'!$B$57)^(1/12)-1)))</f>
        <v/>
      </c>
      <c r="O139" s="71"/>
      <c r="P139" s="71"/>
      <c r="Q139" s="99"/>
      <c r="R139" s="69" t="e">
        <f t="shared" si="45"/>
        <v>#N/A</v>
      </c>
      <c r="S139" s="12" t="str">
        <f>IF(O139="","",FV((1+'Retirement Calculator'!$B$58)^(1/12)-1,BA139,-O139,,0))</f>
        <v/>
      </c>
      <c r="T139" s="43" t="str">
        <f>IF(P139="","",(P139+T138)*(1+((1+'Retirement Calculator'!$B$58)^(1/12)-1)))</f>
        <v/>
      </c>
      <c r="U139" s="71"/>
      <c r="V139" s="99"/>
      <c r="W139" s="108" t="str">
        <f>IF(U139="","",(U139+W138)*(1+((1+'Retirement Calculator'!$C$65)^(1/12)-1)))</f>
        <v/>
      </c>
      <c r="X139" s="73">
        <f t="shared" si="40"/>
        <v>0</v>
      </c>
      <c r="Y139" s="83" t="str">
        <f>IF(ISERROR(B139),"",SUM($X$5:X139))</f>
        <v/>
      </c>
      <c r="Z139" s="73">
        <f t="shared" si="41"/>
        <v>0</v>
      </c>
      <c r="AA139" s="83" t="str">
        <f>IF(ISERROR(B139),"",IF(Z139=0,NA(),SUM($Z$5:Z139)))</f>
        <v/>
      </c>
      <c r="AB139" s="83">
        <f t="shared" si="42"/>
        <v>0</v>
      </c>
      <c r="AC139" s="83" t="str">
        <f>IF(ISERROR(B139),"",IF(AB139=0,NA(),SUM($AB$5:AB139)))</f>
        <v/>
      </c>
      <c r="AD139" s="68">
        <f>IF(ISERROR(AI139),"",IF(AG139=AG138+1,AD138*(1+'Retirement Calculator'!$B$6),AD138))</f>
        <v>98126.681379216592</v>
      </c>
      <c r="AE139" s="135"/>
      <c r="AF139" s="83" t="str">
        <f>IF(AE139="","",NPER((1+'Retirement Calculator'!$B$15)/(1+'Retirement Calculator'!$B$14)-1,-12*AE139,AA139,,1))</f>
        <v/>
      </c>
      <c r="AG139" s="129">
        <f t="shared" si="46"/>
        <v>12</v>
      </c>
      <c r="AH139" s="43">
        <f t="shared" si="47"/>
        <v>135</v>
      </c>
      <c r="AI139" s="43">
        <f>IF(AI138&lt;'Retirement Calculator'!$B$68,AI138+1,NA())</f>
        <v>135</v>
      </c>
      <c r="AJ139" s="47">
        <f>IF(ISERROR(AI139),"",IF(AG139=AG138+1,AJ138*(1+'Retirement Calculator'!$B$67),AJ138))</f>
        <v>38060.456449391873</v>
      </c>
      <c r="AK139" s="43">
        <f>IF(ISERROR(AJ139),"",FV((1+'Retirement Calculator'!$B$56)^(1/12)-1,AI139,-AJ139,,0))</f>
        <v>9173276.5584931262</v>
      </c>
      <c r="AL139" s="47">
        <f>SUM($AJ$5:AJ139)</f>
        <v>3080641.2076365105</v>
      </c>
      <c r="AN139" s="43" t="str">
        <f>IF(C139="","",SUM($C$5:C139))</f>
        <v/>
      </c>
      <c r="AP139" s="43">
        <f t="shared" si="48"/>
        <v>12</v>
      </c>
      <c r="AQ139" s="43">
        <f t="shared" si="49"/>
        <v>135</v>
      </c>
      <c r="AR139" s="43">
        <f>IF(AR138&lt;'Retirement Calculator'!$B$68,AR138+1,NA())</f>
        <v>135</v>
      </c>
      <c r="AS139" s="45">
        <f>IF(ISERROR(AR139),"",IF(AP139=AP138+1,AS138*(1+'Retirement Calculator'!$B$67),AS138))</f>
        <v>6343.4094082319789</v>
      </c>
      <c r="AT139" s="43">
        <f>IF(ISERROR(AS139),"",FV((1+'Retirement Calculator'!$B$57)^(1/12)-1,AR139,-AS139,,0))</f>
        <v>1206967.0935762867</v>
      </c>
      <c r="AU139" s="47">
        <f>SUM($AJ$5:AS139)</f>
        <v>552691911.49804389</v>
      </c>
      <c r="AW139" s="43" t="str">
        <f>IF(I139="","",SUM($I$5:I139))</f>
        <v/>
      </c>
      <c r="AY139" s="43">
        <f t="shared" si="50"/>
        <v>12</v>
      </c>
      <c r="AZ139" s="43">
        <f t="shared" si="51"/>
        <v>135</v>
      </c>
      <c r="BA139" s="43">
        <f>IF(BA138&lt;'Retirement Calculator'!$B$68,BA138+1,NA())</f>
        <v>135</v>
      </c>
      <c r="BB139" s="45">
        <f>IF(ISERROR(BA139),"",IF(AY139=AY138+1,BB138*(1+'Retirement Calculator'!$B$67),BB138))</f>
        <v>19030.228224695937</v>
      </c>
      <c r="BC139" s="43">
        <f>IF(ISERROR(BB139),"",FV((1+'Retirement Calculator'!$B$58)^(1/12)-1,BA139,-BB139,,0))</f>
        <v>4072623.3760050461</v>
      </c>
      <c r="BD139" s="47">
        <f>SUM($AJ$5:BB139)</f>
        <v>21133639135.714146</v>
      </c>
      <c r="BF139" s="43" t="str">
        <f>IF(O139="","",SUM($O$5:O139))</f>
        <v/>
      </c>
      <c r="BH139" s="43">
        <f t="shared" si="52"/>
        <v>12</v>
      </c>
      <c r="BI139" s="43">
        <f t="shared" si="53"/>
        <v>135</v>
      </c>
      <c r="BJ139" s="43">
        <f>IF(BJ138&lt;'Retirement Calculator'!$B$68,BJ138+1,NA())</f>
        <v>135</v>
      </c>
      <c r="BM139" s="43">
        <f t="shared" si="54"/>
        <v>12</v>
      </c>
      <c r="BN139" s="43">
        <f t="shared" si="55"/>
        <v>135</v>
      </c>
      <c r="BO139" s="43">
        <f>IF(BO138&lt;'Retirement Calculator'!$B$68,BO138+1,NA())</f>
        <v>135</v>
      </c>
      <c r="BR139" s="43">
        <f t="shared" si="56"/>
        <v>12</v>
      </c>
      <c r="BS139" s="43">
        <f t="shared" si="57"/>
        <v>135</v>
      </c>
      <c r="BT139" s="43">
        <f>IF(BT138&lt;'Retirement Calculator'!$B$68,BT138+1,NA())</f>
        <v>135</v>
      </c>
      <c r="BW139" s="43">
        <f t="shared" si="58"/>
        <v>12</v>
      </c>
      <c r="BX139" s="43">
        <f t="shared" si="59"/>
        <v>135</v>
      </c>
      <c r="BY139" s="43">
        <f>IF(BY138&lt;'Retirement Calculator'!$B$68,BY138+1,NA())</f>
        <v>135</v>
      </c>
    </row>
    <row r="140" spans="1:88">
      <c r="A140" s="44"/>
      <c r="B140" s="12" t="e">
        <f xml:space="preserve"> IF(ISERROR(F140),NA(),AI140)</f>
        <v>#N/A</v>
      </c>
      <c r="C140" s="71"/>
      <c r="D140" s="104"/>
      <c r="E140" s="99"/>
      <c r="F140" s="102" t="e">
        <f t="shared" si="43"/>
        <v>#N/A</v>
      </c>
      <c r="G140" s="103" t="str">
        <f>IF(D140="","",(D140+G139)*(1+((1+'Retirement Calculator'!$B$56)^(1/12)-1)))</f>
        <v/>
      </c>
      <c r="H140" s="55" t="str">
        <f>IF(C140="","",FV((1+'Retirement Calculator'!$B$56)^(1/12)-1,AI140,-C140,,0))</f>
        <v/>
      </c>
      <c r="I140" s="71"/>
      <c r="J140" s="99"/>
      <c r="K140" s="99"/>
      <c r="L140" s="102" t="e">
        <f t="shared" si="44"/>
        <v>#N/A</v>
      </c>
      <c r="M140" s="12" t="str">
        <f>IF(I140="","",FV((1+'Retirement Calculator'!$B$57)^(1/12)-1,AR140,-I140,,0))</f>
        <v/>
      </c>
      <c r="N140" s="12" t="str">
        <f>IF(J140="","",(J140+N139)*(1+((1+'Retirement Calculator'!$B$57)^(1/12)-1)))</f>
        <v/>
      </c>
      <c r="O140" s="71"/>
      <c r="P140" s="71"/>
      <c r="Q140" s="99"/>
      <c r="R140" s="69" t="e">
        <f t="shared" si="45"/>
        <v>#N/A</v>
      </c>
      <c r="S140" s="12" t="str">
        <f>IF(O140="","",FV((1+'Retirement Calculator'!$B$58)^(1/12)-1,BA140,-O140,,0))</f>
        <v/>
      </c>
      <c r="T140" s="43" t="str">
        <f>IF(P140="","",(P140+T139)*(1+((1+'Retirement Calculator'!$B$58)^(1/12)-1)))</f>
        <v/>
      </c>
      <c r="U140" s="71"/>
      <c r="V140" s="99"/>
      <c r="W140" s="108" t="str">
        <f>IF(U140="","",(U140+W139)*(1+((1+'Retirement Calculator'!$C$65)^(1/12)-1)))</f>
        <v/>
      </c>
      <c r="X140" s="73">
        <f t="shared" si="40"/>
        <v>0</v>
      </c>
      <c r="Y140" s="83" t="str">
        <f>IF(ISERROR(B140),"",SUM($X$5:X140))</f>
        <v/>
      </c>
      <c r="Z140" s="73">
        <f t="shared" si="41"/>
        <v>0</v>
      </c>
      <c r="AA140" s="83" t="str">
        <f>IF(ISERROR(B140),"",IF(Z140=0,NA(),SUM($Z$5:Z140)))</f>
        <v/>
      </c>
      <c r="AB140" s="83">
        <f t="shared" si="42"/>
        <v>0</v>
      </c>
      <c r="AC140" s="83" t="str">
        <f>IF(ISERROR(B140),"",IF(AB140=0,NA(),SUM($AB$5:AB140)))</f>
        <v/>
      </c>
      <c r="AD140" s="68">
        <f>IF(ISERROR(AI140),"",IF(AG140=AG139+1,AD139*(1+'Retirement Calculator'!$B$6),AD139))</f>
        <v>98126.681379216592</v>
      </c>
      <c r="AE140" s="135"/>
      <c r="AF140" s="83" t="str">
        <f>IF(AE140="","",NPER((1+'Retirement Calculator'!$B$15)/(1+'Retirement Calculator'!$B$14)-1,-12*AE140,AA140,,1))</f>
        <v/>
      </c>
      <c r="AG140" s="129">
        <f t="shared" si="46"/>
        <v>12</v>
      </c>
      <c r="AH140" s="43">
        <f t="shared" si="47"/>
        <v>136</v>
      </c>
      <c r="AI140" s="43">
        <f>IF(AI139&lt;'Retirement Calculator'!$B$68,AI139+1,NA())</f>
        <v>136</v>
      </c>
      <c r="AJ140" s="47">
        <f>IF(ISERROR(AI140),"",IF(AG140=AG139+1,AJ139*(1+'Retirement Calculator'!$B$67),AJ139))</f>
        <v>38060.456449391873</v>
      </c>
      <c r="AK140" s="43">
        <f>IF(ISERROR(AJ140),"",FV((1+'Retirement Calculator'!$B$56)^(1/12)-1,AI140,-AJ140,,0))</f>
        <v>9284486.0104131158</v>
      </c>
      <c r="AL140" s="47">
        <f>SUM($AJ$5:AJ140)</f>
        <v>3118701.6640859023</v>
      </c>
      <c r="AN140" s="43" t="str">
        <f>IF(C140="","",SUM($C$5:C140))</f>
        <v/>
      </c>
      <c r="AP140" s="43">
        <f t="shared" si="48"/>
        <v>12</v>
      </c>
      <c r="AQ140" s="43">
        <f t="shared" si="49"/>
        <v>136</v>
      </c>
      <c r="AR140" s="43">
        <f>IF(AR139&lt;'Retirement Calculator'!$B$68,AR139+1,NA())</f>
        <v>136</v>
      </c>
      <c r="AS140" s="45">
        <f>IF(ISERROR(AR140),"",IF(AP140=AP139+1,AS139*(1+'Retirement Calculator'!$B$67),AS139))</f>
        <v>6343.4094082319789</v>
      </c>
      <c r="AT140" s="43">
        <f>IF(ISERROR(AS140),"",FV((1+'Retirement Calculator'!$B$57)^(1/12)-1,AR140,-AS140,,0))</f>
        <v>1219185.4763432068</v>
      </c>
      <c r="AU140" s="47">
        <f>SUM($AJ$5:AS140)</f>
        <v>565139787.03840053</v>
      </c>
      <c r="AW140" s="43" t="str">
        <f>IF(I140="","",SUM($I$5:I140))</f>
        <v/>
      </c>
      <c r="AY140" s="43">
        <f t="shared" si="50"/>
        <v>12</v>
      </c>
      <c r="AZ140" s="43">
        <f t="shared" si="51"/>
        <v>136</v>
      </c>
      <c r="BA140" s="43">
        <f>IF(BA139&lt;'Retirement Calculator'!$B$68,BA139+1,NA())</f>
        <v>136</v>
      </c>
      <c r="BB140" s="45">
        <f>IF(ISERROR(BA140),"",IF(AY140=AY139+1,BB139*(1+'Retirement Calculator'!$B$67),BB139))</f>
        <v>19030.228224695937</v>
      </c>
      <c r="BC140" s="43">
        <f>IF(ISERROR(BB140),"",FV((1+'Retirement Calculator'!$B$58)^(1/12)-1,BA140,-BB140,,0))</f>
        <v>4117856.9856576617</v>
      </c>
      <c r="BD140" s="47">
        <f>SUM($AJ$5:BB140)</f>
        <v>21712465297.997471</v>
      </c>
      <c r="BF140" s="43" t="str">
        <f>IF(O140="","",SUM($O$5:O140))</f>
        <v/>
      </c>
      <c r="BH140" s="43">
        <f t="shared" si="52"/>
        <v>12</v>
      </c>
      <c r="BI140" s="43">
        <f t="shared" si="53"/>
        <v>136</v>
      </c>
      <c r="BJ140" s="43">
        <f>IF(BJ139&lt;'Retirement Calculator'!$B$68,BJ139+1,NA())</f>
        <v>136</v>
      </c>
      <c r="BM140" s="43">
        <f t="shared" si="54"/>
        <v>12</v>
      </c>
      <c r="BN140" s="43">
        <f t="shared" si="55"/>
        <v>136</v>
      </c>
      <c r="BO140" s="43">
        <f>IF(BO139&lt;'Retirement Calculator'!$B$68,BO139+1,NA())</f>
        <v>136</v>
      </c>
      <c r="BR140" s="43">
        <f t="shared" si="56"/>
        <v>12</v>
      </c>
      <c r="BS140" s="43">
        <f t="shared" si="57"/>
        <v>136</v>
      </c>
      <c r="BT140" s="43">
        <f>IF(BT139&lt;'Retirement Calculator'!$B$68,BT139+1,NA())</f>
        <v>136</v>
      </c>
      <c r="BW140" s="43">
        <f t="shared" si="58"/>
        <v>12</v>
      </c>
      <c r="BX140" s="43">
        <f t="shared" si="59"/>
        <v>136</v>
      </c>
      <c r="BY140" s="43">
        <f>IF(BY139&lt;'Retirement Calculator'!$B$68,BY139+1,NA())</f>
        <v>136</v>
      </c>
    </row>
    <row r="141" spans="1:88">
      <c r="A141" s="44"/>
      <c r="B141" s="12" t="e">
        <f xml:space="preserve"> IF(ISERROR(F141),NA(),AI141)</f>
        <v>#N/A</v>
      </c>
      <c r="C141" s="71"/>
      <c r="D141" s="104"/>
      <c r="E141" s="99"/>
      <c r="F141" s="102" t="e">
        <f t="shared" si="43"/>
        <v>#N/A</v>
      </c>
      <c r="G141" s="103" t="str">
        <f>IF(D141="","",(D141+G140)*(1+((1+'Retirement Calculator'!$B$56)^(1/12)-1)))</f>
        <v/>
      </c>
      <c r="H141" s="55" t="str">
        <f>IF(C141="","",FV((1+'Retirement Calculator'!$B$56)^(1/12)-1,AI141,-C141,,0))</f>
        <v/>
      </c>
      <c r="I141" s="71"/>
      <c r="J141" s="99"/>
      <c r="K141" s="99"/>
      <c r="L141" s="102" t="e">
        <f t="shared" si="44"/>
        <v>#N/A</v>
      </c>
      <c r="M141" s="12" t="str">
        <f>IF(I141="","",FV((1+'Retirement Calculator'!$B$57)^(1/12)-1,AR141,-I141,,0))</f>
        <v/>
      </c>
      <c r="N141" s="12" t="str">
        <f>IF(J141="","",(J141+N140)*(1+((1+'Retirement Calculator'!$B$57)^(1/12)-1)))</f>
        <v/>
      </c>
      <c r="O141" s="71"/>
      <c r="P141" s="71"/>
      <c r="Q141" s="99"/>
      <c r="R141" s="69" t="e">
        <f t="shared" si="45"/>
        <v>#N/A</v>
      </c>
      <c r="S141" s="12" t="str">
        <f>IF(O141="","",FV((1+'Retirement Calculator'!$B$58)^(1/12)-1,BA141,-O141,,0))</f>
        <v/>
      </c>
      <c r="T141" s="43" t="str">
        <f>IF(P141="","",(P141+T140)*(1+((1+'Retirement Calculator'!$B$58)^(1/12)-1)))</f>
        <v/>
      </c>
      <c r="U141" s="71"/>
      <c r="V141" s="99"/>
      <c r="W141" s="108" t="str">
        <f>IF(U141="","",(U141+W140)*(1+((1+'Retirement Calculator'!$C$65)^(1/12)-1)))</f>
        <v/>
      </c>
      <c r="X141" s="73">
        <f t="shared" si="40"/>
        <v>0</v>
      </c>
      <c r="Y141" s="83" t="str">
        <f>IF(ISERROR(B141),"",SUM($X$5:X141))</f>
        <v/>
      </c>
      <c r="Z141" s="73">
        <f t="shared" si="41"/>
        <v>0</v>
      </c>
      <c r="AA141" s="83" t="str">
        <f>IF(ISERROR(B141),"",IF(Z141=0,NA(),SUM($Z$5:Z141)))</f>
        <v/>
      </c>
      <c r="AB141" s="83">
        <f t="shared" si="42"/>
        <v>0</v>
      </c>
      <c r="AC141" s="83" t="str">
        <f>IF(ISERROR(B141),"",IF(AB141=0,NA(),SUM($AB$5:AB141)))</f>
        <v/>
      </c>
      <c r="AD141" s="68">
        <f>IF(ISERROR(AI141),"",IF(AG141=AG140+1,AD140*(1+'Retirement Calculator'!$B$6),AD140))</f>
        <v>98126.681379216592</v>
      </c>
      <c r="AE141" s="135"/>
      <c r="AF141" s="83" t="str">
        <f>IF(AE141="","",NPER((1+'Retirement Calculator'!$B$15)/(1+'Retirement Calculator'!$B$14)-1,-12*AE141,AA141,,1))</f>
        <v/>
      </c>
      <c r="AG141" s="129">
        <f t="shared" si="46"/>
        <v>12</v>
      </c>
      <c r="AH141" s="43">
        <f t="shared" si="47"/>
        <v>137</v>
      </c>
      <c r="AI141" s="43">
        <f>IF(AI140&lt;'Retirement Calculator'!$B$68,AI140+1,NA())</f>
        <v>137</v>
      </c>
      <c r="AJ141" s="47">
        <f>IF(ISERROR(AI141),"",IF(AG141=AG140+1,AJ140*(1+'Retirement Calculator'!$B$67),AJ140))</f>
        <v>38060.456449391873</v>
      </c>
      <c r="AK141" s="43">
        <f>IF(ISERROR(AJ141),"",FV((1+'Retirement Calculator'!$B$56)^(1/12)-1,AI141,-AJ141,,0))</f>
        <v>9396582.2621197328</v>
      </c>
      <c r="AL141" s="47">
        <f>SUM($AJ$5:AJ141)</f>
        <v>3156762.1205352941</v>
      </c>
      <c r="AN141" s="43" t="str">
        <f>IF(C141="","",SUM($C$5:C141))</f>
        <v/>
      </c>
      <c r="AP141" s="43">
        <f t="shared" si="48"/>
        <v>12</v>
      </c>
      <c r="AQ141" s="43">
        <f t="shared" si="49"/>
        <v>137</v>
      </c>
      <c r="AR141" s="43">
        <f>IF(AR140&lt;'Retirement Calculator'!$B$68,AR140+1,NA())</f>
        <v>137</v>
      </c>
      <c r="AS141" s="45">
        <f>IF(ISERROR(AR141),"",IF(AP141=AP140+1,AS140*(1+'Retirement Calculator'!$B$67),AS140))</f>
        <v>6343.4094082319789</v>
      </c>
      <c r="AT141" s="43">
        <f>IF(ISERROR(AS141),"",FV((1+'Retirement Calculator'!$B$57)^(1/12)-1,AR141,-AS141,,0))</f>
        <v>1231463.3327060714</v>
      </c>
      <c r="AU141" s="47">
        <f>SUM($AJ$5:AS141)</f>
        <v>577737821.28691316</v>
      </c>
      <c r="AW141" s="43" t="str">
        <f>IF(I141="","",SUM($I$5:I141))</f>
        <v/>
      </c>
      <c r="AY141" s="43">
        <f t="shared" si="50"/>
        <v>12</v>
      </c>
      <c r="AZ141" s="43">
        <f t="shared" si="51"/>
        <v>137</v>
      </c>
      <c r="BA141" s="43">
        <f>IF(BA140&lt;'Retirement Calculator'!$B$68,BA140+1,NA())</f>
        <v>137</v>
      </c>
      <c r="BB141" s="45">
        <f>IF(ISERROR(BA141),"",IF(AY141=AY140+1,BB140*(1+'Retirement Calculator'!$B$67),BB140))</f>
        <v>19030.228224695937</v>
      </c>
      <c r="BC141" s="43">
        <f>IF(ISERROR(BB141),"",FV((1+'Retirement Calculator'!$B$58)^(1/12)-1,BA141,-BB141,,0))</f>
        <v>4163381.6297167679</v>
      </c>
      <c r="BD141" s="47">
        <f>SUM($AJ$5:BB141)</f>
        <v>22304051933.09383</v>
      </c>
      <c r="BF141" s="43" t="str">
        <f>IF(O141="","",SUM($O$5:O141))</f>
        <v/>
      </c>
      <c r="BH141" s="43">
        <f t="shared" si="52"/>
        <v>12</v>
      </c>
      <c r="BI141" s="43">
        <f t="shared" si="53"/>
        <v>137</v>
      </c>
      <c r="BJ141" s="43">
        <f>IF(BJ140&lt;'Retirement Calculator'!$B$68,BJ140+1,NA())</f>
        <v>137</v>
      </c>
      <c r="BM141" s="43">
        <f t="shared" si="54"/>
        <v>12</v>
      </c>
      <c r="BN141" s="43">
        <f t="shared" si="55"/>
        <v>137</v>
      </c>
      <c r="BO141" s="43">
        <f>IF(BO140&lt;'Retirement Calculator'!$B$68,BO140+1,NA())</f>
        <v>137</v>
      </c>
      <c r="BR141" s="43">
        <f t="shared" si="56"/>
        <v>12</v>
      </c>
      <c r="BS141" s="43">
        <f t="shared" si="57"/>
        <v>137</v>
      </c>
      <c r="BT141" s="43">
        <f>IF(BT140&lt;'Retirement Calculator'!$B$68,BT140+1,NA())</f>
        <v>137</v>
      </c>
      <c r="BW141" s="43">
        <f t="shared" si="58"/>
        <v>12</v>
      </c>
      <c r="BX141" s="43">
        <f t="shared" si="59"/>
        <v>137</v>
      </c>
      <c r="BY141" s="43">
        <f>IF(BY140&lt;'Retirement Calculator'!$B$68,BY140+1,NA())</f>
        <v>137</v>
      </c>
    </row>
    <row r="142" spans="1:88">
      <c r="A142" s="44"/>
      <c r="B142" s="12" t="e">
        <f xml:space="preserve"> IF(ISERROR(F142),NA(),AI142)</f>
        <v>#N/A</v>
      </c>
      <c r="C142" s="71"/>
      <c r="D142" s="104"/>
      <c r="E142" s="99"/>
      <c r="F142" s="102" t="e">
        <f t="shared" si="43"/>
        <v>#N/A</v>
      </c>
      <c r="G142" s="103" t="str">
        <f>IF(D142="","",(D142+G141)*(1+((1+'Retirement Calculator'!$B$56)^(1/12)-1)))</f>
        <v/>
      </c>
      <c r="H142" s="55" t="str">
        <f>IF(C142="","",FV((1+'Retirement Calculator'!$B$56)^(1/12)-1,AI142,-C142,,0))</f>
        <v/>
      </c>
      <c r="I142" s="71"/>
      <c r="J142" s="99"/>
      <c r="K142" s="99"/>
      <c r="L142" s="102" t="e">
        <f t="shared" si="44"/>
        <v>#N/A</v>
      </c>
      <c r="M142" s="12" t="str">
        <f>IF(I142="","",FV((1+'Retirement Calculator'!$B$57)^(1/12)-1,AR142,-I142,,0))</f>
        <v/>
      </c>
      <c r="N142" s="12" t="str">
        <f>IF(J142="","",(J142+N141)*(1+((1+'Retirement Calculator'!$B$57)^(1/12)-1)))</f>
        <v/>
      </c>
      <c r="O142" s="71"/>
      <c r="P142" s="71"/>
      <c r="Q142" s="99"/>
      <c r="R142" s="69" t="e">
        <f t="shared" si="45"/>
        <v>#N/A</v>
      </c>
      <c r="S142" s="12" t="str">
        <f>IF(O142="","",FV((1+'Retirement Calculator'!$B$58)^(1/12)-1,BA142,-O142,,0))</f>
        <v/>
      </c>
      <c r="T142" s="43" t="str">
        <f>IF(P142="","",(P142+T141)*(1+((1+'Retirement Calculator'!$B$58)^(1/12)-1)))</f>
        <v/>
      </c>
      <c r="U142" s="71"/>
      <c r="V142" s="99"/>
      <c r="W142" s="108" t="str">
        <f>IF(U142="","",(U142+W141)*(1+((1+'Retirement Calculator'!$C$65)^(1/12)-1)))</f>
        <v/>
      </c>
      <c r="X142" s="73">
        <f t="shared" si="40"/>
        <v>0</v>
      </c>
      <c r="Y142" s="83" t="str">
        <f>IF(ISERROR(B142),"",SUM($X$5:X142))</f>
        <v/>
      </c>
      <c r="Z142" s="73">
        <f t="shared" si="41"/>
        <v>0</v>
      </c>
      <c r="AA142" s="83" t="str">
        <f>IF(ISERROR(B142),"",IF(Z142=0,NA(),SUM($Z$5:Z142)))</f>
        <v/>
      </c>
      <c r="AB142" s="83">
        <f t="shared" si="42"/>
        <v>0</v>
      </c>
      <c r="AC142" s="83" t="str">
        <f>IF(ISERROR(B142),"",IF(AB142=0,NA(),SUM($AB$5:AB142)))</f>
        <v/>
      </c>
      <c r="AD142" s="68">
        <f>IF(ISERROR(AI142),"",IF(AG142=AG141+1,AD141*(1+'Retirement Calculator'!$B$6),AD141))</f>
        <v>98126.681379216592</v>
      </c>
      <c r="AE142" s="135"/>
      <c r="AF142" s="83" t="str">
        <f>IF(AE142="","",NPER((1+'Retirement Calculator'!$B$15)/(1+'Retirement Calculator'!$B$14)-1,-12*AE142,AA142,,1))</f>
        <v/>
      </c>
      <c r="AG142" s="129">
        <f t="shared" si="46"/>
        <v>12</v>
      </c>
      <c r="AH142" s="43">
        <f t="shared" si="47"/>
        <v>138</v>
      </c>
      <c r="AI142" s="43">
        <f>IF(AI141&lt;'Retirement Calculator'!$B$68,AI141+1,NA())</f>
        <v>138</v>
      </c>
      <c r="AJ142" s="47">
        <f>IF(ISERROR(AI142),"",IF(AG142=AG141+1,AJ141*(1+'Retirement Calculator'!$B$67),AJ141))</f>
        <v>38060.456449391873</v>
      </c>
      <c r="AK142" s="43">
        <f>IF(ISERROR(AJ142),"",FV((1+'Retirement Calculator'!$B$56)^(1/12)-1,AI142,-AJ142,,0))</f>
        <v>9509572.3850790169</v>
      </c>
      <c r="AL142" s="47">
        <f>SUM($AJ$5:AJ142)</f>
        <v>3194822.5769846858</v>
      </c>
      <c r="AN142" s="43" t="str">
        <f>IF(C142="","",SUM($C$5:C142))</f>
        <v/>
      </c>
      <c r="AP142" s="43">
        <f t="shared" si="48"/>
        <v>12</v>
      </c>
      <c r="AQ142" s="43">
        <f t="shared" si="49"/>
        <v>138</v>
      </c>
      <c r="AR142" s="43">
        <f>IF(AR141&lt;'Retirement Calculator'!$B$68,AR141+1,NA())</f>
        <v>138</v>
      </c>
      <c r="AS142" s="45">
        <f>IF(ISERROR(AR142),"",IF(AP142=AP141+1,AS141*(1+'Retirement Calculator'!$B$67),AS141))</f>
        <v>6343.4094082319789</v>
      </c>
      <c r="AT142" s="43">
        <f>IF(ISERROR(AS142),"",FV((1+'Retirement Calculator'!$B$57)^(1/12)-1,AR142,-AS142,,0))</f>
        <v>1243800.9521556161</v>
      </c>
      <c r="AU142" s="47">
        <f>SUM($AJ$5:AS142)</f>
        <v>590486908.11483443</v>
      </c>
      <c r="AW142" s="43" t="str">
        <f>IF(I142="","",SUM($I$5:I142))</f>
        <v/>
      </c>
      <c r="AY142" s="43">
        <f t="shared" si="50"/>
        <v>12</v>
      </c>
      <c r="AZ142" s="43">
        <f t="shared" si="51"/>
        <v>138</v>
      </c>
      <c r="BA142" s="43">
        <f>IF(BA141&lt;'Retirement Calculator'!$B$68,BA141+1,NA())</f>
        <v>138</v>
      </c>
      <c r="BB142" s="45">
        <f>IF(ISERROR(BA142),"",IF(AY142=AY141+1,BB141*(1+'Retirement Calculator'!$B$67),BB141))</f>
        <v>19030.228224695937</v>
      </c>
      <c r="BC142" s="43">
        <f>IF(ISERROR(BB142),"",FV((1+'Retirement Calculator'!$B$58)^(1/12)-1,BA142,-BB142,,0))</f>
        <v>4209199.1807064964</v>
      </c>
      <c r="BD142" s="47">
        <f>SUM($AJ$5:BB142)</f>
        <v>22908551047.216965</v>
      </c>
      <c r="BF142" s="43" t="str">
        <f>IF(O142="","",SUM($O$5:O142))</f>
        <v/>
      </c>
      <c r="BH142" s="43">
        <f t="shared" si="52"/>
        <v>12</v>
      </c>
      <c r="BI142" s="43">
        <f t="shared" si="53"/>
        <v>138</v>
      </c>
      <c r="BJ142" s="43">
        <f>IF(BJ141&lt;'Retirement Calculator'!$B$68,BJ141+1,NA())</f>
        <v>138</v>
      </c>
      <c r="BM142" s="43">
        <f t="shared" si="54"/>
        <v>12</v>
      </c>
      <c r="BN142" s="43">
        <f t="shared" si="55"/>
        <v>138</v>
      </c>
      <c r="BO142" s="43">
        <f>IF(BO141&lt;'Retirement Calculator'!$B$68,BO141+1,NA())</f>
        <v>138</v>
      </c>
      <c r="BR142" s="43">
        <f t="shared" si="56"/>
        <v>12</v>
      </c>
      <c r="BS142" s="43">
        <f t="shared" si="57"/>
        <v>138</v>
      </c>
      <c r="BT142" s="43">
        <f>IF(BT141&lt;'Retirement Calculator'!$B$68,BT141+1,NA())</f>
        <v>138</v>
      </c>
      <c r="BW142" s="43">
        <f t="shared" si="58"/>
        <v>12</v>
      </c>
      <c r="BX142" s="43">
        <f t="shared" si="59"/>
        <v>138</v>
      </c>
      <c r="BY142" s="43">
        <f>IF(BY141&lt;'Retirement Calculator'!$B$68,BY141+1,NA())</f>
        <v>138</v>
      </c>
    </row>
    <row r="143" spans="1:88">
      <c r="A143" s="44"/>
      <c r="B143" s="12" t="e">
        <f xml:space="preserve"> IF(ISERROR(F143),NA(),AI143)</f>
        <v>#N/A</v>
      </c>
      <c r="C143" s="71"/>
      <c r="D143" s="104"/>
      <c r="E143" s="99"/>
      <c r="F143" s="102" t="e">
        <f t="shared" si="43"/>
        <v>#N/A</v>
      </c>
      <c r="G143" s="103" t="str">
        <f>IF(D143="","",(D143+G142)*(1+((1+'Retirement Calculator'!$B$56)^(1/12)-1)))</f>
        <v/>
      </c>
      <c r="H143" s="55" t="str">
        <f>IF(C143="","",FV((1+'Retirement Calculator'!$B$56)^(1/12)-1,AI143,-C143,,0))</f>
        <v/>
      </c>
      <c r="I143" s="71"/>
      <c r="J143" s="99"/>
      <c r="K143" s="99"/>
      <c r="L143" s="102" t="e">
        <f t="shared" si="44"/>
        <v>#N/A</v>
      </c>
      <c r="M143" s="12" t="str">
        <f>IF(I143="","",FV((1+'Retirement Calculator'!$B$57)^(1/12)-1,AR143,-I143,,0))</f>
        <v/>
      </c>
      <c r="N143" s="12" t="str">
        <f>IF(J143="","",(J143+N142)*(1+((1+'Retirement Calculator'!$B$57)^(1/12)-1)))</f>
        <v/>
      </c>
      <c r="O143" s="71"/>
      <c r="P143" s="71"/>
      <c r="Q143" s="99"/>
      <c r="R143" s="69" t="e">
        <f t="shared" si="45"/>
        <v>#N/A</v>
      </c>
      <c r="S143" s="12" t="str">
        <f>IF(O143="","",FV((1+'Retirement Calculator'!$B$58)^(1/12)-1,BA143,-O143,,0))</f>
        <v/>
      </c>
      <c r="T143" s="43" t="str">
        <f>IF(P143="","",(P143+T142)*(1+((1+'Retirement Calculator'!$B$58)^(1/12)-1)))</f>
        <v/>
      </c>
      <c r="U143" s="71"/>
      <c r="V143" s="99"/>
      <c r="W143" s="108" t="str">
        <f>IF(U143="","",(U143+W142)*(1+((1+'Retirement Calculator'!$C$65)^(1/12)-1)))</f>
        <v/>
      </c>
      <c r="X143" s="73">
        <f t="shared" si="40"/>
        <v>0</v>
      </c>
      <c r="Y143" s="83" t="str">
        <f>IF(ISERROR(B143),"",SUM($X$5:X143))</f>
        <v/>
      </c>
      <c r="Z143" s="73">
        <f t="shared" si="41"/>
        <v>0</v>
      </c>
      <c r="AA143" s="83" t="str">
        <f>IF(ISERROR(B143),"",IF(Z143=0,NA(),SUM($Z$5:Z143)))</f>
        <v/>
      </c>
      <c r="AB143" s="83">
        <f t="shared" si="42"/>
        <v>0</v>
      </c>
      <c r="AC143" s="83" t="str">
        <f>IF(ISERROR(B143),"",IF(AB143=0,NA(),SUM($AB$5:AB143)))</f>
        <v/>
      </c>
      <c r="AD143" s="68">
        <f>IF(ISERROR(AI143),"",IF(AG143=AG142+1,AD142*(1+'Retirement Calculator'!$B$6),AD142))</f>
        <v>98126.681379216592</v>
      </c>
      <c r="AE143" s="135"/>
      <c r="AF143" s="83" t="str">
        <f>IF(AE143="","",NPER((1+'Retirement Calculator'!$B$15)/(1+'Retirement Calculator'!$B$14)-1,-12*AE143,AA143,,1))</f>
        <v/>
      </c>
      <c r="AG143" s="129">
        <f t="shared" si="46"/>
        <v>12</v>
      </c>
      <c r="AH143" s="43">
        <f t="shared" si="47"/>
        <v>139</v>
      </c>
      <c r="AI143" s="43">
        <f>IF(AI142&lt;'Retirement Calculator'!$B$68,AI142+1,NA())</f>
        <v>139</v>
      </c>
      <c r="AJ143" s="47">
        <f>IF(ISERROR(AI143),"",IF(AG143=AG142+1,AJ142*(1+'Retirement Calculator'!$B$67),AJ142))</f>
        <v>38060.456449391873</v>
      </c>
      <c r="AK143" s="43">
        <f>IF(ISERROR(AJ143),"",FV((1+'Retirement Calculator'!$B$56)^(1/12)-1,AI143,-AJ143,,0))</f>
        <v>9623463.50714585</v>
      </c>
      <c r="AL143" s="47">
        <f>SUM($AJ$5:AJ143)</f>
        <v>3232883.0334340776</v>
      </c>
      <c r="AN143" s="43" t="str">
        <f>IF(C143="","",SUM($C$5:C143))</f>
        <v/>
      </c>
      <c r="AP143" s="43">
        <f t="shared" si="48"/>
        <v>12</v>
      </c>
      <c r="AQ143" s="43">
        <f t="shared" si="49"/>
        <v>139</v>
      </c>
      <c r="AR143" s="43">
        <f>IF(AR142&lt;'Retirement Calculator'!$B$68,AR142+1,NA())</f>
        <v>139</v>
      </c>
      <c r="AS143" s="45">
        <f>IF(ISERROR(AR143),"",IF(AP143=AP142+1,AS142*(1+'Retirement Calculator'!$B$67),AS142))</f>
        <v>6343.4094082319789</v>
      </c>
      <c r="AT143" s="43">
        <f>IF(ISERROR(AS143),"",FV((1+'Retirement Calculator'!$B$57)^(1/12)-1,AR143,-AS143,,0))</f>
        <v>1256198.6255916869</v>
      </c>
      <c r="AU143" s="47">
        <f>SUM($AJ$5:AS143)</f>
        <v>603387948.52127194</v>
      </c>
      <c r="AW143" s="43" t="str">
        <f>IF(I143="","",SUM($I$5:I143))</f>
        <v/>
      </c>
      <c r="AY143" s="43">
        <f t="shared" si="50"/>
        <v>12</v>
      </c>
      <c r="AZ143" s="43">
        <f t="shared" si="51"/>
        <v>139</v>
      </c>
      <c r="BA143" s="43">
        <f>IF(BA142&lt;'Retirement Calculator'!$B$68,BA142+1,NA())</f>
        <v>139</v>
      </c>
      <c r="BB143" s="45">
        <f>IF(ISERROR(BA143),"",IF(AY143=AY142+1,BB142*(1+'Retirement Calculator'!$B$67),BB142))</f>
        <v>19030.228224695937</v>
      </c>
      <c r="BC143" s="43">
        <f>IF(ISERROR(BB143),"",FV((1+'Retirement Calculator'!$B$58)^(1/12)-1,BA143,-BB143,,0))</f>
        <v>4255311.5231988598</v>
      </c>
      <c r="BD143" s="47">
        <f>SUM($AJ$5:BB143)</f>
        <v>23526115554.998489</v>
      </c>
      <c r="BF143" s="43" t="str">
        <f>IF(O143="","",SUM($O$5:O143))</f>
        <v/>
      </c>
      <c r="BH143" s="43">
        <f t="shared" si="52"/>
        <v>12</v>
      </c>
      <c r="BI143" s="43">
        <f t="shared" si="53"/>
        <v>139</v>
      </c>
      <c r="BJ143" s="43">
        <f>IF(BJ142&lt;'Retirement Calculator'!$B$68,BJ142+1,NA())</f>
        <v>139</v>
      </c>
      <c r="BM143" s="43">
        <f t="shared" si="54"/>
        <v>12</v>
      </c>
      <c r="BN143" s="43">
        <f t="shared" si="55"/>
        <v>139</v>
      </c>
      <c r="BO143" s="43">
        <f>IF(BO142&lt;'Retirement Calculator'!$B$68,BO142+1,NA())</f>
        <v>139</v>
      </c>
      <c r="BR143" s="43">
        <f t="shared" si="56"/>
        <v>12</v>
      </c>
      <c r="BS143" s="43">
        <f t="shared" si="57"/>
        <v>139</v>
      </c>
      <c r="BT143" s="43">
        <f>IF(BT142&lt;'Retirement Calculator'!$B$68,BT142+1,NA())</f>
        <v>139</v>
      </c>
      <c r="BW143" s="43">
        <f t="shared" si="58"/>
        <v>12</v>
      </c>
      <c r="BX143" s="43">
        <f t="shared" si="59"/>
        <v>139</v>
      </c>
      <c r="BY143" s="43">
        <f>IF(BY142&lt;'Retirement Calculator'!$B$68,BY142+1,NA())</f>
        <v>139</v>
      </c>
    </row>
    <row r="144" spans="1:88">
      <c r="A144" s="44"/>
      <c r="B144" s="12" t="e">
        <f xml:space="preserve"> IF(ISERROR(F144),NA(),AI144)</f>
        <v>#N/A</v>
      </c>
      <c r="C144" s="71"/>
      <c r="D144" s="104"/>
      <c r="E144" s="99"/>
      <c r="F144" s="102" t="e">
        <f t="shared" si="43"/>
        <v>#N/A</v>
      </c>
      <c r="G144" s="103" t="str">
        <f>IF(D144="","",(D144+G143)*(1+((1+'Retirement Calculator'!$B$56)^(1/12)-1)))</f>
        <v/>
      </c>
      <c r="H144" s="55" t="str">
        <f>IF(C144="","",FV((1+'Retirement Calculator'!$B$56)^(1/12)-1,AI144,-C144,,0))</f>
        <v/>
      </c>
      <c r="I144" s="71"/>
      <c r="J144" s="99"/>
      <c r="K144" s="99"/>
      <c r="L144" s="102" t="e">
        <f t="shared" si="44"/>
        <v>#N/A</v>
      </c>
      <c r="M144" s="12" t="str">
        <f>IF(I144="","",FV((1+'Retirement Calculator'!$B$57)^(1/12)-1,AR144,-I144,,0))</f>
        <v/>
      </c>
      <c r="N144" s="12" t="str">
        <f>IF(J144="","",(J144+N143)*(1+((1+'Retirement Calculator'!$B$57)^(1/12)-1)))</f>
        <v/>
      </c>
      <c r="O144" s="71"/>
      <c r="P144" s="71"/>
      <c r="Q144" s="99"/>
      <c r="R144" s="69" t="e">
        <f t="shared" si="45"/>
        <v>#N/A</v>
      </c>
      <c r="S144" s="12" t="str">
        <f>IF(O144="","",FV((1+'Retirement Calculator'!$B$58)^(1/12)-1,BA144,-O144,,0))</f>
        <v/>
      </c>
      <c r="T144" s="43" t="str">
        <f>IF(P144="","",(P144+T143)*(1+((1+'Retirement Calculator'!$B$58)^(1/12)-1)))</f>
        <v/>
      </c>
      <c r="U144" s="71"/>
      <c r="V144" s="99"/>
      <c r="W144" s="108" t="str">
        <f>IF(U144="","",(U144+W143)*(1+((1+'Retirement Calculator'!$C$65)^(1/12)-1)))</f>
        <v/>
      </c>
      <c r="X144" s="73">
        <f t="shared" si="40"/>
        <v>0</v>
      </c>
      <c r="Y144" s="83" t="str">
        <f>IF(ISERROR(B144),"",SUM($X$5:X144))</f>
        <v/>
      </c>
      <c r="Z144" s="73">
        <f t="shared" si="41"/>
        <v>0</v>
      </c>
      <c r="AA144" s="83" t="str">
        <f>IF(ISERROR(B144),"",IF(Z144=0,NA(),SUM($Z$5:Z144)))</f>
        <v/>
      </c>
      <c r="AB144" s="83">
        <f t="shared" si="42"/>
        <v>0</v>
      </c>
      <c r="AC144" s="83" t="str">
        <f>IF(ISERROR(B144),"",IF(AB144=0,NA(),SUM($AB$5:AB144)))</f>
        <v/>
      </c>
      <c r="AD144" s="68">
        <f>IF(ISERROR(AI144),"",IF(AG144=AG143+1,AD143*(1+'Retirement Calculator'!$B$6),AD143))</f>
        <v>98126.681379216592</v>
      </c>
      <c r="AE144" s="135"/>
      <c r="AF144" s="83" t="str">
        <f>IF(AE144="","",NPER((1+'Retirement Calculator'!$B$15)/(1+'Retirement Calculator'!$B$14)-1,-12*AE144,AA144,,1))</f>
        <v/>
      </c>
      <c r="AG144" s="129">
        <f t="shared" si="46"/>
        <v>12</v>
      </c>
      <c r="AH144" s="43">
        <f t="shared" si="47"/>
        <v>140</v>
      </c>
      <c r="AI144" s="43">
        <f>IF(AI143&lt;'Retirement Calculator'!$B$68,AI143+1,NA())</f>
        <v>140</v>
      </c>
      <c r="AJ144" s="47">
        <f>IF(ISERROR(AI144),"",IF(AG144=AG143+1,AJ143*(1+'Retirement Calculator'!$B$67),AJ143))</f>
        <v>38060.456449391873</v>
      </c>
      <c r="AK144" s="43">
        <f>IF(ISERROR(AJ144),"",FV((1+'Retirement Calculator'!$B$56)^(1/12)-1,AI144,-AJ144,,0))</f>
        <v>9738262.8130136542</v>
      </c>
      <c r="AL144" s="47">
        <f>SUM($AJ$5:AJ144)</f>
        <v>3270943.4898834694</v>
      </c>
      <c r="AN144" s="43" t="str">
        <f>IF(C144="","",SUM($C$5:C144))</f>
        <v/>
      </c>
      <c r="AP144" s="43">
        <f t="shared" si="48"/>
        <v>12</v>
      </c>
      <c r="AQ144" s="43">
        <f t="shared" si="49"/>
        <v>140</v>
      </c>
      <c r="AR144" s="43">
        <f>IF(AR143&lt;'Retirement Calculator'!$B$68,AR143+1,NA())</f>
        <v>140</v>
      </c>
      <c r="AS144" s="45">
        <f>IF(ISERROR(AR144),"",IF(AP144=AP143+1,AS143*(1+'Retirement Calculator'!$B$67),AS143))</f>
        <v>6343.4094082319789</v>
      </c>
      <c r="AT144" s="43">
        <f>IF(ISERROR(AS144),"",FV((1+'Retirement Calculator'!$B$57)^(1/12)-1,AR144,-AS144,,0))</f>
        <v>1268656.6453301017</v>
      </c>
      <c r="AU144" s="47">
        <f>SUM($AJ$5:AS144)</f>
        <v>616441850.69002664</v>
      </c>
      <c r="AW144" s="43" t="str">
        <f>IF(I144="","",SUM($I$5:I144))</f>
        <v/>
      </c>
      <c r="AY144" s="43">
        <f t="shared" si="50"/>
        <v>12</v>
      </c>
      <c r="AZ144" s="43">
        <f t="shared" si="51"/>
        <v>140</v>
      </c>
      <c r="BA144" s="43">
        <f>IF(BA143&lt;'Retirement Calculator'!$B$68,BA143+1,NA())</f>
        <v>140</v>
      </c>
      <c r="BB144" s="45">
        <f>IF(ISERROR(BA144),"",IF(AY144=AY143+1,BB143*(1+'Retirement Calculator'!$B$67),BB143))</f>
        <v>19030.228224695937</v>
      </c>
      <c r="BC144" s="43">
        <f>IF(ISERROR(BB144),"",FV((1+'Retirement Calculator'!$B$58)^(1/12)-1,BA144,-BB144,,0))</f>
        <v>4301720.553891262</v>
      </c>
      <c r="BD144" s="47">
        <f>SUM($AJ$5:BB144)</f>
        <v>24156899286.730824</v>
      </c>
      <c r="BF144" s="43" t="str">
        <f>IF(O144="","",SUM($O$5:O144))</f>
        <v/>
      </c>
      <c r="BH144" s="43">
        <f t="shared" si="52"/>
        <v>12</v>
      </c>
      <c r="BI144" s="43">
        <f t="shared" si="53"/>
        <v>140</v>
      </c>
      <c r="BJ144" s="43">
        <f>IF(BJ143&lt;'Retirement Calculator'!$B$68,BJ143+1,NA())</f>
        <v>140</v>
      </c>
      <c r="BM144" s="43">
        <f t="shared" si="54"/>
        <v>12</v>
      </c>
      <c r="BN144" s="43">
        <f t="shared" si="55"/>
        <v>140</v>
      </c>
      <c r="BO144" s="43">
        <f>IF(BO143&lt;'Retirement Calculator'!$B$68,BO143+1,NA())</f>
        <v>140</v>
      </c>
      <c r="BR144" s="43">
        <f t="shared" si="56"/>
        <v>12</v>
      </c>
      <c r="BS144" s="43">
        <f t="shared" si="57"/>
        <v>140</v>
      </c>
      <c r="BT144" s="43">
        <f>IF(BT143&lt;'Retirement Calculator'!$B$68,BT143+1,NA())</f>
        <v>140</v>
      </c>
      <c r="BW144" s="43">
        <f t="shared" si="58"/>
        <v>12</v>
      </c>
      <c r="BX144" s="43">
        <f t="shared" si="59"/>
        <v>140</v>
      </c>
      <c r="BY144" s="43">
        <f>IF(BY143&lt;'Retirement Calculator'!$B$68,BY143+1,NA())</f>
        <v>140</v>
      </c>
    </row>
    <row r="145" spans="1:77">
      <c r="A145" s="44"/>
      <c r="B145" s="12" t="e">
        <f xml:space="preserve"> IF(ISERROR(F145),NA(),AI145)</f>
        <v>#N/A</v>
      </c>
      <c r="C145" s="71"/>
      <c r="D145" s="104"/>
      <c r="E145" s="99"/>
      <c r="F145" s="102" t="e">
        <f t="shared" si="43"/>
        <v>#N/A</v>
      </c>
      <c r="G145" s="103" t="str">
        <f>IF(D145="","",(D145+G144)*(1+((1+'Retirement Calculator'!$B$56)^(1/12)-1)))</f>
        <v/>
      </c>
      <c r="H145" s="55" t="str">
        <f>IF(C145="","",FV((1+'Retirement Calculator'!$B$56)^(1/12)-1,AI145,-C145,,0))</f>
        <v/>
      </c>
      <c r="I145" s="71"/>
      <c r="J145" s="99"/>
      <c r="K145" s="99"/>
      <c r="L145" s="102" t="e">
        <f t="shared" si="44"/>
        <v>#N/A</v>
      </c>
      <c r="M145" s="12" t="str">
        <f>IF(I145="","",FV((1+'Retirement Calculator'!$B$57)^(1/12)-1,AR145,-I145,,0))</f>
        <v/>
      </c>
      <c r="N145" s="12" t="str">
        <f>IF(J145="","",(J145+N144)*(1+((1+'Retirement Calculator'!$B$57)^(1/12)-1)))</f>
        <v/>
      </c>
      <c r="O145" s="71"/>
      <c r="P145" s="71"/>
      <c r="Q145" s="99"/>
      <c r="R145" s="69" t="e">
        <f t="shared" si="45"/>
        <v>#N/A</v>
      </c>
      <c r="S145" s="12" t="str">
        <f>IF(O145="","",FV((1+'Retirement Calculator'!$B$58)^(1/12)-1,BA145,-O145,,0))</f>
        <v/>
      </c>
      <c r="T145" s="43" t="str">
        <f>IF(P145="","",(P145+T144)*(1+((1+'Retirement Calculator'!$B$58)^(1/12)-1)))</f>
        <v/>
      </c>
      <c r="U145" s="71"/>
      <c r="V145" s="99"/>
      <c r="W145" s="108" t="str">
        <f>IF(U145="","",(U145+W144)*(1+((1+'Retirement Calculator'!$C$65)^(1/12)-1)))</f>
        <v/>
      </c>
      <c r="X145" s="73">
        <f t="shared" si="40"/>
        <v>0</v>
      </c>
      <c r="Y145" s="83" t="str">
        <f>IF(ISERROR(B145),"",SUM($X$5:X145))</f>
        <v/>
      </c>
      <c r="Z145" s="73">
        <f t="shared" si="41"/>
        <v>0</v>
      </c>
      <c r="AA145" s="83" t="str">
        <f>IF(ISERROR(B145),"",IF(Z145=0,NA(),SUM($Z$5:Z145)))</f>
        <v/>
      </c>
      <c r="AB145" s="83">
        <f t="shared" si="42"/>
        <v>0</v>
      </c>
      <c r="AC145" s="83" t="str">
        <f>IF(ISERROR(B145),"",IF(AB145=0,NA(),SUM($AB$5:AB145)))</f>
        <v/>
      </c>
      <c r="AD145" s="68">
        <f>IF(ISERROR(AI145),"",IF(AG145=AG144+1,AD144*(1+'Retirement Calculator'!$B$6),AD144))</f>
        <v>98126.681379216592</v>
      </c>
      <c r="AE145" s="135"/>
      <c r="AF145" s="83" t="str">
        <f>IF(AE145="","",NPER((1+'Retirement Calculator'!$B$15)/(1+'Retirement Calculator'!$B$14)-1,-12*AE145,AA145,,1))</f>
        <v/>
      </c>
      <c r="AG145" s="129">
        <f t="shared" si="46"/>
        <v>12</v>
      </c>
      <c r="AH145" s="43">
        <f t="shared" si="47"/>
        <v>141</v>
      </c>
      <c r="AI145" s="43">
        <f>IF(AI144&lt;'Retirement Calculator'!$B$68,AI144+1,NA())</f>
        <v>141</v>
      </c>
      <c r="AJ145" s="47">
        <f>IF(ISERROR(AI145),"",IF(AG145=AG144+1,AJ144*(1+'Retirement Calculator'!$B$67),AJ144))</f>
        <v>38060.456449391873</v>
      </c>
      <c r="AK145" s="43">
        <f>IF(ISERROR(AJ145),"",FV((1+'Retirement Calculator'!$B$56)^(1/12)-1,AI145,-AJ145,,0))</f>
        <v>9853977.5446675885</v>
      </c>
      <c r="AL145" s="47">
        <f>SUM($AJ$5:AJ145)</f>
        <v>3309003.9463328612</v>
      </c>
      <c r="AN145" s="43" t="str">
        <f>IF(C145="","",SUM($C$5:C145))</f>
        <v/>
      </c>
      <c r="AP145" s="43">
        <f t="shared" si="48"/>
        <v>12</v>
      </c>
      <c r="AQ145" s="43">
        <f t="shared" si="49"/>
        <v>141</v>
      </c>
      <c r="AR145" s="43">
        <f>IF(AR144&lt;'Retirement Calculator'!$B$68,AR144+1,NA())</f>
        <v>141</v>
      </c>
      <c r="AS145" s="45">
        <f>IF(ISERROR(AR145),"",IF(AP145=AP144+1,AS144*(1+'Retirement Calculator'!$B$67),AS144))</f>
        <v>6343.4094082319789</v>
      </c>
      <c r="AT145" s="43">
        <f>IF(ISERROR(AS145),"",FV((1+'Retirement Calculator'!$B$57)^(1/12)-1,AR145,-AS145,,0))</f>
        <v>1281175.3051095358</v>
      </c>
      <c r="AU145" s="47">
        <f>SUM($AJ$5:AS145)</f>
        <v>629649530.04688466</v>
      </c>
      <c r="AW145" s="43" t="str">
        <f>IF(I145="","",SUM($I$5:I145))</f>
        <v/>
      </c>
      <c r="AY145" s="43">
        <f t="shared" si="50"/>
        <v>12</v>
      </c>
      <c r="AZ145" s="43">
        <f t="shared" si="51"/>
        <v>141</v>
      </c>
      <c r="BA145" s="43">
        <f>IF(BA144&lt;'Retirement Calculator'!$B$68,BA144+1,NA())</f>
        <v>141</v>
      </c>
      <c r="BB145" s="45">
        <f>IF(ISERROR(BA145),"",IF(AY145=AY144+1,BB144*(1+'Retirement Calculator'!$B$67),BB144))</f>
        <v>19030.228224695937</v>
      </c>
      <c r="BC145" s="43">
        <f>IF(ISERROR(BB145),"",FV((1+'Retirement Calculator'!$B$58)^(1/12)-1,BA145,-BB145,,0))</f>
        <v>4348428.1816845154</v>
      </c>
      <c r="BD145" s="47">
        <f>SUM($AJ$5:BB145)</f>
        <v>24801056995.6679</v>
      </c>
      <c r="BF145" s="43" t="str">
        <f>IF(O145="","",SUM($O$5:O145))</f>
        <v/>
      </c>
      <c r="BH145" s="43">
        <f t="shared" si="52"/>
        <v>12</v>
      </c>
      <c r="BI145" s="43">
        <f t="shared" si="53"/>
        <v>141</v>
      </c>
      <c r="BJ145" s="43">
        <f>IF(BJ144&lt;'Retirement Calculator'!$B$68,BJ144+1,NA())</f>
        <v>141</v>
      </c>
      <c r="BM145" s="43">
        <f t="shared" si="54"/>
        <v>12</v>
      </c>
      <c r="BN145" s="43">
        <f t="shared" si="55"/>
        <v>141</v>
      </c>
      <c r="BO145" s="43">
        <f>IF(BO144&lt;'Retirement Calculator'!$B$68,BO144+1,NA())</f>
        <v>141</v>
      </c>
      <c r="BR145" s="43">
        <f t="shared" si="56"/>
        <v>12</v>
      </c>
      <c r="BS145" s="43">
        <f t="shared" si="57"/>
        <v>141</v>
      </c>
      <c r="BT145" s="43">
        <f>IF(BT144&lt;'Retirement Calculator'!$B$68,BT144+1,NA())</f>
        <v>141</v>
      </c>
      <c r="BW145" s="43">
        <f t="shared" si="58"/>
        <v>12</v>
      </c>
      <c r="BX145" s="43">
        <f t="shared" si="59"/>
        <v>141</v>
      </c>
      <c r="BY145" s="43">
        <f>IF(BY144&lt;'Retirement Calculator'!$B$68,BY144+1,NA())</f>
        <v>141</v>
      </c>
    </row>
    <row r="146" spans="1:77">
      <c r="A146" s="44"/>
      <c r="B146" s="12" t="e">
        <f xml:space="preserve"> IF(ISERROR(F146),NA(),AI146)</f>
        <v>#N/A</v>
      </c>
      <c r="C146" s="71"/>
      <c r="D146" s="104"/>
      <c r="E146" s="99"/>
      <c r="F146" s="102" t="e">
        <f t="shared" si="43"/>
        <v>#N/A</v>
      </c>
      <c r="G146" s="103" t="str">
        <f>IF(D146="","",(D146+G145)*(1+((1+'Retirement Calculator'!$B$56)^(1/12)-1)))</f>
        <v/>
      </c>
      <c r="H146" s="55" t="str">
        <f>IF(C146="","",FV((1+'Retirement Calculator'!$B$56)^(1/12)-1,AI146,-C146,,0))</f>
        <v/>
      </c>
      <c r="I146" s="71"/>
      <c r="J146" s="99"/>
      <c r="K146" s="99"/>
      <c r="L146" s="102" t="e">
        <f t="shared" si="44"/>
        <v>#N/A</v>
      </c>
      <c r="M146" s="12" t="str">
        <f>IF(I146="","",FV((1+'Retirement Calculator'!$B$57)^(1/12)-1,AR146,-I146,,0))</f>
        <v/>
      </c>
      <c r="N146" s="12" t="str">
        <f>IF(J146="","",(J146+N145)*(1+((1+'Retirement Calculator'!$B$57)^(1/12)-1)))</f>
        <v/>
      </c>
      <c r="O146" s="71"/>
      <c r="P146" s="71"/>
      <c r="Q146" s="99"/>
      <c r="R146" s="69" t="e">
        <f t="shared" si="45"/>
        <v>#N/A</v>
      </c>
      <c r="S146" s="12" t="str">
        <f>IF(O146="","",FV((1+'Retirement Calculator'!$B$58)^(1/12)-1,BA146,-O146,,0))</f>
        <v/>
      </c>
      <c r="T146" s="43" t="str">
        <f>IF(P146="","",(P146+T145)*(1+((1+'Retirement Calculator'!$B$58)^(1/12)-1)))</f>
        <v/>
      </c>
      <c r="U146" s="71"/>
      <c r="V146" s="99"/>
      <c r="W146" s="108" t="str">
        <f>IF(U146="","",(U146+W145)*(1+((1+'Retirement Calculator'!$C$65)^(1/12)-1)))</f>
        <v/>
      </c>
      <c r="X146" s="73">
        <f t="shared" si="40"/>
        <v>0</v>
      </c>
      <c r="Y146" s="83" t="str">
        <f>IF(ISERROR(B146),"",SUM($X$5:X146))</f>
        <v/>
      </c>
      <c r="Z146" s="73">
        <f t="shared" si="41"/>
        <v>0</v>
      </c>
      <c r="AA146" s="83" t="str">
        <f>IF(ISERROR(B146),"",IF(Z146=0,NA(),SUM($Z$5:Z146)))</f>
        <v/>
      </c>
      <c r="AB146" s="83">
        <f t="shared" si="42"/>
        <v>0</v>
      </c>
      <c r="AC146" s="83" t="str">
        <f>IF(ISERROR(B146),"",IF(AB146=0,NA(),SUM($AB$5:AB146)))</f>
        <v/>
      </c>
      <c r="AD146" s="68">
        <f>IF(ISERROR(AI146),"",IF(AG146=AG145+1,AD145*(1+'Retirement Calculator'!$B$6),AD145))</f>
        <v>98126.681379216592</v>
      </c>
      <c r="AE146" s="135"/>
      <c r="AF146" s="83" t="str">
        <f>IF(AE146="","",NPER((1+'Retirement Calculator'!$B$15)/(1+'Retirement Calculator'!$B$14)-1,-12*AE146,AA146,,1))</f>
        <v/>
      </c>
      <c r="AG146" s="129">
        <f t="shared" si="46"/>
        <v>12</v>
      </c>
      <c r="AH146" s="43">
        <f t="shared" si="47"/>
        <v>142</v>
      </c>
      <c r="AI146" s="43">
        <f>IF(AI145&lt;'Retirement Calculator'!$B$68,AI145+1,NA())</f>
        <v>142</v>
      </c>
      <c r="AJ146" s="47">
        <f>IF(ISERROR(AI146),"",IF(AG146=AG145+1,AJ145*(1+'Retirement Calculator'!$B$67),AJ145))</f>
        <v>38060.456449391873</v>
      </c>
      <c r="AK146" s="43">
        <f>IF(ISERROR(AJ146),"",FV((1+'Retirement Calculator'!$B$56)^(1/12)-1,AI146,-AJ146,,0))</f>
        <v>9970615.001841424</v>
      </c>
      <c r="AL146" s="47">
        <f>SUM($AJ$5:AJ146)</f>
        <v>3347064.402782253</v>
      </c>
      <c r="AN146" s="43" t="str">
        <f>IF(C146="","",SUM($C$5:C146))</f>
        <v/>
      </c>
      <c r="AP146" s="43">
        <f t="shared" si="48"/>
        <v>12</v>
      </c>
      <c r="AQ146" s="43">
        <f t="shared" si="49"/>
        <v>142</v>
      </c>
      <c r="AR146" s="43">
        <f>IF(AR145&lt;'Retirement Calculator'!$B$68,AR145+1,NA())</f>
        <v>142</v>
      </c>
      <c r="AS146" s="45">
        <f>IF(ISERROR(AR146),"",IF(AP146=AP145+1,AS145*(1+'Retirement Calculator'!$B$67),AS145))</f>
        <v>6343.4094082319789</v>
      </c>
      <c r="AT146" s="43">
        <f>IF(ISERROR(AS146),"",FV((1+'Retirement Calculator'!$B$57)^(1/12)-1,AR146,-AS146,,0))</f>
        <v>1293754.9000984572</v>
      </c>
      <c r="AU146" s="47">
        <f>SUM($AJ$5:AS146)</f>
        <v>643011909.31736588</v>
      </c>
      <c r="AW146" s="43" t="str">
        <f>IF(I146="","",SUM($I$5:I146))</f>
        <v/>
      </c>
      <c r="AY146" s="43">
        <f t="shared" si="50"/>
        <v>12</v>
      </c>
      <c r="AZ146" s="43">
        <f t="shared" si="51"/>
        <v>142</v>
      </c>
      <c r="BA146" s="43">
        <f>IF(BA145&lt;'Retirement Calculator'!$B$68,BA145+1,NA())</f>
        <v>142</v>
      </c>
      <c r="BB146" s="45">
        <f>IF(ISERROR(BA146),"",IF(AY146=AY145+1,BB145*(1+'Retirement Calculator'!$B$67),BB145))</f>
        <v>19030.228224695937</v>
      </c>
      <c r="BC146" s="43">
        <f>IF(ISERROR(BB146),"",FV((1+'Retirement Calculator'!$B$58)^(1/12)-1,BA146,-BB146,,0))</f>
        <v>4395436.3277613567</v>
      </c>
      <c r="BD146" s="47">
        <f>SUM($AJ$5:BB146)</f>
        <v>25458744365.384071</v>
      </c>
      <c r="BF146" s="43" t="str">
        <f>IF(O146="","",SUM($O$5:O146))</f>
        <v/>
      </c>
      <c r="BH146" s="43">
        <f t="shared" si="52"/>
        <v>12</v>
      </c>
      <c r="BI146" s="43">
        <f t="shared" si="53"/>
        <v>142</v>
      </c>
      <c r="BJ146" s="43">
        <f>IF(BJ145&lt;'Retirement Calculator'!$B$68,BJ145+1,NA())</f>
        <v>142</v>
      </c>
      <c r="BM146" s="43">
        <f t="shared" si="54"/>
        <v>12</v>
      </c>
      <c r="BN146" s="43">
        <f t="shared" si="55"/>
        <v>142</v>
      </c>
      <c r="BO146" s="43">
        <f>IF(BO145&lt;'Retirement Calculator'!$B$68,BO145+1,NA())</f>
        <v>142</v>
      </c>
      <c r="BR146" s="43">
        <f t="shared" si="56"/>
        <v>12</v>
      </c>
      <c r="BS146" s="43">
        <f t="shared" si="57"/>
        <v>142</v>
      </c>
      <c r="BT146" s="43">
        <f>IF(BT145&lt;'Retirement Calculator'!$B$68,BT145+1,NA())</f>
        <v>142</v>
      </c>
      <c r="BW146" s="43">
        <f t="shared" si="58"/>
        <v>12</v>
      </c>
      <c r="BX146" s="43">
        <f t="shared" si="59"/>
        <v>142</v>
      </c>
      <c r="BY146" s="43">
        <f>IF(BY145&lt;'Retirement Calculator'!$B$68,BY145+1,NA())</f>
        <v>142</v>
      </c>
    </row>
    <row r="147" spans="1:77">
      <c r="A147" s="44"/>
      <c r="B147" s="12" t="e">
        <f xml:space="preserve"> IF(ISERROR(F147),NA(),AI147)</f>
        <v>#N/A</v>
      </c>
      <c r="C147" s="71"/>
      <c r="D147" s="104"/>
      <c r="E147" s="99"/>
      <c r="F147" s="102" t="e">
        <f t="shared" si="43"/>
        <v>#N/A</v>
      </c>
      <c r="G147" s="103" t="str">
        <f>IF(D147="","",(D147+G146)*(1+((1+'Retirement Calculator'!$B$56)^(1/12)-1)))</f>
        <v/>
      </c>
      <c r="H147" s="55" t="str">
        <f>IF(C147="","",FV((1+'Retirement Calculator'!$B$56)^(1/12)-1,AI147,-C147,,0))</f>
        <v/>
      </c>
      <c r="I147" s="71"/>
      <c r="J147" s="99"/>
      <c r="K147" s="99"/>
      <c r="L147" s="102" t="e">
        <f t="shared" si="44"/>
        <v>#N/A</v>
      </c>
      <c r="M147" s="12" t="str">
        <f>IF(I147="","",FV((1+'Retirement Calculator'!$B$57)^(1/12)-1,AR147,-I147,,0))</f>
        <v/>
      </c>
      <c r="N147" s="12" t="str">
        <f>IF(J147="","",(J147+N146)*(1+((1+'Retirement Calculator'!$B$57)^(1/12)-1)))</f>
        <v/>
      </c>
      <c r="O147" s="71"/>
      <c r="P147" s="71"/>
      <c r="Q147" s="99"/>
      <c r="R147" s="69" t="e">
        <f t="shared" si="45"/>
        <v>#N/A</v>
      </c>
      <c r="S147" s="12" t="str">
        <f>IF(O147="","",FV((1+'Retirement Calculator'!$B$58)^(1/12)-1,BA147,-O147,,0))</f>
        <v/>
      </c>
      <c r="T147" s="43" t="str">
        <f>IF(P147="","",(P147+T146)*(1+((1+'Retirement Calculator'!$B$58)^(1/12)-1)))</f>
        <v/>
      </c>
      <c r="U147" s="71"/>
      <c r="V147" s="99"/>
      <c r="W147" s="108" t="str">
        <f>IF(U147="","",(U147+W146)*(1+((1+'Retirement Calculator'!$C$65)^(1/12)-1)))</f>
        <v/>
      </c>
      <c r="X147" s="73">
        <f t="shared" si="40"/>
        <v>0</v>
      </c>
      <c r="Y147" s="83" t="str">
        <f>IF(ISERROR(B147),"",SUM($X$5:X147))</f>
        <v/>
      </c>
      <c r="Z147" s="73">
        <f t="shared" si="41"/>
        <v>0</v>
      </c>
      <c r="AA147" s="83" t="str">
        <f>IF(ISERROR(B147),"",IF(Z147=0,NA(),SUM($Z$5:Z147)))</f>
        <v/>
      </c>
      <c r="AB147" s="83">
        <f t="shared" si="42"/>
        <v>0</v>
      </c>
      <c r="AC147" s="83" t="str">
        <f>IF(ISERROR(B147),"",IF(AB147=0,NA(),SUM($AB$5:AB147)))</f>
        <v/>
      </c>
      <c r="AD147" s="68">
        <f>IF(ISERROR(AI147),"",IF(AG147=AG146+1,AD146*(1+'Retirement Calculator'!$B$6),AD146))</f>
        <v>98126.681379216592</v>
      </c>
      <c r="AE147" s="135"/>
      <c r="AF147" s="83" t="str">
        <f>IF(AE147="","",NPER((1+'Retirement Calculator'!$B$15)/(1+'Retirement Calculator'!$B$14)-1,-12*AE147,AA147,,1))</f>
        <v/>
      </c>
      <c r="AG147" s="129">
        <f t="shared" si="46"/>
        <v>12</v>
      </c>
      <c r="AH147" s="43">
        <f t="shared" si="47"/>
        <v>143</v>
      </c>
      <c r="AI147" s="43">
        <f>IF(AI146&lt;'Retirement Calculator'!$B$68,AI146+1,NA())</f>
        <v>143</v>
      </c>
      <c r="AJ147" s="47">
        <f>IF(ISERROR(AI147),"",IF(AG147=AG146+1,AJ146*(1+'Retirement Calculator'!$B$67),AJ146))</f>
        <v>38060.456449391873</v>
      </c>
      <c r="AK147" s="43">
        <f>IF(ISERROR(AJ147),"",FV((1+'Retirement Calculator'!$B$56)^(1/12)-1,AI147,-AJ147,,0))</f>
        <v>10088182.542478032</v>
      </c>
      <c r="AL147" s="47">
        <f>SUM($AJ$5:AJ147)</f>
        <v>3385124.8592316448</v>
      </c>
      <c r="AN147" s="43" t="str">
        <f>IF(C147="","",SUM($C$5:C147))</f>
        <v/>
      </c>
      <c r="AP147" s="43">
        <f t="shared" si="48"/>
        <v>12</v>
      </c>
      <c r="AQ147" s="43">
        <f t="shared" si="49"/>
        <v>143</v>
      </c>
      <c r="AR147" s="43">
        <f>IF(AR146&lt;'Retirement Calculator'!$B$68,AR146+1,NA())</f>
        <v>143</v>
      </c>
      <c r="AS147" s="45">
        <f>IF(ISERROR(AR147),"",IF(AP147=AP146+1,AS146*(1+'Retirement Calculator'!$B$67),AS146))</f>
        <v>6343.4094082319789</v>
      </c>
      <c r="AT147" s="43">
        <f>IF(ISERROR(AS147),"",FV((1+'Retirement Calculator'!$B$57)^(1/12)-1,AR147,-AS147,,0))</f>
        <v>1306395.7269020793</v>
      </c>
      <c r="AU147" s="47">
        <f>SUM($AJ$5:AS147)</f>
        <v>656529918.58493316</v>
      </c>
      <c r="AW147" s="43" t="str">
        <f>IF(I147="","",SUM($I$5:I147))</f>
        <v/>
      </c>
      <c r="AY147" s="43">
        <f t="shared" si="50"/>
        <v>12</v>
      </c>
      <c r="AZ147" s="43">
        <f t="shared" si="51"/>
        <v>143</v>
      </c>
      <c r="BA147" s="43">
        <f>IF(BA146&lt;'Retirement Calculator'!$B$68,BA146+1,NA())</f>
        <v>143</v>
      </c>
      <c r="BB147" s="45">
        <f>IF(ISERROR(BA147),"",IF(AY147=AY146+1,BB146*(1+'Retirement Calculator'!$B$67),BB146))</f>
        <v>19030.228224695937</v>
      </c>
      <c r="BC147" s="43">
        <f>IF(ISERROR(BB147),"",FV((1+'Retirement Calculator'!$B$58)^(1/12)-1,BA147,-BB147,,0))</f>
        <v>4442746.9256654717</v>
      </c>
      <c r="BD147" s="47">
        <f>SUM($AJ$5:BB147)</f>
        <v>26130118017.191696</v>
      </c>
      <c r="BF147" s="43" t="str">
        <f>IF(O147="","",SUM($O$5:O147))</f>
        <v/>
      </c>
      <c r="BH147" s="43">
        <f t="shared" si="52"/>
        <v>12</v>
      </c>
      <c r="BI147" s="43">
        <f t="shared" si="53"/>
        <v>143</v>
      </c>
      <c r="BJ147" s="43">
        <f>IF(BJ146&lt;'Retirement Calculator'!$B$68,BJ146+1,NA())</f>
        <v>143</v>
      </c>
      <c r="BM147" s="43">
        <f t="shared" si="54"/>
        <v>12</v>
      </c>
      <c r="BN147" s="43">
        <f t="shared" si="55"/>
        <v>143</v>
      </c>
      <c r="BO147" s="43">
        <f>IF(BO146&lt;'Retirement Calculator'!$B$68,BO146+1,NA())</f>
        <v>143</v>
      </c>
      <c r="BR147" s="43">
        <f t="shared" si="56"/>
        <v>12</v>
      </c>
      <c r="BS147" s="43">
        <f t="shared" si="57"/>
        <v>143</v>
      </c>
      <c r="BT147" s="43">
        <f>IF(BT146&lt;'Retirement Calculator'!$B$68,BT146+1,NA())</f>
        <v>143</v>
      </c>
      <c r="BW147" s="43">
        <f t="shared" si="58"/>
        <v>12</v>
      </c>
      <c r="BX147" s="43">
        <f t="shared" si="59"/>
        <v>143</v>
      </c>
      <c r="BY147" s="43">
        <f>IF(BY146&lt;'Retirement Calculator'!$B$68,BY146+1,NA())</f>
        <v>143</v>
      </c>
    </row>
    <row r="148" spans="1:77">
      <c r="A148" s="44"/>
      <c r="B148" s="12" t="e">
        <f xml:space="preserve"> IF(ISERROR(F148),NA(),AI148)</f>
        <v>#N/A</v>
      </c>
      <c r="C148" s="71"/>
      <c r="D148" s="104"/>
      <c r="E148" s="99"/>
      <c r="F148" s="102" t="e">
        <f t="shared" si="43"/>
        <v>#N/A</v>
      </c>
      <c r="G148" s="103" t="str">
        <f>IF(D148="","",(D148+G147)*(1+((1+'Retirement Calculator'!$B$56)^(1/12)-1)))</f>
        <v/>
      </c>
      <c r="H148" s="55" t="str">
        <f>IF(C148="","",FV((1+'Retirement Calculator'!$B$56)^(1/12)-1,AI148,-C148,,0))</f>
        <v/>
      </c>
      <c r="I148" s="71"/>
      <c r="J148" s="99"/>
      <c r="K148" s="99"/>
      <c r="L148" s="102" t="e">
        <f t="shared" si="44"/>
        <v>#N/A</v>
      </c>
      <c r="M148" s="12" t="str">
        <f>IF(I148="","",FV((1+'Retirement Calculator'!$B$57)^(1/12)-1,AR148,-I148,,0))</f>
        <v/>
      </c>
      <c r="N148" s="12" t="str">
        <f>IF(J148="","",(J148+N147)*(1+((1+'Retirement Calculator'!$B$57)^(1/12)-1)))</f>
        <v/>
      </c>
      <c r="O148" s="71"/>
      <c r="P148" s="71"/>
      <c r="Q148" s="99"/>
      <c r="R148" s="69" t="e">
        <f t="shared" si="45"/>
        <v>#N/A</v>
      </c>
      <c r="S148" s="12" t="str">
        <f>IF(O148="","",FV((1+'Retirement Calculator'!$B$58)^(1/12)-1,BA148,-O148,,0))</f>
        <v/>
      </c>
      <c r="T148" s="43" t="str">
        <f>IF(P148="","",(P148+T147)*(1+((1+'Retirement Calculator'!$B$58)^(1/12)-1)))</f>
        <v/>
      </c>
      <c r="U148" s="71"/>
      <c r="V148" s="99"/>
      <c r="W148" s="108" t="str">
        <f>IF(U148="","",(U148+W147)*(1+((1+'Retirement Calculator'!$C$65)^(1/12)-1)))</f>
        <v/>
      </c>
      <c r="X148" s="73">
        <f t="shared" si="40"/>
        <v>0</v>
      </c>
      <c r="Y148" s="83" t="str">
        <f>IF(ISERROR(B148),"",SUM($X$5:X148))</f>
        <v/>
      </c>
      <c r="Z148" s="73">
        <f t="shared" si="41"/>
        <v>0</v>
      </c>
      <c r="AA148" s="83" t="str">
        <f>IF(ISERROR(B148),"",IF(Z148=0,NA(),SUM($Z$5:Z148)))</f>
        <v/>
      </c>
      <c r="AB148" s="83">
        <f t="shared" si="42"/>
        <v>0</v>
      </c>
      <c r="AC148" s="83" t="str">
        <f>IF(ISERROR(B148),"",IF(AB148=0,NA(),SUM($AB$5:AB148)))</f>
        <v/>
      </c>
      <c r="AD148" s="68">
        <f>IF(ISERROR(AI148),"",IF(AG148=AG147+1,AD147*(1+'Retirement Calculator'!$B$6),AD147))</f>
        <v>98126.681379216592</v>
      </c>
      <c r="AE148" s="135"/>
      <c r="AF148" s="83" t="str">
        <f>IF(AE148="","",NPER((1+'Retirement Calculator'!$B$15)/(1+'Retirement Calculator'!$B$14)-1,-12*AE148,AA148,,1))</f>
        <v/>
      </c>
      <c r="AG148" s="129">
        <f t="shared" si="46"/>
        <v>12</v>
      </c>
      <c r="AH148" s="43">
        <f t="shared" si="47"/>
        <v>144</v>
      </c>
      <c r="AI148" s="43">
        <f>IF(AI147&lt;'Retirement Calculator'!$B$68,AI147+1,NA())</f>
        <v>144</v>
      </c>
      <c r="AJ148" s="47">
        <f>IF(ISERROR(AI148),"",IF(AG148=AG147+1,AJ147*(1+'Retirement Calculator'!$B$67),AJ147))</f>
        <v>38060.456449391873</v>
      </c>
      <c r="AK148" s="43">
        <f>IF(ISERROR(AJ148),"",FV((1+'Retirement Calculator'!$B$56)^(1/12)-1,AI148,-AJ148,,0))</f>
        <v>10206687.583193563</v>
      </c>
      <c r="AL148" s="47">
        <f>SUM($AJ$5:AJ148)</f>
        <v>3423185.3156810366</v>
      </c>
      <c r="AN148" s="43" t="str">
        <f>IF(C148="","",SUM($C$5:C148))</f>
        <v/>
      </c>
      <c r="AP148" s="43">
        <f t="shared" si="48"/>
        <v>12</v>
      </c>
      <c r="AQ148" s="43">
        <f t="shared" si="49"/>
        <v>144</v>
      </c>
      <c r="AR148" s="43">
        <f>IF(AR147&lt;'Retirement Calculator'!$B$68,AR147+1,NA())</f>
        <v>144</v>
      </c>
      <c r="AS148" s="45">
        <f>IF(ISERROR(AR148),"",IF(AP148=AP147+1,AS147*(1+'Retirement Calculator'!$B$67),AS147))</f>
        <v>6343.4094082319789</v>
      </c>
      <c r="AT148" s="43">
        <f>IF(ISERROR(AS148),"",FV((1+'Retirement Calculator'!$B$57)^(1/12)-1,AR148,-AS148,,0))</f>
        <v>1319098.083569356</v>
      </c>
      <c r="AU148" s="47">
        <f>SUM($AJ$5:AS148)</f>
        <v>670204495.34966528</v>
      </c>
      <c r="AW148" s="43" t="str">
        <f>IF(I148="","",SUM($I$5:I148))</f>
        <v/>
      </c>
      <c r="AY148" s="43">
        <f t="shared" si="50"/>
        <v>12</v>
      </c>
      <c r="AZ148" s="43">
        <f t="shared" si="51"/>
        <v>144</v>
      </c>
      <c r="BA148" s="43">
        <f>IF(BA147&lt;'Retirement Calculator'!$B$68,BA147+1,NA())</f>
        <v>144</v>
      </c>
      <c r="BB148" s="45">
        <f>IF(ISERROR(BA148),"",IF(AY148=AY147+1,BB147*(1+'Retirement Calculator'!$B$67),BB147))</f>
        <v>19030.228224695937</v>
      </c>
      <c r="BC148" s="43">
        <f>IF(ISERROR(BB148),"",FV((1+'Retirement Calculator'!$B$58)^(1/12)-1,BA148,-BB148,,0))</f>
        <v>4490361.9213810246</v>
      </c>
      <c r="BD148" s="47">
        <f>SUM($AJ$5:BB148)</f>
        <v>26815335517.617889</v>
      </c>
      <c r="BF148" s="43" t="str">
        <f>IF(O148="","",SUM($O$5:O148))</f>
        <v/>
      </c>
      <c r="BH148" s="43">
        <f t="shared" si="52"/>
        <v>12</v>
      </c>
      <c r="BI148" s="43">
        <f t="shared" si="53"/>
        <v>144</v>
      </c>
      <c r="BJ148" s="43">
        <f>IF(BJ147&lt;'Retirement Calculator'!$B$68,BJ147+1,NA())</f>
        <v>144</v>
      </c>
      <c r="BM148" s="43">
        <f t="shared" si="54"/>
        <v>12</v>
      </c>
      <c r="BN148" s="43">
        <f t="shared" si="55"/>
        <v>144</v>
      </c>
      <c r="BO148" s="43">
        <f>IF(BO147&lt;'Retirement Calculator'!$B$68,BO147+1,NA())</f>
        <v>144</v>
      </c>
      <c r="BR148" s="43">
        <f t="shared" si="56"/>
        <v>12</v>
      </c>
      <c r="BS148" s="43">
        <f t="shared" si="57"/>
        <v>144</v>
      </c>
      <c r="BT148" s="43">
        <f>IF(BT147&lt;'Retirement Calculator'!$B$68,BT147+1,NA())</f>
        <v>144</v>
      </c>
      <c r="BW148" s="43">
        <f t="shared" si="58"/>
        <v>12</v>
      </c>
      <c r="BX148" s="43">
        <f t="shared" si="59"/>
        <v>144</v>
      </c>
      <c r="BY148" s="43">
        <f>IF(BY147&lt;'Retirement Calculator'!$B$68,BY147+1,NA())</f>
        <v>144</v>
      </c>
    </row>
    <row r="149" spans="1:77">
      <c r="A149" s="44"/>
      <c r="B149" s="12" t="e">
        <f xml:space="preserve"> IF(ISERROR(F149),NA(),AI149)</f>
        <v>#N/A</v>
      </c>
      <c r="C149" s="71"/>
      <c r="D149" s="104"/>
      <c r="E149" s="99"/>
      <c r="F149" s="102" t="e">
        <f t="shared" si="43"/>
        <v>#N/A</v>
      </c>
      <c r="G149" s="103" t="str">
        <f>IF(D149="","",(D149+G148)*(1+((1+'Retirement Calculator'!$B$56)^(1/12)-1)))</f>
        <v/>
      </c>
      <c r="H149" s="55" t="str">
        <f>IF(C149="","",FV((1+'Retirement Calculator'!$B$56)^(1/12)-1,AI149,-C149,,0))</f>
        <v/>
      </c>
      <c r="I149" s="71"/>
      <c r="J149" s="99"/>
      <c r="K149" s="99"/>
      <c r="L149" s="102" t="e">
        <f t="shared" si="44"/>
        <v>#N/A</v>
      </c>
      <c r="M149" s="12" t="str">
        <f>IF(I149="","",FV((1+'Retirement Calculator'!$B$57)^(1/12)-1,AR149,-I149,,0))</f>
        <v/>
      </c>
      <c r="N149" s="12" t="str">
        <f>IF(J149="","",(J149+N148)*(1+((1+'Retirement Calculator'!$B$57)^(1/12)-1)))</f>
        <v/>
      </c>
      <c r="O149" s="71"/>
      <c r="P149" s="71"/>
      <c r="Q149" s="99"/>
      <c r="R149" s="69" t="e">
        <f t="shared" si="45"/>
        <v>#N/A</v>
      </c>
      <c r="S149" s="12" t="str">
        <f>IF(O149="","",FV((1+'Retirement Calculator'!$B$58)^(1/12)-1,BA149,-O149,,0))</f>
        <v/>
      </c>
      <c r="T149" s="43" t="str">
        <f>IF(P149="","",(P149+T148)*(1+((1+'Retirement Calculator'!$B$58)^(1/12)-1)))</f>
        <v/>
      </c>
      <c r="U149" s="71"/>
      <c r="V149" s="99"/>
      <c r="W149" s="108" t="str">
        <f>IF(U149="","",(U149+W148)*(1+((1+'Retirement Calculator'!$C$65)^(1/12)-1)))</f>
        <v/>
      </c>
      <c r="X149" s="73">
        <f t="shared" si="40"/>
        <v>0</v>
      </c>
      <c r="Y149" s="83" t="str">
        <f>IF(ISERROR(B149),"",SUM($X$5:X149))</f>
        <v/>
      </c>
      <c r="Z149" s="73">
        <f t="shared" si="41"/>
        <v>0</v>
      </c>
      <c r="AA149" s="83" t="str">
        <f>IF(ISERROR(B149),"",IF(Z149=0,NA(),SUM($Z$5:Z149)))</f>
        <v/>
      </c>
      <c r="AB149" s="83">
        <f t="shared" si="42"/>
        <v>0</v>
      </c>
      <c r="AC149" s="83" t="str">
        <f>IF(ISERROR(B149),"",IF(AB149=0,NA(),SUM($AB$5:AB149)))</f>
        <v/>
      </c>
      <c r="AD149" s="68">
        <f>IF(ISERROR(AI149),"",IF(AG149=AG148+1,AD148*(1+'Retirement Calculator'!$B$6),AD148))</f>
        <v>106467.44929645</v>
      </c>
      <c r="AE149" s="135"/>
      <c r="AF149" s="83" t="str">
        <f>IF(AE149="","",NPER((1+'Retirement Calculator'!$B$15)/(1+'Retirement Calculator'!$B$14)-1,-12*AE149,AA149,,1))</f>
        <v/>
      </c>
      <c r="AG149" s="129">
        <f t="shared" si="46"/>
        <v>13</v>
      </c>
      <c r="AH149" s="43">
        <f t="shared" si="47"/>
        <v>145</v>
      </c>
      <c r="AI149" s="43">
        <f>IF(AI148&lt;'Retirement Calculator'!$B$68,AI148+1,NA())</f>
        <v>145</v>
      </c>
      <c r="AJ149" s="47">
        <f>IF(ISERROR(AI149),"",IF(AG149=AG148+1,AJ148*(1+'Retirement Calculator'!$B$67),AJ148))</f>
        <v>41866.502094331066</v>
      </c>
      <c r="AK149" s="43">
        <f>IF(ISERROR(AJ149),"",FV((1+'Retirement Calculator'!$B$56)^(1/12)-1,AI149,-AJ149,,0))</f>
        <v>11358751.35971982</v>
      </c>
      <c r="AL149" s="47">
        <f>SUM($AJ$5:AJ149)</f>
        <v>3465051.8177753678</v>
      </c>
      <c r="AN149" s="43" t="str">
        <f>IF(C149="","",SUM($C$5:C149))</f>
        <v/>
      </c>
      <c r="AP149" s="43">
        <f t="shared" si="48"/>
        <v>13</v>
      </c>
      <c r="AQ149" s="43">
        <f t="shared" si="49"/>
        <v>145</v>
      </c>
      <c r="AR149" s="43">
        <f>IF(AR148&lt;'Retirement Calculator'!$B$68,AR148+1,NA())</f>
        <v>145</v>
      </c>
      <c r="AS149" s="45">
        <f>IF(ISERROR(AR149),"",IF(AP149=AP148+1,AS148*(1+'Retirement Calculator'!$B$67),AS148))</f>
        <v>6977.7503490551771</v>
      </c>
      <c r="AT149" s="43">
        <f>IF(ISERROR(AS149),"",FV((1+'Retirement Calculator'!$B$57)^(1/12)-1,AR149,-AS149,,0))</f>
        <v>1465048.4965600097</v>
      </c>
      <c r="AU149" s="47">
        <f>SUM($AJ$5:AS149)</f>
        <v>685077445.77960396</v>
      </c>
      <c r="AW149" s="43" t="str">
        <f>IF(I149="","",SUM($I$5:I149))</f>
        <v/>
      </c>
      <c r="AY149" s="43">
        <f t="shared" si="50"/>
        <v>13</v>
      </c>
      <c r="AZ149" s="43">
        <f t="shared" si="51"/>
        <v>145</v>
      </c>
      <c r="BA149" s="43">
        <f>IF(BA148&lt;'Retirement Calculator'!$B$68,BA148+1,NA())</f>
        <v>145</v>
      </c>
      <c r="BB149" s="45">
        <f>IF(ISERROR(BA149),"",IF(AY149=AY148+1,BB148*(1+'Retirement Calculator'!$B$67),BB148))</f>
        <v>20933.251047165533</v>
      </c>
      <c r="BC149" s="43">
        <f>IF(ISERROR(BB149),"",FV((1+'Retirement Calculator'!$B$58)^(1/12)-1,BA149,-BB149,,0))</f>
        <v>4992111.6007539686</v>
      </c>
      <c r="BD149" s="47">
        <f>SUM($AJ$5:BB149)</f>
        <v>27516772198.575039</v>
      </c>
      <c r="BF149" s="43" t="str">
        <f>IF(O149="","",SUM($O$5:O149))</f>
        <v/>
      </c>
      <c r="BH149" s="43">
        <f t="shared" si="52"/>
        <v>13</v>
      </c>
      <c r="BI149" s="43">
        <f t="shared" si="53"/>
        <v>145</v>
      </c>
      <c r="BJ149" s="43">
        <f>IF(BJ148&lt;'Retirement Calculator'!$B$68,BJ148+1,NA())</f>
        <v>145</v>
      </c>
      <c r="BM149" s="43">
        <f t="shared" si="54"/>
        <v>13</v>
      </c>
      <c r="BN149" s="43">
        <f t="shared" si="55"/>
        <v>145</v>
      </c>
      <c r="BO149" s="43">
        <f>IF(BO148&lt;'Retirement Calculator'!$B$68,BO148+1,NA())</f>
        <v>145</v>
      </c>
      <c r="BR149" s="43">
        <f t="shared" si="56"/>
        <v>13</v>
      </c>
      <c r="BS149" s="43">
        <f t="shared" si="57"/>
        <v>145</v>
      </c>
      <c r="BT149" s="43">
        <f>IF(BT148&lt;'Retirement Calculator'!$B$68,BT148+1,NA())</f>
        <v>145</v>
      </c>
      <c r="BW149" s="43">
        <f t="shared" si="58"/>
        <v>13</v>
      </c>
      <c r="BX149" s="43">
        <f t="shared" si="59"/>
        <v>145</v>
      </c>
      <c r="BY149" s="43">
        <f>IF(BY148&lt;'Retirement Calculator'!$B$68,BY148+1,NA())</f>
        <v>145</v>
      </c>
    </row>
    <row r="150" spans="1:77">
      <c r="A150" s="44"/>
      <c r="B150" s="12" t="e">
        <f xml:space="preserve"> IF(ISERROR(F150),NA(),AI150)</f>
        <v>#N/A</v>
      </c>
      <c r="C150" s="71"/>
      <c r="D150" s="104"/>
      <c r="E150" s="99"/>
      <c r="F150" s="102" t="e">
        <f t="shared" si="43"/>
        <v>#N/A</v>
      </c>
      <c r="G150" s="103" t="str">
        <f>IF(D150="","",(D150+G149)*(1+((1+'Retirement Calculator'!$B$56)^(1/12)-1)))</f>
        <v/>
      </c>
      <c r="H150" s="55" t="str">
        <f>IF(C150="","",FV((1+'Retirement Calculator'!$B$56)^(1/12)-1,AI150,-C150,,0))</f>
        <v/>
      </c>
      <c r="I150" s="71"/>
      <c r="J150" s="99"/>
      <c r="K150" s="99"/>
      <c r="L150" s="102" t="e">
        <f t="shared" si="44"/>
        <v>#N/A</v>
      </c>
      <c r="M150" s="12" t="str">
        <f>IF(I150="","",FV((1+'Retirement Calculator'!$B$57)^(1/12)-1,AR150,-I150,,0))</f>
        <v/>
      </c>
      <c r="N150" s="12" t="str">
        <f>IF(J150="","",(J150+N149)*(1+((1+'Retirement Calculator'!$B$57)^(1/12)-1)))</f>
        <v/>
      </c>
      <c r="O150" s="71"/>
      <c r="P150" s="71"/>
      <c r="Q150" s="99"/>
      <c r="R150" s="69" t="e">
        <f t="shared" si="45"/>
        <v>#N/A</v>
      </c>
      <c r="S150" s="12" t="str">
        <f>IF(O150="","",FV((1+'Retirement Calculator'!$B$58)^(1/12)-1,BA150,-O150,,0))</f>
        <v/>
      </c>
      <c r="T150" s="43" t="str">
        <f>IF(P150="","",(P150+T149)*(1+((1+'Retirement Calculator'!$B$58)^(1/12)-1)))</f>
        <v/>
      </c>
      <c r="U150" s="71"/>
      <c r="V150" s="99"/>
      <c r="W150" s="108" t="str">
        <f>IF(U150="","",(U150+W149)*(1+((1+'Retirement Calculator'!$C$65)^(1/12)-1)))</f>
        <v/>
      </c>
      <c r="X150" s="73">
        <f t="shared" si="40"/>
        <v>0</v>
      </c>
      <c r="Y150" s="83" t="str">
        <f>IF(ISERROR(B150),"",SUM($X$5:X150))</f>
        <v/>
      </c>
      <c r="Z150" s="73">
        <f t="shared" si="41"/>
        <v>0</v>
      </c>
      <c r="AA150" s="83" t="str">
        <f>IF(ISERROR(B150),"",IF(Z150=0,NA(),SUM($Z$5:Z150)))</f>
        <v/>
      </c>
      <c r="AB150" s="83">
        <f t="shared" si="42"/>
        <v>0</v>
      </c>
      <c r="AC150" s="83" t="str">
        <f>IF(ISERROR(B150),"",IF(AB150=0,NA(),SUM($AB$5:AB150)))</f>
        <v/>
      </c>
      <c r="AD150" s="68">
        <f>IF(ISERROR(AI150),"",IF(AG150=AG149+1,AD149*(1+'Retirement Calculator'!$B$6),AD149))</f>
        <v>106467.44929645</v>
      </c>
      <c r="AE150" s="135"/>
      <c r="AF150" s="83" t="str">
        <f>IF(AE150="","",NPER((1+'Retirement Calculator'!$B$15)/(1+'Retirement Calculator'!$B$14)-1,-12*AE150,AA150,,1))</f>
        <v/>
      </c>
      <c r="AG150" s="129">
        <f t="shared" si="46"/>
        <v>13</v>
      </c>
      <c r="AH150" s="43">
        <f t="shared" si="47"/>
        <v>146</v>
      </c>
      <c r="AI150" s="43">
        <f>IF(AI149&lt;'Retirement Calculator'!$B$68,AI149+1,NA())</f>
        <v>146</v>
      </c>
      <c r="AJ150" s="47">
        <f>IF(ISERROR(AI150),"",IF(AG150=AG149+1,AJ149*(1+'Retirement Calculator'!$B$67),AJ149))</f>
        <v>41866.502094331066</v>
      </c>
      <c r="AK150" s="43">
        <f>IF(ISERROR(AJ150),"",FV((1+'Retirement Calculator'!$B$56)^(1/12)-1,AI150,-AJ150,,0))</f>
        <v>11491194.140253559</v>
      </c>
      <c r="AL150" s="47">
        <f>SUM($AJ$5:AJ150)</f>
        <v>3506918.319869699</v>
      </c>
      <c r="AN150" s="43" t="str">
        <f>IF(C150="","",SUM($C$5:C150))</f>
        <v/>
      </c>
      <c r="AP150" s="43">
        <f t="shared" si="48"/>
        <v>13</v>
      </c>
      <c r="AQ150" s="43">
        <f t="shared" si="49"/>
        <v>146</v>
      </c>
      <c r="AR150" s="43">
        <f>IF(AR149&lt;'Retirement Calculator'!$B$68,AR149+1,NA())</f>
        <v>146</v>
      </c>
      <c r="AS150" s="45">
        <f>IF(ISERROR(AR150),"",IF(AP150=AP149+1,AS149*(1+'Retirement Calculator'!$B$67),AS149))</f>
        <v>6977.7503490551771</v>
      </c>
      <c r="AT150" s="43">
        <f>IF(ISERROR(AS150),"",FV((1+'Retirement Calculator'!$B$57)^(1/12)-1,AR150,-AS150,,0))</f>
        <v>1479157.4445467507</v>
      </c>
      <c r="AU150" s="47">
        <f>SUM($AJ$5:AS150)</f>
        <v>700124707.49217069</v>
      </c>
      <c r="AW150" s="43" t="str">
        <f>IF(I150="","",SUM($I$5:I150))</f>
        <v/>
      </c>
      <c r="AY150" s="43">
        <f t="shared" si="50"/>
        <v>13</v>
      </c>
      <c r="AZ150" s="43">
        <f t="shared" si="51"/>
        <v>146</v>
      </c>
      <c r="BA150" s="43">
        <f>IF(BA149&lt;'Retirement Calculator'!$B$68,BA149+1,NA())</f>
        <v>146</v>
      </c>
      <c r="BB150" s="45">
        <f>IF(ISERROR(BA150),"",IF(AY150=AY149+1,BB149*(1+'Retirement Calculator'!$B$67),BB149))</f>
        <v>20933.251047165533</v>
      </c>
      <c r="BC150" s="43">
        <f>IF(ISERROR(BB150),"",FV((1+'Retirement Calculator'!$B$58)^(1/12)-1,BA150,-BB150,,0))</f>
        <v>5045164.2481528837</v>
      </c>
      <c r="BD150" s="47">
        <f>SUM($AJ$5:BB150)</f>
        <v>28233444563.475376</v>
      </c>
      <c r="BF150" s="43" t="str">
        <f>IF(O150="","",SUM($O$5:O150))</f>
        <v/>
      </c>
      <c r="BH150" s="43">
        <f t="shared" si="52"/>
        <v>13</v>
      </c>
      <c r="BI150" s="43">
        <f t="shared" si="53"/>
        <v>146</v>
      </c>
      <c r="BJ150" s="43">
        <f>IF(BJ149&lt;'Retirement Calculator'!$B$68,BJ149+1,NA())</f>
        <v>146</v>
      </c>
      <c r="BM150" s="43">
        <f t="shared" si="54"/>
        <v>13</v>
      </c>
      <c r="BN150" s="43">
        <f t="shared" si="55"/>
        <v>146</v>
      </c>
      <c r="BO150" s="43">
        <f>IF(BO149&lt;'Retirement Calculator'!$B$68,BO149+1,NA())</f>
        <v>146</v>
      </c>
      <c r="BR150" s="43">
        <f t="shared" si="56"/>
        <v>13</v>
      </c>
      <c r="BS150" s="43">
        <f t="shared" si="57"/>
        <v>146</v>
      </c>
      <c r="BT150" s="43">
        <f>IF(BT149&lt;'Retirement Calculator'!$B$68,BT149+1,NA())</f>
        <v>146</v>
      </c>
      <c r="BW150" s="43">
        <f t="shared" si="58"/>
        <v>13</v>
      </c>
      <c r="BX150" s="43">
        <f t="shared" si="59"/>
        <v>146</v>
      </c>
      <c r="BY150" s="43">
        <f>IF(BY149&lt;'Retirement Calculator'!$B$68,BY149+1,NA())</f>
        <v>146</v>
      </c>
    </row>
    <row r="151" spans="1:77">
      <c r="A151" s="44"/>
      <c r="B151" s="12" t="e">
        <f xml:space="preserve"> IF(ISERROR(F151),NA(),AI151)</f>
        <v>#N/A</v>
      </c>
      <c r="C151" s="71"/>
      <c r="D151" s="104"/>
      <c r="E151" s="99"/>
      <c r="F151" s="102" t="e">
        <f t="shared" si="43"/>
        <v>#N/A</v>
      </c>
      <c r="G151" s="103" t="str">
        <f>IF(D151="","",(D151+G150)*(1+((1+'Retirement Calculator'!$B$56)^(1/12)-1)))</f>
        <v/>
      </c>
      <c r="H151" s="55" t="str">
        <f>IF(C151="","",FV((1+'Retirement Calculator'!$B$56)^(1/12)-1,AI151,-C151,,0))</f>
        <v/>
      </c>
      <c r="I151" s="71"/>
      <c r="J151" s="99"/>
      <c r="K151" s="99"/>
      <c r="L151" s="102" t="e">
        <f t="shared" si="44"/>
        <v>#N/A</v>
      </c>
      <c r="M151" s="12" t="str">
        <f>IF(I151="","",FV((1+'Retirement Calculator'!$B$57)^(1/12)-1,AR151,-I151,,0))</f>
        <v/>
      </c>
      <c r="N151" s="12" t="str">
        <f>IF(J151="","",(J151+N150)*(1+((1+'Retirement Calculator'!$B$57)^(1/12)-1)))</f>
        <v/>
      </c>
      <c r="O151" s="71"/>
      <c r="P151" s="71"/>
      <c r="Q151" s="99"/>
      <c r="R151" s="69" t="e">
        <f t="shared" si="45"/>
        <v>#N/A</v>
      </c>
      <c r="S151" s="12" t="str">
        <f>IF(O151="","",FV((1+'Retirement Calculator'!$B$58)^(1/12)-1,BA151,-O151,,0))</f>
        <v/>
      </c>
      <c r="T151" s="43" t="str">
        <f>IF(P151="","",(P151+T150)*(1+((1+'Retirement Calculator'!$B$58)^(1/12)-1)))</f>
        <v/>
      </c>
      <c r="U151" s="71"/>
      <c r="V151" s="99"/>
      <c r="W151" s="108" t="str">
        <f>IF(U151="","",(U151+W150)*(1+((1+'Retirement Calculator'!$C$65)^(1/12)-1)))</f>
        <v/>
      </c>
      <c r="X151" s="73">
        <f t="shared" si="40"/>
        <v>0</v>
      </c>
      <c r="Y151" s="83" t="str">
        <f>IF(ISERROR(B151),"",SUM($X$5:X151))</f>
        <v/>
      </c>
      <c r="Z151" s="73">
        <f t="shared" si="41"/>
        <v>0</v>
      </c>
      <c r="AA151" s="83" t="str">
        <f>IF(ISERROR(B151),"",IF(Z151=0,NA(),SUM($Z$5:Z151)))</f>
        <v/>
      </c>
      <c r="AB151" s="83">
        <f t="shared" si="42"/>
        <v>0</v>
      </c>
      <c r="AC151" s="83" t="str">
        <f>IF(ISERROR(B151),"",IF(AB151=0,NA(),SUM($AB$5:AB151)))</f>
        <v/>
      </c>
      <c r="AD151" s="68">
        <f>IF(ISERROR(AI151),"",IF(AG151=AG150+1,AD150*(1+'Retirement Calculator'!$B$6),AD150))</f>
        <v>106467.44929645</v>
      </c>
      <c r="AE151" s="135"/>
      <c r="AF151" s="83" t="str">
        <f>IF(AE151="","",NPER((1+'Retirement Calculator'!$B$15)/(1+'Retirement Calculator'!$B$14)-1,-12*AE151,AA151,,1))</f>
        <v/>
      </c>
      <c r="AG151" s="129">
        <f t="shared" si="46"/>
        <v>13</v>
      </c>
      <c r="AH151" s="43">
        <f t="shared" si="47"/>
        <v>147</v>
      </c>
      <c r="AI151" s="43">
        <f>IF(AI150&lt;'Retirement Calculator'!$B$68,AI150+1,NA())</f>
        <v>147</v>
      </c>
      <c r="AJ151" s="47">
        <f>IF(ISERROR(AI151),"",IF(AG151=AG150+1,AJ150*(1+'Retirement Calculator'!$B$67),AJ150))</f>
        <v>41866.502094331066</v>
      </c>
      <c r="AK151" s="43">
        <f>IF(ISERROR(AJ151),"",FV((1+'Retirement Calculator'!$B$56)^(1/12)-1,AI151,-AJ151,,0))</f>
        <v>11624693.038118066</v>
      </c>
      <c r="AL151" s="47">
        <f>SUM($AJ$5:AJ151)</f>
        <v>3548784.8219640302</v>
      </c>
      <c r="AN151" s="43" t="str">
        <f>IF(C151="","",SUM($C$5:C151))</f>
        <v/>
      </c>
      <c r="AP151" s="43">
        <f t="shared" si="48"/>
        <v>13</v>
      </c>
      <c r="AQ151" s="43">
        <f t="shared" si="49"/>
        <v>147</v>
      </c>
      <c r="AR151" s="43">
        <f>IF(AR150&lt;'Retirement Calculator'!$B$68,AR150+1,NA())</f>
        <v>147</v>
      </c>
      <c r="AS151" s="45">
        <f>IF(ISERROR(AR151),"",IF(AP151=AP150+1,AS150*(1+'Retirement Calculator'!$B$67),AS150))</f>
        <v>6977.7503490551771</v>
      </c>
      <c r="AT151" s="43">
        <f>IF(ISERROR(AS151),"",FV((1+'Retirement Calculator'!$B$57)^(1/12)-1,AR151,-AS151,,0))</f>
        <v>1493335.0685512407</v>
      </c>
      <c r="AU151" s="47">
        <f>SUM($AJ$5:AS151)</f>
        <v>715347336.60469627</v>
      </c>
      <c r="AW151" s="43" t="str">
        <f>IF(I151="","",SUM($I$5:I151))</f>
        <v/>
      </c>
      <c r="AY151" s="43">
        <f t="shared" si="50"/>
        <v>13</v>
      </c>
      <c r="AZ151" s="43">
        <f t="shared" si="51"/>
        <v>147</v>
      </c>
      <c r="BA151" s="43">
        <f>IF(BA150&lt;'Retirement Calculator'!$B$68,BA150+1,NA())</f>
        <v>147</v>
      </c>
      <c r="BB151" s="45">
        <f>IF(ISERROR(BA151),"",IF(AY151=AY150+1,BB150*(1+'Retirement Calculator'!$B$67),BB150))</f>
        <v>20933.251047165533</v>
      </c>
      <c r="BC151" s="43">
        <f>IF(ISERROR(BB151),"",FV((1+'Retirement Calculator'!$B$58)^(1/12)-1,BA151,-BB151,,0))</f>
        <v>5098558.2378825787</v>
      </c>
      <c r="BD151" s="47">
        <f>SUM($AJ$5:BB151)</f>
        <v>28965529104.512196</v>
      </c>
      <c r="BF151" s="43" t="str">
        <f>IF(O151="","",SUM($O$5:O151))</f>
        <v/>
      </c>
      <c r="BH151" s="43">
        <f t="shared" si="52"/>
        <v>13</v>
      </c>
      <c r="BI151" s="43">
        <f t="shared" si="53"/>
        <v>147</v>
      </c>
      <c r="BJ151" s="43">
        <f>IF(BJ150&lt;'Retirement Calculator'!$B$68,BJ150+1,NA())</f>
        <v>147</v>
      </c>
      <c r="BM151" s="43">
        <f t="shared" si="54"/>
        <v>13</v>
      </c>
      <c r="BN151" s="43">
        <f t="shared" si="55"/>
        <v>147</v>
      </c>
      <c r="BO151" s="43">
        <f>IF(BO150&lt;'Retirement Calculator'!$B$68,BO150+1,NA())</f>
        <v>147</v>
      </c>
      <c r="BR151" s="43">
        <f t="shared" si="56"/>
        <v>13</v>
      </c>
      <c r="BS151" s="43">
        <f t="shared" si="57"/>
        <v>147</v>
      </c>
      <c r="BT151" s="43">
        <f>IF(BT150&lt;'Retirement Calculator'!$B$68,BT150+1,NA())</f>
        <v>147</v>
      </c>
      <c r="BW151" s="43">
        <f t="shared" si="58"/>
        <v>13</v>
      </c>
      <c r="BX151" s="43">
        <f t="shared" si="59"/>
        <v>147</v>
      </c>
      <c r="BY151" s="43">
        <f>IF(BY150&lt;'Retirement Calculator'!$B$68,BY150+1,NA())</f>
        <v>147</v>
      </c>
    </row>
    <row r="152" spans="1:77">
      <c r="A152" s="44"/>
      <c r="B152" s="12" t="e">
        <f xml:space="preserve"> IF(ISERROR(F152),NA(),AI152)</f>
        <v>#N/A</v>
      </c>
      <c r="C152" s="71"/>
      <c r="D152" s="104"/>
      <c r="E152" s="99"/>
      <c r="F152" s="102" t="e">
        <f t="shared" si="43"/>
        <v>#N/A</v>
      </c>
      <c r="G152" s="103" t="str">
        <f>IF(D152="","",(D152+G151)*(1+((1+'Retirement Calculator'!$B$56)^(1/12)-1)))</f>
        <v/>
      </c>
      <c r="H152" s="55" t="str">
        <f>IF(C152="","",FV((1+'Retirement Calculator'!$B$56)^(1/12)-1,AI152,-C152,,0))</f>
        <v/>
      </c>
      <c r="I152" s="71"/>
      <c r="J152" s="99"/>
      <c r="K152" s="99"/>
      <c r="L152" s="102" t="e">
        <f t="shared" si="44"/>
        <v>#N/A</v>
      </c>
      <c r="M152" s="12" t="str">
        <f>IF(I152="","",FV((1+'Retirement Calculator'!$B$57)^(1/12)-1,AR152,-I152,,0))</f>
        <v/>
      </c>
      <c r="N152" s="12" t="str">
        <f>IF(J152="","",(J152+N151)*(1+((1+'Retirement Calculator'!$B$57)^(1/12)-1)))</f>
        <v/>
      </c>
      <c r="O152" s="71"/>
      <c r="P152" s="71"/>
      <c r="Q152" s="99"/>
      <c r="R152" s="69" t="e">
        <f t="shared" si="45"/>
        <v>#N/A</v>
      </c>
      <c r="S152" s="12" t="str">
        <f>IF(O152="","",FV((1+'Retirement Calculator'!$B$58)^(1/12)-1,BA152,-O152,,0))</f>
        <v/>
      </c>
      <c r="T152" s="43" t="str">
        <f>IF(P152="","",(P152+T151)*(1+((1+'Retirement Calculator'!$B$58)^(1/12)-1)))</f>
        <v/>
      </c>
      <c r="U152" s="71"/>
      <c r="V152" s="99"/>
      <c r="W152" s="108" t="str">
        <f>IF(U152="","",(U152+W151)*(1+((1+'Retirement Calculator'!$C$65)^(1/12)-1)))</f>
        <v/>
      </c>
      <c r="X152" s="73">
        <f t="shared" si="40"/>
        <v>0</v>
      </c>
      <c r="Y152" s="83" t="str">
        <f>IF(ISERROR(B152),"",SUM($X$5:X152))</f>
        <v/>
      </c>
      <c r="Z152" s="73">
        <f t="shared" si="41"/>
        <v>0</v>
      </c>
      <c r="AA152" s="83" t="str">
        <f>IF(ISERROR(B152),"",IF(Z152=0,NA(),SUM($Z$5:Z152)))</f>
        <v/>
      </c>
      <c r="AB152" s="83">
        <f t="shared" si="42"/>
        <v>0</v>
      </c>
      <c r="AC152" s="83" t="str">
        <f>IF(ISERROR(B152),"",IF(AB152=0,NA(),SUM($AB$5:AB152)))</f>
        <v/>
      </c>
      <c r="AD152" s="68">
        <f>IF(ISERROR(AI152),"",IF(AG152=AG151+1,AD151*(1+'Retirement Calculator'!$B$6),AD151))</f>
        <v>106467.44929645</v>
      </c>
      <c r="AE152" s="135"/>
      <c r="AF152" s="83" t="str">
        <f>IF(AE152="","",NPER((1+'Retirement Calculator'!$B$15)/(1+'Retirement Calculator'!$B$14)-1,-12*AE152,AA152,,1))</f>
        <v/>
      </c>
      <c r="AG152" s="129">
        <f t="shared" si="46"/>
        <v>13</v>
      </c>
      <c r="AH152" s="43">
        <f t="shared" si="47"/>
        <v>148</v>
      </c>
      <c r="AI152" s="43">
        <f>IF(AI151&lt;'Retirement Calculator'!$B$68,AI151+1,NA())</f>
        <v>148</v>
      </c>
      <c r="AJ152" s="47">
        <f>IF(ISERROR(AI152),"",IF(AG152=AG151+1,AJ151*(1+'Retirement Calculator'!$B$67),AJ151))</f>
        <v>41866.502094331066</v>
      </c>
      <c r="AK152" s="43">
        <f>IF(ISERROR(AJ152),"",FV((1+'Retirement Calculator'!$B$56)^(1/12)-1,AI152,-AJ152,,0))</f>
        <v>11759256.47494125</v>
      </c>
      <c r="AL152" s="47">
        <f>SUM($AJ$5:AJ152)</f>
        <v>3590651.3240583614</v>
      </c>
      <c r="AN152" s="43" t="str">
        <f>IF(C152="","",SUM($C$5:C152))</f>
        <v/>
      </c>
      <c r="AP152" s="43">
        <f t="shared" si="48"/>
        <v>13</v>
      </c>
      <c r="AQ152" s="43">
        <f t="shared" si="49"/>
        <v>148</v>
      </c>
      <c r="AR152" s="43">
        <f>IF(AR151&lt;'Retirement Calculator'!$B$68,AR151+1,NA())</f>
        <v>148</v>
      </c>
      <c r="AS152" s="45">
        <f>IF(ISERROR(AR152),"",IF(AP152=AP151+1,AS151*(1+'Retirement Calculator'!$B$67),AS151))</f>
        <v>6977.7503490551771</v>
      </c>
      <c r="AT152" s="43">
        <f>IF(ISERROR(AS152),"",FV((1+'Retirement Calculator'!$B$57)^(1/12)-1,AR152,-AS152,,0))</f>
        <v>1507581.7028574692</v>
      </c>
      <c r="AU152" s="47">
        <f>SUM($AJ$5:AS152)</f>
        <v>730746397.65613937</v>
      </c>
      <c r="AW152" s="43" t="str">
        <f>IF(I152="","",SUM($I$5:I152))</f>
        <v/>
      </c>
      <c r="AY152" s="43">
        <f t="shared" si="50"/>
        <v>13</v>
      </c>
      <c r="AZ152" s="43">
        <f t="shared" si="51"/>
        <v>148</v>
      </c>
      <c r="BA152" s="43">
        <f>IF(BA151&lt;'Retirement Calculator'!$B$68,BA151+1,NA())</f>
        <v>148</v>
      </c>
      <c r="BB152" s="45">
        <f>IF(ISERROR(BA152),"",IF(AY152=AY151+1,BB151*(1+'Retirement Calculator'!$B$67),BB151))</f>
        <v>20933.251047165533</v>
      </c>
      <c r="BC152" s="43">
        <f>IF(ISERROR(BB152),"",FV((1+'Retirement Calculator'!$B$58)^(1/12)-1,BA152,-BB152,,0))</f>
        <v>5152295.7661498841</v>
      </c>
      <c r="BD152" s="47">
        <f>SUM($AJ$5:BB152)</f>
        <v>29713203387.173687</v>
      </c>
      <c r="BF152" s="43" t="str">
        <f>IF(O152="","",SUM($O$5:O152))</f>
        <v/>
      </c>
      <c r="BH152" s="43">
        <f t="shared" si="52"/>
        <v>13</v>
      </c>
      <c r="BI152" s="43">
        <f t="shared" si="53"/>
        <v>148</v>
      </c>
      <c r="BJ152" s="43">
        <f>IF(BJ151&lt;'Retirement Calculator'!$B$68,BJ151+1,NA())</f>
        <v>148</v>
      </c>
      <c r="BM152" s="43">
        <f t="shared" si="54"/>
        <v>13</v>
      </c>
      <c r="BN152" s="43">
        <f t="shared" si="55"/>
        <v>148</v>
      </c>
      <c r="BO152" s="43">
        <f>IF(BO151&lt;'Retirement Calculator'!$B$68,BO151+1,NA())</f>
        <v>148</v>
      </c>
      <c r="BR152" s="43">
        <f t="shared" si="56"/>
        <v>13</v>
      </c>
      <c r="BS152" s="43">
        <f t="shared" si="57"/>
        <v>148</v>
      </c>
      <c r="BT152" s="43">
        <f>IF(BT151&lt;'Retirement Calculator'!$B$68,BT151+1,NA())</f>
        <v>148</v>
      </c>
      <c r="BW152" s="43">
        <f t="shared" si="58"/>
        <v>13</v>
      </c>
      <c r="BX152" s="43">
        <f t="shared" si="59"/>
        <v>148</v>
      </c>
      <c r="BY152" s="43">
        <f>IF(BY151&lt;'Retirement Calculator'!$B$68,BY151+1,NA())</f>
        <v>148</v>
      </c>
    </row>
    <row r="153" spans="1:77">
      <c r="A153" s="44"/>
      <c r="B153" s="12" t="e">
        <f xml:space="preserve"> IF(ISERROR(F153),NA(),AI153)</f>
        <v>#N/A</v>
      </c>
      <c r="C153" s="71"/>
      <c r="D153" s="104"/>
      <c r="E153" s="99"/>
      <c r="F153" s="102" t="e">
        <f t="shared" si="43"/>
        <v>#N/A</v>
      </c>
      <c r="G153" s="103" t="str">
        <f>IF(D153="","",(D153+G152)*(1+((1+'Retirement Calculator'!$B$56)^(1/12)-1)))</f>
        <v/>
      </c>
      <c r="H153" s="55" t="str">
        <f>IF(C153="","",FV((1+'Retirement Calculator'!$B$56)^(1/12)-1,AI153,-C153,,0))</f>
        <v/>
      </c>
      <c r="I153" s="71"/>
      <c r="J153" s="99"/>
      <c r="K153" s="99"/>
      <c r="L153" s="102" t="e">
        <f t="shared" si="44"/>
        <v>#N/A</v>
      </c>
      <c r="M153" s="12" t="str">
        <f>IF(I153="","",FV((1+'Retirement Calculator'!$B$57)^(1/12)-1,AR153,-I153,,0))</f>
        <v/>
      </c>
      <c r="N153" s="12" t="str">
        <f>IF(J153="","",(J153+N152)*(1+((1+'Retirement Calculator'!$B$57)^(1/12)-1)))</f>
        <v/>
      </c>
      <c r="O153" s="71"/>
      <c r="P153" s="71"/>
      <c r="Q153" s="99"/>
      <c r="R153" s="69" t="e">
        <f t="shared" si="45"/>
        <v>#N/A</v>
      </c>
      <c r="S153" s="12" t="str">
        <f>IF(O153="","",FV((1+'Retirement Calculator'!$B$58)^(1/12)-1,BA153,-O153,,0))</f>
        <v/>
      </c>
      <c r="T153" s="43" t="str">
        <f>IF(P153="","",(P153+T152)*(1+((1+'Retirement Calculator'!$B$58)^(1/12)-1)))</f>
        <v/>
      </c>
      <c r="U153" s="71"/>
      <c r="V153" s="99"/>
      <c r="W153" s="108" t="str">
        <f>IF(U153="","",(U153+W152)*(1+((1+'Retirement Calculator'!$C$65)^(1/12)-1)))</f>
        <v/>
      </c>
      <c r="X153" s="73">
        <f t="shared" si="40"/>
        <v>0</v>
      </c>
      <c r="Y153" s="83" t="str">
        <f>IF(ISERROR(B153),"",SUM($X$5:X153))</f>
        <v/>
      </c>
      <c r="Z153" s="73">
        <f t="shared" si="41"/>
        <v>0</v>
      </c>
      <c r="AA153" s="83" t="str">
        <f>IF(ISERROR(B153),"",IF(Z153=0,NA(),SUM($Z$5:Z153)))</f>
        <v/>
      </c>
      <c r="AB153" s="83">
        <f t="shared" si="42"/>
        <v>0</v>
      </c>
      <c r="AC153" s="83" t="str">
        <f>IF(ISERROR(B153),"",IF(AB153=0,NA(),SUM($AB$5:AB153)))</f>
        <v/>
      </c>
      <c r="AD153" s="68">
        <f>IF(ISERROR(AI153),"",IF(AG153=AG152+1,AD152*(1+'Retirement Calculator'!$B$6),AD152))</f>
        <v>106467.44929645</v>
      </c>
      <c r="AE153" s="135"/>
      <c r="AF153" s="83" t="str">
        <f>IF(AE153="","",NPER((1+'Retirement Calculator'!$B$15)/(1+'Retirement Calculator'!$B$14)-1,-12*AE153,AA153,,1))</f>
        <v/>
      </c>
      <c r="AG153" s="129">
        <f t="shared" si="46"/>
        <v>13</v>
      </c>
      <c r="AH153" s="43">
        <f t="shared" si="47"/>
        <v>149</v>
      </c>
      <c r="AI153" s="43">
        <f>IF(AI152&lt;'Retirement Calculator'!$B$68,AI152+1,NA())</f>
        <v>149</v>
      </c>
      <c r="AJ153" s="47">
        <f>IF(ISERROR(AI153),"",IF(AG153=AG152+1,AJ152*(1+'Retirement Calculator'!$B$67),AJ152))</f>
        <v>41866.502094331066</v>
      </c>
      <c r="AK153" s="43">
        <f>IF(ISERROR(AJ153),"",FV((1+'Retirement Calculator'!$B$56)^(1/12)-1,AI153,-AJ153,,0))</f>
        <v>11894892.939506264</v>
      </c>
      <c r="AL153" s="47">
        <f>SUM($AJ$5:AJ153)</f>
        <v>3632517.8261526925</v>
      </c>
      <c r="AN153" s="43" t="str">
        <f>IF(C153="","",SUM($C$5:C153))</f>
        <v/>
      </c>
      <c r="AP153" s="43">
        <f t="shared" si="48"/>
        <v>13</v>
      </c>
      <c r="AQ153" s="43">
        <f t="shared" si="49"/>
        <v>149</v>
      </c>
      <c r="AR153" s="43">
        <f>IF(AR152&lt;'Retirement Calculator'!$B$68,AR152+1,NA())</f>
        <v>149</v>
      </c>
      <c r="AS153" s="45">
        <f>IF(ISERROR(AR153),"",IF(AP153=AP152+1,AS152*(1+'Retirement Calculator'!$B$67),AS152))</f>
        <v>6977.7503490551771</v>
      </c>
      <c r="AT153" s="43">
        <f>IF(ISERROR(AS153),"",FV((1+'Retirement Calculator'!$B$57)^(1/12)-1,AR153,-AS153,,0))</f>
        <v>1521897.6833765691</v>
      </c>
      <c r="AU153" s="47">
        <f>SUM($AJ$5:AS153)</f>
        <v>746322963.67424178</v>
      </c>
      <c r="AW153" s="43" t="str">
        <f>IF(I153="","",SUM($I$5:I153))</f>
        <v/>
      </c>
      <c r="AY153" s="43">
        <f t="shared" si="50"/>
        <v>13</v>
      </c>
      <c r="AZ153" s="43">
        <f t="shared" si="51"/>
        <v>149</v>
      </c>
      <c r="BA153" s="43">
        <f>IF(BA152&lt;'Retirement Calculator'!$B$68,BA152+1,NA())</f>
        <v>149</v>
      </c>
      <c r="BB153" s="45">
        <f>IF(ISERROR(BA153),"",IF(AY153=AY152+1,BB152*(1+'Retirement Calculator'!$B$67),BB152))</f>
        <v>20933.251047165533</v>
      </c>
      <c r="BC153" s="43">
        <f>IF(ISERROR(BB153),"",FV((1+'Retirement Calculator'!$B$58)^(1/12)-1,BA153,-BB153,,0))</f>
        <v>5206379.0432921033</v>
      </c>
      <c r="BD153" s="47">
        <f>SUM($AJ$5:BB153)</f>
        <v>30476646058.800457</v>
      </c>
      <c r="BF153" s="43" t="str">
        <f>IF(O153="","",SUM($O$5:O153))</f>
        <v/>
      </c>
      <c r="BH153" s="43">
        <f t="shared" si="52"/>
        <v>13</v>
      </c>
      <c r="BI153" s="43">
        <f t="shared" si="53"/>
        <v>149</v>
      </c>
      <c r="BJ153" s="43">
        <f>IF(BJ152&lt;'Retirement Calculator'!$B$68,BJ152+1,NA())</f>
        <v>149</v>
      </c>
      <c r="BM153" s="43">
        <f t="shared" si="54"/>
        <v>13</v>
      </c>
      <c r="BN153" s="43">
        <f t="shared" si="55"/>
        <v>149</v>
      </c>
      <c r="BO153" s="43">
        <f>IF(BO152&lt;'Retirement Calculator'!$B$68,BO152+1,NA())</f>
        <v>149</v>
      </c>
      <c r="BR153" s="43">
        <f t="shared" si="56"/>
        <v>13</v>
      </c>
      <c r="BS153" s="43">
        <f t="shared" si="57"/>
        <v>149</v>
      </c>
      <c r="BT153" s="43">
        <f>IF(BT152&lt;'Retirement Calculator'!$B$68,BT152+1,NA())</f>
        <v>149</v>
      </c>
      <c r="BW153" s="43">
        <f t="shared" si="58"/>
        <v>13</v>
      </c>
      <c r="BX153" s="43">
        <f t="shared" si="59"/>
        <v>149</v>
      </c>
      <c r="BY153" s="43">
        <f>IF(BY152&lt;'Retirement Calculator'!$B$68,BY152+1,NA())</f>
        <v>149</v>
      </c>
    </row>
    <row r="154" spans="1:77">
      <c r="A154" s="44"/>
      <c r="B154" s="12" t="e">
        <f xml:space="preserve"> IF(ISERROR(F154),NA(),AI154)</f>
        <v>#N/A</v>
      </c>
      <c r="C154" s="71"/>
      <c r="D154" s="104"/>
      <c r="E154" s="99"/>
      <c r="F154" s="102" t="e">
        <f t="shared" si="43"/>
        <v>#N/A</v>
      </c>
      <c r="G154" s="103" t="str">
        <f>IF(D154="","",(D154+G153)*(1+((1+'Retirement Calculator'!$B$56)^(1/12)-1)))</f>
        <v/>
      </c>
      <c r="H154" s="55" t="str">
        <f>IF(C154="","",FV((1+'Retirement Calculator'!$B$56)^(1/12)-1,AI154,-C154,,0))</f>
        <v/>
      </c>
      <c r="I154" s="71"/>
      <c r="J154" s="99"/>
      <c r="K154" s="99"/>
      <c r="L154" s="102" t="e">
        <f t="shared" si="44"/>
        <v>#N/A</v>
      </c>
      <c r="M154" s="12" t="str">
        <f>IF(I154="","",FV((1+'Retirement Calculator'!$B$57)^(1/12)-1,AR154,-I154,,0))</f>
        <v/>
      </c>
      <c r="N154" s="12" t="str">
        <f>IF(J154="","",(J154+N153)*(1+((1+'Retirement Calculator'!$B$57)^(1/12)-1)))</f>
        <v/>
      </c>
      <c r="O154" s="71"/>
      <c r="P154" s="71"/>
      <c r="Q154" s="99"/>
      <c r="R154" s="69" t="e">
        <f t="shared" si="45"/>
        <v>#N/A</v>
      </c>
      <c r="S154" s="12" t="str">
        <f>IF(O154="","",FV((1+'Retirement Calculator'!$B$58)^(1/12)-1,BA154,-O154,,0))</f>
        <v/>
      </c>
      <c r="T154" s="43" t="str">
        <f>IF(P154="","",(P154+T153)*(1+((1+'Retirement Calculator'!$B$58)^(1/12)-1)))</f>
        <v/>
      </c>
      <c r="U154" s="71"/>
      <c r="V154" s="99"/>
      <c r="W154" s="108" t="str">
        <f>IF(U154="","",(U154+W153)*(1+((1+'Retirement Calculator'!$C$65)^(1/12)-1)))</f>
        <v/>
      </c>
      <c r="X154" s="73">
        <f t="shared" si="40"/>
        <v>0</v>
      </c>
      <c r="Y154" s="83" t="str">
        <f>IF(ISERROR(B154),"",SUM($X$5:X154))</f>
        <v/>
      </c>
      <c r="Z154" s="73">
        <f t="shared" si="41"/>
        <v>0</v>
      </c>
      <c r="AA154" s="83" t="str">
        <f>IF(ISERROR(B154),"",IF(Z154=0,NA(),SUM($Z$5:Z154)))</f>
        <v/>
      </c>
      <c r="AB154" s="83">
        <f t="shared" si="42"/>
        <v>0</v>
      </c>
      <c r="AC154" s="83" t="str">
        <f>IF(ISERROR(B154),"",IF(AB154=0,NA(),SUM($AB$5:AB154)))</f>
        <v/>
      </c>
      <c r="AD154" s="68">
        <f>IF(ISERROR(AI154),"",IF(AG154=AG153+1,AD153*(1+'Retirement Calculator'!$B$6),AD153))</f>
        <v>106467.44929645</v>
      </c>
      <c r="AE154" s="135"/>
      <c r="AF154" s="83" t="str">
        <f>IF(AE154="","",NPER((1+'Retirement Calculator'!$B$15)/(1+'Retirement Calculator'!$B$14)-1,-12*AE154,AA154,,1))</f>
        <v/>
      </c>
      <c r="AG154" s="129">
        <f t="shared" si="46"/>
        <v>13</v>
      </c>
      <c r="AH154" s="43">
        <f t="shared" si="47"/>
        <v>150</v>
      </c>
      <c r="AI154" s="43">
        <f>IF(AI153&lt;'Retirement Calculator'!$B$68,AI153+1,NA())</f>
        <v>150</v>
      </c>
      <c r="AJ154" s="47">
        <f>IF(ISERROR(AI154),"",IF(AG154=AG153+1,AJ153*(1+'Retirement Calculator'!$B$67),AJ153))</f>
        <v>41866.502094331066</v>
      </c>
      <c r="AK154" s="43">
        <f>IF(ISERROR(AJ154),"",FV((1+'Retirement Calculator'!$B$56)^(1/12)-1,AI154,-AJ154,,0))</f>
        <v>12031610.988286989</v>
      </c>
      <c r="AL154" s="47">
        <f>SUM($AJ$5:AJ154)</f>
        <v>3674384.3282470237</v>
      </c>
      <c r="AN154" s="43" t="str">
        <f>IF(C154="","",SUM($C$5:C154))</f>
        <v/>
      </c>
      <c r="AP154" s="43">
        <f t="shared" si="48"/>
        <v>13</v>
      </c>
      <c r="AQ154" s="43">
        <f t="shared" si="49"/>
        <v>150</v>
      </c>
      <c r="AR154" s="43">
        <f>IF(AR153&lt;'Retirement Calculator'!$B$68,AR153+1,NA())</f>
        <v>150</v>
      </c>
      <c r="AS154" s="45">
        <f>IF(ISERROR(AR154),"",IF(AP154=AP153+1,AS153*(1+'Retirement Calculator'!$B$67),AS153))</f>
        <v>6977.7503490551771</v>
      </c>
      <c r="AT154" s="43">
        <f>IF(ISERROR(AS154),"",FV((1+'Retirement Calculator'!$B$57)^(1/12)-1,AR154,-AS154,,0))</f>
        <v>1536283.3476547382</v>
      </c>
      <c r="AU154" s="47">
        <f>SUM($AJ$5:AS154)</f>
        <v>762078116.24321926</v>
      </c>
      <c r="AW154" s="43" t="str">
        <f>IF(I154="","",SUM($I$5:I154))</f>
        <v/>
      </c>
      <c r="AY154" s="43">
        <f t="shared" si="50"/>
        <v>13</v>
      </c>
      <c r="AZ154" s="43">
        <f t="shared" si="51"/>
        <v>150</v>
      </c>
      <c r="BA154" s="43">
        <f>IF(BA153&lt;'Retirement Calculator'!$B$68,BA153+1,NA())</f>
        <v>150</v>
      </c>
      <c r="BB154" s="45">
        <f>IF(ISERROR(BA154),"",IF(AY154=AY153+1,BB153*(1+'Retirement Calculator'!$B$67),BB153))</f>
        <v>20933.251047165533</v>
      </c>
      <c r="BC154" s="43">
        <f>IF(ISERROR(BB154),"",FV((1+'Retirement Calculator'!$B$58)^(1/12)-1,BA154,-BB154,,0))</f>
        <v>5260810.2938679</v>
      </c>
      <c r="BD154" s="47">
        <f>SUM($AJ$5:BB154)</f>
        <v>31256036857.211361</v>
      </c>
      <c r="BF154" s="43" t="str">
        <f>IF(O154="","",SUM($O$5:O154))</f>
        <v/>
      </c>
      <c r="BH154" s="43">
        <f t="shared" si="52"/>
        <v>13</v>
      </c>
      <c r="BI154" s="43">
        <f t="shared" si="53"/>
        <v>150</v>
      </c>
      <c r="BJ154" s="43">
        <f>IF(BJ153&lt;'Retirement Calculator'!$B$68,BJ153+1,NA())</f>
        <v>150</v>
      </c>
      <c r="BM154" s="43">
        <f t="shared" si="54"/>
        <v>13</v>
      </c>
      <c r="BN154" s="43">
        <f t="shared" si="55"/>
        <v>150</v>
      </c>
      <c r="BO154" s="43">
        <f>IF(BO153&lt;'Retirement Calculator'!$B$68,BO153+1,NA())</f>
        <v>150</v>
      </c>
      <c r="BR154" s="43">
        <f t="shared" si="56"/>
        <v>13</v>
      </c>
      <c r="BS154" s="43">
        <f t="shared" si="57"/>
        <v>150</v>
      </c>
      <c r="BT154" s="43">
        <f>IF(BT153&lt;'Retirement Calculator'!$B$68,BT153+1,NA())</f>
        <v>150</v>
      </c>
      <c r="BW154" s="43">
        <f t="shared" si="58"/>
        <v>13</v>
      </c>
      <c r="BX154" s="43">
        <f t="shared" si="59"/>
        <v>150</v>
      </c>
      <c r="BY154" s="43">
        <f>IF(BY153&lt;'Retirement Calculator'!$B$68,BY153+1,NA())</f>
        <v>150</v>
      </c>
    </row>
    <row r="155" spans="1:77">
      <c r="A155" s="44"/>
      <c r="B155" s="12" t="e">
        <f xml:space="preserve"> IF(ISERROR(F155),NA(),AI155)</f>
        <v>#N/A</v>
      </c>
      <c r="C155" s="71"/>
      <c r="D155" s="104"/>
      <c r="E155" s="99"/>
      <c r="F155" s="102" t="e">
        <f t="shared" si="43"/>
        <v>#N/A</v>
      </c>
      <c r="G155" s="103" t="str">
        <f>IF(D155="","",(D155+G154)*(1+((1+'Retirement Calculator'!$B$56)^(1/12)-1)))</f>
        <v/>
      </c>
      <c r="H155" s="55" t="str">
        <f>IF(C155="","",FV((1+'Retirement Calculator'!$B$56)^(1/12)-1,AI155,-C155,,0))</f>
        <v/>
      </c>
      <c r="I155" s="71"/>
      <c r="J155" s="99"/>
      <c r="K155" s="99"/>
      <c r="L155" s="102" t="e">
        <f t="shared" si="44"/>
        <v>#N/A</v>
      </c>
      <c r="M155" s="12" t="str">
        <f>IF(I155="","",FV((1+'Retirement Calculator'!$B$57)^(1/12)-1,AR155,-I155,,0))</f>
        <v/>
      </c>
      <c r="N155" s="12" t="str">
        <f>IF(J155="","",(J155+N154)*(1+((1+'Retirement Calculator'!$B$57)^(1/12)-1)))</f>
        <v/>
      </c>
      <c r="O155" s="71"/>
      <c r="P155" s="71"/>
      <c r="Q155" s="99"/>
      <c r="R155" s="69" t="e">
        <f t="shared" si="45"/>
        <v>#N/A</v>
      </c>
      <c r="S155" s="12" t="str">
        <f>IF(O155="","",FV((1+'Retirement Calculator'!$B$58)^(1/12)-1,BA155,-O155,,0))</f>
        <v/>
      </c>
      <c r="T155" s="43" t="str">
        <f>IF(P155="","",(P155+T154)*(1+((1+'Retirement Calculator'!$B$58)^(1/12)-1)))</f>
        <v/>
      </c>
      <c r="U155" s="71"/>
      <c r="V155" s="99"/>
      <c r="W155" s="108" t="str">
        <f>IF(U155="","",(U155+W154)*(1+((1+'Retirement Calculator'!$C$65)^(1/12)-1)))</f>
        <v/>
      </c>
      <c r="X155" s="73">
        <f t="shared" si="40"/>
        <v>0</v>
      </c>
      <c r="Y155" s="83" t="str">
        <f>IF(ISERROR(B155),"",SUM($X$5:X155))</f>
        <v/>
      </c>
      <c r="Z155" s="73">
        <f t="shared" si="41"/>
        <v>0</v>
      </c>
      <c r="AA155" s="83" t="str">
        <f>IF(ISERROR(B155),"",IF(Z155=0,NA(),SUM($Z$5:Z155)))</f>
        <v/>
      </c>
      <c r="AB155" s="83">
        <f t="shared" si="42"/>
        <v>0</v>
      </c>
      <c r="AC155" s="83" t="str">
        <f>IF(ISERROR(B155),"",IF(AB155=0,NA(),SUM($AB$5:AB155)))</f>
        <v/>
      </c>
      <c r="AD155" s="68">
        <f>IF(ISERROR(AI155),"",IF(AG155=AG154+1,AD154*(1+'Retirement Calculator'!$B$6),AD154))</f>
        <v>106467.44929645</v>
      </c>
      <c r="AE155" s="135"/>
      <c r="AF155" s="83" t="str">
        <f>IF(AE155="","",NPER((1+'Retirement Calculator'!$B$15)/(1+'Retirement Calculator'!$B$14)-1,-12*AE155,AA155,,1))</f>
        <v/>
      </c>
      <c r="AG155" s="129">
        <f t="shared" si="46"/>
        <v>13</v>
      </c>
      <c r="AH155" s="43">
        <f t="shared" si="47"/>
        <v>151</v>
      </c>
      <c r="AI155" s="43">
        <f>IF(AI154&lt;'Retirement Calculator'!$B$68,AI154+1,NA())</f>
        <v>151</v>
      </c>
      <c r="AJ155" s="47">
        <f>IF(ISERROR(AI155),"",IF(AG155=AG154+1,AJ154*(1+'Retirement Calculator'!$B$67),AJ154))</f>
        <v>41866.502094331066</v>
      </c>
      <c r="AK155" s="43">
        <f>IF(ISERROR(AJ155),"",FV((1+'Retirement Calculator'!$B$56)^(1/12)-1,AI155,-AJ155,,0))</f>
        <v>12169419.24598786</v>
      </c>
      <c r="AL155" s="47">
        <f>SUM($AJ$5:AJ155)</f>
        <v>3716250.8303413549</v>
      </c>
      <c r="AN155" s="43" t="str">
        <f>IF(C155="","",SUM($C$5:C155))</f>
        <v/>
      </c>
      <c r="AP155" s="43">
        <f t="shared" si="48"/>
        <v>13</v>
      </c>
      <c r="AQ155" s="43">
        <f t="shared" si="49"/>
        <v>151</v>
      </c>
      <c r="AR155" s="43">
        <f>IF(AR154&lt;'Retirement Calculator'!$B$68,AR154+1,NA())</f>
        <v>151</v>
      </c>
      <c r="AS155" s="45">
        <f>IF(ISERROR(AR155),"",IF(AP155=AP154+1,AS154*(1+'Retirement Calculator'!$B$67),AS154))</f>
        <v>6977.7503490551771</v>
      </c>
      <c r="AT155" s="43">
        <f>IF(ISERROR(AS155),"",FV((1+'Retirement Calculator'!$B$57)^(1/12)-1,AR155,-AS155,,0))</f>
        <v>1550739.0348811976</v>
      </c>
      <c r="AU155" s="47">
        <f>SUM($AJ$5:AS155)</f>
        <v>778012945.57199192</v>
      </c>
      <c r="AW155" s="43" t="str">
        <f>IF(I155="","",SUM($I$5:I155))</f>
        <v/>
      </c>
      <c r="AY155" s="43">
        <f t="shared" si="50"/>
        <v>13</v>
      </c>
      <c r="AZ155" s="43">
        <f t="shared" si="51"/>
        <v>151</v>
      </c>
      <c r="BA155" s="43">
        <f>IF(BA154&lt;'Retirement Calculator'!$B$68,BA154+1,NA())</f>
        <v>151</v>
      </c>
      <c r="BB155" s="45">
        <f>IF(ISERROR(BA155),"",IF(AY155=AY154+1,BB154*(1+'Retirement Calculator'!$B$67),BB154))</f>
        <v>20933.251047165533</v>
      </c>
      <c r="BC155" s="43">
        <f>IF(ISERROR(BB155),"",FV((1+'Retirement Calculator'!$B$58)^(1/12)-1,BA155,-BB155,,0))</f>
        <v>5315591.75674883</v>
      </c>
      <c r="BD155" s="47">
        <f>SUM($AJ$5:BB155)</f>
        <v>32051556619.398056</v>
      </c>
      <c r="BF155" s="43" t="str">
        <f>IF(O155="","",SUM($O$5:O155))</f>
        <v/>
      </c>
      <c r="BH155" s="43">
        <f t="shared" si="52"/>
        <v>13</v>
      </c>
      <c r="BI155" s="43">
        <f t="shared" si="53"/>
        <v>151</v>
      </c>
      <c r="BJ155" s="43">
        <f>IF(BJ154&lt;'Retirement Calculator'!$B$68,BJ154+1,NA())</f>
        <v>151</v>
      </c>
      <c r="BM155" s="43">
        <f t="shared" si="54"/>
        <v>13</v>
      </c>
      <c r="BN155" s="43">
        <f t="shared" si="55"/>
        <v>151</v>
      </c>
      <c r="BO155" s="43">
        <f>IF(BO154&lt;'Retirement Calculator'!$B$68,BO154+1,NA())</f>
        <v>151</v>
      </c>
      <c r="BR155" s="43">
        <f t="shared" si="56"/>
        <v>13</v>
      </c>
      <c r="BS155" s="43">
        <f t="shared" si="57"/>
        <v>151</v>
      </c>
      <c r="BT155" s="43">
        <f>IF(BT154&lt;'Retirement Calculator'!$B$68,BT154+1,NA())</f>
        <v>151</v>
      </c>
      <c r="BW155" s="43">
        <f t="shared" si="58"/>
        <v>13</v>
      </c>
      <c r="BX155" s="43">
        <f t="shared" si="59"/>
        <v>151</v>
      </c>
      <c r="BY155" s="43">
        <f>IF(BY154&lt;'Retirement Calculator'!$B$68,BY154+1,NA())</f>
        <v>151</v>
      </c>
    </row>
    <row r="156" spans="1:77">
      <c r="A156" s="44"/>
      <c r="B156" s="12" t="e">
        <f xml:space="preserve"> IF(ISERROR(F156),NA(),AI156)</f>
        <v>#N/A</v>
      </c>
      <c r="C156" s="71"/>
      <c r="D156" s="104"/>
      <c r="E156" s="99"/>
      <c r="F156" s="102" t="e">
        <f t="shared" si="43"/>
        <v>#N/A</v>
      </c>
      <c r="G156" s="103" t="str">
        <f>IF(D156="","",(D156+G155)*(1+((1+'Retirement Calculator'!$B$56)^(1/12)-1)))</f>
        <v/>
      </c>
      <c r="H156" s="55" t="str">
        <f>IF(C156="","",FV((1+'Retirement Calculator'!$B$56)^(1/12)-1,AI156,-C156,,0))</f>
        <v/>
      </c>
      <c r="I156" s="71"/>
      <c r="J156" s="99"/>
      <c r="K156" s="99"/>
      <c r="L156" s="102" t="e">
        <f t="shared" si="44"/>
        <v>#N/A</v>
      </c>
      <c r="M156" s="12" t="str">
        <f>IF(I156="","",FV((1+'Retirement Calculator'!$B$57)^(1/12)-1,AR156,-I156,,0))</f>
        <v/>
      </c>
      <c r="N156" s="12" t="str">
        <f>IF(J156="","",(J156+N155)*(1+((1+'Retirement Calculator'!$B$57)^(1/12)-1)))</f>
        <v/>
      </c>
      <c r="O156" s="71"/>
      <c r="P156" s="71"/>
      <c r="Q156" s="99"/>
      <c r="R156" s="69" t="e">
        <f t="shared" si="45"/>
        <v>#N/A</v>
      </c>
      <c r="S156" s="12" t="str">
        <f>IF(O156="","",FV((1+'Retirement Calculator'!$B$58)^(1/12)-1,BA156,-O156,,0))</f>
        <v/>
      </c>
      <c r="T156" s="43" t="str">
        <f>IF(P156="","",(P156+T155)*(1+((1+'Retirement Calculator'!$B$58)^(1/12)-1)))</f>
        <v/>
      </c>
      <c r="U156" s="71"/>
      <c r="V156" s="99"/>
      <c r="W156" s="108" t="str">
        <f>IF(U156="","",(U156+W155)*(1+((1+'Retirement Calculator'!$C$65)^(1/12)-1)))</f>
        <v/>
      </c>
      <c r="X156" s="73">
        <f t="shared" si="40"/>
        <v>0</v>
      </c>
      <c r="Y156" s="83" t="str">
        <f>IF(ISERROR(B156),"",SUM($X$5:X156))</f>
        <v/>
      </c>
      <c r="Z156" s="73">
        <f t="shared" si="41"/>
        <v>0</v>
      </c>
      <c r="AA156" s="83" t="str">
        <f>IF(ISERROR(B156),"",IF(Z156=0,NA(),SUM($Z$5:Z156)))</f>
        <v/>
      </c>
      <c r="AB156" s="83">
        <f t="shared" si="42"/>
        <v>0</v>
      </c>
      <c r="AC156" s="83" t="str">
        <f>IF(ISERROR(B156),"",IF(AB156=0,NA(),SUM($AB$5:AB156)))</f>
        <v/>
      </c>
      <c r="AD156" s="68">
        <f>IF(ISERROR(AI156),"",IF(AG156=AG155+1,AD155*(1+'Retirement Calculator'!$B$6),AD155))</f>
        <v>106467.44929645</v>
      </c>
      <c r="AE156" s="135"/>
      <c r="AF156" s="83" t="str">
        <f>IF(AE156="","",NPER((1+'Retirement Calculator'!$B$15)/(1+'Retirement Calculator'!$B$14)-1,-12*AE156,AA156,,1))</f>
        <v/>
      </c>
      <c r="AG156" s="129">
        <f t="shared" si="46"/>
        <v>13</v>
      </c>
      <c r="AH156" s="43">
        <f t="shared" si="47"/>
        <v>152</v>
      </c>
      <c r="AI156" s="43">
        <f>IF(AI155&lt;'Retirement Calculator'!$B$68,AI155+1,NA())</f>
        <v>152</v>
      </c>
      <c r="AJ156" s="47">
        <f>IF(ISERROR(AI156),"",IF(AG156=AG155+1,AJ155*(1+'Retirement Calculator'!$B$67),AJ155))</f>
        <v>41866.502094331066</v>
      </c>
      <c r="AK156" s="43">
        <f>IF(ISERROR(AJ156),"",FV((1+'Retirement Calculator'!$B$56)^(1/12)-1,AI156,-AJ156,,0))</f>
        <v>12308326.406087907</v>
      </c>
      <c r="AL156" s="47">
        <f>SUM($AJ$5:AJ156)</f>
        <v>3758117.3324356861</v>
      </c>
      <c r="AN156" s="43" t="str">
        <f>IF(C156="","",SUM($C$5:C156))</f>
        <v/>
      </c>
      <c r="AP156" s="43">
        <f t="shared" si="48"/>
        <v>13</v>
      </c>
      <c r="AQ156" s="43">
        <f t="shared" si="49"/>
        <v>152</v>
      </c>
      <c r="AR156" s="43">
        <f>IF(AR155&lt;'Retirement Calculator'!$B$68,AR155+1,NA())</f>
        <v>152</v>
      </c>
      <c r="AS156" s="45">
        <f>IF(ISERROR(AR156),"",IF(AP156=AP155+1,AS155*(1+'Retirement Calculator'!$B$67),AS155))</f>
        <v>6977.7503490551771</v>
      </c>
      <c r="AT156" s="43">
        <f>IF(ISERROR(AS156),"",FV((1+'Retirement Calculator'!$B$57)^(1/12)-1,AR156,-AS156,,0))</f>
        <v>1565265.0858961886</v>
      </c>
      <c r="AU156" s="47">
        <f>SUM($AJ$5:AS156)</f>
        <v>794128550.56295896</v>
      </c>
      <c r="AW156" s="43" t="str">
        <f>IF(I156="","",SUM($I$5:I156))</f>
        <v/>
      </c>
      <c r="AY156" s="43">
        <f t="shared" si="50"/>
        <v>13</v>
      </c>
      <c r="AZ156" s="43">
        <f t="shared" si="51"/>
        <v>152</v>
      </c>
      <c r="BA156" s="43">
        <f>IF(BA155&lt;'Retirement Calculator'!$B$68,BA155+1,NA())</f>
        <v>152</v>
      </c>
      <c r="BB156" s="45">
        <f>IF(ISERROR(BA156),"",IF(AY156=AY155+1,BB155*(1+'Retirement Calculator'!$B$67),BB155))</f>
        <v>20933.251047165533</v>
      </c>
      <c r="BC156" s="43">
        <f>IF(ISERROR(BB156),"",FV((1+'Retirement Calculator'!$B$58)^(1/12)-1,BA156,-BB156,,0))</f>
        <v>5370725.6852114024</v>
      </c>
      <c r="BD156" s="47">
        <f>SUM($AJ$5:BB156)</f>
        <v>32863387290.288929</v>
      </c>
      <c r="BF156" s="43" t="str">
        <f>IF(O156="","",SUM($O$5:O156))</f>
        <v/>
      </c>
      <c r="BH156" s="43">
        <f t="shared" si="52"/>
        <v>13</v>
      </c>
      <c r="BI156" s="43">
        <f t="shared" si="53"/>
        <v>152</v>
      </c>
      <c r="BJ156" s="43">
        <f>IF(BJ155&lt;'Retirement Calculator'!$B$68,BJ155+1,NA())</f>
        <v>152</v>
      </c>
      <c r="BM156" s="43">
        <f t="shared" si="54"/>
        <v>13</v>
      </c>
      <c r="BN156" s="43">
        <f t="shared" si="55"/>
        <v>152</v>
      </c>
      <c r="BO156" s="43">
        <f>IF(BO155&lt;'Retirement Calculator'!$B$68,BO155+1,NA())</f>
        <v>152</v>
      </c>
      <c r="BR156" s="43">
        <f t="shared" si="56"/>
        <v>13</v>
      </c>
      <c r="BS156" s="43">
        <f t="shared" si="57"/>
        <v>152</v>
      </c>
      <c r="BT156" s="43">
        <f>IF(BT155&lt;'Retirement Calculator'!$B$68,BT155+1,NA())</f>
        <v>152</v>
      </c>
      <c r="BW156" s="43">
        <f t="shared" si="58"/>
        <v>13</v>
      </c>
      <c r="BX156" s="43">
        <f t="shared" si="59"/>
        <v>152</v>
      </c>
      <c r="BY156" s="43">
        <f>IF(BY155&lt;'Retirement Calculator'!$B$68,BY155+1,NA())</f>
        <v>152</v>
      </c>
    </row>
    <row r="157" spans="1:77">
      <c r="A157" s="44"/>
      <c r="B157" s="12" t="e">
        <f xml:space="preserve"> IF(ISERROR(F157),NA(),AI157)</f>
        <v>#N/A</v>
      </c>
      <c r="C157" s="71"/>
      <c r="D157" s="104"/>
      <c r="E157" s="99"/>
      <c r="F157" s="102" t="e">
        <f t="shared" si="43"/>
        <v>#N/A</v>
      </c>
      <c r="G157" s="103" t="str">
        <f>IF(D157="","",(D157+G156)*(1+((1+'Retirement Calculator'!$B$56)^(1/12)-1)))</f>
        <v/>
      </c>
      <c r="H157" s="55" t="str">
        <f>IF(C157="","",FV((1+'Retirement Calculator'!$B$56)^(1/12)-1,AI157,-C157,,0))</f>
        <v/>
      </c>
      <c r="I157" s="71"/>
      <c r="J157" s="99"/>
      <c r="K157" s="99"/>
      <c r="L157" s="102" t="e">
        <f t="shared" si="44"/>
        <v>#N/A</v>
      </c>
      <c r="M157" s="12" t="str">
        <f>IF(I157="","",FV((1+'Retirement Calculator'!$B$57)^(1/12)-1,AR157,-I157,,0))</f>
        <v/>
      </c>
      <c r="N157" s="12" t="str">
        <f>IF(J157="","",(J157+N156)*(1+((1+'Retirement Calculator'!$B$57)^(1/12)-1)))</f>
        <v/>
      </c>
      <c r="O157" s="71"/>
      <c r="P157" s="71"/>
      <c r="Q157" s="99"/>
      <c r="R157" s="69" t="e">
        <f t="shared" si="45"/>
        <v>#N/A</v>
      </c>
      <c r="S157" s="12" t="str">
        <f>IF(O157="","",FV((1+'Retirement Calculator'!$B$58)^(1/12)-1,BA157,-O157,,0))</f>
        <v/>
      </c>
      <c r="T157" s="43" t="str">
        <f>IF(P157="","",(P157+T156)*(1+((1+'Retirement Calculator'!$B$58)^(1/12)-1)))</f>
        <v/>
      </c>
      <c r="U157" s="71"/>
      <c r="V157" s="99"/>
      <c r="W157" s="108" t="str">
        <f>IF(U157="","",(U157+W156)*(1+((1+'Retirement Calculator'!$C$65)^(1/12)-1)))</f>
        <v/>
      </c>
      <c r="X157" s="73">
        <f t="shared" si="40"/>
        <v>0</v>
      </c>
      <c r="Y157" s="83" t="str">
        <f>IF(ISERROR(B157),"",SUM($X$5:X157))</f>
        <v/>
      </c>
      <c r="Z157" s="73">
        <f t="shared" si="41"/>
        <v>0</v>
      </c>
      <c r="AA157" s="83" t="str">
        <f>IF(ISERROR(B157),"",IF(Z157=0,NA(),SUM($Z$5:Z157)))</f>
        <v/>
      </c>
      <c r="AB157" s="83">
        <f t="shared" si="42"/>
        <v>0</v>
      </c>
      <c r="AC157" s="83" t="str">
        <f>IF(ISERROR(B157),"",IF(AB157=0,NA(),SUM($AB$5:AB157)))</f>
        <v/>
      </c>
      <c r="AD157" s="68">
        <f>IF(ISERROR(AI157),"",IF(AG157=AG156+1,AD156*(1+'Retirement Calculator'!$B$6),AD156))</f>
        <v>106467.44929645</v>
      </c>
      <c r="AE157" s="135"/>
      <c r="AF157" s="83" t="str">
        <f>IF(AE157="","",NPER((1+'Retirement Calculator'!$B$15)/(1+'Retirement Calculator'!$B$14)-1,-12*AE157,AA157,,1))</f>
        <v/>
      </c>
      <c r="AG157" s="129">
        <f t="shared" si="46"/>
        <v>13</v>
      </c>
      <c r="AH157" s="43">
        <f t="shared" si="47"/>
        <v>153</v>
      </c>
      <c r="AI157" s="43">
        <f>IF(AI156&lt;'Retirement Calculator'!$B$68,AI156+1,NA())</f>
        <v>153</v>
      </c>
      <c r="AJ157" s="47">
        <f>IF(ISERROR(AI157),"",IF(AG157=AG156+1,AJ156*(1+'Retirement Calculator'!$B$67),AJ156))</f>
        <v>41866.502094331066</v>
      </c>
      <c r="AK157" s="43">
        <f>IF(ISERROR(AJ157),"",FV((1+'Retirement Calculator'!$B$56)^(1/12)-1,AI157,-AJ157,,0))</f>
        <v>12448341.231389165</v>
      </c>
      <c r="AL157" s="47">
        <f>SUM($AJ$5:AJ157)</f>
        <v>3799983.8345300173</v>
      </c>
      <c r="AN157" s="43" t="str">
        <f>IF(C157="","",SUM($C$5:C157))</f>
        <v/>
      </c>
      <c r="AP157" s="43">
        <f t="shared" si="48"/>
        <v>13</v>
      </c>
      <c r="AQ157" s="43">
        <f t="shared" si="49"/>
        <v>153</v>
      </c>
      <c r="AR157" s="43">
        <f>IF(AR156&lt;'Retirement Calculator'!$B$68,AR156+1,NA())</f>
        <v>153</v>
      </c>
      <c r="AS157" s="45">
        <f>IF(ISERROR(AR157),"",IF(AP157=AP156+1,AS156*(1+'Retirement Calculator'!$B$67),AS156))</f>
        <v>6977.7503490551771</v>
      </c>
      <c r="AT157" s="43">
        <f>IF(ISERROR(AS157),"",FV((1+'Retirement Calculator'!$B$57)^(1/12)-1,AR157,-AS157,,0))</f>
        <v>1579861.84319901</v>
      </c>
      <c r="AU157" s="47">
        <f>SUM($AJ$5:AS157)</f>
        <v>810426038.88132155</v>
      </c>
      <c r="AW157" s="43" t="str">
        <f>IF(I157="","",SUM($I$5:I157))</f>
        <v/>
      </c>
      <c r="AY157" s="43">
        <f t="shared" si="50"/>
        <v>13</v>
      </c>
      <c r="AZ157" s="43">
        <f t="shared" si="51"/>
        <v>153</v>
      </c>
      <c r="BA157" s="43">
        <f>IF(BA156&lt;'Retirement Calculator'!$B$68,BA156+1,NA())</f>
        <v>153</v>
      </c>
      <c r="BB157" s="45">
        <f>IF(ISERROR(BA157),"",IF(AY157=AY156+1,BB156*(1+'Retirement Calculator'!$B$67),BB156))</f>
        <v>20933.251047165533</v>
      </c>
      <c r="BC157" s="43">
        <f>IF(ISERROR(BB157),"",FV((1+'Retirement Calculator'!$B$58)^(1/12)-1,BA157,-BB157,,0))</f>
        <v>5426214.3470297875</v>
      </c>
      <c r="BD157" s="47">
        <f>SUM($AJ$5:BB157)</f>
        <v>33691711931.582863</v>
      </c>
      <c r="BF157" s="43" t="str">
        <f>IF(O157="","",SUM($O$5:O157))</f>
        <v/>
      </c>
      <c r="BH157" s="43">
        <f t="shared" si="52"/>
        <v>13</v>
      </c>
      <c r="BI157" s="43">
        <f t="shared" si="53"/>
        <v>153</v>
      </c>
      <c r="BJ157" s="43">
        <f>IF(BJ156&lt;'Retirement Calculator'!$B$68,BJ156+1,NA())</f>
        <v>153</v>
      </c>
      <c r="BM157" s="43">
        <f t="shared" si="54"/>
        <v>13</v>
      </c>
      <c r="BN157" s="43">
        <f t="shared" si="55"/>
        <v>153</v>
      </c>
      <c r="BO157" s="43">
        <f>IF(BO156&lt;'Retirement Calculator'!$B$68,BO156+1,NA())</f>
        <v>153</v>
      </c>
      <c r="BR157" s="43">
        <f t="shared" si="56"/>
        <v>13</v>
      </c>
      <c r="BS157" s="43">
        <f t="shared" si="57"/>
        <v>153</v>
      </c>
      <c r="BT157" s="43">
        <f>IF(BT156&lt;'Retirement Calculator'!$B$68,BT156+1,NA())</f>
        <v>153</v>
      </c>
      <c r="BW157" s="43">
        <f t="shared" si="58"/>
        <v>13</v>
      </c>
      <c r="BX157" s="43">
        <f t="shared" si="59"/>
        <v>153</v>
      </c>
      <c r="BY157" s="43">
        <f>IF(BY156&lt;'Retirement Calculator'!$B$68,BY156+1,NA())</f>
        <v>153</v>
      </c>
    </row>
    <row r="158" spans="1:77">
      <c r="A158" s="44"/>
      <c r="B158" s="12" t="e">
        <f xml:space="preserve"> IF(ISERROR(F158),NA(),AI158)</f>
        <v>#N/A</v>
      </c>
      <c r="C158" s="71"/>
      <c r="D158" s="104"/>
      <c r="E158" s="99"/>
      <c r="F158" s="102" t="e">
        <f t="shared" si="43"/>
        <v>#N/A</v>
      </c>
      <c r="G158" s="103" t="str">
        <f>IF(D158="","",(D158+G157)*(1+((1+'Retirement Calculator'!$B$56)^(1/12)-1)))</f>
        <v/>
      </c>
      <c r="H158" s="55" t="str">
        <f>IF(C158="","",FV((1+'Retirement Calculator'!$B$56)^(1/12)-1,AI158,-C158,,0))</f>
        <v/>
      </c>
      <c r="I158" s="71"/>
      <c r="J158" s="99"/>
      <c r="K158" s="99"/>
      <c r="L158" s="102" t="e">
        <f t="shared" si="44"/>
        <v>#N/A</v>
      </c>
      <c r="M158" s="12" t="str">
        <f>IF(I158="","",FV((1+'Retirement Calculator'!$B$57)^(1/12)-1,AR158,-I158,,0))</f>
        <v/>
      </c>
      <c r="N158" s="12" t="str">
        <f>IF(J158="","",(J158+N157)*(1+((1+'Retirement Calculator'!$B$57)^(1/12)-1)))</f>
        <v/>
      </c>
      <c r="O158" s="71"/>
      <c r="P158" s="71"/>
      <c r="Q158" s="99"/>
      <c r="R158" s="69" t="e">
        <f t="shared" si="45"/>
        <v>#N/A</v>
      </c>
      <c r="S158" s="12" t="str">
        <f>IF(O158="","",FV((1+'Retirement Calculator'!$B$58)^(1/12)-1,BA158,-O158,,0))</f>
        <v/>
      </c>
      <c r="T158" s="43" t="str">
        <f>IF(P158="","",(P158+T157)*(1+((1+'Retirement Calculator'!$B$58)^(1/12)-1)))</f>
        <v/>
      </c>
      <c r="U158" s="71"/>
      <c r="V158" s="99"/>
      <c r="W158" s="108" t="str">
        <f>IF(U158="","",(U158+W157)*(1+((1+'Retirement Calculator'!$C$65)^(1/12)-1)))</f>
        <v/>
      </c>
      <c r="X158" s="73">
        <f t="shared" si="40"/>
        <v>0</v>
      </c>
      <c r="Y158" s="83" t="str">
        <f>IF(ISERROR(B158),"",SUM($X$5:X158))</f>
        <v/>
      </c>
      <c r="Z158" s="73">
        <f t="shared" si="41"/>
        <v>0</v>
      </c>
      <c r="AA158" s="83" t="str">
        <f>IF(ISERROR(B158),"",IF(Z158=0,NA(),SUM($Z$5:Z158)))</f>
        <v/>
      </c>
      <c r="AB158" s="83">
        <f t="shared" si="42"/>
        <v>0</v>
      </c>
      <c r="AC158" s="83" t="str">
        <f>IF(ISERROR(B158),"",IF(AB158=0,NA(),SUM($AB$5:AB158)))</f>
        <v/>
      </c>
      <c r="AD158" s="68">
        <f>IF(ISERROR(AI158),"",IF(AG158=AG157+1,AD157*(1+'Retirement Calculator'!$B$6),AD157))</f>
        <v>106467.44929645</v>
      </c>
      <c r="AE158" s="135"/>
      <c r="AF158" s="83" t="str">
        <f>IF(AE158="","",NPER((1+'Retirement Calculator'!$B$15)/(1+'Retirement Calculator'!$B$14)-1,-12*AE158,AA158,,1))</f>
        <v/>
      </c>
      <c r="AG158" s="129">
        <f t="shared" si="46"/>
        <v>13</v>
      </c>
      <c r="AH158" s="43">
        <f t="shared" si="47"/>
        <v>154</v>
      </c>
      <c r="AI158" s="43">
        <f>IF(AI157&lt;'Retirement Calculator'!$B$68,AI157+1,NA())</f>
        <v>154</v>
      </c>
      <c r="AJ158" s="47">
        <f>IF(ISERROR(AI158),"",IF(AG158=AG157+1,AJ157*(1+'Retirement Calculator'!$B$67),AJ157))</f>
        <v>41866.502094331066</v>
      </c>
      <c r="AK158" s="43">
        <f>IF(ISERROR(AJ158),"",FV((1+'Retirement Calculator'!$B$56)^(1/12)-1,AI158,-AJ158,,0))</f>
        <v>12589472.554569509</v>
      </c>
      <c r="AL158" s="47">
        <f>SUM($AJ$5:AJ158)</f>
        <v>3841850.3366243485</v>
      </c>
      <c r="AN158" s="43" t="str">
        <f>IF(C158="","",SUM($C$5:C158))</f>
        <v/>
      </c>
      <c r="AP158" s="43">
        <f t="shared" si="48"/>
        <v>13</v>
      </c>
      <c r="AQ158" s="43">
        <f t="shared" si="49"/>
        <v>154</v>
      </c>
      <c r="AR158" s="43">
        <f>IF(AR157&lt;'Retirement Calculator'!$B$68,AR157+1,NA())</f>
        <v>154</v>
      </c>
      <c r="AS158" s="45">
        <f>IF(ISERROR(AR158),"",IF(AP158=AP157+1,AS157*(1+'Retirement Calculator'!$B$67),AS157))</f>
        <v>6977.7503490551771</v>
      </c>
      <c r="AT158" s="43">
        <f>IF(ISERROR(AS158),"",FV((1+'Retirement Calculator'!$B$57)^(1/12)-1,AR158,-AS158,,0))</f>
        <v>1594529.6509560926</v>
      </c>
      <c r="AU158" s="47">
        <f>SUM($AJ$5:AS158)</f>
        <v>826906527.02495885</v>
      </c>
      <c r="AW158" s="43" t="str">
        <f>IF(I158="","",SUM($I$5:I158))</f>
        <v/>
      </c>
      <c r="AY158" s="43">
        <f t="shared" si="50"/>
        <v>13</v>
      </c>
      <c r="AZ158" s="43">
        <f t="shared" si="51"/>
        <v>154</v>
      </c>
      <c r="BA158" s="43">
        <f>IF(BA157&lt;'Retirement Calculator'!$B$68,BA157+1,NA())</f>
        <v>154</v>
      </c>
      <c r="BB158" s="45">
        <f>IF(ISERROR(BA158),"",IF(AY158=AY157+1,BB157*(1+'Retirement Calculator'!$B$67),BB157))</f>
        <v>20933.251047165533</v>
      </c>
      <c r="BC158" s="43">
        <f>IF(ISERROR(BB158),"",FV((1+'Retirement Calculator'!$B$58)^(1/12)-1,BA158,-BB158,,0))</f>
        <v>5482060.0245690756</v>
      </c>
      <c r="BD158" s="47">
        <f>SUM($AJ$5:BB158)</f>
        <v>34536714730.653458</v>
      </c>
      <c r="BF158" s="43" t="str">
        <f>IF(O158="","",SUM($O$5:O158))</f>
        <v/>
      </c>
      <c r="BH158" s="43">
        <f t="shared" si="52"/>
        <v>13</v>
      </c>
      <c r="BI158" s="43">
        <f t="shared" si="53"/>
        <v>154</v>
      </c>
      <c r="BJ158" s="43">
        <f>IF(BJ157&lt;'Retirement Calculator'!$B$68,BJ157+1,NA())</f>
        <v>154</v>
      </c>
      <c r="BM158" s="43">
        <f t="shared" si="54"/>
        <v>13</v>
      </c>
      <c r="BN158" s="43">
        <f t="shared" si="55"/>
        <v>154</v>
      </c>
      <c r="BO158" s="43">
        <f>IF(BO157&lt;'Retirement Calculator'!$B$68,BO157+1,NA())</f>
        <v>154</v>
      </c>
      <c r="BR158" s="43">
        <f t="shared" si="56"/>
        <v>13</v>
      </c>
      <c r="BS158" s="43">
        <f t="shared" si="57"/>
        <v>154</v>
      </c>
      <c r="BT158" s="43">
        <f>IF(BT157&lt;'Retirement Calculator'!$B$68,BT157+1,NA())</f>
        <v>154</v>
      </c>
      <c r="BW158" s="43">
        <f t="shared" si="58"/>
        <v>13</v>
      </c>
      <c r="BX158" s="43">
        <f t="shared" si="59"/>
        <v>154</v>
      </c>
      <c r="BY158" s="43">
        <f>IF(BY157&lt;'Retirement Calculator'!$B$68,BY157+1,NA())</f>
        <v>154</v>
      </c>
    </row>
    <row r="159" spans="1:77">
      <c r="A159" s="44"/>
      <c r="B159" s="12" t="e">
        <f xml:space="preserve"> IF(ISERROR(F159),NA(),AI159)</f>
        <v>#N/A</v>
      </c>
      <c r="C159" s="71"/>
      <c r="D159" s="104"/>
      <c r="E159" s="99"/>
      <c r="F159" s="102" t="e">
        <f t="shared" si="43"/>
        <v>#N/A</v>
      </c>
      <c r="G159" s="103" t="str">
        <f>IF(D159="","",(D159+G158)*(1+((1+'Retirement Calculator'!$B$56)^(1/12)-1)))</f>
        <v/>
      </c>
      <c r="H159" s="55" t="str">
        <f>IF(C159="","",FV((1+'Retirement Calculator'!$B$56)^(1/12)-1,AI159,-C159,,0))</f>
        <v/>
      </c>
      <c r="I159" s="71"/>
      <c r="J159" s="99"/>
      <c r="K159" s="99"/>
      <c r="L159" s="102" t="e">
        <f t="shared" si="44"/>
        <v>#N/A</v>
      </c>
      <c r="M159" s="12" t="str">
        <f>IF(I159="","",FV((1+'Retirement Calculator'!$B$57)^(1/12)-1,AR159,-I159,,0))</f>
        <v/>
      </c>
      <c r="N159" s="12" t="str">
        <f>IF(J159="","",(J159+N158)*(1+((1+'Retirement Calculator'!$B$57)^(1/12)-1)))</f>
        <v/>
      </c>
      <c r="O159" s="71"/>
      <c r="P159" s="71"/>
      <c r="Q159" s="99"/>
      <c r="R159" s="69" t="e">
        <f t="shared" si="45"/>
        <v>#N/A</v>
      </c>
      <c r="S159" s="12" t="str">
        <f>IF(O159="","",FV((1+'Retirement Calculator'!$B$58)^(1/12)-1,BA159,-O159,,0))</f>
        <v/>
      </c>
      <c r="T159" s="43" t="str">
        <f>IF(P159="","",(P159+T158)*(1+((1+'Retirement Calculator'!$B$58)^(1/12)-1)))</f>
        <v/>
      </c>
      <c r="U159" s="71"/>
      <c r="V159" s="99"/>
      <c r="W159" s="108" t="str">
        <f>IF(U159="","",(U159+W158)*(1+((1+'Retirement Calculator'!$C$65)^(1/12)-1)))</f>
        <v/>
      </c>
      <c r="X159" s="73">
        <f t="shared" si="40"/>
        <v>0</v>
      </c>
      <c r="Y159" s="83" t="str">
        <f>IF(ISERROR(B159),"",SUM($X$5:X159))</f>
        <v/>
      </c>
      <c r="Z159" s="73">
        <f t="shared" si="41"/>
        <v>0</v>
      </c>
      <c r="AA159" s="83" t="str">
        <f>IF(ISERROR(B159),"",IF(Z159=0,NA(),SUM($Z$5:Z159)))</f>
        <v/>
      </c>
      <c r="AB159" s="83">
        <f t="shared" si="42"/>
        <v>0</v>
      </c>
      <c r="AC159" s="83" t="str">
        <f>IF(ISERROR(B159),"",IF(AB159=0,NA(),SUM($AB$5:AB159)))</f>
        <v/>
      </c>
      <c r="AD159" s="68">
        <f>IF(ISERROR(AI159),"",IF(AG159=AG158+1,AD158*(1+'Retirement Calculator'!$B$6),AD158))</f>
        <v>106467.44929645</v>
      </c>
      <c r="AE159" s="135"/>
      <c r="AF159" s="83" t="str">
        <f>IF(AE159="","",NPER((1+'Retirement Calculator'!$B$15)/(1+'Retirement Calculator'!$B$14)-1,-12*AE159,AA159,,1))</f>
        <v/>
      </c>
      <c r="AG159" s="129">
        <f t="shared" si="46"/>
        <v>13</v>
      </c>
      <c r="AH159" s="43">
        <f t="shared" si="47"/>
        <v>155</v>
      </c>
      <c r="AI159" s="43">
        <f>IF(AI158&lt;'Retirement Calculator'!$B$68,AI158+1,NA())</f>
        <v>155</v>
      </c>
      <c r="AJ159" s="47">
        <f>IF(ISERROR(AI159),"",IF(AG159=AG158+1,AJ158*(1+'Retirement Calculator'!$B$67),AJ158))</f>
        <v>41866.502094331066</v>
      </c>
      <c r="AK159" s="43">
        <f>IF(ISERROR(AJ159),"",FV((1+'Retirement Calculator'!$B$56)^(1/12)-1,AI159,-AJ159,,0))</f>
        <v>12731729.278739804</v>
      </c>
      <c r="AL159" s="47">
        <f>SUM($AJ$5:AJ159)</f>
        <v>3883716.8387186797</v>
      </c>
      <c r="AN159" s="43" t="str">
        <f>IF(C159="","",SUM($C$5:C159))</f>
        <v/>
      </c>
      <c r="AP159" s="43">
        <f t="shared" si="48"/>
        <v>13</v>
      </c>
      <c r="AQ159" s="43">
        <f t="shared" si="49"/>
        <v>155</v>
      </c>
      <c r="AR159" s="43">
        <f>IF(AR158&lt;'Retirement Calculator'!$B$68,AR158+1,NA())</f>
        <v>155</v>
      </c>
      <c r="AS159" s="45">
        <f>IF(ISERROR(AR159),"",IF(AP159=AP158+1,AS158*(1+'Retirement Calculator'!$B$67),AS158))</f>
        <v>6977.7503490551771</v>
      </c>
      <c r="AT159" s="43">
        <f>IF(ISERROR(AS159),"",FV((1+'Retirement Calculator'!$B$57)^(1/12)-1,AR159,-AS159,,0))</f>
        <v>1609268.8550091151</v>
      </c>
      <c r="AU159" s="47">
        <f>SUM($AJ$5:AS159)</f>
        <v>843571140.39486074</v>
      </c>
      <c r="AW159" s="43" t="str">
        <f>IF(I159="","",SUM($I$5:I159))</f>
        <v/>
      </c>
      <c r="AY159" s="43">
        <f t="shared" si="50"/>
        <v>13</v>
      </c>
      <c r="AZ159" s="43">
        <f t="shared" si="51"/>
        <v>155</v>
      </c>
      <c r="BA159" s="43">
        <f>IF(BA158&lt;'Retirement Calculator'!$B$68,BA158+1,NA())</f>
        <v>155</v>
      </c>
      <c r="BB159" s="45">
        <f>IF(ISERROR(BA159),"",IF(AY159=AY158+1,BB158*(1+'Retirement Calculator'!$B$67),BB158))</f>
        <v>20933.251047165533</v>
      </c>
      <c r="BC159" s="43">
        <f>IF(ISERROR(BB159),"",FV((1+'Retirement Calculator'!$B$58)^(1/12)-1,BA159,-BB159,,0))</f>
        <v>5538265.0148791652</v>
      </c>
      <c r="BD159" s="47">
        <f>SUM($AJ$5:BB159)</f>
        <v>35398581009.524284</v>
      </c>
      <c r="BF159" s="43" t="str">
        <f>IF(O159="","",SUM($O$5:O159))</f>
        <v/>
      </c>
      <c r="BH159" s="43">
        <f t="shared" si="52"/>
        <v>13</v>
      </c>
      <c r="BI159" s="43">
        <f t="shared" si="53"/>
        <v>155</v>
      </c>
      <c r="BJ159" s="43">
        <f>IF(BJ158&lt;'Retirement Calculator'!$B$68,BJ158+1,NA())</f>
        <v>155</v>
      </c>
      <c r="BM159" s="43">
        <f t="shared" si="54"/>
        <v>13</v>
      </c>
      <c r="BN159" s="43">
        <f t="shared" si="55"/>
        <v>155</v>
      </c>
      <c r="BO159" s="43">
        <f>IF(BO158&lt;'Retirement Calculator'!$B$68,BO158+1,NA())</f>
        <v>155</v>
      </c>
      <c r="BR159" s="43">
        <f t="shared" si="56"/>
        <v>13</v>
      </c>
      <c r="BS159" s="43">
        <f t="shared" si="57"/>
        <v>155</v>
      </c>
      <c r="BT159" s="43">
        <f>IF(BT158&lt;'Retirement Calculator'!$B$68,BT158+1,NA())</f>
        <v>155</v>
      </c>
      <c r="BW159" s="43">
        <f t="shared" si="58"/>
        <v>13</v>
      </c>
      <c r="BX159" s="43">
        <f t="shared" si="59"/>
        <v>155</v>
      </c>
      <c r="BY159" s="43">
        <f>IF(BY158&lt;'Retirement Calculator'!$B$68,BY158+1,NA())</f>
        <v>155</v>
      </c>
    </row>
    <row r="160" spans="1:77">
      <c r="A160" s="44"/>
      <c r="B160" s="12" t="e">
        <f xml:space="preserve"> IF(ISERROR(F160),NA(),AI160)</f>
        <v>#N/A</v>
      </c>
      <c r="C160" s="71"/>
      <c r="D160" s="104"/>
      <c r="E160" s="99"/>
      <c r="F160" s="102" t="e">
        <f t="shared" si="43"/>
        <v>#N/A</v>
      </c>
      <c r="G160" s="103" t="str">
        <f>IF(D160="","",(D160+G159)*(1+((1+'Retirement Calculator'!$B$56)^(1/12)-1)))</f>
        <v/>
      </c>
      <c r="H160" s="55" t="str">
        <f>IF(C160="","",FV((1+'Retirement Calculator'!$B$56)^(1/12)-1,AI160,-C160,,0))</f>
        <v/>
      </c>
      <c r="I160" s="71"/>
      <c r="J160" s="99"/>
      <c r="K160" s="99"/>
      <c r="L160" s="102" t="e">
        <f t="shared" si="44"/>
        <v>#N/A</v>
      </c>
      <c r="M160" s="12" t="str">
        <f>IF(I160="","",FV((1+'Retirement Calculator'!$B$57)^(1/12)-1,AR160,-I160,,0))</f>
        <v/>
      </c>
      <c r="N160" s="12" t="str">
        <f>IF(J160="","",(J160+N159)*(1+((1+'Retirement Calculator'!$B$57)^(1/12)-1)))</f>
        <v/>
      </c>
      <c r="O160" s="71"/>
      <c r="P160" s="71"/>
      <c r="Q160" s="99"/>
      <c r="R160" s="69" t="e">
        <f t="shared" si="45"/>
        <v>#N/A</v>
      </c>
      <c r="S160" s="12" t="str">
        <f>IF(O160="","",FV((1+'Retirement Calculator'!$B$58)^(1/12)-1,BA160,-O160,,0))</f>
        <v/>
      </c>
      <c r="T160" s="43" t="str">
        <f>IF(P160="","",(P160+T159)*(1+((1+'Retirement Calculator'!$B$58)^(1/12)-1)))</f>
        <v/>
      </c>
      <c r="U160" s="71"/>
      <c r="V160" s="99"/>
      <c r="W160" s="108" t="str">
        <f>IF(U160="","",(U160+W159)*(1+((1+'Retirement Calculator'!$C$65)^(1/12)-1)))</f>
        <v/>
      </c>
      <c r="X160" s="73">
        <f t="shared" si="40"/>
        <v>0</v>
      </c>
      <c r="Y160" s="83" t="str">
        <f>IF(ISERROR(B160),"",SUM($X$5:X160))</f>
        <v/>
      </c>
      <c r="Z160" s="73">
        <f t="shared" si="41"/>
        <v>0</v>
      </c>
      <c r="AA160" s="83" t="str">
        <f>IF(ISERROR(B160),"",IF(Z160=0,NA(),SUM($Z$5:Z160)))</f>
        <v/>
      </c>
      <c r="AB160" s="83">
        <f t="shared" si="42"/>
        <v>0</v>
      </c>
      <c r="AC160" s="83" t="str">
        <f>IF(ISERROR(B160),"",IF(AB160=0,NA(),SUM($AB$5:AB160)))</f>
        <v/>
      </c>
      <c r="AD160" s="68">
        <f>IF(ISERROR(AI160),"",IF(AG160=AG159+1,AD159*(1+'Retirement Calculator'!$B$6),AD159))</f>
        <v>106467.44929645</v>
      </c>
      <c r="AE160" s="135"/>
      <c r="AF160" s="83" t="str">
        <f>IF(AE160="","",NPER((1+'Retirement Calculator'!$B$15)/(1+'Retirement Calculator'!$B$14)-1,-12*AE160,AA160,,1))</f>
        <v/>
      </c>
      <c r="AG160" s="129">
        <f t="shared" si="46"/>
        <v>13</v>
      </c>
      <c r="AH160" s="43">
        <f t="shared" si="47"/>
        <v>156</v>
      </c>
      <c r="AI160" s="43">
        <f>IF(AI159&lt;'Retirement Calculator'!$B$68,AI159+1,NA())</f>
        <v>156</v>
      </c>
      <c r="AJ160" s="47">
        <f>IF(ISERROR(AI160),"",IF(AG160=AG159+1,AJ159*(1+'Retirement Calculator'!$B$67),AJ159))</f>
        <v>41866.502094331066</v>
      </c>
      <c r="AK160" s="43">
        <f>IF(ISERROR(AJ160),"",FV((1+'Retirement Calculator'!$B$56)^(1/12)-1,AI160,-AJ160,,0))</f>
        <v>12875120.378005592</v>
      </c>
      <c r="AL160" s="47">
        <f>SUM($AJ$5:AJ160)</f>
        <v>3925583.3408130109</v>
      </c>
      <c r="AN160" s="43" t="str">
        <f>IF(C160="","",SUM($C$5:C160))</f>
        <v/>
      </c>
      <c r="AP160" s="43">
        <f t="shared" si="48"/>
        <v>13</v>
      </c>
      <c r="AQ160" s="43">
        <f t="shared" si="49"/>
        <v>156</v>
      </c>
      <c r="AR160" s="43">
        <f>IF(AR159&lt;'Retirement Calculator'!$B$68,AR159+1,NA())</f>
        <v>156</v>
      </c>
      <c r="AS160" s="45">
        <f>IF(ISERROR(AR160),"",IF(AP160=AP159+1,AS159*(1+'Retirement Calculator'!$B$67),AS159))</f>
        <v>6977.7503490551771</v>
      </c>
      <c r="AT160" s="43">
        <f>IF(ISERROR(AS160),"",FV((1+'Retirement Calculator'!$B$57)^(1/12)-1,AR160,-AS160,,0))</f>
        <v>1624079.8028831594</v>
      </c>
      <c r="AU160" s="47">
        <f>SUM($AJ$5:AS160)</f>
        <v>860421013.36612284</v>
      </c>
      <c r="AW160" s="43" t="str">
        <f>IF(I160="","",SUM($I$5:I160))</f>
        <v/>
      </c>
      <c r="AY160" s="43">
        <f t="shared" si="50"/>
        <v>13</v>
      </c>
      <c r="AZ160" s="43">
        <f t="shared" si="51"/>
        <v>156</v>
      </c>
      <c r="BA160" s="43">
        <f>IF(BA159&lt;'Retirement Calculator'!$B$68,BA159+1,NA())</f>
        <v>156</v>
      </c>
      <c r="BB160" s="45">
        <f>IF(ISERROR(BA160),"",IF(AY160=AY159+1,BB159*(1+'Retirement Calculator'!$B$67),BB159))</f>
        <v>20933.251047165533</v>
      </c>
      <c r="BC160" s="43">
        <f>IF(ISERROR(BB160),"",FV((1+'Retirement Calculator'!$B$58)^(1/12)-1,BA160,-BB160,,0))</f>
        <v>5594831.6297892407</v>
      </c>
      <c r="BD160" s="47">
        <f>SUM($AJ$5:BB160)</f>
        <v>36277497233.915604</v>
      </c>
      <c r="BF160" s="43" t="str">
        <f>IF(O160="","",SUM($O$5:O160))</f>
        <v/>
      </c>
      <c r="BH160" s="43">
        <f t="shared" si="52"/>
        <v>13</v>
      </c>
      <c r="BI160" s="43">
        <f t="shared" si="53"/>
        <v>156</v>
      </c>
      <c r="BJ160" s="43">
        <f>IF(BJ159&lt;'Retirement Calculator'!$B$68,BJ159+1,NA())</f>
        <v>156</v>
      </c>
      <c r="BM160" s="43">
        <f t="shared" si="54"/>
        <v>13</v>
      </c>
      <c r="BN160" s="43">
        <f t="shared" si="55"/>
        <v>156</v>
      </c>
      <c r="BO160" s="43">
        <f>IF(BO159&lt;'Retirement Calculator'!$B$68,BO159+1,NA())</f>
        <v>156</v>
      </c>
      <c r="BR160" s="43">
        <f t="shared" si="56"/>
        <v>13</v>
      </c>
      <c r="BS160" s="43">
        <f t="shared" si="57"/>
        <v>156</v>
      </c>
      <c r="BT160" s="43">
        <f>IF(BT159&lt;'Retirement Calculator'!$B$68,BT159+1,NA())</f>
        <v>156</v>
      </c>
      <c r="BW160" s="43">
        <f t="shared" si="58"/>
        <v>13</v>
      </c>
      <c r="BX160" s="43">
        <f t="shared" si="59"/>
        <v>156</v>
      </c>
      <c r="BY160" s="43">
        <f>IF(BY159&lt;'Retirement Calculator'!$B$68,BY159+1,NA())</f>
        <v>156</v>
      </c>
    </row>
    <row r="161" spans="1:77">
      <c r="A161" s="44"/>
      <c r="B161" s="12" t="e">
        <f xml:space="preserve"> IF(ISERROR(F161),NA(),AI161)</f>
        <v>#N/A</v>
      </c>
      <c r="C161" s="71"/>
      <c r="D161" s="104"/>
      <c r="E161" s="99"/>
      <c r="F161" s="102" t="e">
        <f t="shared" si="43"/>
        <v>#N/A</v>
      </c>
      <c r="G161" s="103" t="str">
        <f>IF(D161="","",(D161+G160)*(1+((1+'Retirement Calculator'!$B$56)^(1/12)-1)))</f>
        <v/>
      </c>
      <c r="H161" s="55" t="str">
        <f>IF(C161="","",FV((1+'Retirement Calculator'!$B$56)^(1/12)-1,AI161,-C161,,0))</f>
        <v/>
      </c>
      <c r="I161" s="71"/>
      <c r="J161" s="99"/>
      <c r="K161" s="99"/>
      <c r="L161" s="102" t="e">
        <f t="shared" si="44"/>
        <v>#N/A</v>
      </c>
      <c r="M161" s="12" t="str">
        <f>IF(I161="","",FV((1+'Retirement Calculator'!$B$57)^(1/12)-1,AR161,-I161,,0))</f>
        <v/>
      </c>
      <c r="N161" s="12" t="str">
        <f>IF(J161="","",(J161+N160)*(1+((1+'Retirement Calculator'!$B$57)^(1/12)-1)))</f>
        <v/>
      </c>
      <c r="O161" s="71"/>
      <c r="P161" s="71"/>
      <c r="Q161" s="99"/>
      <c r="R161" s="69" t="e">
        <f t="shared" si="45"/>
        <v>#N/A</v>
      </c>
      <c r="S161" s="12" t="str">
        <f>IF(O161="","",FV((1+'Retirement Calculator'!$B$58)^(1/12)-1,BA161,-O161,,0))</f>
        <v/>
      </c>
      <c r="T161" s="43" t="str">
        <f>IF(P161="","",(P161+T160)*(1+((1+'Retirement Calculator'!$B$58)^(1/12)-1)))</f>
        <v/>
      </c>
      <c r="U161" s="71"/>
      <c r="V161" s="99"/>
      <c r="W161" s="108" t="str">
        <f>IF(U161="","",(U161+W160)*(1+((1+'Retirement Calculator'!$C$65)^(1/12)-1)))</f>
        <v/>
      </c>
      <c r="X161" s="73">
        <f t="shared" si="40"/>
        <v>0</v>
      </c>
      <c r="Y161" s="83" t="str">
        <f>IF(ISERROR(B161),"",SUM($X$5:X161))</f>
        <v/>
      </c>
      <c r="Z161" s="73">
        <f t="shared" si="41"/>
        <v>0</v>
      </c>
      <c r="AA161" s="83" t="str">
        <f>IF(ISERROR(B161),"",IF(Z161=0,NA(),SUM($Z$5:Z161)))</f>
        <v/>
      </c>
      <c r="AB161" s="83">
        <f t="shared" si="42"/>
        <v>0</v>
      </c>
      <c r="AC161" s="83" t="str">
        <f>IF(ISERROR(B161),"",IF(AB161=0,NA(),SUM($AB$5:AB161)))</f>
        <v/>
      </c>
      <c r="AD161" s="68">
        <f>IF(ISERROR(AI161),"",IF(AG161=AG160+1,AD160*(1+'Retirement Calculator'!$B$6),AD160))</f>
        <v>115517.18248664823</v>
      </c>
      <c r="AE161" s="135"/>
      <c r="AF161" s="83" t="str">
        <f>IF(AE161="","",NPER((1+'Retirement Calculator'!$B$15)/(1+'Retirement Calculator'!$B$14)-1,-12*AE161,AA161,,1))</f>
        <v/>
      </c>
      <c r="AG161" s="129">
        <f t="shared" si="46"/>
        <v>14</v>
      </c>
      <c r="AH161" s="43">
        <f t="shared" si="47"/>
        <v>157</v>
      </c>
      <c r="AI161" s="43">
        <f>IF(AI160&lt;'Retirement Calculator'!$B$68,AI160+1,NA())</f>
        <v>157</v>
      </c>
      <c r="AJ161" s="47">
        <f>IF(ISERROR(AI161),"",IF(AG161=AG160+1,AJ160*(1+'Retirement Calculator'!$B$67),AJ160))</f>
        <v>46053.152303764175</v>
      </c>
      <c r="AK161" s="43">
        <f>IF(ISERROR(AJ161),"",FV((1+'Retirement Calculator'!$B$56)^(1/12)-1,AI161,-AJ161,,0))</f>
        <v>14321620.387836503</v>
      </c>
      <c r="AL161" s="47">
        <f>SUM($AJ$5:AJ161)</f>
        <v>3971636.4931167751</v>
      </c>
      <c r="AN161" s="43" t="str">
        <f>IF(C161="","",SUM($C$5:C161))</f>
        <v/>
      </c>
      <c r="AP161" s="43">
        <f t="shared" si="48"/>
        <v>14</v>
      </c>
      <c r="AQ161" s="43">
        <f t="shared" si="49"/>
        <v>157</v>
      </c>
      <c r="AR161" s="43">
        <f>IF(AR160&lt;'Retirement Calculator'!$B$68,AR160+1,NA())</f>
        <v>157</v>
      </c>
      <c r="AS161" s="45">
        <f>IF(ISERROR(AR161),"",IF(AP161=AP160+1,AS160*(1+'Retirement Calculator'!$B$67),AS160))</f>
        <v>7675.5253839606958</v>
      </c>
      <c r="AT161" s="43">
        <f>IF(ISERROR(AS161),"",FV((1+'Retirement Calculator'!$B$57)^(1/12)-1,AR161,-AS161,,0))</f>
        <v>1802859.1281743897</v>
      </c>
      <c r="AU161" s="47">
        <f>SUM($AJ$5:AS161)</f>
        <v>878768326.9247638</v>
      </c>
      <c r="AW161" s="43" t="str">
        <f>IF(I161="","",SUM($I$5:I161))</f>
        <v/>
      </c>
      <c r="AY161" s="43">
        <f t="shared" si="50"/>
        <v>14</v>
      </c>
      <c r="AZ161" s="43">
        <f t="shared" si="51"/>
        <v>157</v>
      </c>
      <c r="BA161" s="43">
        <f>IF(BA160&lt;'Retirement Calculator'!$B$68,BA160+1,NA())</f>
        <v>157</v>
      </c>
      <c r="BB161" s="45">
        <f>IF(ISERROR(BA161),"",IF(AY161=AY160+1,BB160*(1+'Retirement Calculator'!$B$67),BB160))</f>
        <v>23026.576151882087</v>
      </c>
      <c r="BC161" s="43">
        <f>IF(ISERROR(BB161),"",FV((1+'Retirement Calculator'!$B$58)^(1/12)-1,BA161,-BB161,,0))</f>
        <v>6216938.415603159</v>
      </c>
      <c r="BD161" s="47">
        <f>SUM($AJ$5:BB161)</f>
        <v>37176439088.10334</v>
      </c>
      <c r="BF161" s="43" t="str">
        <f>IF(O161="","",SUM($O$5:O161))</f>
        <v/>
      </c>
      <c r="BH161" s="43">
        <f t="shared" si="52"/>
        <v>14</v>
      </c>
      <c r="BI161" s="43">
        <f t="shared" si="53"/>
        <v>157</v>
      </c>
      <c r="BJ161" s="43">
        <f>IF(BJ160&lt;'Retirement Calculator'!$B$68,BJ160+1,NA())</f>
        <v>157</v>
      </c>
      <c r="BM161" s="43">
        <f t="shared" si="54"/>
        <v>14</v>
      </c>
      <c r="BN161" s="43">
        <f t="shared" si="55"/>
        <v>157</v>
      </c>
      <c r="BO161" s="43">
        <f>IF(BO160&lt;'Retirement Calculator'!$B$68,BO160+1,NA())</f>
        <v>157</v>
      </c>
      <c r="BR161" s="43">
        <f t="shared" si="56"/>
        <v>14</v>
      </c>
      <c r="BS161" s="43">
        <f t="shared" si="57"/>
        <v>157</v>
      </c>
      <c r="BT161" s="43">
        <f>IF(BT160&lt;'Retirement Calculator'!$B$68,BT160+1,NA())</f>
        <v>157</v>
      </c>
      <c r="BW161" s="43">
        <f t="shared" si="58"/>
        <v>14</v>
      </c>
      <c r="BX161" s="43">
        <f t="shared" si="59"/>
        <v>157</v>
      </c>
      <c r="BY161" s="43">
        <f>IF(BY160&lt;'Retirement Calculator'!$B$68,BY160+1,NA())</f>
        <v>157</v>
      </c>
    </row>
    <row r="162" spans="1:77">
      <c r="A162" s="44"/>
      <c r="B162" s="12" t="e">
        <f xml:space="preserve"> IF(ISERROR(F162),NA(),AI162)</f>
        <v>#N/A</v>
      </c>
      <c r="C162" s="71"/>
      <c r="D162" s="104"/>
      <c r="E162" s="99"/>
      <c r="F162" s="102" t="e">
        <f t="shared" si="43"/>
        <v>#N/A</v>
      </c>
      <c r="G162" s="103" t="str">
        <f>IF(D162="","",(D162+G161)*(1+((1+'Retirement Calculator'!$B$56)^(1/12)-1)))</f>
        <v/>
      </c>
      <c r="H162" s="55" t="str">
        <f>IF(C162="","",FV((1+'Retirement Calculator'!$B$56)^(1/12)-1,AI162,-C162,,0))</f>
        <v/>
      </c>
      <c r="I162" s="71"/>
      <c r="J162" s="99"/>
      <c r="K162" s="99"/>
      <c r="L162" s="102" t="e">
        <f t="shared" si="44"/>
        <v>#N/A</v>
      </c>
      <c r="M162" s="12" t="str">
        <f>IF(I162="","",FV((1+'Retirement Calculator'!$B$57)^(1/12)-1,AR162,-I162,,0))</f>
        <v/>
      </c>
      <c r="N162" s="12" t="str">
        <f>IF(J162="","",(J162+N161)*(1+((1+'Retirement Calculator'!$B$57)^(1/12)-1)))</f>
        <v/>
      </c>
      <c r="O162" s="71"/>
      <c r="P162" s="71"/>
      <c r="Q162" s="99"/>
      <c r="R162" s="69" t="e">
        <f t="shared" si="45"/>
        <v>#N/A</v>
      </c>
      <c r="S162" s="12" t="str">
        <f>IF(O162="","",FV((1+'Retirement Calculator'!$B$58)^(1/12)-1,BA162,-O162,,0))</f>
        <v/>
      </c>
      <c r="T162" s="43" t="str">
        <f>IF(P162="","",(P162+T161)*(1+((1+'Retirement Calculator'!$B$58)^(1/12)-1)))</f>
        <v/>
      </c>
      <c r="U162" s="71"/>
      <c r="V162" s="99"/>
      <c r="W162" s="108" t="str">
        <f>IF(U162="","",(U162+W161)*(1+((1+'Retirement Calculator'!$C$65)^(1/12)-1)))</f>
        <v/>
      </c>
      <c r="X162" s="73">
        <f t="shared" si="40"/>
        <v>0</v>
      </c>
      <c r="Y162" s="83" t="str">
        <f>IF(ISERROR(B162),"",SUM($X$5:X162))</f>
        <v/>
      </c>
      <c r="Z162" s="73">
        <f t="shared" si="41"/>
        <v>0</v>
      </c>
      <c r="AA162" s="83" t="str">
        <f>IF(ISERROR(B162),"",IF(Z162=0,NA(),SUM($Z$5:Z162)))</f>
        <v/>
      </c>
      <c r="AB162" s="83">
        <f t="shared" si="42"/>
        <v>0</v>
      </c>
      <c r="AC162" s="83" t="str">
        <f>IF(ISERROR(B162),"",IF(AB162=0,NA(),SUM($AB$5:AB162)))</f>
        <v/>
      </c>
      <c r="AD162" s="68">
        <f>IF(ISERROR(AI162),"",IF(AG162=AG161+1,AD161*(1+'Retirement Calculator'!$B$6),AD161))</f>
        <v>115517.18248664823</v>
      </c>
      <c r="AE162" s="135"/>
      <c r="AF162" s="83" t="str">
        <f>IF(AE162="","",NPER((1+'Retirement Calculator'!$B$15)/(1+'Retirement Calculator'!$B$14)-1,-12*AE162,AA162,,1))</f>
        <v/>
      </c>
      <c r="AG162" s="129">
        <f t="shared" si="46"/>
        <v>14</v>
      </c>
      <c r="AH162" s="43">
        <f t="shared" si="47"/>
        <v>158</v>
      </c>
      <c r="AI162" s="43">
        <f>IF(AI161&lt;'Retirement Calculator'!$B$68,AI161+1,NA())</f>
        <v>158</v>
      </c>
      <c r="AJ162" s="47">
        <f>IF(ISERROR(AI162),"",IF(AG162=AG161+1,AJ161*(1+'Retirement Calculator'!$B$67),AJ161))</f>
        <v>46053.152303764175</v>
      </c>
      <c r="AK162" s="43">
        <f>IF(ISERROR(AJ162),"",FV((1+'Retirement Calculator'!$B$56)^(1/12)-1,AI162,-AJ162,,0))</f>
        <v>14481876.152282322</v>
      </c>
      <c r="AL162" s="47">
        <f>SUM($AJ$5:AJ162)</f>
        <v>4017689.6454205392</v>
      </c>
      <c r="AN162" s="43" t="str">
        <f>IF(C162="","",SUM($C$5:C162))</f>
        <v/>
      </c>
      <c r="AP162" s="43">
        <f t="shared" si="48"/>
        <v>14</v>
      </c>
      <c r="AQ162" s="43">
        <f t="shared" si="49"/>
        <v>158</v>
      </c>
      <c r="AR162" s="43">
        <f>IF(AR161&lt;'Retirement Calculator'!$B$68,AR161+1,NA())</f>
        <v>158</v>
      </c>
      <c r="AS162" s="45">
        <f>IF(ISERROR(AR162),"",IF(AP162=AP161+1,AS161*(1+'Retirement Calculator'!$B$67),AS161))</f>
        <v>7675.5253839606958</v>
      </c>
      <c r="AT162" s="43">
        <f>IF(ISERROR(AS162),"",FV((1+'Retirement Calculator'!$B$57)^(1/12)-1,AR162,-AS162,,0))</f>
        <v>1819310.1615269303</v>
      </c>
      <c r="AU162" s="47">
        <f>SUM($AJ$5:AS162)</f>
        <v>897321951.40015447</v>
      </c>
      <c r="AW162" s="43" t="str">
        <f>IF(I162="","",SUM($I$5:I162))</f>
        <v/>
      </c>
      <c r="AY162" s="43">
        <f t="shared" si="50"/>
        <v>14</v>
      </c>
      <c r="AZ162" s="43">
        <f t="shared" si="51"/>
        <v>158</v>
      </c>
      <c r="BA162" s="43">
        <f>IF(BA161&lt;'Retirement Calculator'!$B$68,BA161+1,NA())</f>
        <v>158</v>
      </c>
      <c r="BB162" s="45">
        <f>IF(ISERROR(BA162),"",IF(AY162=AY161+1,BB161*(1+'Retirement Calculator'!$B$67),BB161))</f>
        <v>23026.576151882087</v>
      </c>
      <c r="BC162" s="43">
        <f>IF(ISERROR(BB162),"",FV((1+'Retirement Calculator'!$B$58)^(1/12)-1,BA162,-BB162,,0))</f>
        <v>6279964.960713069</v>
      </c>
      <c r="BD162" s="47">
        <f>SUM($AJ$5:BB162)</f>
        <v>38094157330.716568</v>
      </c>
      <c r="BF162" s="43" t="str">
        <f>IF(O162="","",SUM($O$5:O162))</f>
        <v/>
      </c>
      <c r="BH162" s="43">
        <f t="shared" si="52"/>
        <v>14</v>
      </c>
      <c r="BI162" s="43">
        <f t="shared" si="53"/>
        <v>158</v>
      </c>
      <c r="BJ162" s="43">
        <f>IF(BJ161&lt;'Retirement Calculator'!$B$68,BJ161+1,NA())</f>
        <v>158</v>
      </c>
      <c r="BM162" s="43">
        <f t="shared" si="54"/>
        <v>14</v>
      </c>
      <c r="BN162" s="43">
        <f t="shared" si="55"/>
        <v>158</v>
      </c>
      <c r="BO162" s="43">
        <f>IF(BO161&lt;'Retirement Calculator'!$B$68,BO161+1,NA())</f>
        <v>158</v>
      </c>
      <c r="BR162" s="43">
        <f t="shared" si="56"/>
        <v>14</v>
      </c>
      <c r="BS162" s="43">
        <f t="shared" si="57"/>
        <v>158</v>
      </c>
      <c r="BT162" s="43">
        <f>IF(BT161&lt;'Retirement Calculator'!$B$68,BT161+1,NA())</f>
        <v>158</v>
      </c>
      <c r="BW162" s="43">
        <f t="shared" si="58"/>
        <v>14</v>
      </c>
      <c r="BX162" s="43">
        <f t="shared" si="59"/>
        <v>158</v>
      </c>
      <c r="BY162" s="43">
        <f>IF(BY161&lt;'Retirement Calculator'!$B$68,BY161+1,NA())</f>
        <v>158</v>
      </c>
    </row>
    <row r="163" spans="1:77">
      <c r="A163" s="44"/>
      <c r="B163" s="12" t="e">
        <f xml:space="preserve"> IF(ISERROR(F163),NA(),AI163)</f>
        <v>#N/A</v>
      </c>
      <c r="C163" s="71"/>
      <c r="D163" s="104"/>
      <c r="E163" s="99"/>
      <c r="F163" s="102" t="e">
        <f t="shared" si="43"/>
        <v>#N/A</v>
      </c>
      <c r="G163" s="103" t="str">
        <f>IF(D163="","",(D163+G162)*(1+((1+'Retirement Calculator'!$B$56)^(1/12)-1)))</f>
        <v/>
      </c>
      <c r="H163" s="55" t="str">
        <f>IF(C163="","",FV((1+'Retirement Calculator'!$B$56)^(1/12)-1,AI163,-C163,,0))</f>
        <v/>
      </c>
      <c r="I163" s="71"/>
      <c r="J163" s="99"/>
      <c r="K163" s="99"/>
      <c r="L163" s="102" t="e">
        <f t="shared" si="44"/>
        <v>#N/A</v>
      </c>
      <c r="M163" s="12" t="str">
        <f>IF(I163="","",FV((1+'Retirement Calculator'!$B$57)^(1/12)-1,AR163,-I163,,0))</f>
        <v/>
      </c>
      <c r="N163" s="12" t="str">
        <f>IF(J163="","",(J163+N162)*(1+((1+'Retirement Calculator'!$B$57)^(1/12)-1)))</f>
        <v/>
      </c>
      <c r="O163" s="71"/>
      <c r="P163" s="71"/>
      <c r="Q163" s="99"/>
      <c r="R163" s="69" t="e">
        <f t="shared" si="45"/>
        <v>#N/A</v>
      </c>
      <c r="S163" s="12" t="str">
        <f>IF(O163="","",FV((1+'Retirement Calculator'!$B$58)^(1/12)-1,BA163,-O163,,0))</f>
        <v/>
      </c>
      <c r="T163" s="43" t="str">
        <f>IF(P163="","",(P163+T162)*(1+((1+'Retirement Calculator'!$B$58)^(1/12)-1)))</f>
        <v/>
      </c>
      <c r="U163" s="71"/>
      <c r="V163" s="99"/>
      <c r="W163" s="108" t="str">
        <f>IF(U163="","",(U163+W162)*(1+((1+'Retirement Calculator'!$C$65)^(1/12)-1)))</f>
        <v/>
      </c>
      <c r="X163" s="73">
        <f t="shared" si="40"/>
        <v>0</v>
      </c>
      <c r="Y163" s="83" t="str">
        <f>IF(ISERROR(B163),"",SUM($X$5:X163))</f>
        <v/>
      </c>
      <c r="Z163" s="73">
        <f t="shared" si="41"/>
        <v>0</v>
      </c>
      <c r="AA163" s="83" t="str">
        <f>IF(ISERROR(B163),"",IF(Z163=0,NA(),SUM($Z$5:Z163)))</f>
        <v/>
      </c>
      <c r="AB163" s="83">
        <f t="shared" si="42"/>
        <v>0</v>
      </c>
      <c r="AC163" s="83" t="str">
        <f>IF(ISERROR(B163),"",IF(AB163=0,NA(),SUM($AB$5:AB163)))</f>
        <v/>
      </c>
      <c r="AD163" s="68">
        <f>IF(ISERROR(AI163),"",IF(AG163=AG162+1,AD162*(1+'Retirement Calculator'!$B$6),AD162))</f>
        <v>115517.18248664823</v>
      </c>
      <c r="AE163" s="135"/>
      <c r="AF163" s="83" t="str">
        <f>IF(AE163="","",NPER((1+'Retirement Calculator'!$B$15)/(1+'Retirement Calculator'!$B$14)-1,-12*AE163,AA163,,1))</f>
        <v/>
      </c>
      <c r="AG163" s="129">
        <f t="shared" si="46"/>
        <v>14</v>
      </c>
      <c r="AH163" s="43">
        <f t="shared" si="47"/>
        <v>159</v>
      </c>
      <c r="AI163" s="43">
        <f>IF(AI162&lt;'Retirement Calculator'!$B$68,AI162+1,NA())</f>
        <v>159</v>
      </c>
      <c r="AJ163" s="47">
        <f>IF(ISERROR(AI163),"",IF(AG163=AG162+1,AJ162*(1+'Retirement Calculator'!$B$67),AJ162))</f>
        <v>46053.152303764175</v>
      </c>
      <c r="AK163" s="43">
        <f>IF(ISERROR(AJ163),"",FV((1+'Retirement Calculator'!$B$56)^(1/12)-1,AI163,-AJ163,,0))</f>
        <v>14643409.818698375</v>
      </c>
      <c r="AL163" s="47">
        <f>SUM($AJ$5:AJ163)</f>
        <v>4063742.7977243033</v>
      </c>
      <c r="AN163" s="43" t="str">
        <f>IF(C163="","",SUM($C$5:C163))</f>
        <v/>
      </c>
      <c r="AP163" s="43">
        <f t="shared" si="48"/>
        <v>14</v>
      </c>
      <c r="AQ163" s="43">
        <f t="shared" si="49"/>
        <v>159</v>
      </c>
      <c r="AR163" s="43">
        <f>IF(AR162&lt;'Retirement Calculator'!$B$68,AR162+1,NA())</f>
        <v>159</v>
      </c>
      <c r="AS163" s="45">
        <f>IF(ISERROR(AR163),"",IF(AP163=AP162+1,AS162*(1+'Retirement Calculator'!$B$67),AS162))</f>
        <v>7675.5253839606958</v>
      </c>
      <c r="AT163" s="43">
        <f>IF(ISERROR(AS163),"",FV((1+'Retirement Calculator'!$B$57)^(1/12)-1,AR163,-AS163,,0))</f>
        <v>1835841.2711161657</v>
      </c>
      <c r="AU163" s="47">
        <f>SUM($AJ$5:AS163)</f>
        <v>916083164.69426489</v>
      </c>
      <c r="AW163" s="43" t="str">
        <f>IF(I163="","",SUM($I$5:I163))</f>
        <v/>
      </c>
      <c r="AY163" s="43">
        <f t="shared" si="50"/>
        <v>14</v>
      </c>
      <c r="AZ163" s="43">
        <f t="shared" si="51"/>
        <v>159</v>
      </c>
      <c r="BA163" s="43">
        <f>IF(BA162&lt;'Retirement Calculator'!$B$68,BA162+1,NA())</f>
        <v>159</v>
      </c>
      <c r="BB163" s="45">
        <f>IF(ISERROR(BA163),"",IF(AY163=AY162+1,BB162*(1+'Retirement Calculator'!$B$67),BB162))</f>
        <v>23026.576151882087</v>
      </c>
      <c r="BC163" s="43">
        <f>IF(ISERROR(BB163),"",FV((1+'Retirement Calculator'!$B$58)^(1/12)-1,BA163,-BB163,,0))</f>
        <v>6343397.0205119438</v>
      </c>
      <c r="BD163" s="47">
        <f>SUM($AJ$5:BB163)</f>
        <v>39030860908.552208</v>
      </c>
      <c r="BF163" s="43" t="str">
        <f>IF(O163="","",SUM($O$5:O163))</f>
        <v/>
      </c>
      <c r="BH163" s="43">
        <f t="shared" si="52"/>
        <v>14</v>
      </c>
      <c r="BI163" s="43">
        <f t="shared" si="53"/>
        <v>159</v>
      </c>
      <c r="BJ163" s="43">
        <f>IF(BJ162&lt;'Retirement Calculator'!$B$68,BJ162+1,NA())</f>
        <v>159</v>
      </c>
      <c r="BM163" s="43">
        <f t="shared" si="54"/>
        <v>14</v>
      </c>
      <c r="BN163" s="43">
        <f t="shared" si="55"/>
        <v>159</v>
      </c>
      <c r="BO163" s="43">
        <f>IF(BO162&lt;'Retirement Calculator'!$B$68,BO162+1,NA())</f>
        <v>159</v>
      </c>
      <c r="BR163" s="43">
        <f t="shared" si="56"/>
        <v>14</v>
      </c>
      <c r="BS163" s="43">
        <f t="shared" si="57"/>
        <v>159</v>
      </c>
      <c r="BT163" s="43">
        <f>IF(BT162&lt;'Retirement Calculator'!$B$68,BT162+1,NA())</f>
        <v>159</v>
      </c>
      <c r="BW163" s="43">
        <f t="shared" si="58"/>
        <v>14</v>
      </c>
      <c r="BX163" s="43">
        <f t="shared" si="59"/>
        <v>159</v>
      </c>
      <c r="BY163" s="43">
        <f>IF(BY162&lt;'Retirement Calculator'!$B$68,BY162+1,NA())</f>
        <v>159</v>
      </c>
    </row>
    <row r="164" spans="1:77">
      <c r="A164" s="44"/>
      <c r="B164" s="12" t="e">
        <f xml:space="preserve"> IF(ISERROR(F164),NA(),AI164)</f>
        <v>#N/A</v>
      </c>
      <c r="C164" s="71"/>
      <c r="D164" s="104"/>
      <c r="E164" s="99"/>
      <c r="F164" s="102" t="e">
        <f t="shared" si="43"/>
        <v>#N/A</v>
      </c>
      <c r="G164" s="103" t="str">
        <f>IF(D164="","",(D164+G163)*(1+((1+'Retirement Calculator'!$B$56)^(1/12)-1)))</f>
        <v/>
      </c>
      <c r="H164" s="55" t="str">
        <f>IF(C164="","",FV((1+'Retirement Calculator'!$B$56)^(1/12)-1,AI164,-C164,,0))</f>
        <v/>
      </c>
      <c r="I164" s="71"/>
      <c r="J164" s="99"/>
      <c r="K164" s="99"/>
      <c r="L164" s="102" t="e">
        <f t="shared" si="44"/>
        <v>#N/A</v>
      </c>
      <c r="M164" s="12" t="str">
        <f>IF(I164="","",FV((1+'Retirement Calculator'!$B$57)^(1/12)-1,AR164,-I164,,0))</f>
        <v/>
      </c>
      <c r="N164" s="12" t="str">
        <f>IF(J164="","",(J164+N163)*(1+((1+'Retirement Calculator'!$B$57)^(1/12)-1)))</f>
        <v/>
      </c>
      <c r="O164" s="71"/>
      <c r="P164" s="71"/>
      <c r="Q164" s="99"/>
      <c r="R164" s="69" t="e">
        <f t="shared" si="45"/>
        <v>#N/A</v>
      </c>
      <c r="S164" s="12" t="str">
        <f>IF(O164="","",FV((1+'Retirement Calculator'!$B$58)^(1/12)-1,BA164,-O164,,0))</f>
        <v/>
      </c>
      <c r="T164" s="43" t="str">
        <f>IF(P164="","",(P164+T163)*(1+((1+'Retirement Calculator'!$B$58)^(1/12)-1)))</f>
        <v/>
      </c>
      <c r="U164" s="71"/>
      <c r="V164" s="99"/>
      <c r="W164" s="108" t="str">
        <f>IF(U164="","",(U164+W163)*(1+((1+'Retirement Calculator'!$C$65)^(1/12)-1)))</f>
        <v/>
      </c>
      <c r="X164" s="73">
        <f t="shared" si="40"/>
        <v>0</v>
      </c>
      <c r="Y164" s="83" t="str">
        <f>IF(ISERROR(B164),"",SUM($X$5:X164))</f>
        <v/>
      </c>
      <c r="Z164" s="73">
        <f t="shared" si="41"/>
        <v>0</v>
      </c>
      <c r="AA164" s="83" t="str">
        <f>IF(ISERROR(B164),"",IF(Z164=0,NA(),SUM($Z$5:Z164)))</f>
        <v/>
      </c>
      <c r="AB164" s="83">
        <f t="shared" si="42"/>
        <v>0</v>
      </c>
      <c r="AC164" s="83" t="str">
        <f>IF(ISERROR(B164),"",IF(AB164=0,NA(),SUM($AB$5:AB164)))</f>
        <v/>
      </c>
      <c r="AD164" s="68">
        <f>IF(ISERROR(AI164),"",IF(AG164=AG163+1,AD163*(1+'Retirement Calculator'!$B$6),AD163))</f>
        <v>115517.18248664823</v>
      </c>
      <c r="AE164" s="135"/>
      <c r="AF164" s="83" t="str">
        <f>IF(AE164="","",NPER((1+'Retirement Calculator'!$B$15)/(1+'Retirement Calculator'!$B$14)-1,-12*AE164,AA164,,1))</f>
        <v/>
      </c>
      <c r="AG164" s="129">
        <f t="shared" si="46"/>
        <v>14</v>
      </c>
      <c r="AH164" s="43">
        <f t="shared" si="47"/>
        <v>160</v>
      </c>
      <c r="AI164" s="43">
        <f>IF(AI163&lt;'Retirement Calculator'!$B$68,AI163+1,NA())</f>
        <v>160</v>
      </c>
      <c r="AJ164" s="47">
        <f>IF(ISERROR(AI164),"",IF(AG164=AG163+1,AJ163*(1+'Retirement Calculator'!$B$67),AJ163))</f>
        <v>46053.152303764175</v>
      </c>
      <c r="AK164" s="43">
        <f>IF(ISERROR(AJ164),"",FV((1+'Retirement Calculator'!$B$56)^(1/12)-1,AI164,-AJ164,,0))</f>
        <v>14806231.577254433</v>
      </c>
      <c r="AL164" s="47">
        <f>SUM($AJ$5:AJ164)</f>
        <v>4109795.9500280675</v>
      </c>
      <c r="AN164" s="43" t="str">
        <f>IF(C164="","",SUM($C$5:C164))</f>
        <v/>
      </c>
      <c r="AP164" s="43">
        <f t="shared" si="48"/>
        <v>14</v>
      </c>
      <c r="AQ164" s="43">
        <f t="shared" si="49"/>
        <v>160</v>
      </c>
      <c r="AR164" s="43">
        <f>IF(AR163&lt;'Retirement Calculator'!$B$68,AR163+1,NA())</f>
        <v>160</v>
      </c>
      <c r="AS164" s="45">
        <f>IF(ISERROR(AR164),"",IF(AP164=AP163+1,AS163*(1+'Retirement Calculator'!$B$67),AS163))</f>
        <v>7675.5253839606958</v>
      </c>
      <c r="AT164" s="43">
        <f>IF(ISERROR(AS164),"",FV((1+'Retirement Calculator'!$B$57)^(1/12)-1,AR164,-AS164,,0))</f>
        <v>1852452.8467172293</v>
      </c>
      <c r="AU164" s="47">
        <f>SUM($AJ$5:AS164)</f>
        <v>935053254.89923513</v>
      </c>
      <c r="AW164" s="43" t="str">
        <f>IF(I164="","",SUM($I$5:I164))</f>
        <v/>
      </c>
      <c r="AY164" s="43">
        <f t="shared" si="50"/>
        <v>14</v>
      </c>
      <c r="AZ164" s="43">
        <f t="shared" si="51"/>
        <v>160</v>
      </c>
      <c r="BA164" s="43">
        <f>IF(BA163&lt;'Retirement Calculator'!$B$68,BA163+1,NA())</f>
        <v>160</v>
      </c>
      <c r="BB164" s="45">
        <f>IF(ISERROR(BA164),"",IF(AY164=AY163+1,BB163*(1+'Retirement Calculator'!$B$67),BB163))</f>
        <v>23026.576151882087</v>
      </c>
      <c r="BC164" s="43">
        <f>IF(ISERROR(BB164),"",FV((1+'Retirement Calculator'!$B$58)^(1/12)-1,BA164,-BB164,,0))</f>
        <v>6407237.2040935047</v>
      </c>
      <c r="BD164" s="47">
        <f>SUM($AJ$5:BB164)</f>
        <v>39986760067.079285</v>
      </c>
      <c r="BF164" s="43" t="str">
        <f>IF(O164="","",SUM($O$5:O164))</f>
        <v/>
      </c>
      <c r="BH164" s="43">
        <f t="shared" si="52"/>
        <v>14</v>
      </c>
      <c r="BI164" s="43">
        <f t="shared" si="53"/>
        <v>160</v>
      </c>
      <c r="BJ164" s="43">
        <f>IF(BJ163&lt;'Retirement Calculator'!$B$68,BJ163+1,NA())</f>
        <v>160</v>
      </c>
      <c r="BM164" s="43">
        <f t="shared" si="54"/>
        <v>14</v>
      </c>
      <c r="BN164" s="43">
        <f t="shared" si="55"/>
        <v>160</v>
      </c>
      <c r="BO164" s="43">
        <f>IF(BO163&lt;'Retirement Calculator'!$B$68,BO163+1,NA())</f>
        <v>160</v>
      </c>
      <c r="BR164" s="43">
        <f t="shared" si="56"/>
        <v>14</v>
      </c>
      <c r="BS164" s="43">
        <f t="shared" si="57"/>
        <v>160</v>
      </c>
      <c r="BT164" s="43">
        <f>IF(BT163&lt;'Retirement Calculator'!$B$68,BT163+1,NA())</f>
        <v>160</v>
      </c>
      <c r="BW164" s="43">
        <f t="shared" si="58"/>
        <v>14</v>
      </c>
      <c r="BX164" s="43">
        <f t="shared" si="59"/>
        <v>160</v>
      </c>
      <c r="BY164" s="43">
        <f>IF(BY163&lt;'Retirement Calculator'!$B$68,BY163+1,NA())</f>
        <v>160</v>
      </c>
    </row>
    <row r="165" spans="1:77">
      <c r="A165" s="44"/>
      <c r="B165" s="12" t="e">
        <f xml:space="preserve"> IF(ISERROR(F165),NA(),AI165)</f>
        <v>#N/A</v>
      </c>
      <c r="C165" s="71"/>
      <c r="D165" s="104"/>
      <c r="E165" s="99"/>
      <c r="F165" s="102" t="e">
        <f t="shared" si="43"/>
        <v>#N/A</v>
      </c>
      <c r="G165" s="103" t="str">
        <f>IF(D165="","",(D165+G164)*(1+((1+'Retirement Calculator'!$B$56)^(1/12)-1)))</f>
        <v/>
      </c>
      <c r="H165" s="55" t="str">
        <f>IF(C165="","",FV((1+'Retirement Calculator'!$B$56)^(1/12)-1,AI165,-C165,,0))</f>
        <v/>
      </c>
      <c r="I165" s="71"/>
      <c r="J165" s="99"/>
      <c r="K165" s="99"/>
      <c r="L165" s="102" t="e">
        <f t="shared" si="44"/>
        <v>#N/A</v>
      </c>
      <c r="M165" s="12" t="str">
        <f>IF(I165="","",FV((1+'Retirement Calculator'!$B$57)^(1/12)-1,AR165,-I165,,0))</f>
        <v/>
      </c>
      <c r="N165" s="12" t="str">
        <f>IF(J165="","",(J165+N164)*(1+((1+'Retirement Calculator'!$B$57)^(1/12)-1)))</f>
        <v/>
      </c>
      <c r="O165" s="71"/>
      <c r="P165" s="71"/>
      <c r="Q165" s="99"/>
      <c r="R165" s="69" t="e">
        <f t="shared" si="45"/>
        <v>#N/A</v>
      </c>
      <c r="S165" s="12" t="str">
        <f>IF(O165="","",FV((1+'Retirement Calculator'!$B$58)^(1/12)-1,BA165,-O165,,0))</f>
        <v/>
      </c>
      <c r="T165" s="43" t="str">
        <f>IF(P165="","",(P165+T164)*(1+((1+'Retirement Calculator'!$B$58)^(1/12)-1)))</f>
        <v/>
      </c>
      <c r="U165" s="71"/>
      <c r="V165" s="99"/>
      <c r="W165" s="108" t="str">
        <f>IF(U165="","",(U165+W164)*(1+((1+'Retirement Calculator'!$C$65)^(1/12)-1)))</f>
        <v/>
      </c>
      <c r="X165" s="73">
        <f t="shared" si="40"/>
        <v>0</v>
      </c>
      <c r="Y165" s="83" t="str">
        <f>IF(ISERROR(B165),"",SUM($X$5:X165))</f>
        <v/>
      </c>
      <c r="Z165" s="73">
        <f t="shared" si="41"/>
        <v>0</v>
      </c>
      <c r="AA165" s="83" t="str">
        <f>IF(ISERROR(B165),"",IF(Z165=0,NA(),SUM($Z$5:Z165)))</f>
        <v/>
      </c>
      <c r="AB165" s="83">
        <f t="shared" si="42"/>
        <v>0</v>
      </c>
      <c r="AC165" s="83" t="str">
        <f>IF(ISERROR(B165),"",IF(AB165=0,NA(),SUM($AB$5:AB165)))</f>
        <v/>
      </c>
      <c r="AD165" s="68">
        <f>IF(ISERROR(AI165),"",IF(AG165=AG164+1,AD164*(1+'Retirement Calculator'!$B$6),AD164))</f>
        <v>115517.18248664823</v>
      </c>
      <c r="AE165" s="135"/>
      <c r="AF165" s="83" t="str">
        <f>IF(AE165="","",NPER((1+'Retirement Calculator'!$B$15)/(1+'Retirement Calculator'!$B$14)-1,-12*AE165,AA165,,1))</f>
        <v/>
      </c>
      <c r="AG165" s="129">
        <f t="shared" si="46"/>
        <v>14</v>
      </c>
      <c r="AH165" s="43">
        <f t="shared" si="47"/>
        <v>161</v>
      </c>
      <c r="AI165" s="43">
        <f>IF(AI164&lt;'Retirement Calculator'!$B$68,AI164+1,NA())</f>
        <v>161</v>
      </c>
      <c r="AJ165" s="47">
        <f>IF(ISERROR(AI165),"",IF(AG165=AG164+1,AJ164*(1+'Retirement Calculator'!$B$67),AJ164))</f>
        <v>46053.152303764175</v>
      </c>
      <c r="AK165" s="43">
        <f>IF(ISERROR(AJ165),"",FV((1+'Retirement Calculator'!$B$56)^(1/12)-1,AI165,-AJ165,,0))</f>
        <v>14970351.699378096</v>
      </c>
      <c r="AL165" s="47">
        <f>SUM($AJ$5:AJ165)</f>
        <v>4155849.1023318316</v>
      </c>
      <c r="AN165" s="43" t="str">
        <f>IF(C165="","",SUM($C$5:C165))</f>
        <v/>
      </c>
      <c r="AP165" s="43">
        <f t="shared" si="48"/>
        <v>14</v>
      </c>
      <c r="AQ165" s="43">
        <f t="shared" si="49"/>
        <v>161</v>
      </c>
      <c r="AR165" s="43">
        <f>IF(AR164&lt;'Retirement Calculator'!$B$68,AR164+1,NA())</f>
        <v>161</v>
      </c>
      <c r="AS165" s="45">
        <f>IF(ISERROR(AR165),"",IF(AP165=AP164+1,AS164*(1+'Retirement Calculator'!$B$67),AS164))</f>
        <v>7675.5253839606958</v>
      </c>
      <c r="AT165" s="43">
        <f>IF(ISERROR(AS165),"",FV((1+'Retirement Calculator'!$B$57)^(1/12)-1,AR165,-AS165,,0))</f>
        <v>1869145.2800024995</v>
      </c>
      <c r="AU165" s="47">
        <f>SUM($AJ$5:AS165)</f>
        <v>954233520.3786329</v>
      </c>
      <c r="AW165" s="43" t="str">
        <f>IF(I165="","",SUM($I$5:I165))</f>
        <v/>
      </c>
      <c r="AY165" s="43">
        <f t="shared" si="50"/>
        <v>14</v>
      </c>
      <c r="AZ165" s="43">
        <f t="shared" si="51"/>
        <v>161</v>
      </c>
      <c r="BA165" s="43">
        <f>IF(BA164&lt;'Retirement Calculator'!$B$68,BA164+1,NA())</f>
        <v>161</v>
      </c>
      <c r="BB165" s="45">
        <f>IF(ISERROR(BA165),"",IF(AY165=AY164+1,BB164*(1+'Retirement Calculator'!$B$67),BB164))</f>
        <v>23026.576151882087</v>
      </c>
      <c r="BC165" s="43">
        <f>IF(ISERROR(BB165),"",FV((1+'Retirement Calculator'!$B$58)^(1/12)-1,BA165,-BB165,,0))</f>
        <v>6471488.1373384576</v>
      </c>
      <c r="BD165" s="47">
        <f>SUM($AJ$5:BB165)</f>
        <v>40962066360.793465</v>
      </c>
      <c r="BF165" s="43" t="str">
        <f>IF(O165="","",SUM($O$5:O165))</f>
        <v/>
      </c>
      <c r="BH165" s="43">
        <f t="shared" si="52"/>
        <v>14</v>
      </c>
      <c r="BI165" s="43">
        <f t="shared" si="53"/>
        <v>161</v>
      </c>
      <c r="BJ165" s="43">
        <f>IF(BJ164&lt;'Retirement Calculator'!$B$68,BJ164+1,NA())</f>
        <v>161</v>
      </c>
      <c r="BM165" s="43">
        <f t="shared" si="54"/>
        <v>14</v>
      </c>
      <c r="BN165" s="43">
        <f t="shared" si="55"/>
        <v>161</v>
      </c>
      <c r="BO165" s="43">
        <f>IF(BO164&lt;'Retirement Calculator'!$B$68,BO164+1,NA())</f>
        <v>161</v>
      </c>
      <c r="BR165" s="43">
        <f t="shared" si="56"/>
        <v>14</v>
      </c>
      <c r="BS165" s="43">
        <f t="shared" si="57"/>
        <v>161</v>
      </c>
      <c r="BT165" s="43">
        <f>IF(BT164&lt;'Retirement Calculator'!$B$68,BT164+1,NA())</f>
        <v>161</v>
      </c>
      <c r="BW165" s="43">
        <f t="shared" si="58"/>
        <v>14</v>
      </c>
      <c r="BX165" s="43">
        <f t="shared" si="59"/>
        <v>161</v>
      </c>
      <c r="BY165" s="43">
        <f>IF(BY164&lt;'Retirement Calculator'!$B$68,BY164+1,NA())</f>
        <v>161</v>
      </c>
    </row>
    <row r="166" spans="1:77">
      <c r="A166" s="44"/>
      <c r="B166" s="12" t="e">
        <f xml:space="preserve"> IF(ISERROR(F166),NA(),AI166)</f>
        <v>#N/A</v>
      </c>
      <c r="C166" s="71"/>
      <c r="D166" s="104"/>
      <c r="E166" s="99"/>
      <c r="F166" s="102" t="e">
        <f t="shared" si="43"/>
        <v>#N/A</v>
      </c>
      <c r="G166" s="103" t="str">
        <f>IF(D166="","",(D166+G165)*(1+((1+'Retirement Calculator'!$B$56)^(1/12)-1)))</f>
        <v/>
      </c>
      <c r="H166" s="55" t="str">
        <f>IF(C166="","",FV((1+'Retirement Calculator'!$B$56)^(1/12)-1,AI166,-C166,,0))</f>
        <v/>
      </c>
      <c r="I166" s="71"/>
      <c r="J166" s="99"/>
      <c r="K166" s="99"/>
      <c r="L166" s="102" t="e">
        <f t="shared" si="44"/>
        <v>#N/A</v>
      </c>
      <c r="M166" s="12" t="str">
        <f>IF(I166="","",FV((1+'Retirement Calculator'!$B$57)^(1/12)-1,AR166,-I166,,0))</f>
        <v/>
      </c>
      <c r="N166" s="12" t="str">
        <f>IF(J166="","",(J166+N165)*(1+((1+'Retirement Calculator'!$B$57)^(1/12)-1)))</f>
        <v/>
      </c>
      <c r="O166" s="71"/>
      <c r="P166" s="71"/>
      <c r="Q166" s="99"/>
      <c r="R166" s="69" t="e">
        <f t="shared" si="45"/>
        <v>#N/A</v>
      </c>
      <c r="S166" s="12" t="str">
        <f>IF(O166="","",FV((1+'Retirement Calculator'!$B$58)^(1/12)-1,BA166,-O166,,0))</f>
        <v/>
      </c>
      <c r="T166" s="43" t="str">
        <f>IF(P166="","",(P166+T165)*(1+((1+'Retirement Calculator'!$B$58)^(1/12)-1)))</f>
        <v/>
      </c>
      <c r="U166" s="71"/>
      <c r="V166" s="99"/>
      <c r="W166" s="108" t="str">
        <f>IF(U166="","",(U166+W165)*(1+((1+'Retirement Calculator'!$C$65)^(1/12)-1)))</f>
        <v/>
      </c>
      <c r="X166" s="73">
        <f t="shared" si="40"/>
        <v>0</v>
      </c>
      <c r="Y166" s="83" t="str">
        <f>IF(ISERROR(B166),"",SUM($X$5:X166))</f>
        <v/>
      </c>
      <c r="Z166" s="73">
        <f t="shared" si="41"/>
        <v>0</v>
      </c>
      <c r="AA166" s="83" t="str">
        <f>IF(ISERROR(B166),"",IF(Z166=0,NA(),SUM($Z$5:Z166)))</f>
        <v/>
      </c>
      <c r="AB166" s="83">
        <f t="shared" si="42"/>
        <v>0</v>
      </c>
      <c r="AC166" s="83" t="str">
        <f>IF(ISERROR(B166),"",IF(AB166=0,NA(),SUM($AB$5:AB166)))</f>
        <v/>
      </c>
      <c r="AD166" s="68">
        <f>IF(ISERROR(AI166),"",IF(AG166=AG165+1,AD165*(1+'Retirement Calculator'!$B$6),AD165))</f>
        <v>115517.18248664823</v>
      </c>
      <c r="AE166" s="135"/>
      <c r="AF166" s="83" t="str">
        <f>IF(AE166="","",NPER((1+'Retirement Calculator'!$B$15)/(1+'Retirement Calculator'!$B$14)-1,-12*AE166,AA166,,1))</f>
        <v/>
      </c>
      <c r="AG166" s="129">
        <f t="shared" si="46"/>
        <v>14</v>
      </c>
      <c r="AH166" s="43">
        <f t="shared" si="47"/>
        <v>162</v>
      </c>
      <c r="AI166" s="43">
        <f>IF(AI165&lt;'Retirement Calculator'!$B$68,AI165+1,NA())</f>
        <v>162</v>
      </c>
      <c r="AJ166" s="47">
        <f>IF(ISERROR(AI166),"",IF(AG166=AG165+1,AJ165*(1+'Retirement Calculator'!$B$67),AJ165))</f>
        <v>46053.152303764175</v>
      </c>
      <c r="AK166" s="43">
        <f>IF(ISERROR(AJ166),"",FV((1+'Retirement Calculator'!$B$56)^(1/12)-1,AI166,-AJ166,,0))</f>
        <v>15135780.538402781</v>
      </c>
      <c r="AL166" s="47">
        <f>SUM($AJ$5:AJ166)</f>
        <v>4201902.2546355957</v>
      </c>
      <c r="AN166" s="43" t="str">
        <f>IF(C166="","",SUM($C$5:C166))</f>
        <v/>
      </c>
      <c r="AP166" s="43">
        <f t="shared" si="48"/>
        <v>14</v>
      </c>
      <c r="AQ166" s="43">
        <f t="shared" si="49"/>
        <v>162</v>
      </c>
      <c r="AR166" s="43">
        <f>IF(AR165&lt;'Retirement Calculator'!$B$68,AR165+1,NA())</f>
        <v>162</v>
      </c>
      <c r="AS166" s="45">
        <f>IF(ISERROR(AR166),"",IF(AP166=AP165+1,AS165*(1+'Retirement Calculator'!$B$67),AS165))</f>
        <v>7675.5253839606958</v>
      </c>
      <c r="AT166" s="43">
        <f>IF(ISERROR(AS166),"",FV((1+'Retirement Calculator'!$B$57)^(1/12)-1,AR166,-AS166,,0))</f>
        <v>1885918.9645508444</v>
      </c>
      <c r="AU166" s="47">
        <f>SUM($AJ$5:AS166)</f>
        <v>973625269.84935904</v>
      </c>
      <c r="AW166" s="43" t="str">
        <f>IF(I166="","",SUM($I$5:I166))</f>
        <v/>
      </c>
      <c r="AY166" s="43">
        <f t="shared" si="50"/>
        <v>14</v>
      </c>
      <c r="AZ166" s="43">
        <f t="shared" si="51"/>
        <v>162</v>
      </c>
      <c r="BA166" s="43">
        <f>IF(BA165&lt;'Retirement Calculator'!$B$68,BA165+1,NA())</f>
        <v>162</v>
      </c>
      <c r="BB166" s="45">
        <f>IF(ISERROR(BA166),"",IF(AY166=AY165+1,BB165*(1+'Retirement Calculator'!$B$67),BB165))</f>
        <v>23026.576151882087</v>
      </c>
      <c r="BC166" s="43">
        <f>IF(ISERROR(BB166),"",FV((1+'Retirement Calculator'!$B$58)^(1/12)-1,BA166,-BB166,,0))</f>
        <v>6536152.4630225059</v>
      </c>
      <c r="BD166" s="47">
        <f>SUM($AJ$5:BB166)</f>
        <v>41956992663.654259</v>
      </c>
      <c r="BF166" s="43" t="str">
        <f>IF(O166="","",SUM($O$5:O166))</f>
        <v/>
      </c>
      <c r="BH166" s="43">
        <f t="shared" si="52"/>
        <v>14</v>
      </c>
      <c r="BI166" s="43">
        <f t="shared" si="53"/>
        <v>162</v>
      </c>
      <c r="BJ166" s="43">
        <f>IF(BJ165&lt;'Retirement Calculator'!$B$68,BJ165+1,NA())</f>
        <v>162</v>
      </c>
      <c r="BM166" s="43">
        <f t="shared" si="54"/>
        <v>14</v>
      </c>
      <c r="BN166" s="43">
        <f t="shared" si="55"/>
        <v>162</v>
      </c>
      <c r="BO166" s="43">
        <f>IF(BO165&lt;'Retirement Calculator'!$B$68,BO165+1,NA())</f>
        <v>162</v>
      </c>
      <c r="BR166" s="43">
        <f t="shared" si="56"/>
        <v>14</v>
      </c>
      <c r="BS166" s="43">
        <f t="shared" si="57"/>
        <v>162</v>
      </c>
      <c r="BT166" s="43">
        <f>IF(BT165&lt;'Retirement Calculator'!$B$68,BT165+1,NA())</f>
        <v>162</v>
      </c>
      <c r="BW166" s="43">
        <f t="shared" si="58"/>
        <v>14</v>
      </c>
      <c r="BX166" s="43">
        <f t="shared" si="59"/>
        <v>162</v>
      </c>
      <c r="BY166" s="43">
        <f>IF(BY165&lt;'Retirement Calculator'!$B$68,BY165+1,NA())</f>
        <v>162</v>
      </c>
    </row>
    <row r="167" spans="1:77">
      <c r="A167" s="44"/>
      <c r="B167" s="12" t="e">
        <f xml:space="preserve"> IF(ISERROR(F167),NA(),AI167)</f>
        <v>#N/A</v>
      </c>
      <c r="C167" s="71"/>
      <c r="D167" s="104"/>
      <c r="E167" s="99"/>
      <c r="F167" s="102" t="e">
        <f t="shared" si="43"/>
        <v>#N/A</v>
      </c>
      <c r="G167" s="103" t="str">
        <f>IF(D167="","",(D167+G166)*(1+((1+'Retirement Calculator'!$B$56)^(1/12)-1)))</f>
        <v/>
      </c>
      <c r="H167" s="55" t="str">
        <f>IF(C167="","",FV((1+'Retirement Calculator'!$B$56)^(1/12)-1,AI167,-C167,,0))</f>
        <v/>
      </c>
      <c r="I167" s="71"/>
      <c r="J167" s="99"/>
      <c r="K167" s="99"/>
      <c r="L167" s="102" t="e">
        <f t="shared" si="44"/>
        <v>#N/A</v>
      </c>
      <c r="M167" s="12" t="str">
        <f>IF(I167="","",FV((1+'Retirement Calculator'!$B$57)^(1/12)-1,AR167,-I167,,0))</f>
        <v/>
      </c>
      <c r="N167" s="12" t="str">
        <f>IF(J167="","",(J167+N166)*(1+((1+'Retirement Calculator'!$B$57)^(1/12)-1)))</f>
        <v/>
      </c>
      <c r="O167" s="71"/>
      <c r="P167" s="71"/>
      <c r="Q167" s="99"/>
      <c r="R167" s="69" t="e">
        <f t="shared" si="45"/>
        <v>#N/A</v>
      </c>
      <c r="S167" s="12" t="str">
        <f>IF(O167="","",FV((1+'Retirement Calculator'!$B$58)^(1/12)-1,BA167,-O167,,0))</f>
        <v/>
      </c>
      <c r="T167" s="43" t="str">
        <f>IF(P167="","",(P167+T166)*(1+((1+'Retirement Calculator'!$B$58)^(1/12)-1)))</f>
        <v/>
      </c>
      <c r="U167" s="71"/>
      <c r="V167" s="99"/>
      <c r="W167" s="108" t="str">
        <f>IF(U167="","",(U167+W166)*(1+((1+'Retirement Calculator'!$C$65)^(1/12)-1)))</f>
        <v/>
      </c>
      <c r="X167" s="73">
        <f t="shared" si="40"/>
        <v>0</v>
      </c>
      <c r="Y167" s="83" t="str">
        <f>IF(ISERROR(B167),"",SUM($X$5:X167))</f>
        <v/>
      </c>
      <c r="Z167" s="73">
        <f t="shared" si="41"/>
        <v>0</v>
      </c>
      <c r="AA167" s="83" t="str">
        <f>IF(ISERROR(B167),"",IF(Z167=0,NA(),SUM($Z$5:Z167)))</f>
        <v/>
      </c>
      <c r="AB167" s="83">
        <f t="shared" si="42"/>
        <v>0</v>
      </c>
      <c r="AC167" s="83" t="str">
        <f>IF(ISERROR(B167),"",IF(AB167=0,NA(),SUM($AB$5:AB167)))</f>
        <v/>
      </c>
      <c r="AD167" s="68">
        <f>IF(ISERROR(AI167),"",IF(AG167=AG166+1,AD166*(1+'Retirement Calculator'!$B$6),AD166))</f>
        <v>115517.18248664823</v>
      </c>
      <c r="AE167" s="135"/>
      <c r="AF167" s="83" t="str">
        <f>IF(AE167="","",NPER((1+'Retirement Calculator'!$B$15)/(1+'Retirement Calculator'!$B$14)-1,-12*AE167,AA167,,1))</f>
        <v/>
      </c>
      <c r="AG167" s="129">
        <f t="shared" si="46"/>
        <v>14</v>
      </c>
      <c r="AH167" s="43">
        <f t="shared" si="47"/>
        <v>163</v>
      </c>
      <c r="AI167" s="43">
        <f>IF(AI166&lt;'Retirement Calculator'!$B$68,AI166+1,NA())</f>
        <v>163</v>
      </c>
      <c r="AJ167" s="47">
        <f>IF(ISERROR(AI167),"",IF(AG167=AG166+1,AJ166*(1+'Retirement Calculator'!$B$67),AJ166))</f>
        <v>46053.152303764175</v>
      </c>
      <c r="AK167" s="43">
        <f>IF(ISERROR(AJ167),"",FV((1+'Retirement Calculator'!$B$56)^(1/12)-1,AI167,-AJ167,,0))</f>
        <v>15302528.530220831</v>
      </c>
      <c r="AL167" s="47">
        <f>SUM($AJ$5:AJ167)</f>
        <v>4247955.4069393603</v>
      </c>
      <c r="AN167" s="43" t="str">
        <f>IF(C167="","",SUM($C$5:C167))</f>
        <v/>
      </c>
      <c r="AP167" s="43">
        <f t="shared" si="48"/>
        <v>14</v>
      </c>
      <c r="AQ167" s="43">
        <f t="shared" si="49"/>
        <v>163</v>
      </c>
      <c r="AR167" s="43">
        <f>IF(AR166&lt;'Retirement Calculator'!$B$68,AR166+1,NA())</f>
        <v>163</v>
      </c>
      <c r="AS167" s="45">
        <f>IF(ISERROR(AR167),"",IF(AP167=AP166+1,AS166*(1+'Retirement Calculator'!$B$67),AS166))</f>
        <v>7675.5253839606958</v>
      </c>
      <c r="AT167" s="43">
        <f>IF(ISERROR(AS167),"",FV((1+'Retirement Calculator'!$B$57)^(1/12)-1,AR167,-AS167,,0))</f>
        <v>1902774.2958568956</v>
      </c>
      <c r="AU167" s="47">
        <f>SUM($AJ$5:AS167)</f>
        <v>993229822.46420705</v>
      </c>
      <c r="AW167" s="43" t="str">
        <f>IF(I167="","",SUM($I$5:I167))</f>
        <v/>
      </c>
      <c r="AY167" s="43">
        <f t="shared" si="50"/>
        <v>14</v>
      </c>
      <c r="AZ167" s="43">
        <f t="shared" si="51"/>
        <v>163</v>
      </c>
      <c r="BA167" s="43">
        <f>IF(BA166&lt;'Retirement Calculator'!$B$68,BA166+1,NA())</f>
        <v>163</v>
      </c>
      <c r="BB167" s="45">
        <f>IF(ISERROR(BA167),"",IF(AY167=AY166+1,BB166*(1+'Retirement Calculator'!$B$67),BB166))</f>
        <v>23026.576151882087</v>
      </c>
      <c r="BC167" s="43">
        <f>IF(ISERROR(BB167),"",FV((1+'Retirement Calculator'!$B$58)^(1/12)-1,BA167,-BB167,,0))</f>
        <v>6601232.8409250509</v>
      </c>
      <c r="BD167" s="47">
        <f>SUM($AJ$5:BB167)</f>
        <v>42971753179.605324</v>
      </c>
      <c r="BF167" s="43" t="str">
        <f>IF(O167="","",SUM($O$5:O167))</f>
        <v/>
      </c>
      <c r="BH167" s="43">
        <f t="shared" si="52"/>
        <v>14</v>
      </c>
      <c r="BI167" s="43">
        <f t="shared" si="53"/>
        <v>163</v>
      </c>
      <c r="BJ167" s="43">
        <f>IF(BJ166&lt;'Retirement Calculator'!$B$68,BJ166+1,NA())</f>
        <v>163</v>
      </c>
      <c r="BM167" s="43">
        <f t="shared" si="54"/>
        <v>14</v>
      </c>
      <c r="BN167" s="43">
        <f t="shared" si="55"/>
        <v>163</v>
      </c>
      <c r="BO167" s="43">
        <f>IF(BO166&lt;'Retirement Calculator'!$B$68,BO166+1,NA())</f>
        <v>163</v>
      </c>
      <c r="BR167" s="43">
        <f t="shared" si="56"/>
        <v>14</v>
      </c>
      <c r="BS167" s="43">
        <f t="shared" si="57"/>
        <v>163</v>
      </c>
      <c r="BT167" s="43">
        <f>IF(BT166&lt;'Retirement Calculator'!$B$68,BT166+1,NA())</f>
        <v>163</v>
      </c>
      <c r="BW167" s="43">
        <f t="shared" si="58"/>
        <v>14</v>
      </c>
      <c r="BX167" s="43">
        <f t="shared" si="59"/>
        <v>163</v>
      </c>
      <c r="BY167" s="43">
        <f>IF(BY166&lt;'Retirement Calculator'!$B$68,BY166+1,NA())</f>
        <v>163</v>
      </c>
    </row>
    <row r="168" spans="1:77">
      <c r="A168" s="44"/>
      <c r="B168" s="12" t="e">
        <f xml:space="preserve"> IF(ISERROR(F168),NA(),AI168)</f>
        <v>#N/A</v>
      </c>
      <c r="C168" s="71"/>
      <c r="D168" s="104"/>
      <c r="E168" s="99"/>
      <c r="F168" s="102" t="e">
        <f t="shared" si="43"/>
        <v>#N/A</v>
      </c>
      <c r="G168" s="103" t="str">
        <f>IF(D168="","",(D168+G167)*(1+((1+'Retirement Calculator'!$B$56)^(1/12)-1)))</f>
        <v/>
      </c>
      <c r="H168" s="55" t="str">
        <f>IF(C168="","",FV((1+'Retirement Calculator'!$B$56)^(1/12)-1,AI168,-C168,,0))</f>
        <v/>
      </c>
      <c r="I168" s="71"/>
      <c r="J168" s="99"/>
      <c r="K168" s="99"/>
      <c r="L168" s="102" t="e">
        <f t="shared" si="44"/>
        <v>#N/A</v>
      </c>
      <c r="M168" s="12" t="str">
        <f>IF(I168="","",FV((1+'Retirement Calculator'!$B$57)^(1/12)-1,AR168,-I168,,0))</f>
        <v/>
      </c>
      <c r="N168" s="12" t="str">
        <f>IF(J168="","",(J168+N167)*(1+((1+'Retirement Calculator'!$B$57)^(1/12)-1)))</f>
        <v/>
      </c>
      <c r="O168" s="71"/>
      <c r="P168" s="71"/>
      <c r="Q168" s="99"/>
      <c r="R168" s="69" t="e">
        <f t="shared" si="45"/>
        <v>#N/A</v>
      </c>
      <c r="S168" s="12" t="str">
        <f>IF(O168="","",FV((1+'Retirement Calculator'!$B$58)^(1/12)-1,BA168,-O168,,0))</f>
        <v/>
      </c>
      <c r="T168" s="43" t="str">
        <f>IF(P168="","",(P168+T167)*(1+((1+'Retirement Calculator'!$B$58)^(1/12)-1)))</f>
        <v/>
      </c>
      <c r="U168" s="71"/>
      <c r="V168" s="99"/>
      <c r="W168" s="108" t="str">
        <f>IF(U168="","",(U168+W167)*(1+((1+'Retirement Calculator'!$C$65)^(1/12)-1)))</f>
        <v/>
      </c>
      <c r="X168" s="73">
        <f t="shared" si="40"/>
        <v>0</v>
      </c>
      <c r="Y168" s="83" t="str">
        <f>IF(ISERROR(B168),"",SUM($X$5:X168))</f>
        <v/>
      </c>
      <c r="Z168" s="73">
        <f t="shared" si="41"/>
        <v>0</v>
      </c>
      <c r="AA168" s="83" t="str">
        <f>IF(ISERROR(B168),"",IF(Z168=0,NA(),SUM($Z$5:Z168)))</f>
        <v/>
      </c>
      <c r="AB168" s="83">
        <f t="shared" si="42"/>
        <v>0</v>
      </c>
      <c r="AC168" s="83" t="str">
        <f>IF(ISERROR(B168),"",IF(AB168=0,NA(),SUM($AB$5:AB168)))</f>
        <v/>
      </c>
      <c r="AD168" s="68">
        <f>IF(ISERROR(AI168),"",IF(AG168=AG167+1,AD167*(1+'Retirement Calculator'!$B$6),AD167))</f>
        <v>115517.18248664823</v>
      </c>
      <c r="AE168" s="135"/>
      <c r="AF168" s="83" t="str">
        <f>IF(AE168="","",NPER((1+'Retirement Calculator'!$B$15)/(1+'Retirement Calculator'!$B$14)-1,-12*AE168,AA168,,1))</f>
        <v/>
      </c>
      <c r="AG168" s="129">
        <f t="shared" si="46"/>
        <v>14</v>
      </c>
      <c r="AH168" s="43">
        <f t="shared" si="47"/>
        <v>164</v>
      </c>
      <c r="AI168" s="43">
        <f>IF(AI167&lt;'Retirement Calculator'!$B$68,AI167+1,NA())</f>
        <v>164</v>
      </c>
      <c r="AJ168" s="47">
        <f>IF(ISERROR(AI168),"",IF(AG168=AG167+1,AJ167*(1+'Retirement Calculator'!$B$67),AJ167))</f>
        <v>46053.152303764175</v>
      </c>
      <c r="AK168" s="43">
        <f>IF(ISERROR(AJ168),"",FV((1+'Retirement Calculator'!$B$56)^(1/12)-1,AI168,-AJ168,,0))</f>
        <v>15470606.193941886</v>
      </c>
      <c r="AL168" s="47">
        <f>SUM($AJ$5:AJ168)</f>
        <v>4294008.5592431249</v>
      </c>
      <c r="AN168" s="43" t="str">
        <f>IF(C168="","",SUM($C$5:C168))</f>
        <v/>
      </c>
      <c r="AP168" s="43">
        <f t="shared" si="48"/>
        <v>14</v>
      </c>
      <c r="AQ168" s="43">
        <f t="shared" si="49"/>
        <v>164</v>
      </c>
      <c r="AR168" s="43">
        <f>IF(AR167&lt;'Retirement Calculator'!$B$68,AR167+1,NA())</f>
        <v>164</v>
      </c>
      <c r="AS168" s="45">
        <f>IF(ISERROR(AR168),"",IF(AP168=AP167+1,AS167*(1+'Retirement Calculator'!$B$67),AS167))</f>
        <v>7675.5253839606958</v>
      </c>
      <c r="AT168" s="43">
        <f>IF(ISERROR(AS168),"",FV((1+'Retirement Calculator'!$B$57)^(1/12)-1,AR168,-AS168,,0))</f>
        <v>1919711.6713403757</v>
      </c>
      <c r="AU168" s="47">
        <f>SUM($AJ$5:AS168)</f>
        <v>1013048507.8950797</v>
      </c>
      <c r="AW168" s="43" t="str">
        <f>IF(I168="","",SUM($I$5:I168))</f>
        <v/>
      </c>
      <c r="AY168" s="43">
        <f t="shared" si="50"/>
        <v>14</v>
      </c>
      <c r="AZ168" s="43">
        <f t="shared" si="51"/>
        <v>164</v>
      </c>
      <c r="BA168" s="43">
        <f>IF(BA167&lt;'Retirement Calculator'!$B$68,BA167+1,NA())</f>
        <v>164</v>
      </c>
      <c r="BB168" s="45">
        <f>IF(ISERROR(BA168),"",IF(AY168=AY167+1,BB167*(1+'Retirement Calculator'!$B$67),BB167))</f>
        <v>23026.576151882087</v>
      </c>
      <c r="BC168" s="43">
        <f>IF(ISERROR(BB168),"",FV((1+'Retirement Calculator'!$B$58)^(1/12)-1,BA168,-BB168,,0))</f>
        <v>6666731.9479385866</v>
      </c>
      <c r="BD168" s="47">
        <f>SUM($AJ$5:BB168)</f>
        <v>44006563453.178764</v>
      </c>
      <c r="BF168" s="43" t="str">
        <f>IF(O168="","",SUM($O$5:O168))</f>
        <v/>
      </c>
      <c r="BH168" s="43">
        <f t="shared" si="52"/>
        <v>14</v>
      </c>
      <c r="BI168" s="43">
        <f t="shared" si="53"/>
        <v>164</v>
      </c>
      <c r="BJ168" s="43">
        <f>IF(BJ167&lt;'Retirement Calculator'!$B$68,BJ167+1,NA())</f>
        <v>164</v>
      </c>
      <c r="BM168" s="43">
        <f t="shared" si="54"/>
        <v>14</v>
      </c>
      <c r="BN168" s="43">
        <f t="shared" si="55"/>
        <v>164</v>
      </c>
      <c r="BO168" s="43">
        <f>IF(BO167&lt;'Retirement Calculator'!$B$68,BO167+1,NA())</f>
        <v>164</v>
      </c>
      <c r="BR168" s="43">
        <f t="shared" si="56"/>
        <v>14</v>
      </c>
      <c r="BS168" s="43">
        <f t="shared" si="57"/>
        <v>164</v>
      </c>
      <c r="BT168" s="43">
        <f>IF(BT167&lt;'Retirement Calculator'!$B$68,BT167+1,NA())</f>
        <v>164</v>
      </c>
      <c r="BW168" s="43">
        <f t="shared" si="58"/>
        <v>14</v>
      </c>
      <c r="BX168" s="43">
        <f t="shared" si="59"/>
        <v>164</v>
      </c>
      <c r="BY168" s="43">
        <f>IF(BY167&lt;'Retirement Calculator'!$B$68,BY167+1,NA())</f>
        <v>164</v>
      </c>
    </row>
    <row r="169" spans="1:77">
      <c r="A169" s="44"/>
      <c r="B169" s="12" t="e">
        <f xml:space="preserve"> IF(ISERROR(F169),NA(),AI169)</f>
        <v>#N/A</v>
      </c>
      <c r="C169" s="71"/>
      <c r="D169" s="104"/>
      <c r="E169" s="99"/>
      <c r="F169" s="102" t="e">
        <f t="shared" si="43"/>
        <v>#N/A</v>
      </c>
      <c r="G169" s="103" t="str">
        <f>IF(D169="","",(D169+G168)*(1+((1+'Retirement Calculator'!$B$56)^(1/12)-1)))</f>
        <v/>
      </c>
      <c r="H169" s="55" t="str">
        <f>IF(C169="","",FV((1+'Retirement Calculator'!$B$56)^(1/12)-1,AI169,-C169,,0))</f>
        <v/>
      </c>
      <c r="I169" s="71"/>
      <c r="J169" s="99"/>
      <c r="K169" s="99"/>
      <c r="L169" s="102" t="e">
        <f t="shared" si="44"/>
        <v>#N/A</v>
      </c>
      <c r="M169" s="12" t="str">
        <f>IF(I169="","",FV((1+'Retirement Calculator'!$B$57)^(1/12)-1,AR169,-I169,,0))</f>
        <v/>
      </c>
      <c r="N169" s="12" t="str">
        <f>IF(J169="","",(J169+N168)*(1+((1+'Retirement Calculator'!$B$57)^(1/12)-1)))</f>
        <v/>
      </c>
      <c r="O169" s="71"/>
      <c r="P169" s="71"/>
      <c r="Q169" s="99"/>
      <c r="R169" s="69" t="e">
        <f t="shared" si="45"/>
        <v>#N/A</v>
      </c>
      <c r="S169" s="12" t="str">
        <f>IF(O169="","",FV((1+'Retirement Calculator'!$B$58)^(1/12)-1,BA169,-O169,,0))</f>
        <v/>
      </c>
      <c r="T169" s="43" t="str">
        <f>IF(P169="","",(P169+T168)*(1+((1+'Retirement Calculator'!$B$58)^(1/12)-1)))</f>
        <v/>
      </c>
      <c r="U169" s="71"/>
      <c r="V169" s="99"/>
      <c r="W169" s="108" t="str">
        <f>IF(U169="","",(U169+W168)*(1+((1+'Retirement Calculator'!$C$65)^(1/12)-1)))</f>
        <v/>
      </c>
      <c r="X169" s="73">
        <f t="shared" si="40"/>
        <v>0</v>
      </c>
      <c r="Y169" s="83" t="str">
        <f>IF(ISERROR(B169),"",SUM($X$5:X169))</f>
        <v/>
      </c>
      <c r="Z169" s="73">
        <f t="shared" si="41"/>
        <v>0</v>
      </c>
      <c r="AA169" s="83" t="str">
        <f>IF(ISERROR(B169),"",IF(Z169=0,NA(),SUM($Z$5:Z169)))</f>
        <v/>
      </c>
      <c r="AB169" s="83">
        <f t="shared" si="42"/>
        <v>0</v>
      </c>
      <c r="AC169" s="83" t="str">
        <f>IF(ISERROR(B169),"",IF(AB169=0,NA(),SUM($AB$5:AB169)))</f>
        <v/>
      </c>
      <c r="AD169" s="68">
        <f>IF(ISERROR(AI169),"",IF(AG169=AG168+1,AD168*(1+'Retirement Calculator'!$B$6),AD168))</f>
        <v>115517.18248664823</v>
      </c>
      <c r="AE169" s="135"/>
      <c r="AF169" s="83" t="str">
        <f>IF(AE169="","",NPER((1+'Retirement Calculator'!$B$15)/(1+'Retirement Calculator'!$B$14)-1,-12*AE169,AA169,,1))</f>
        <v/>
      </c>
      <c r="AG169" s="129">
        <f t="shared" si="46"/>
        <v>14</v>
      </c>
      <c r="AH169" s="43">
        <f t="shared" si="47"/>
        <v>165</v>
      </c>
      <c r="AI169" s="43">
        <f>IF(AI168&lt;'Retirement Calculator'!$B$68,AI168+1,NA())</f>
        <v>165</v>
      </c>
      <c r="AJ169" s="47">
        <f>IF(ISERROR(AI169),"",IF(AG169=AG168+1,AJ168*(1+'Retirement Calculator'!$B$67),AJ168))</f>
        <v>46053.152303764175</v>
      </c>
      <c r="AK169" s="43">
        <f>IF(ISERROR(AJ169),"",FV((1+'Retirement Calculator'!$B$56)^(1/12)-1,AI169,-AJ169,,0))</f>
        <v>15640024.132556412</v>
      </c>
      <c r="AL169" s="47">
        <f>SUM($AJ$5:AJ169)</f>
        <v>4340061.7115468895</v>
      </c>
      <c r="AN169" s="43" t="str">
        <f>IF(C169="","",SUM($C$5:C169))</f>
        <v/>
      </c>
      <c r="AP169" s="43">
        <f t="shared" si="48"/>
        <v>14</v>
      </c>
      <c r="AQ169" s="43">
        <f t="shared" si="49"/>
        <v>165</v>
      </c>
      <c r="AR169" s="43">
        <f>IF(AR168&lt;'Retirement Calculator'!$B$68,AR168+1,NA())</f>
        <v>165</v>
      </c>
      <c r="AS169" s="45">
        <f>IF(ISERROR(AR169),"",IF(AP169=AP168+1,AS168*(1+'Retirement Calculator'!$B$67),AS168))</f>
        <v>7675.5253839606958</v>
      </c>
      <c r="AT169" s="43">
        <f>IF(ISERROR(AS169),"",FV((1+'Retirement Calculator'!$B$57)^(1/12)-1,AR169,-AS169,,0))</f>
        <v>1936731.4903554642</v>
      </c>
      <c r="AU169" s="47">
        <f>SUM($AJ$5:AS169)</f>
        <v>1033082666.4168708</v>
      </c>
      <c r="AW169" s="43" t="str">
        <f>IF(I169="","",SUM($I$5:I169))</f>
        <v/>
      </c>
      <c r="AY169" s="43">
        <f t="shared" si="50"/>
        <v>14</v>
      </c>
      <c r="AZ169" s="43">
        <f t="shared" si="51"/>
        <v>165</v>
      </c>
      <c r="BA169" s="43">
        <f>IF(BA168&lt;'Retirement Calculator'!$B$68,BA168+1,NA())</f>
        <v>165</v>
      </c>
      <c r="BB169" s="45">
        <f>IF(ISERROR(BA169),"",IF(AY169=AY168+1,BB168*(1+'Retirement Calculator'!$B$67),BB168))</f>
        <v>23026.576151882087</v>
      </c>
      <c r="BC169" s="43">
        <f>IF(ISERROR(BB169),"",FV((1+'Retirement Calculator'!$B$58)^(1/12)-1,BA169,-BB169,,0))</f>
        <v>6732652.478178828</v>
      </c>
      <c r="BD169" s="47">
        <f>SUM($AJ$5:BB169)</f>
        <v>45061640380.183929</v>
      </c>
      <c r="BF169" s="43" t="str">
        <f>IF(O169="","",SUM($O$5:O169))</f>
        <v/>
      </c>
      <c r="BH169" s="43">
        <f t="shared" si="52"/>
        <v>14</v>
      </c>
      <c r="BI169" s="43">
        <f t="shared" si="53"/>
        <v>165</v>
      </c>
      <c r="BJ169" s="43">
        <f>IF(BJ168&lt;'Retirement Calculator'!$B$68,BJ168+1,NA())</f>
        <v>165</v>
      </c>
      <c r="BM169" s="43">
        <f t="shared" si="54"/>
        <v>14</v>
      </c>
      <c r="BN169" s="43">
        <f t="shared" si="55"/>
        <v>165</v>
      </c>
      <c r="BO169" s="43">
        <f>IF(BO168&lt;'Retirement Calculator'!$B$68,BO168+1,NA())</f>
        <v>165</v>
      </c>
      <c r="BR169" s="43">
        <f t="shared" si="56"/>
        <v>14</v>
      </c>
      <c r="BS169" s="43">
        <f t="shared" si="57"/>
        <v>165</v>
      </c>
      <c r="BT169" s="43">
        <f>IF(BT168&lt;'Retirement Calculator'!$B$68,BT168+1,NA())</f>
        <v>165</v>
      </c>
      <c r="BW169" s="43">
        <f t="shared" si="58"/>
        <v>14</v>
      </c>
      <c r="BX169" s="43">
        <f t="shared" si="59"/>
        <v>165</v>
      </c>
      <c r="BY169" s="43">
        <f>IF(BY168&lt;'Retirement Calculator'!$B$68,BY168+1,NA())</f>
        <v>165</v>
      </c>
    </row>
    <row r="170" spans="1:77">
      <c r="A170" s="44"/>
      <c r="B170" s="12" t="e">
        <f xml:space="preserve"> IF(ISERROR(F170),NA(),AI170)</f>
        <v>#N/A</v>
      </c>
      <c r="C170" s="71"/>
      <c r="D170" s="104"/>
      <c r="E170" s="99"/>
      <c r="F170" s="102" t="e">
        <f t="shared" si="43"/>
        <v>#N/A</v>
      </c>
      <c r="G170" s="103" t="str">
        <f>IF(D170="","",(D170+G169)*(1+((1+'Retirement Calculator'!$B$56)^(1/12)-1)))</f>
        <v/>
      </c>
      <c r="H170" s="55" t="str">
        <f>IF(C170="","",FV((1+'Retirement Calculator'!$B$56)^(1/12)-1,AI170,-C170,,0))</f>
        <v/>
      </c>
      <c r="I170" s="71"/>
      <c r="J170" s="99"/>
      <c r="K170" s="99"/>
      <c r="L170" s="102" t="e">
        <f t="shared" si="44"/>
        <v>#N/A</v>
      </c>
      <c r="M170" s="12" t="str">
        <f>IF(I170="","",FV((1+'Retirement Calculator'!$B$57)^(1/12)-1,AR170,-I170,,0))</f>
        <v/>
      </c>
      <c r="N170" s="12" t="str">
        <f>IF(J170="","",(J170+N169)*(1+((1+'Retirement Calculator'!$B$57)^(1/12)-1)))</f>
        <v/>
      </c>
      <c r="O170" s="71"/>
      <c r="P170" s="71"/>
      <c r="Q170" s="99"/>
      <c r="R170" s="69" t="e">
        <f t="shared" si="45"/>
        <v>#N/A</v>
      </c>
      <c r="S170" s="12" t="str">
        <f>IF(O170="","",FV((1+'Retirement Calculator'!$B$58)^(1/12)-1,BA170,-O170,,0))</f>
        <v/>
      </c>
      <c r="T170" s="43" t="str">
        <f>IF(P170="","",(P170+T169)*(1+((1+'Retirement Calculator'!$B$58)^(1/12)-1)))</f>
        <v/>
      </c>
      <c r="U170" s="71"/>
      <c r="V170" s="99"/>
      <c r="W170" s="108" t="str">
        <f>IF(U170="","",(U170+W169)*(1+((1+'Retirement Calculator'!$C$65)^(1/12)-1)))</f>
        <v/>
      </c>
      <c r="X170" s="73">
        <f t="shared" si="40"/>
        <v>0</v>
      </c>
      <c r="Y170" s="83" t="str">
        <f>IF(ISERROR(B170),"",SUM($X$5:X170))</f>
        <v/>
      </c>
      <c r="Z170" s="73">
        <f t="shared" si="41"/>
        <v>0</v>
      </c>
      <c r="AA170" s="83" t="str">
        <f>IF(ISERROR(B170),"",IF(Z170=0,NA(),SUM($Z$5:Z170)))</f>
        <v/>
      </c>
      <c r="AB170" s="83">
        <f t="shared" si="42"/>
        <v>0</v>
      </c>
      <c r="AC170" s="83" t="str">
        <f>IF(ISERROR(B170),"",IF(AB170=0,NA(),SUM($AB$5:AB170)))</f>
        <v/>
      </c>
      <c r="AD170" s="68">
        <f>IF(ISERROR(AI170),"",IF(AG170=AG169+1,AD169*(1+'Retirement Calculator'!$B$6),AD169))</f>
        <v>115517.18248664823</v>
      </c>
      <c r="AE170" s="135"/>
      <c r="AF170" s="83" t="str">
        <f>IF(AE170="","",NPER((1+'Retirement Calculator'!$B$15)/(1+'Retirement Calculator'!$B$14)-1,-12*AE170,AA170,,1))</f>
        <v/>
      </c>
      <c r="AG170" s="129">
        <f t="shared" si="46"/>
        <v>14</v>
      </c>
      <c r="AH170" s="43">
        <f t="shared" si="47"/>
        <v>166</v>
      </c>
      <c r="AI170" s="43">
        <f>IF(AI169&lt;'Retirement Calculator'!$B$68,AI169+1,NA())</f>
        <v>166</v>
      </c>
      <c r="AJ170" s="47">
        <f>IF(ISERROR(AI170),"",IF(AG170=AG169+1,AJ169*(1+'Retirement Calculator'!$B$67),AJ169))</f>
        <v>46053.152303764175</v>
      </c>
      <c r="AK170" s="43">
        <f>IF(ISERROR(AJ170),"",FV((1+'Retirement Calculator'!$B$56)^(1/12)-1,AI170,-AJ170,,0))</f>
        <v>15810793.033604624</v>
      </c>
      <c r="AL170" s="47">
        <f>SUM($AJ$5:AJ170)</f>
        <v>4386114.8638506541</v>
      </c>
      <c r="AN170" s="43" t="str">
        <f>IF(C170="","",SUM($C$5:C170))</f>
        <v/>
      </c>
      <c r="AP170" s="43">
        <f t="shared" si="48"/>
        <v>14</v>
      </c>
      <c r="AQ170" s="43">
        <f t="shared" si="49"/>
        <v>166</v>
      </c>
      <c r="AR170" s="43">
        <f>IF(AR169&lt;'Retirement Calculator'!$B$68,AR169+1,NA())</f>
        <v>166</v>
      </c>
      <c r="AS170" s="45">
        <f>IF(ISERROR(AR170),"",IF(AP170=AP169+1,AS169*(1+'Retirement Calculator'!$B$67),AS169))</f>
        <v>7675.5253839606958</v>
      </c>
      <c r="AT170" s="43">
        <f>IF(ISERROR(AS170),"",FV((1+'Retirement Calculator'!$B$57)^(1/12)-1,AR170,-AS170,,0))</f>
        <v>1953834.1542002233</v>
      </c>
      <c r="AU170" s="47">
        <f>SUM($AJ$5:AS170)</f>
        <v>1053333648.9920139</v>
      </c>
      <c r="AW170" s="43" t="str">
        <f>IF(I170="","",SUM($I$5:I170))</f>
        <v/>
      </c>
      <c r="AY170" s="43">
        <f t="shared" si="50"/>
        <v>14</v>
      </c>
      <c r="AZ170" s="43">
        <f t="shared" si="51"/>
        <v>166</v>
      </c>
      <c r="BA170" s="43">
        <f>IF(BA169&lt;'Retirement Calculator'!$B$68,BA169+1,NA())</f>
        <v>166</v>
      </c>
      <c r="BB170" s="45">
        <f>IF(ISERROR(BA170),"",IF(AY170=AY169+1,BB169*(1+'Retirement Calculator'!$B$67),BB169))</f>
        <v>23026.576151882087</v>
      </c>
      <c r="BC170" s="43">
        <f>IF(ISERROR(BB170),"",FV((1+'Retirement Calculator'!$B$58)^(1/12)-1,BA170,-BB170,,0))</f>
        <v>6798997.1430954998</v>
      </c>
      <c r="BD170" s="47">
        <f>SUM($AJ$5:BB170)</f>
        <v>46137202218.481438</v>
      </c>
      <c r="BF170" s="43" t="str">
        <f>IF(O170="","",SUM($O$5:O170))</f>
        <v/>
      </c>
      <c r="BH170" s="43">
        <f t="shared" si="52"/>
        <v>14</v>
      </c>
      <c r="BI170" s="43">
        <f t="shared" si="53"/>
        <v>166</v>
      </c>
      <c r="BJ170" s="43">
        <f>IF(BJ169&lt;'Retirement Calculator'!$B$68,BJ169+1,NA())</f>
        <v>166</v>
      </c>
      <c r="BM170" s="43">
        <f t="shared" si="54"/>
        <v>14</v>
      </c>
      <c r="BN170" s="43">
        <f t="shared" si="55"/>
        <v>166</v>
      </c>
      <c r="BO170" s="43">
        <f>IF(BO169&lt;'Retirement Calculator'!$B$68,BO169+1,NA())</f>
        <v>166</v>
      </c>
      <c r="BR170" s="43">
        <f t="shared" si="56"/>
        <v>14</v>
      </c>
      <c r="BS170" s="43">
        <f t="shared" si="57"/>
        <v>166</v>
      </c>
      <c r="BT170" s="43">
        <f>IF(BT169&lt;'Retirement Calculator'!$B$68,BT169+1,NA())</f>
        <v>166</v>
      </c>
      <c r="BW170" s="43">
        <f t="shared" si="58"/>
        <v>14</v>
      </c>
      <c r="BX170" s="43">
        <f t="shared" si="59"/>
        <v>166</v>
      </c>
      <c r="BY170" s="43">
        <f>IF(BY169&lt;'Retirement Calculator'!$B$68,BY169+1,NA())</f>
        <v>166</v>
      </c>
    </row>
    <row r="171" spans="1:77">
      <c r="A171" s="44"/>
      <c r="B171" s="12" t="e">
        <f xml:space="preserve"> IF(ISERROR(F171),NA(),AI171)</f>
        <v>#N/A</v>
      </c>
      <c r="C171" s="71"/>
      <c r="D171" s="104"/>
      <c r="E171" s="99"/>
      <c r="F171" s="102" t="e">
        <f t="shared" si="43"/>
        <v>#N/A</v>
      </c>
      <c r="G171" s="103" t="str">
        <f>IF(D171="","",(D171+G170)*(1+((1+'Retirement Calculator'!$B$56)^(1/12)-1)))</f>
        <v/>
      </c>
      <c r="H171" s="55" t="str">
        <f>IF(C171="","",FV((1+'Retirement Calculator'!$B$56)^(1/12)-1,AI171,-C171,,0))</f>
        <v/>
      </c>
      <c r="I171" s="71"/>
      <c r="J171" s="99"/>
      <c r="K171" s="99"/>
      <c r="L171" s="102" t="e">
        <f t="shared" si="44"/>
        <v>#N/A</v>
      </c>
      <c r="M171" s="12" t="str">
        <f>IF(I171="","",FV((1+'Retirement Calculator'!$B$57)^(1/12)-1,AR171,-I171,,0))</f>
        <v/>
      </c>
      <c r="N171" s="12" t="str">
        <f>IF(J171="","",(J171+N170)*(1+((1+'Retirement Calculator'!$B$57)^(1/12)-1)))</f>
        <v/>
      </c>
      <c r="O171" s="71"/>
      <c r="P171" s="71"/>
      <c r="Q171" s="99"/>
      <c r="R171" s="69" t="e">
        <f t="shared" si="45"/>
        <v>#N/A</v>
      </c>
      <c r="S171" s="12" t="str">
        <f>IF(O171="","",FV((1+'Retirement Calculator'!$B$58)^(1/12)-1,BA171,-O171,,0))</f>
        <v/>
      </c>
      <c r="T171" s="43" t="str">
        <f>IF(P171="","",(P171+T170)*(1+((1+'Retirement Calculator'!$B$58)^(1/12)-1)))</f>
        <v/>
      </c>
      <c r="U171" s="71"/>
      <c r="V171" s="99"/>
      <c r="W171" s="108" t="str">
        <f>IF(U171="","",(U171+W170)*(1+((1+'Retirement Calculator'!$C$65)^(1/12)-1)))</f>
        <v/>
      </c>
      <c r="X171" s="73">
        <f t="shared" si="40"/>
        <v>0</v>
      </c>
      <c r="Y171" s="83" t="str">
        <f>IF(ISERROR(B171),"",SUM($X$5:X171))</f>
        <v/>
      </c>
      <c r="Z171" s="73">
        <f t="shared" si="41"/>
        <v>0</v>
      </c>
      <c r="AA171" s="83" t="str">
        <f>IF(ISERROR(B171),"",IF(Z171=0,NA(),SUM($Z$5:Z171)))</f>
        <v/>
      </c>
      <c r="AB171" s="83">
        <f t="shared" si="42"/>
        <v>0</v>
      </c>
      <c r="AC171" s="83" t="str">
        <f>IF(ISERROR(B171),"",IF(AB171=0,NA(),SUM($AB$5:AB171)))</f>
        <v/>
      </c>
      <c r="AD171" s="68">
        <f>IF(ISERROR(AI171),"",IF(AG171=AG170+1,AD170*(1+'Retirement Calculator'!$B$6),AD170))</f>
        <v>115517.18248664823</v>
      </c>
      <c r="AE171" s="135"/>
      <c r="AF171" s="83" t="str">
        <f>IF(AE171="","",NPER((1+'Retirement Calculator'!$B$15)/(1+'Retirement Calculator'!$B$14)-1,-12*AE171,AA171,,1))</f>
        <v/>
      </c>
      <c r="AG171" s="129">
        <f t="shared" si="46"/>
        <v>14</v>
      </c>
      <c r="AH171" s="43">
        <f t="shared" si="47"/>
        <v>167</v>
      </c>
      <c r="AI171" s="43">
        <f>IF(AI170&lt;'Retirement Calculator'!$B$68,AI170+1,NA())</f>
        <v>167</v>
      </c>
      <c r="AJ171" s="47">
        <f>IF(ISERROR(AI171),"",IF(AG171=AG170+1,AJ170*(1+'Retirement Calculator'!$B$67),AJ170))</f>
        <v>46053.152303764175</v>
      </c>
      <c r="AK171" s="43">
        <f>IF(ISERROR(AJ171),"",FV((1+'Retirement Calculator'!$B$56)^(1/12)-1,AI171,-AJ171,,0))</f>
        <v>15982923.669850681</v>
      </c>
      <c r="AL171" s="47">
        <f>SUM($AJ$5:AJ171)</f>
        <v>4432168.0161544187</v>
      </c>
      <c r="AN171" s="43" t="str">
        <f>IF(C171="","",SUM($C$5:C171))</f>
        <v/>
      </c>
      <c r="AP171" s="43">
        <f t="shared" si="48"/>
        <v>14</v>
      </c>
      <c r="AQ171" s="43">
        <f t="shared" si="49"/>
        <v>167</v>
      </c>
      <c r="AR171" s="43">
        <f>IF(AR170&lt;'Retirement Calculator'!$B$68,AR170+1,NA())</f>
        <v>167</v>
      </c>
      <c r="AS171" s="45">
        <f>IF(ISERROR(AR171),"",IF(AP171=AP170+1,AS170*(1+'Retirement Calculator'!$B$67),AS170))</f>
        <v>7675.5253839606958</v>
      </c>
      <c r="AT171" s="43">
        <f>IF(ISERROR(AS171),"",FV((1+'Retirement Calculator'!$B$57)^(1/12)-1,AR171,-AS171,,0))</f>
        <v>1971020.0661260479</v>
      </c>
      <c r="AU171" s="47">
        <f>SUM($AJ$5:AS171)</f>
        <v>1073802817.3557069</v>
      </c>
      <c r="AW171" s="43" t="str">
        <f>IF(I171="","",SUM($I$5:I171))</f>
        <v/>
      </c>
      <c r="AY171" s="43">
        <f t="shared" si="50"/>
        <v>14</v>
      </c>
      <c r="AZ171" s="43">
        <f t="shared" si="51"/>
        <v>167</v>
      </c>
      <c r="BA171" s="43">
        <f>IF(BA170&lt;'Retirement Calculator'!$B$68,BA170+1,NA())</f>
        <v>167</v>
      </c>
      <c r="BB171" s="45">
        <f>IF(ISERROR(BA171),"",IF(AY171=AY170+1,BB170*(1+'Retirement Calculator'!$B$67),BB170))</f>
        <v>23026.576151882087</v>
      </c>
      <c r="BC171" s="43">
        <f>IF(ISERROR(BB171),"",FV((1+'Retirement Calculator'!$B$58)^(1/12)-1,BA171,-BB171,,0))</f>
        <v>6865768.67158389</v>
      </c>
      <c r="BD171" s="47">
        <f>SUM($AJ$5:BB171)</f>
        <v>47233468598.843109</v>
      </c>
      <c r="BF171" s="43" t="str">
        <f>IF(O171="","",SUM($O$5:O171))</f>
        <v/>
      </c>
      <c r="BH171" s="43">
        <f t="shared" si="52"/>
        <v>14</v>
      </c>
      <c r="BI171" s="43">
        <f t="shared" si="53"/>
        <v>167</v>
      </c>
      <c r="BJ171" s="43">
        <f>IF(BJ170&lt;'Retirement Calculator'!$B$68,BJ170+1,NA())</f>
        <v>167</v>
      </c>
      <c r="BM171" s="43">
        <f t="shared" si="54"/>
        <v>14</v>
      </c>
      <c r="BN171" s="43">
        <f t="shared" si="55"/>
        <v>167</v>
      </c>
      <c r="BO171" s="43">
        <f>IF(BO170&lt;'Retirement Calculator'!$B$68,BO170+1,NA())</f>
        <v>167</v>
      </c>
      <c r="BR171" s="43">
        <f t="shared" si="56"/>
        <v>14</v>
      </c>
      <c r="BS171" s="43">
        <f t="shared" si="57"/>
        <v>167</v>
      </c>
      <c r="BT171" s="43">
        <f>IF(BT170&lt;'Retirement Calculator'!$B$68,BT170+1,NA())</f>
        <v>167</v>
      </c>
      <c r="BW171" s="43">
        <f t="shared" si="58"/>
        <v>14</v>
      </c>
      <c r="BX171" s="43">
        <f t="shared" si="59"/>
        <v>167</v>
      </c>
      <c r="BY171" s="43">
        <f>IF(BY170&lt;'Retirement Calculator'!$B$68,BY170+1,NA())</f>
        <v>167</v>
      </c>
    </row>
    <row r="172" spans="1:77">
      <c r="A172" s="44"/>
      <c r="B172" s="12" t="e">
        <f xml:space="preserve"> IF(ISERROR(F172),NA(),AI172)</f>
        <v>#N/A</v>
      </c>
      <c r="C172" s="71"/>
      <c r="D172" s="104"/>
      <c r="E172" s="99"/>
      <c r="F172" s="102" t="e">
        <f t="shared" si="43"/>
        <v>#N/A</v>
      </c>
      <c r="G172" s="103" t="str">
        <f>IF(D172="","",(D172+G171)*(1+((1+'Retirement Calculator'!$B$56)^(1/12)-1)))</f>
        <v/>
      </c>
      <c r="H172" s="55" t="str">
        <f>IF(C172="","",FV((1+'Retirement Calculator'!$B$56)^(1/12)-1,AI172,-C172,,0))</f>
        <v/>
      </c>
      <c r="I172" s="71"/>
      <c r="J172" s="99"/>
      <c r="K172" s="99"/>
      <c r="L172" s="102" t="e">
        <f t="shared" si="44"/>
        <v>#N/A</v>
      </c>
      <c r="M172" s="12" t="str">
        <f>IF(I172="","",FV((1+'Retirement Calculator'!$B$57)^(1/12)-1,AR172,-I172,,0))</f>
        <v/>
      </c>
      <c r="N172" s="12" t="str">
        <f>IF(J172="","",(J172+N171)*(1+((1+'Retirement Calculator'!$B$57)^(1/12)-1)))</f>
        <v/>
      </c>
      <c r="O172" s="71"/>
      <c r="P172" s="71"/>
      <c r="Q172" s="99"/>
      <c r="R172" s="69" t="e">
        <f t="shared" si="45"/>
        <v>#N/A</v>
      </c>
      <c r="S172" s="12" t="str">
        <f>IF(O172="","",FV((1+'Retirement Calculator'!$B$58)^(1/12)-1,BA172,-O172,,0))</f>
        <v/>
      </c>
      <c r="T172" s="43" t="str">
        <f>IF(P172="","",(P172+T171)*(1+((1+'Retirement Calculator'!$B$58)^(1/12)-1)))</f>
        <v/>
      </c>
      <c r="U172" s="71"/>
      <c r="V172" s="99"/>
      <c r="W172" s="108" t="str">
        <f>IF(U172="","",(U172+W171)*(1+((1+'Retirement Calculator'!$C$65)^(1/12)-1)))</f>
        <v/>
      </c>
      <c r="X172" s="73">
        <f t="shared" si="40"/>
        <v>0</v>
      </c>
      <c r="Y172" s="83" t="str">
        <f>IF(ISERROR(B172),"",SUM($X$5:X172))</f>
        <v/>
      </c>
      <c r="Z172" s="73">
        <f t="shared" si="41"/>
        <v>0</v>
      </c>
      <c r="AA172" s="83" t="str">
        <f>IF(ISERROR(B172),"",IF(Z172=0,NA(),SUM($Z$5:Z172)))</f>
        <v/>
      </c>
      <c r="AB172" s="83">
        <f t="shared" si="42"/>
        <v>0</v>
      </c>
      <c r="AC172" s="83" t="str">
        <f>IF(ISERROR(B172),"",IF(AB172=0,NA(),SUM($AB$5:AB172)))</f>
        <v/>
      </c>
      <c r="AD172" s="68">
        <f>IF(ISERROR(AI172),"",IF(AG172=AG171+1,AD171*(1+'Retirement Calculator'!$B$6),AD171))</f>
        <v>115517.18248664823</v>
      </c>
      <c r="AE172" s="135"/>
      <c r="AF172" s="83" t="str">
        <f>IF(AE172="","",NPER((1+'Retirement Calculator'!$B$15)/(1+'Retirement Calculator'!$B$14)-1,-12*AE172,AA172,,1))</f>
        <v/>
      </c>
      <c r="AG172" s="129">
        <f t="shared" si="46"/>
        <v>14</v>
      </c>
      <c r="AH172" s="43">
        <f t="shared" si="47"/>
        <v>168</v>
      </c>
      <c r="AI172" s="43">
        <f>IF(AI171&lt;'Retirement Calculator'!$B$68,AI171+1,NA())</f>
        <v>168</v>
      </c>
      <c r="AJ172" s="47">
        <f>IF(ISERROR(AI172),"",IF(AG172=AG171+1,AJ171*(1+'Retirement Calculator'!$B$67),AJ171))</f>
        <v>46053.152303764175</v>
      </c>
      <c r="AK172" s="43">
        <f>IF(ISERROR(AJ172),"",FV((1+'Retirement Calculator'!$B$56)^(1/12)-1,AI172,-AJ172,,0))</f>
        <v>16156426.899962287</v>
      </c>
      <c r="AL172" s="47">
        <f>SUM($AJ$5:AJ172)</f>
        <v>4478221.1684581833</v>
      </c>
      <c r="AN172" s="43" t="str">
        <f>IF(C172="","",SUM($C$5:C172))</f>
        <v/>
      </c>
      <c r="AP172" s="43">
        <f t="shared" si="48"/>
        <v>14</v>
      </c>
      <c r="AQ172" s="43">
        <f t="shared" si="49"/>
        <v>168</v>
      </c>
      <c r="AR172" s="43">
        <f>IF(AR171&lt;'Retirement Calculator'!$B$68,AR171+1,NA())</f>
        <v>168</v>
      </c>
      <c r="AS172" s="45">
        <f>IF(ISERROR(AR172),"",IF(AP172=AP171+1,AS171*(1+'Retirement Calculator'!$B$67),AS171))</f>
        <v>7675.5253839606958</v>
      </c>
      <c r="AT172" s="43">
        <f>IF(ISERROR(AS172),"",FV((1+'Retirement Calculator'!$B$57)^(1/12)-1,AR172,-AS172,,0))</f>
        <v>1988289.6313471829</v>
      </c>
      <c r="AU172" s="47">
        <f>SUM($AJ$5:AS172)</f>
        <v>1094491544.101815</v>
      </c>
      <c r="AW172" s="43" t="str">
        <f>IF(I172="","",SUM($I$5:I172))</f>
        <v/>
      </c>
      <c r="AY172" s="43">
        <f t="shared" si="50"/>
        <v>14</v>
      </c>
      <c r="AZ172" s="43">
        <f t="shared" si="51"/>
        <v>168</v>
      </c>
      <c r="BA172" s="43">
        <f>IF(BA171&lt;'Retirement Calculator'!$B$68,BA171+1,NA())</f>
        <v>168</v>
      </c>
      <c r="BB172" s="45">
        <f>IF(ISERROR(BA172),"",IF(AY172=AY171+1,BB171*(1+'Retirement Calculator'!$B$67),BB171))</f>
        <v>23026.576151882087</v>
      </c>
      <c r="BC172" s="43">
        <f>IF(ISERROR(BB172),"",FV((1+'Retirement Calculator'!$B$58)^(1/12)-1,BA172,-BB172,,0))</f>
        <v>6932969.8100970583</v>
      </c>
      <c r="BD172" s="47">
        <f>SUM($AJ$5:BB172)</f>
        <v>48350660535.898529</v>
      </c>
      <c r="BF172" s="43" t="str">
        <f>IF(O172="","",SUM($O$5:O172))</f>
        <v/>
      </c>
      <c r="BH172" s="43">
        <f t="shared" si="52"/>
        <v>14</v>
      </c>
      <c r="BI172" s="43">
        <f t="shared" si="53"/>
        <v>168</v>
      </c>
      <c r="BJ172" s="43">
        <f>IF(BJ171&lt;'Retirement Calculator'!$B$68,BJ171+1,NA())</f>
        <v>168</v>
      </c>
      <c r="BM172" s="43">
        <f t="shared" si="54"/>
        <v>14</v>
      </c>
      <c r="BN172" s="43">
        <f t="shared" si="55"/>
        <v>168</v>
      </c>
      <c r="BO172" s="43">
        <f>IF(BO171&lt;'Retirement Calculator'!$B$68,BO171+1,NA())</f>
        <v>168</v>
      </c>
      <c r="BR172" s="43">
        <f t="shared" si="56"/>
        <v>14</v>
      </c>
      <c r="BS172" s="43">
        <f t="shared" si="57"/>
        <v>168</v>
      </c>
      <c r="BT172" s="43">
        <f>IF(BT171&lt;'Retirement Calculator'!$B$68,BT171+1,NA())</f>
        <v>168</v>
      </c>
      <c r="BW172" s="43">
        <f t="shared" si="58"/>
        <v>14</v>
      </c>
      <c r="BX172" s="43">
        <f t="shared" si="59"/>
        <v>168</v>
      </c>
      <c r="BY172" s="43">
        <f>IF(BY171&lt;'Retirement Calculator'!$B$68,BY171+1,NA())</f>
        <v>168</v>
      </c>
    </row>
    <row r="173" spans="1:77">
      <c r="A173" s="44"/>
      <c r="B173" s="12" t="e">
        <f xml:space="preserve"> IF(ISERROR(F173),NA(),AI173)</f>
        <v>#N/A</v>
      </c>
      <c r="C173" s="71"/>
      <c r="D173" s="104"/>
      <c r="E173" s="99"/>
      <c r="F173" s="102" t="e">
        <f t="shared" si="43"/>
        <v>#N/A</v>
      </c>
      <c r="G173" s="103" t="str">
        <f>IF(D173="","",(D173+G172)*(1+((1+'Retirement Calculator'!$B$56)^(1/12)-1)))</f>
        <v/>
      </c>
      <c r="H173" s="55" t="str">
        <f>IF(C173="","",FV((1+'Retirement Calculator'!$B$56)^(1/12)-1,AI173,-C173,,0))</f>
        <v/>
      </c>
      <c r="I173" s="71"/>
      <c r="J173" s="99"/>
      <c r="K173" s="99"/>
      <c r="L173" s="102" t="e">
        <f t="shared" si="44"/>
        <v>#N/A</v>
      </c>
      <c r="M173" s="12" t="str">
        <f>IF(I173="","",FV((1+'Retirement Calculator'!$B$57)^(1/12)-1,AR173,-I173,,0))</f>
        <v/>
      </c>
      <c r="N173" s="12" t="str">
        <f>IF(J173="","",(J173+N172)*(1+((1+'Retirement Calculator'!$B$57)^(1/12)-1)))</f>
        <v/>
      </c>
      <c r="O173" s="71"/>
      <c r="P173" s="71"/>
      <c r="Q173" s="99"/>
      <c r="R173" s="69" t="e">
        <f t="shared" si="45"/>
        <v>#N/A</v>
      </c>
      <c r="S173" s="12" t="str">
        <f>IF(O173="","",FV((1+'Retirement Calculator'!$B$58)^(1/12)-1,BA173,-O173,,0))</f>
        <v/>
      </c>
      <c r="T173" s="43" t="str">
        <f>IF(P173="","",(P173+T172)*(1+((1+'Retirement Calculator'!$B$58)^(1/12)-1)))</f>
        <v/>
      </c>
      <c r="U173" s="71"/>
      <c r="V173" s="99"/>
      <c r="W173" s="108" t="str">
        <f>IF(U173="","",(U173+W172)*(1+((1+'Retirement Calculator'!$C$65)^(1/12)-1)))</f>
        <v/>
      </c>
      <c r="X173" s="73">
        <f t="shared" si="40"/>
        <v>0</v>
      </c>
      <c r="Y173" s="83" t="str">
        <f>IF(ISERROR(B173),"",SUM($X$5:X173))</f>
        <v/>
      </c>
      <c r="Z173" s="73">
        <f t="shared" si="41"/>
        <v>0</v>
      </c>
      <c r="AA173" s="83" t="str">
        <f>IF(ISERROR(B173),"",IF(Z173=0,NA(),SUM($Z$5:Z173)))</f>
        <v/>
      </c>
      <c r="AB173" s="83">
        <f t="shared" si="42"/>
        <v>0</v>
      </c>
      <c r="AC173" s="83" t="str">
        <f>IF(ISERROR(B173),"",IF(AB173=0,NA(),SUM($AB$5:AB173)))</f>
        <v/>
      </c>
      <c r="AD173" s="68">
        <f>IF(ISERROR(AI173),"",IF(AG173=AG172+1,AD172*(1+'Retirement Calculator'!$B$6),AD172))</f>
        <v>125336.14299801333</v>
      </c>
      <c r="AE173" s="135"/>
      <c r="AF173" s="83" t="str">
        <f>IF(AE173="","",NPER((1+'Retirement Calculator'!$B$15)/(1+'Retirement Calculator'!$B$14)-1,-12*AE173,AA173,,1))</f>
        <v/>
      </c>
      <c r="AG173" s="129">
        <f t="shared" si="46"/>
        <v>15</v>
      </c>
      <c r="AH173" s="43">
        <f t="shared" si="47"/>
        <v>169</v>
      </c>
      <c r="AI173" s="43">
        <f>IF(AI172&lt;'Retirement Calculator'!$B$68,AI172+1,NA())</f>
        <v>169</v>
      </c>
      <c r="AJ173" s="47">
        <f>IF(ISERROR(AI173),"",IF(AG173=AG172+1,AJ172*(1+'Retirement Calculator'!$B$67),AJ172))</f>
        <v>50658.467534140596</v>
      </c>
      <c r="AK173" s="43">
        <f>IF(ISERROR(AJ173),"",FV((1+'Retirement Calculator'!$B$56)^(1/12)-1,AI173,-AJ173,,0))</f>
        <v>17964445.036115237</v>
      </c>
      <c r="AL173" s="47">
        <f>SUM($AJ$5:AJ173)</f>
        <v>4528879.635992324</v>
      </c>
      <c r="AN173" s="43" t="str">
        <f>IF(C173="","",SUM($C$5:C173))</f>
        <v/>
      </c>
      <c r="AP173" s="43">
        <f t="shared" si="48"/>
        <v>15</v>
      </c>
      <c r="AQ173" s="43">
        <f t="shared" si="49"/>
        <v>169</v>
      </c>
      <c r="AR173" s="43">
        <f>IF(AR172&lt;'Retirement Calculator'!$B$68,AR172+1,NA())</f>
        <v>169</v>
      </c>
      <c r="AS173" s="45">
        <f>IF(ISERROR(AR173),"",IF(AP173=AP172+1,AS172*(1+'Retirement Calculator'!$B$67),AS172))</f>
        <v>8443.0779223567661</v>
      </c>
      <c r="AT173" s="43">
        <f>IF(ISERROR(AS173),"",FV((1+'Retirement Calculator'!$B$57)^(1/12)-1,AR173,-AS173,,0))</f>
        <v>2206207.5827553016</v>
      </c>
      <c r="AU173" s="47">
        <f>SUM($AJ$5:AS173)</f>
        <v>1117044323.3193789</v>
      </c>
      <c r="AW173" s="43" t="str">
        <f>IF(I173="","",SUM($I$5:I173))</f>
        <v/>
      </c>
      <c r="AY173" s="43">
        <f t="shared" si="50"/>
        <v>15</v>
      </c>
      <c r="AZ173" s="43">
        <f t="shared" si="51"/>
        <v>169</v>
      </c>
      <c r="BA173" s="43">
        <f>IF(BA172&lt;'Retirement Calculator'!$B$68,BA172+1,NA())</f>
        <v>169</v>
      </c>
      <c r="BB173" s="45">
        <f>IF(ISERROR(BA173),"",IF(AY173=AY172+1,BB172*(1+'Retirement Calculator'!$B$67),BB172))</f>
        <v>25329.233767070298</v>
      </c>
      <c r="BC173" s="43">
        <f>IF(ISERROR(BB173),"",FV((1+'Retirement Calculator'!$B$58)^(1/12)-1,BA173,-BB173,,0))</f>
        <v>7700663.6550347367</v>
      </c>
      <c r="BD173" s="47">
        <f>SUM($AJ$5:BB173)</f>
        <v>49492489528.251999</v>
      </c>
      <c r="BF173" s="43" t="str">
        <f>IF(O173="","",SUM($O$5:O173))</f>
        <v/>
      </c>
      <c r="BH173" s="43">
        <f t="shared" si="52"/>
        <v>15</v>
      </c>
      <c r="BI173" s="43">
        <f t="shared" si="53"/>
        <v>169</v>
      </c>
      <c r="BJ173" s="43">
        <f>IF(BJ172&lt;'Retirement Calculator'!$B$68,BJ172+1,NA())</f>
        <v>169</v>
      </c>
      <c r="BM173" s="43">
        <f t="shared" si="54"/>
        <v>15</v>
      </c>
      <c r="BN173" s="43">
        <f t="shared" si="55"/>
        <v>169</v>
      </c>
      <c r="BO173" s="43">
        <f>IF(BO172&lt;'Retirement Calculator'!$B$68,BO172+1,NA())</f>
        <v>169</v>
      </c>
      <c r="BR173" s="43">
        <f t="shared" si="56"/>
        <v>15</v>
      </c>
      <c r="BS173" s="43">
        <f t="shared" si="57"/>
        <v>169</v>
      </c>
      <c r="BT173" s="43">
        <f>IF(BT172&lt;'Retirement Calculator'!$B$68,BT172+1,NA())</f>
        <v>169</v>
      </c>
      <c r="BW173" s="43">
        <f t="shared" si="58"/>
        <v>15</v>
      </c>
      <c r="BX173" s="43">
        <f t="shared" si="59"/>
        <v>169</v>
      </c>
      <c r="BY173" s="43">
        <f>IF(BY172&lt;'Retirement Calculator'!$B$68,BY172+1,NA())</f>
        <v>169</v>
      </c>
    </row>
    <row r="174" spans="1:77">
      <c r="A174" s="44"/>
      <c r="B174" s="12" t="e">
        <f xml:space="preserve"> IF(ISERROR(F174),NA(),AI174)</f>
        <v>#N/A</v>
      </c>
      <c r="C174" s="71"/>
      <c r="D174" s="104"/>
      <c r="E174" s="99"/>
      <c r="F174" s="102" t="e">
        <f t="shared" si="43"/>
        <v>#N/A</v>
      </c>
      <c r="G174" s="103" t="str">
        <f>IF(D174="","",(D174+G173)*(1+((1+'Retirement Calculator'!$B$56)^(1/12)-1)))</f>
        <v/>
      </c>
      <c r="H174" s="55" t="str">
        <f>IF(C174="","",FV((1+'Retirement Calculator'!$B$56)^(1/12)-1,AI174,-C174,,0))</f>
        <v/>
      </c>
      <c r="I174" s="71"/>
      <c r="J174" s="99"/>
      <c r="K174" s="99"/>
      <c r="L174" s="102" t="e">
        <f t="shared" si="44"/>
        <v>#N/A</v>
      </c>
      <c r="M174" s="12" t="str">
        <f>IF(I174="","",FV((1+'Retirement Calculator'!$B$57)^(1/12)-1,AR174,-I174,,0))</f>
        <v/>
      </c>
      <c r="N174" s="12" t="str">
        <f>IF(J174="","",(J174+N173)*(1+((1+'Retirement Calculator'!$B$57)^(1/12)-1)))</f>
        <v/>
      </c>
      <c r="O174" s="71"/>
      <c r="P174" s="71"/>
      <c r="Q174" s="99"/>
      <c r="R174" s="69" t="e">
        <f t="shared" si="45"/>
        <v>#N/A</v>
      </c>
      <c r="S174" s="12" t="str">
        <f>IF(O174="","",FV((1+'Retirement Calculator'!$B$58)^(1/12)-1,BA174,-O174,,0))</f>
        <v/>
      </c>
      <c r="T174" s="43" t="str">
        <f>IF(P174="","",(P174+T173)*(1+((1+'Retirement Calculator'!$B$58)^(1/12)-1)))</f>
        <v/>
      </c>
      <c r="U174" s="71"/>
      <c r="V174" s="99"/>
      <c r="W174" s="108" t="str">
        <f>IF(U174="","",(U174+W173)*(1+((1+'Retirement Calculator'!$C$65)^(1/12)-1)))</f>
        <v/>
      </c>
      <c r="X174" s="73">
        <f t="shared" si="40"/>
        <v>0</v>
      </c>
      <c r="Y174" s="83" t="str">
        <f>IF(ISERROR(B174),"",SUM($X$5:X174))</f>
        <v/>
      </c>
      <c r="Z174" s="73">
        <f t="shared" si="41"/>
        <v>0</v>
      </c>
      <c r="AA174" s="83" t="str">
        <f>IF(ISERROR(B174),"",IF(Z174=0,NA(),SUM($Z$5:Z174)))</f>
        <v/>
      </c>
      <c r="AB174" s="83">
        <f t="shared" si="42"/>
        <v>0</v>
      </c>
      <c r="AC174" s="83" t="str">
        <f>IF(ISERROR(B174),"",IF(AB174=0,NA(),SUM($AB$5:AB174)))</f>
        <v/>
      </c>
      <c r="AD174" s="68">
        <f>IF(ISERROR(AI174),"",IF(AG174=AG173+1,AD173*(1+'Retirement Calculator'!$B$6),AD173))</f>
        <v>125336.14299801333</v>
      </c>
      <c r="AE174" s="135"/>
      <c r="AF174" s="83" t="str">
        <f>IF(AE174="","",NPER((1+'Retirement Calculator'!$B$15)/(1+'Retirement Calculator'!$B$14)-1,-12*AE174,AA174,,1))</f>
        <v/>
      </c>
      <c r="AG174" s="129">
        <f t="shared" si="46"/>
        <v>15</v>
      </c>
      <c r="AH174" s="43">
        <f t="shared" si="47"/>
        <v>170</v>
      </c>
      <c r="AI174" s="43">
        <f>IF(AI173&lt;'Retirement Calculator'!$B$68,AI173+1,NA())</f>
        <v>170</v>
      </c>
      <c r="AJ174" s="47">
        <f>IF(ISERROR(AI174),"",IF(AG174=AG173+1,AJ173*(1+'Retirement Calculator'!$B$67),AJ173))</f>
        <v>50658.467534140596</v>
      </c>
      <c r="AK174" s="43">
        <f>IF(ISERROR(AJ174),"",FV((1+'Retirement Calculator'!$B$56)^(1/12)-1,AI174,-AJ174,,0))</f>
        <v>18158354.511094682</v>
      </c>
      <c r="AL174" s="47">
        <f>SUM($AJ$5:AJ174)</f>
        <v>4579538.1035264647</v>
      </c>
      <c r="AN174" s="43" t="str">
        <f>IF(C174="","",SUM($C$5:C174))</f>
        <v/>
      </c>
      <c r="AP174" s="43">
        <f t="shared" si="48"/>
        <v>15</v>
      </c>
      <c r="AQ174" s="43">
        <f t="shared" si="49"/>
        <v>170</v>
      </c>
      <c r="AR174" s="43">
        <f>IF(AR173&lt;'Retirement Calculator'!$B$68,AR173+1,NA())</f>
        <v>170</v>
      </c>
      <c r="AS174" s="45">
        <f>IF(ISERROR(AR174),"",IF(AP174=AP173+1,AS173*(1+'Retirement Calculator'!$B$67),AS173))</f>
        <v>8443.0779223567661</v>
      </c>
      <c r="AT174" s="43">
        <f>IF(ISERROR(AS174),"",FV((1+'Retirement Calculator'!$B$57)^(1/12)-1,AR174,-AS174,,0))</f>
        <v>2225389.4876443637</v>
      </c>
      <c r="AU174" s="47">
        <f>SUM($AJ$5:AS174)</f>
        <v>1139841672.4794562</v>
      </c>
      <c r="AW174" s="43" t="str">
        <f>IF(I174="","",SUM($I$5:I174))</f>
        <v/>
      </c>
      <c r="AY174" s="43">
        <f t="shared" si="50"/>
        <v>15</v>
      </c>
      <c r="AZ174" s="43">
        <f t="shared" si="51"/>
        <v>170</v>
      </c>
      <c r="BA174" s="43">
        <f>IF(BA173&lt;'Retirement Calculator'!$B$68,BA173+1,NA())</f>
        <v>170</v>
      </c>
      <c r="BB174" s="45">
        <f>IF(ISERROR(BA174),"",IF(AY174=AY173+1,BB173*(1+'Retirement Calculator'!$B$67),BB173))</f>
        <v>25329.233767070298</v>
      </c>
      <c r="BC174" s="43">
        <f>IF(ISERROR(BB174),"",FV((1+'Retirement Calculator'!$B$58)^(1/12)-1,BA174,-BB174,,0))</f>
        <v>7775539.190625309</v>
      </c>
      <c r="BD174" s="47">
        <f>SUM($AJ$5:BB174)</f>
        <v>50657379623.612938</v>
      </c>
      <c r="BF174" s="43" t="str">
        <f>IF(O174="","",SUM($O$5:O174))</f>
        <v/>
      </c>
      <c r="BH174" s="43">
        <f t="shared" si="52"/>
        <v>15</v>
      </c>
      <c r="BI174" s="43">
        <f t="shared" si="53"/>
        <v>170</v>
      </c>
      <c r="BJ174" s="43">
        <f>IF(BJ173&lt;'Retirement Calculator'!$B$68,BJ173+1,NA())</f>
        <v>170</v>
      </c>
      <c r="BM174" s="43">
        <f t="shared" si="54"/>
        <v>15</v>
      </c>
      <c r="BN174" s="43">
        <f t="shared" si="55"/>
        <v>170</v>
      </c>
      <c r="BO174" s="43">
        <f>IF(BO173&lt;'Retirement Calculator'!$B$68,BO173+1,NA())</f>
        <v>170</v>
      </c>
      <c r="BR174" s="43">
        <f t="shared" si="56"/>
        <v>15</v>
      </c>
      <c r="BS174" s="43">
        <f t="shared" si="57"/>
        <v>170</v>
      </c>
      <c r="BT174" s="43">
        <f>IF(BT173&lt;'Retirement Calculator'!$B$68,BT173+1,NA())</f>
        <v>170</v>
      </c>
      <c r="BW174" s="43">
        <f t="shared" si="58"/>
        <v>15</v>
      </c>
      <c r="BX174" s="43">
        <f t="shared" si="59"/>
        <v>170</v>
      </c>
      <c r="BY174" s="43">
        <f>IF(BY173&lt;'Retirement Calculator'!$B$68,BY173+1,NA())</f>
        <v>170</v>
      </c>
    </row>
    <row r="175" spans="1:77">
      <c r="A175" s="44"/>
      <c r="B175" s="12" t="e">
        <f xml:space="preserve"> IF(ISERROR(F175),NA(),AI175)</f>
        <v>#N/A</v>
      </c>
      <c r="C175" s="71"/>
      <c r="D175" s="104"/>
      <c r="E175" s="99"/>
      <c r="F175" s="102" t="e">
        <f t="shared" si="43"/>
        <v>#N/A</v>
      </c>
      <c r="G175" s="103" t="str">
        <f>IF(D175="","",(D175+G174)*(1+((1+'Retirement Calculator'!$B$56)^(1/12)-1)))</f>
        <v/>
      </c>
      <c r="H175" s="55" t="str">
        <f>IF(C175="","",FV((1+'Retirement Calculator'!$B$56)^(1/12)-1,AI175,-C175,,0))</f>
        <v/>
      </c>
      <c r="I175" s="71"/>
      <c r="J175" s="99"/>
      <c r="K175" s="99"/>
      <c r="L175" s="102" t="e">
        <f t="shared" si="44"/>
        <v>#N/A</v>
      </c>
      <c r="M175" s="12" t="str">
        <f>IF(I175="","",FV((1+'Retirement Calculator'!$B$57)^(1/12)-1,AR175,-I175,,0))</f>
        <v/>
      </c>
      <c r="N175" s="12" t="str">
        <f>IF(J175="","",(J175+N174)*(1+((1+'Retirement Calculator'!$B$57)^(1/12)-1)))</f>
        <v/>
      </c>
      <c r="O175" s="71"/>
      <c r="P175" s="71"/>
      <c r="Q175" s="99"/>
      <c r="R175" s="69" t="e">
        <f t="shared" si="45"/>
        <v>#N/A</v>
      </c>
      <c r="S175" s="12" t="str">
        <f>IF(O175="","",FV((1+'Retirement Calculator'!$B$58)^(1/12)-1,BA175,-O175,,0))</f>
        <v/>
      </c>
      <c r="T175" s="43" t="str">
        <f>IF(P175="","",(P175+T174)*(1+((1+'Retirement Calculator'!$B$58)^(1/12)-1)))</f>
        <v/>
      </c>
      <c r="U175" s="71"/>
      <c r="V175" s="99"/>
      <c r="W175" s="108" t="str">
        <f>IF(U175="","",(U175+W174)*(1+((1+'Retirement Calculator'!$C$65)^(1/12)-1)))</f>
        <v/>
      </c>
      <c r="X175" s="73">
        <f t="shared" si="40"/>
        <v>0</v>
      </c>
      <c r="Y175" s="83" t="str">
        <f>IF(ISERROR(B175),"",SUM($X$5:X175))</f>
        <v/>
      </c>
      <c r="Z175" s="73">
        <f t="shared" si="41"/>
        <v>0</v>
      </c>
      <c r="AA175" s="83" t="str">
        <f>IF(ISERROR(B175),"",IF(Z175=0,NA(),SUM($Z$5:Z175)))</f>
        <v/>
      </c>
      <c r="AB175" s="83">
        <f t="shared" si="42"/>
        <v>0</v>
      </c>
      <c r="AC175" s="83" t="str">
        <f>IF(ISERROR(B175),"",IF(AB175=0,NA(),SUM($AB$5:AB175)))</f>
        <v/>
      </c>
      <c r="AD175" s="68">
        <f>IF(ISERROR(AI175),"",IF(AG175=AG174+1,AD174*(1+'Retirement Calculator'!$B$6),AD174))</f>
        <v>125336.14299801333</v>
      </c>
      <c r="AE175" s="135"/>
      <c r="AF175" s="83" t="str">
        <f>IF(AE175="","",NPER((1+'Retirement Calculator'!$B$15)/(1+'Retirement Calculator'!$B$14)-1,-12*AE175,AA175,,1))</f>
        <v/>
      </c>
      <c r="AG175" s="129">
        <f t="shared" si="46"/>
        <v>15</v>
      </c>
      <c r="AH175" s="43">
        <f t="shared" si="47"/>
        <v>171</v>
      </c>
      <c r="AI175" s="43">
        <f>IF(AI174&lt;'Retirement Calculator'!$B$68,AI174+1,NA())</f>
        <v>171</v>
      </c>
      <c r="AJ175" s="47">
        <f>IF(ISERROR(AI175),"",IF(AG175=AG174+1,AJ174*(1+'Retirement Calculator'!$B$67),AJ174))</f>
        <v>50658.467534140596</v>
      </c>
      <c r="AK175" s="43">
        <f>IF(ISERROR(AJ175),"",FV((1+'Retirement Calculator'!$B$56)^(1/12)-1,AI175,-AJ175,,0))</f>
        <v>18353810.247458111</v>
      </c>
      <c r="AL175" s="47">
        <f>SUM($AJ$5:AJ175)</f>
        <v>4630196.5710606053</v>
      </c>
      <c r="AN175" s="43" t="str">
        <f>IF(C175="","",SUM($C$5:C175))</f>
        <v/>
      </c>
      <c r="AP175" s="43">
        <f t="shared" si="48"/>
        <v>15</v>
      </c>
      <c r="AQ175" s="43">
        <f t="shared" si="49"/>
        <v>171</v>
      </c>
      <c r="AR175" s="43">
        <f>IF(AR174&lt;'Retirement Calculator'!$B$68,AR174+1,NA())</f>
        <v>171</v>
      </c>
      <c r="AS175" s="45">
        <f>IF(ISERROR(AR175),"",IF(AP175=AP174+1,AS174*(1+'Retirement Calculator'!$B$67),AS174))</f>
        <v>8443.0779223567661</v>
      </c>
      <c r="AT175" s="43">
        <f>IF(ISERROR(AS175),"",FV((1+'Retirement Calculator'!$B$57)^(1/12)-1,AR175,-AS175,,0))</f>
        <v>2244664.7614254109</v>
      </c>
      <c r="AU175" s="47">
        <f>SUM($AJ$5:AS175)</f>
        <v>1162885137.8434315</v>
      </c>
      <c r="AW175" s="43" t="str">
        <f>IF(I175="","",SUM($I$5:I175))</f>
        <v/>
      </c>
      <c r="AY175" s="43">
        <f t="shared" si="50"/>
        <v>15</v>
      </c>
      <c r="AZ175" s="43">
        <f t="shared" si="51"/>
        <v>171</v>
      </c>
      <c r="BA175" s="43">
        <f>IF(BA174&lt;'Retirement Calculator'!$B$68,BA174+1,NA())</f>
        <v>171</v>
      </c>
      <c r="BB175" s="45">
        <f>IF(ISERROR(BA175),"",IF(AY175=AY174+1,BB174*(1+'Retirement Calculator'!$B$67),BB174))</f>
        <v>25329.233767070298</v>
      </c>
      <c r="BC175" s="43">
        <f>IF(ISERROR(BB175),"",FV((1+'Retirement Calculator'!$B$58)^(1/12)-1,BA175,-BB175,,0))</f>
        <v>7850896.4776663771</v>
      </c>
      <c r="BD175" s="47">
        <f>SUM($AJ$5:BB175)</f>
        <v>51845578577.815536</v>
      </c>
      <c r="BF175" s="43" t="str">
        <f>IF(O175="","",SUM($O$5:O175))</f>
        <v/>
      </c>
      <c r="BH175" s="43">
        <f t="shared" si="52"/>
        <v>15</v>
      </c>
      <c r="BI175" s="43">
        <f t="shared" si="53"/>
        <v>171</v>
      </c>
      <c r="BJ175" s="43">
        <f>IF(BJ174&lt;'Retirement Calculator'!$B$68,BJ174+1,NA())</f>
        <v>171</v>
      </c>
      <c r="BM175" s="43">
        <f t="shared" si="54"/>
        <v>15</v>
      </c>
      <c r="BN175" s="43">
        <f t="shared" si="55"/>
        <v>171</v>
      </c>
      <c r="BO175" s="43">
        <f>IF(BO174&lt;'Retirement Calculator'!$B$68,BO174+1,NA())</f>
        <v>171</v>
      </c>
      <c r="BR175" s="43">
        <f t="shared" si="56"/>
        <v>15</v>
      </c>
      <c r="BS175" s="43">
        <f t="shared" si="57"/>
        <v>171</v>
      </c>
      <c r="BT175" s="43">
        <f>IF(BT174&lt;'Retirement Calculator'!$B$68,BT174+1,NA())</f>
        <v>171</v>
      </c>
      <c r="BW175" s="43">
        <f t="shared" si="58"/>
        <v>15</v>
      </c>
      <c r="BX175" s="43">
        <f t="shared" si="59"/>
        <v>171</v>
      </c>
      <c r="BY175" s="43">
        <f>IF(BY174&lt;'Retirement Calculator'!$B$68,BY174+1,NA())</f>
        <v>171</v>
      </c>
    </row>
    <row r="176" spans="1:77">
      <c r="A176" s="44"/>
      <c r="B176" s="12" t="e">
        <f xml:space="preserve"> IF(ISERROR(F176),NA(),AI176)</f>
        <v>#N/A</v>
      </c>
      <c r="C176" s="71"/>
      <c r="D176" s="104"/>
      <c r="E176" s="99"/>
      <c r="F176" s="102" t="e">
        <f t="shared" si="43"/>
        <v>#N/A</v>
      </c>
      <c r="G176" s="103" t="str">
        <f>IF(D176="","",(D176+G175)*(1+((1+'Retirement Calculator'!$B$56)^(1/12)-1)))</f>
        <v/>
      </c>
      <c r="H176" s="55" t="str">
        <f>IF(C176="","",FV((1+'Retirement Calculator'!$B$56)^(1/12)-1,AI176,-C176,,0))</f>
        <v/>
      </c>
      <c r="I176" s="71"/>
      <c r="J176" s="99"/>
      <c r="K176" s="99"/>
      <c r="L176" s="102" t="e">
        <f t="shared" si="44"/>
        <v>#N/A</v>
      </c>
      <c r="M176" s="12" t="str">
        <f>IF(I176="","",FV((1+'Retirement Calculator'!$B$57)^(1/12)-1,AR176,-I176,,0))</f>
        <v/>
      </c>
      <c r="N176" s="12" t="str">
        <f>IF(J176="","",(J176+N175)*(1+((1+'Retirement Calculator'!$B$57)^(1/12)-1)))</f>
        <v/>
      </c>
      <c r="O176" s="71"/>
      <c r="P176" s="71"/>
      <c r="Q176" s="99"/>
      <c r="R176" s="69" t="e">
        <f t="shared" si="45"/>
        <v>#N/A</v>
      </c>
      <c r="S176" s="12" t="str">
        <f>IF(O176="","",FV((1+'Retirement Calculator'!$B$58)^(1/12)-1,BA176,-O176,,0))</f>
        <v/>
      </c>
      <c r="T176" s="43" t="str">
        <f>IF(P176="","",(P176+T175)*(1+((1+'Retirement Calculator'!$B$58)^(1/12)-1)))</f>
        <v/>
      </c>
      <c r="U176" s="71"/>
      <c r="V176" s="99"/>
      <c r="W176" s="108" t="str">
        <f>IF(U176="","",(U176+W175)*(1+((1+'Retirement Calculator'!$C$65)^(1/12)-1)))</f>
        <v/>
      </c>
      <c r="X176" s="73">
        <f t="shared" si="40"/>
        <v>0</v>
      </c>
      <c r="Y176" s="83" t="str">
        <f>IF(ISERROR(B176),"",SUM($X$5:X176))</f>
        <v/>
      </c>
      <c r="Z176" s="73">
        <f t="shared" si="41"/>
        <v>0</v>
      </c>
      <c r="AA176" s="83" t="str">
        <f>IF(ISERROR(B176),"",IF(Z176=0,NA(),SUM($Z$5:Z176)))</f>
        <v/>
      </c>
      <c r="AB176" s="83">
        <f t="shared" si="42"/>
        <v>0</v>
      </c>
      <c r="AC176" s="83" t="str">
        <f>IF(ISERROR(B176),"",IF(AB176=0,NA(),SUM($AB$5:AB176)))</f>
        <v/>
      </c>
      <c r="AD176" s="68">
        <f>IF(ISERROR(AI176),"",IF(AG176=AG175+1,AD175*(1+'Retirement Calculator'!$B$6),AD175))</f>
        <v>125336.14299801333</v>
      </c>
      <c r="AE176" s="135"/>
      <c r="AF176" s="83" t="str">
        <f>IF(AE176="","",NPER((1+'Retirement Calculator'!$B$15)/(1+'Retirement Calculator'!$B$14)-1,-12*AE176,AA176,,1))</f>
        <v/>
      </c>
      <c r="AG176" s="129">
        <f t="shared" si="46"/>
        <v>15</v>
      </c>
      <c r="AH176" s="43">
        <f t="shared" si="47"/>
        <v>172</v>
      </c>
      <c r="AI176" s="43">
        <f>IF(AI175&lt;'Retirement Calculator'!$B$68,AI175+1,NA())</f>
        <v>172</v>
      </c>
      <c r="AJ176" s="47">
        <f>IF(ISERROR(AI176),"",IF(AG176=AG175+1,AJ175*(1+'Retirement Calculator'!$B$67),AJ175))</f>
        <v>50658.467534140596</v>
      </c>
      <c r="AK176" s="43">
        <f>IF(ISERROR(AJ176),"",FV((1+'Retirement Calculator'!$B$56)^(1/12)-1,AI176,-AJ176,,0))</f>
        <v>18550824.575310938</v>
      </c>
      <c r="AL176" s="47">
        <f>SUM($AJ$5:AJ176)</f>
        <v>4680855.038594746</v>
      </c>
      <c r="AN176" s="43" t="str">
        <f>IF(C176="","",SUM($C$5:C176))</f>
        <v/>
      </c>
      <c r="AP176" s="43">
        <f t="shared" si="48"/>
        <v>15</v>
      </c>
      <c r="AQ176" s="43">
        <f t="shared" si="49"/>
        <v>172</v>
      </c>
      <c r="AR176" s="43">
        <f>IF(AR175&lt;'Retirement Calculator'!$B$68,AR175+1,NA())</f>
        <v>172</v>
      </c>
      <c r="AS176" s="45">
        <f>IF(ISERROR(AR176),"",IF(AP176=AP175+1,AS175*(1+'Retirement Calculator'!$B$67),AS175))</f>
        <v>8443.0779223567661</v>
      </c>
      <c r="AT176" s="43">
        <f>IF(ISERROR(AS176),"",FV((1+'Retirement Calculator'!$B$57)^(1/12)-1,AR176,-AS176,,0))</f>
        <v>2264033.8585762507</v>
      </c>
      <c r="AU176" s="47">
        <f>SUM($AJ$5:AS176)</f>
        <v>1186176278.0027936</v>
      </c>
      <c r="AW176" s="43" t="str">
        <f>IF(I176="","",SUM($I$5:I176))</f>
        <v/>
      </c>
      <c r="AY176" s="43">
        <f t="shared" si="50"/>
        <v>15</v>
      </c>
      <c r="AZ176" s="43">
        <f t="shared" si="51"/>
        <v>172</v>
      </c>
      <c r="BA176" s="43">
        <f>IF(BA175&lt;'Retirement Calculator'!$B$68,BA175+1,NA())</f>
        <v>172</v>
      </c>
      <c r="BB176" s="45">
        <f>IF(ISERROR(BA176),"",IF(AY176=AY175+1,BB175*(1+'Retirement Calculator'!$B$67),BB175))</f>
        <v>25329.233767070298</v>
      </c>
      <c r="BC176" s="43">
        <f>IF(ISERROR(BB176),"",FV((1+'Retirement Calculator'!$B$58)^(1/12)-1,BA176,-BB176,,0))</f>
        <v>7926738.6157612707</v>
      </c>
      <c r="BD176" s="47">
        <f>SUM($AJ$5:BB176)</f>
        <v>53057335718.07003</v>
      </c>
      <c r="BF176" s="43" t="str">
        <f>IF(O176="","",SUM($O$5:O176))</f>
        <v/>
      </c>
      <c r="BH176" s="43">
        <f t="shared" si="52"/>
        <v>15</v>
      </c>
      <c r="BI176" s="43">
        <f t="shared" si="53"/>
        <v>172</v>
      </c>
      <c r="BJ176" s="43">
        <f>IF(BJ175&lt;'Retirement Calculator'!$B$68,BJ175+1,NA())</f>
        <v>172</v>
      </c>
      <c r="BM176" s="43">
        <f t="shared" si="54"/>
        <v>15</v>
      </c>
      <c r="BN176" s="43">
        <f t="shared" si="55"/>
        <v>172</v>
      </c>
      <c r="BO176" s="43">
        <f>IF(BO175&lt;'Retirement Calculator'!$B$68,BO175+1,NA())</f>
        <v>172</v>
      </c>
      <c r="BR176" s="43">
        <f t="shared" si="56"/>
        <v>15</v>
      </c>
      <c r="BS176" s="43">
        <f t="shared" si="57"/>
        <v>172</v>
      </c>
      <c r="BT176" s="43">
        <f>IF(BT175&lt;'Retirement Calculator'!$B$68,BT175+1,NA())</f>
        <v>172</v>
      </c>
      <c r="BW176" s="43">
        <f t="shared" si="58"/>
        <v>15</v>
      </c>
      <c r="BX176" s="43">
        <f t="shared" si="59"/>
        <v>172</v>
      </c>
      <c r="BY176" s="43">
        <f>IF(BY175&lt;'Retirement Calculator'!$B$68,BY175+1,NA())</f>
        <v>172</v>
      </c>
    </row>
    <row r="177" spans="1:77">
      <c r="A177" s="44"/>
      <c r="B177" s="12" t="e">
        <f xml:space="preserve"> IF(ISERROR(F177),NA(),AI177)</f>
        <v>#N/A</v>
      </c>
      <c r="C177" s="71"/>
      <c r="D177" s="104"/>
      <c r="E177" s="99"/>
      <c r="F177" s="102" t="e">
        <f t="shared" si="43"/>
        <v>#N/A</v>
      </c>
      <c r="G177" s="103" t="str">
        <f>IF(D177="","",(D177+G176)*(1+((1+'Retirement Calculator'!$B$56)^(1/12)-1)))</f>
        <v/>
      </c>
      <c r="H177" s="55" t="str">
        <f>IF(C177="","",FV((1+'Retirement Calculator'!$B$56)^(1/12)-1,AI177,-C177,,0))</f>
        <v/>
      </c>
      <c r="I177" s="71"/>
      <c r="J177" s="99"/>
      <c r="K177" s="99"/>
      <c r="L177" s="102" t="e">
        <f t="shared" si="44"/>
        <v>#N/A</v>
      </c>
      <c r="M177" s="12" t="str">
        <f>IF(I177="","",FV((1+'Retirement Calculator'!$B$57)^(1/12)-1,AR177,-I177,,0))</f>
        <v/>
      </c>
      <c r="N177" s="12" t="str">
        <f>IF(J177="","",(J177+N176)*(1+((1+'Retirement Calculator'!$B$57)^(1/12)-1)))</f>
        <v/>
      </c>
      <c r="O177" s="71"/>
      <c r="P177" s="71"/>
      <c r="Q177" s="99"/>
      <c r="R177" s="69" t="e">
        <f t="shared" si="45"/>
        <v>#N/A</v>
      </c>
      <c r="S177" s="12" t="str">
        <f>IF(O177="","",FV((1+'Retirement Calculator'!$B$58)^(1/12)-1,BA177,-O177,,0))</f>
        <v/>
      </c>
      <c r="T177" s="43" t="str">
        <f>IF(P177="","",(P177+T176)*(1+((1+'Retirement Calculator'!$B$58)^(1/12)-1)))</f>
        <v/>
      </c>
      <c r="U177" s="71"/>
      <c r="V177" s="99"/>
      <c r="W177" s="108" t="str">
        <f>IF(U177="","",(U177+W176)*(1+((1+'Retirement Calculator'!$C$65)^(1/12)-1)))</f>
        <v/>
      </c>
      <c r="X177" s="73">
        <f t="shared" si="40"/>
        <v>0</v>
      </c>
      <c r="Y177" s="83" t="str">
        <f>IF(ISERROR(B177),"",SUM($X$5:X177))</f>
        <v/>
      </c>
      <c r="Z177" s="73">
        <f t="shared" si="41"/>
        <v>0</v>
      </c>
      <c r="AA177" s="83" t="str">
        <f>IF(ISERROR(B177),"",IF(Z177=0,NA(),SUM($Z$5:Z177)))</f>
        <v/>
      </c>
      <c r="AB177" s="83">
        <f t="shared" si="42"/>
        <v>0</v>
      </c>
      <c r="AC177" s="83" t="str">
        <f>IF(ISERROR(B177),"",IF(AB177=0,NA(),SUM($AB$5:AB177)))</f>
        <v/>
      </c>
      <c r="AD177" s="68">
        <f>IF(ISERROR(AI177),"",IF(AG177=AG176+1,AD176*(1+'Retirement Calculator'!$B$6),AD176))</f>
        <v>125336.14299801333</v>
      </c>
      <c r="AE177" s="135"/>
      <c r="AF177" s="83" t="str">
        <f>IF(AE177="","",NPER((1+'Retirement Calculator'!$B$15)/(1+'Retirement Calculator'!$B$14)-1,-12*AE177,AA177,,1))</f>
        <v/>
      </c>
      <c r="AG177" s="129">
        <f t="shared" si="46"/>
        <v>15</v>
      </c>
      <c r="AH177" s="43">
        <f t="shared" si="47"/>
        <v>173</v>
      </c>
      <c r="AI177" s="43">
        <f>IF(AI176&lt;'Retirement Calculator'!$B$68,AI176+1,NA())</f>
        <v>173</v>
      </c>
      <c r="AJ177" s="47">
        <f>IF(ISERROR(AI177),"",IF(AG177=AG176+1,AJ176*(1+'Retirement Calculator'!$B$67),AJ176))</f>
        <v>50658.467534140596</v>
      </c>
      <c r="AK177" s="43">
        <f>IF(ISERROR(AJ177),"",FV((1+'Retirement Calculator'!$B$56)^(1/12)-1,AI177,-AJ177,,0))</f>
        <v>18749409.923080571</v>
      </c>
      <c r="AL177" s="47">
        <f>SUM($AJ$5:AJ177)</f>
        <v>4731513.5061288867</v>
      </c>
      <c r="AN177" s="43" t="str">
        <f>IF(C177="","",SUM($C$5:C177))</f>
        <v/>
      </c>
      <c r="AP177" s="43">
        <f t="shared" si="48"/>
        <v>15</v>
      </c>
      <c r="AQ177" s="43">
        <f t="shared" si="49"/>
        <v>173</v>
      </c>
      <c r="AR177" s="43">
        <f>IF(AR176&lt;'Retirement Calculator'!$B$68,AR176+1,NA())</f>
        <v>173</v>
      </c>
      <c r="AS177" s="45">
        <f>IF(ISERROR(AR177),"",IF(AP177=AP176+1,AS176*(1+'Retirement Calculator'!$B$67),AS176))</f>
        <v>8443.0779223567661</v>
      </c>
      <c r="AT177" s="43">
        <f>IF(ISERROR(AS177),"",FV((1+'Retirement Calculator'!$B$57)^(1/12)-1,AR177,-AS177,,0))</f>
        <v>2283497.2357868748</v>
      </c>
      <c r="AU177" s="47">
        <f>SUM($AJ$5:AS177)</f>
        <v>1209716663.9774594</v>
      </c>
      <c r="AW177" s="43" t="str">
        <f>IF(I177="","",SUM($I$5:I177))</f>
        <v/>
      </c>
      <c r="AY177" s="43">
        <f t="shared" si="50"/>
        <v>15</v>
      </c>
      <c r="AZ177" s="43">
        <f t="shared" si="51"/>
        <v>173</v>
      </c>
      <c r="BA177" s="43">
        <f>IF(BA176&lt;'Retirement Calculator'!$B$68,BA176+1,NA())</f>
        <v>173</v>
      </c>
      <c r="BB177" s="45">
        <f>IF(ISERROR(BA177),"",IF(AY177=AY176+1,BB176*(1+'Retirement Calculator'!$B$67),BB176))</f>
        <v>25329.233767070298</v>
      </c>
      <c r="BC177" s="43">
        <f>IF(ISERROR(BB177),"",FV((1+'Retirement Calculator'!$B$58)^(1/12)-1,BA177,-BB177,,0))</f>
        <v>8003068.7244562786</v>
      </c>
      <c r="BD177" s="47">
        <f>SUM($AJ$5:BB177)</f>
        <v>54292901955.491707</v>
      </c>
      <c r="BF177" s="43" t="str">
        <f>IF(O177="","",SUM($O$5:O177))</f>
        <v/>
      </c>
      <c r="BH177" s="43">
        <f t="shared" si="52"/>
        <v>15</v>
      </c>
      <c r="BI177" s="43">
        <f t="shared" si="53"/>
        <v>173</v>
      </c>
      <c r="BJ177" s="43">
        <f>IF(BJ176&lt;'Retirement Calculator'!$B$68,BJ176+1,NA())</f>
        <v>173</v>
      </c>
      <c r="BM177" s="43">
        <f t="shared" si="54"/>
        <v>15</v>
      </c>
      <c r="BN177" s="43">
        <f t="shared" si="55"/>
        <v>173</v>
      </c>
      <c r="BO177" s="43">
        <f>IF(BO176&lt;'Retirement Calculator'!$B$68,BO176+1,NA())</f>
        <v>173</v>
      </c>
      <c r="BR177" s="43">
        <f t="shared" si="56"/>
        <v>15</v>
      </c>
      <c r="BS177" s="43">
        <f t="shared" si="57"/>
        <v>173</v>
      </c>
      <c r="BT177" s="43">
        <f>IF(BT176&lt;'Retirement Calculator'!$B$68,BT176+1,NA())</f>
        <v>173</v>
      </c>
      <c r="BW177" s="43">
        <f t="shared" si="58"/>
        <v>15</v>
      </c>
      <c r="BX177" s="43">
        <f t="shared" si="59"/>
        <v>173</v>
      </c>
      <c r="BY177" s="43">
        <f>IF(BY176&lt;'Retirement Calculator'!$B$68,BY176+1,NA())</f>
        <v>173</v>
      </c>
    </row>
    <row r="178" spans="1:77">
      <c r="A178" s="44"/>
      <c r="B178" s="12" t="e">
        <f xml:space="preserve"> IF(ISERROR(F178),NA(),AI178)</f>
        <v>#N/A</v>
      </c>
      <c r="C178" s="71"/>
      <c r="D178" s="104"/>
      <c r="E178" s="99"/>
      <c r="F178" s="102" t="e">
        <f t="shared" si="43"/>
        <v>#N/A</v>
      </c>
      <c r="G178" s="103" t="str">
        <f>IF(D178="","",(D178+G177)*(1+((1+'Retirement Calculator'!$B$56)^(1/12)-1)))</f>
        <v/>
      </c>
      <c r="H178" s="55" t="str">
        <f>IF(C178="","",FV((1+'Retirement Calculator'!$B$56)^(1/12)-1,AI178,-C178,,0))</f>
        <v/>
      </c>
      <c r="I178" s="71"/>
      <c r="J178" s="99"/>
      <c r="K178" s="99"/>
      <c r="L178" s="102" t="e">
        <f t="shared" si="44"/>
        <v>#N/A</v>
      </c>
      <c r="M178" s="12" t="str">
        <f>IF(I178="","",FV((1+'Retirement Calculator'!$B$57)^(1/12)-1,AR178,-I178,,0))</f>
        <v/>
      </c>
      <c r="N178" s="12" t="str">
        <f>IF(J178="","",(J178+N177)*(1+((1+'Retirement Calculator'!$B$57)^(1/12)-1)))</f>
        <v/>
      </c>
      <c r="O178" s="71"/>
      <c r="P178" s="71"/>
      <c r="Q178" s="99"/>
      <c r="R178" s="69" t="e">
        <f t="shared" si="45"/>
        <v>#N/A</v>
      </c>
      <c r="S178" s="12" t="str">
        <f>IF(O178="","",FV((1+'Retirement Calculator'!$B$58)^(1/12)-1,BA178,-O178,,0))</f>
        <v/>
      </c>
      <c r="T178" s="43" t="str">
        <f>IF(P178="","",(P178+T177)*(1+((1+'Retirement Calculator'!$B$58)^(1/12)-1)))</f>
        <v/>
      </c>
      <c r="U178" s="71"/>
      <c r="V178" s="99"/>
      <c r="W178" s="108" t="str">
        <f>IF(U178="","",(U178+W177)*(1+((1+'Retirement Calculator'!$C$65)^(1/12)-1)))</f>
        <v/>
      </c>
      <c r="X178" s="73">
        <f t="shared" si="40"/>
        <v>0</v>
      </c>
      <c r="Y178" s="83" t="str">
        <f>IF(ISERROR(B178),"",SUM($X$5:X178))</f>
        <v/>
      </c>
      <c r="Z178" s="73">
        <f t="shared" si="41"/>
        <v>0</v>
      </c>
      <c r="AA178" s="83" t="str">
        <f>IF(ISERROR(B178),"",IF(Z178=0,NA(),SUM($Z$5:Z178)))</f>
        <v/>
      </c>
      <c r="AB178" s="83">
        <f t="shared" si="42"/>
        <v>0</v>
      </c>
      <c r="AC178" s="83" t="str">
        <f>IF(ISERROR(B178),"",IF(AB178=0,NA(),SUM($AB$5:AB178)))</f>
        <v/>
      </c>
      <c r="AD178" s="68">
        <f>IF(ISERROR(AI178),"",IF(AG178=AG177+1,AD177*(1+'Retirement Calculator'!$B$6),AD177))</f>
        <v>125336.14299801333</v>
      </c>
      <c r="AE178" s="135"/>
      <c r="AF178" s="83" t="str">
        <f>IF(AE178="","",NPER((1+'Retirement Calculator'!$B$15)/(1+'Retirement Calculator'!$B$14)-1,-12*AE178,AA178,,1))</f>
        <v/>
      </c>
      <c r="AG178" s="129">
        <f t="shared" si="46"/>
        <v>15</v>
      </c>
      <c r="AH178" s="43">
        <f t="shared" si="47"/>
        <v>174</v>
      </c>
      <c r="AI178" s="43">
        <f>IF(AI177&lt;'Retirement Calculator'!$B$68,AI177+1,NA())</f>
        <v>174</v>
      </c>
      <c r="AJ178" s="47">
        <f>IF(ISERROR(AI178),"",IF(AG178=AG177+1,AJ177*(1+'Retirement Calculator'!$B$67),AJ177))</f>
        <v>50658.467534140596</v>
      </c>
      <c r="AK178" s="43">
        <f>IF(ISERROR(AJ178),"",FV((1+'Retirement Calculator'!$B$56)^(1/12)-1,AI178,-AJ178,,0))</f>
        <v>18949578.818300433</v>
      </c>
      <c r="AL178" s="47">
        <f>SUM($AJ$5:AJ178)</f>
        <v>4782171.9736630274</v>
      </c>
      <c r="AN178" s="43" t="str">
        <f>IF(C178="","",SUM($C$5:C178))</f>
        <v/>
      </c>
      <c r="AP178" s="43">
        <f t="shared" si="48"/>
        <v>15</v>
      </c>
      <c r="AQ178" s="43">
        <f t="shared" si="49"/>
        <v>174</v>
      </c>
      <c r="AR178" s="43">
        <f>IF(AR177&lt;'Retirement Calculator'!$B$68,AR177+1,NA())</f>
        <v>174</v>
      </c>
      <c r="AS178" s="45">
        <f>IF(ISERROR(AR178),"",IF(AP178=AP177+1,AS177*(1+'Retirement Calculator'!$B$67),AS177))</f>
        <v>8443.0779223567661</v>
      </c>
      <c r="AT178" s="43">
        <f>IF(ISERROR(AS178),"",FV((1+'Retirement Calculator'!$B$57)^(1/12)-1,AR178,-AS178,,0))</f>
        <v>2303055.3519702461</v>
      </c>
      <c r="AU178" s="47">
        <f>SUM($AJ$5:AS178)</f>
        <v>1233507879.3148794</v>
      </c>
      <c r="AW178" s="43" t="str">
        <f>IF(I178="","",SUM($I$5:I178))</f>
        <v/>
      </c>
      <c r="AY178" s="43">
        <f t="shared" si="50"/>
        <v>15</v>
      </c>
      <c r="AZ178" s="43">
        <f t="shared" si="51"/>
        <v>174</v>
      </c>
      <c r="BA178" s="43">
        <f>IF(BA177&lt;'Retirement Calculator'!$B$68,BA177+1,NA())</f>
        <v>174</v>
      </c>
      <c r="BB178" s="45">
        <f>IF(ISERROR(BA178),"",IF(AY178=AY177+1,BB177*(1+'Retirement Calculator'!$B$67),BB177))</f>
        <v>25329.233767070298</v>
      </c>
      <c r="BC178" s="43">
        <f>IF(ISERROR(BB178),"",FV((1+'Retirement Calculator'!$B$58)^(1/12)-1,BA178,-BB178,,0))</f>
        <v>8079889.9433689266</v>
      </c>
      <c r="BD178" s="47">
        <f>SUM($AJ$5:BB178)</f>
        <v>55552529797.729736</v>
      </c>
      <c r="BF178" s="43" t="str">
        <f>IF(O178="","",SUM($O$5:O178))</f>
        <v/>
      </c>
      <c r="BH178" s="43">
        <f t="shared" si="52"/>
        <v>15</v>
      </c>
      <c r="BI178" s="43">
        <f t="shared" si="53"/>
        <v>174</v>
      </c>
      <c r="BJ178" s="43">
        <f>IF(BJ177&lt;'Retirement Calculator'!$B$68,BJ177+1,NA())</f>
        <v>174</v>
      </c>
      <c r="BM178" s="43">
        <f t="shared" si="54"/>
        <v>15</v>
      </c>
      <c r="BN178" s="43">
        <f t="shared" si="55"/>
        <v>174</v>
      </c>
      <c r="BO178" s="43">
        <f>IF(BO177&lt;'Retirement Calculator'!$B$68,BO177+1,NA())</f>
        <v>174</v>
      </c>
      <c r="BR178" s="43">
        <f t="shared" si="56"/>
        <v>15</v>
      </c>
      <c r="BS178" s="43">
        <f t="shared" si="57"/>
        <v>174</v>
      </c>
      <c r="BT178" s="43">
        <f>IF(BT177&lt;'Retirement Calculator'!$B$68,BT177+1,NA())</f>
        <v>174</v>
      </c>
      <c r="BW178" s="43">
        <f t="shared" si="58"/>
        <v>15</v>
      </c>
      <c r="BX178" s="43">
        <f t="shared" si="59"/>
        <v>174</v>
      </c>
      <c r="BY178" s="43">
        <f>IF(BY177&lt;'Retirement Calculator'!$B$68,BY177+1,NA())</f>
        <v>174</v>
      </c>
    </row>
    <row r="179" spans="1:77">
      <c r="A179" s="44"/>
      <c r="B179" s="12" t="e">
        <f xml:space="preserve"> IF(ISERROR(F179),NA(),AI179)</f>
        <v>#N/A</v>
      </c>
      <c r="C179" s="71"/>
      <c r="D179" s="104"/>
      <c r="E179" s="99"/>
      <c r="F179" s="102" t="e">
        <f t="shared" si="43"/>
        <v>#N/A</v>
      </c>
      <c r="G179" s="103" t="str">
        <f>IF(D179="","",(D179+G178)*(1+((1+'Retirement Calculator'!$B$56)^(1/12)-1)))</f>
        <v/>
      </c>
      <c r="H179" s="55" t="str">
        <f>IF(C179="","",FV((1+'Retirement Calculator'!$B$56)^(1/12)-1,AI179,-C179,,0))</f>
        <v/>
      </c>
      <c r="I179" s="71"/>
      <c r="J179" s="99"/>
      <c r="K179" s="99"/>
      <c r="L179" s="102" t="e">
        <f t="shared" si="44"/>
        <v>#N/A</v>
      </c>
      <c r="M179" s="12" t="str">
        <f>IF(I179="","",FV((1+'Retirement Calculator'!$B$57)^(1/12)-1,AR179,-I179,,0))</f>
        <v/>
      </c>
      <c r="N179" s="12" t="str">
        <f>IF(J179="","",(J179+N178)*(1+((1+'Retirement Calculator'!$B$57)^(1/12)-1)))</f>
        <v/>
      </c>
      <c r="O179" s="71"/>
      <c r="P179" s="71"/>
      <c r="Q179" s="99"/>
      <c r="R179" s="69" t="e">
        <f t="shared" si="45"/>
        <v>#N/A</v>
      </c>
      <c r="S179" s="12" t="str">
        <f>IF(O179="","",FV((1+'Retirement Calculator'!$B$58)^(1/12)-1,BA179,-O179,,0))</f>
        <v/>
      </c>
      <c r="T179" s="43" t="str">
        <f>IF(P179="","",(P179+T178)*(1+((1+'Retirement Calculator'!$B$58)^(1/12)-1)))</f>
        <v/>
      </c>
      <c r="U179" s="71"/>
      <c r="V179" s="99"/>
      <c r="W179" s="108" t="str">
        <f>IF(U179="","",(U179+W178)*(1+((1+'Retirement Calculator'!$C$65)^(1/12)-1)))</f>
        <v/>
      </c>
      <c r="X179" s="73">
        <f t="shared" si="40"/>
        <v>0</v>
      </c>
      <c r="Y179" s="83" t="str">
        <f>IF(ISERROR(B179),"",SUM($X$5:X179))</f>
        <v/>
      </c>
      <c r="Z179" s="73">
        <f t="shared" si="41"/>
        <v>0</v>
      </c>
      <c r="AA179" s="83" t="str">
        <f>IF(ISERROR(B179),"",IF(Z179=0,NA(),SUM($Z$5:Z179)))</f>
        <v/>
      </c>
      <c r="AB179" s="83">
        <f t="shared" si="42"/>
        <v>0</v>
      </c>
      <c r="AC179" s="83" t="str">
        <f>IF(ISERROR(B179),"",IF(AB179=0,NA(),SUM($AB$5:AB179)))</f>
        <v/>
      </c>
      <c r="AD179" s="68">
        <f>IF(ISERROR(AI179),"",IF(AG179=AG178+1,AD178*(1+'Retirement Calculator'!$B$6),AD178))</f>
        <v>125336.14299801333</v>
      </c>
      <c r="AE179" s="135"/>
      <c r="AF179" s="83" t="str">
        <f>IF(AE179="","",NPER((1+'Retirement Calculator'!$B$15)/(1+'Retirement Calculator'!$B$14)-1,-12*AE179,AA179,,1))</f>
        <v/>
      </c>
      <c r="AG179" s="129">
        <f t="shared" si="46"/>
        <v>15</v>
      </c>
      <c r="AH179" s="43">
        <f t="shared" si="47"/>
        <v>175</v>
      </c>
      <c r="AI179" s="43">
        <f>IF(AI178&lt;'Retirement Calculator'!$B$68,AI178+1,NA())</f>
        <v>175</v>
      </c>
      <c r="AJ179" s="47">
        <f>IF(ISERROR(AI179),"",IF(AG179=AG178+1,AJ178*(1+'Retirement Calculator'!$B$67),AJ178))</f>
        <v>50658.467534140596</v>
      </c>
      <c r="AK179" s="43">
        <f>IF(ISERROR(AJ179),"",FV((1+'Retirement Calculator'!$B$56)^(1/12)-1,AI179,-AJ179,,0))</f>
        <v>19151343.888400275</v>
      </c>
      <c r="AL179" s="47">
        <f>SUM($AJ$5:AJ179)</f>
        <v>4832830.4411971681</v>
      </c>
      <c r="AN179" s="43" t="str">
        <f>IF(C179="","",SUM($C$5:C179))</f>
        <v/>
      </c>
      <c r="AP179" s="43">
        <f t="shared" si="48"/>
        <v>15</v>
      </c>
      <c r="AQ179" s="43">
        <f t="shared" si="49"/>
        <v>175</v>
      </c>
      <c r="AR179" s="43">
        <f>IF(AR178&lt;'Retirement Calculator'!$B$68,AR178+1,NA())</f>
        <v>175</v>
      </c>
      <c r="AS179" s="45">
        <f>IF(ISERROR(AR179),"",IF(AP179=AP178+1,AS178*(1+'Retirement Calculator'!$B$67),AS178))</f>
        <v>8443.0779223567661</v>
      </c>
      <c r="AT179" s="43">
        <f>IF(ISERROR(AS179),"",FV((1+'Retirement Calculator'!$B$57)^(1/12)-1,AR179,-AS179,,0))</f>
        <v>2322708.668273102</v>
      </c>
      <c r="AU179" s="47">
        <f>SUM($AJ$5:AS179)</f>
        <v>1257551520.1899333</v>
      </c>
      <c r="AW179" s="43" t="str">
        <f>IF(I179="","",SUM($I$5:I179))</f>
        <v/>
      </c>
      <c r="AY179" s="43">
        <f t="shared" si="50"/>
        <v>15</v>
      </c>
      <c r="AZ179" s="43">
        <f t="shared" si="51"/>
        <v>175</v>
      </c>
      <c r="BA179" s="43">
        <f>IF(BA178&lt;'Retirement Calculator'!$B$68,BA178+1,NA())</f>
        <v>175</v>
      </c>
      <c r="BB179" s="45">
        <f>IF(ISERROR(BA179),"",IF(AY179=AY178+1,BB178*(1+'Retirement Calculator'!$B$67),BB178))</f>
        <v>25329.233767070298</v>
      </c>
      <c r="BC179" s="43">
        <f>IF(ISERROR(BB179),"",FV((1+'Retirement Calculator'!$B$58)^(1/12)-1,BA179,-BB179,,0))</f>
        <v>8157205.432317147</v>
      </c>
      <c r="BD179" s="47">
        <f>SUM($AJ$5:BB179)</f>
        <v>56836473361.696762</v>
      </c>
      <c r="BF179" s="43" t="str">
        <f>IF(O179="","",SUM($O$5:O179))</f>
        <v/>
      </c>
      <c r="BH179" s="43">
        <f t="shared" si="52"/>
        <v>15</v>
      </c>
      <c r="BI179" s="43">
        <f t="shared" si="53"/>
        <v>175</v>
      </c>
      <c r="BJ179" s="43">
        <f>IF(BJ178&lt;'Retirement Calculator'!$B$68,BJ178+1,NA())</f>
        <v>175</v>
      </c>
      <c r="BM179" s="43">
        <f t="shared" si="54"/>
        <v>15</v>
      </c>
      <c r="BN179" s="43">
        <f t="shared" si="55"/>
        <v>175</v>
      </c>
      <c r="BO179" s="43">
        <f>IF(BO178&lt;'Retirement Calculator'!$B$68,BO178+1,NA())</f>
        <v>175</v>
      </c>
      <c r="BR179" s="43">
        <f t="shared" si="56"/>
        <v>15</v>
      </c>
      <c r="BS179" s="43">
        <f t="shared" si="57"/>
        <v>175</v>
      </c>
      <c r="BT179" s="43">
        <f>IF(BT178&lt;'Retirement Calculator'!$B$68,BT178+1,NA())</f>
        <v>175</v>
      </c>
      <c r="BW179" s="43">
        <f t="shared" si="58"/>
        <v>15</v>
      </c>
      <c r="BX179" s="43">
        <f t="shared" si="59"/>
        <v>175</v>
      </c>
      <c r="BY179" s="43">
        <f>IF(BY178&lt;'Retirement Calculator'!$B$68,BY178+1,NA())</f>
        <v>175</v>
      </c>
    </row>
    <row r="180" spans="1:77">
      <c r="A180" s="44"/>
      <c r="B180" s="12" t="e">
        <f xml:space="preserve"> IF(ISERROR(F180),NA(),AI180)</f>
        <v>#N/A</v>
      </c>
      <c r="C180" s="71"/>
      <c r="D180" s="104"/>
      <c r="E180" s="99"/>
      <c r="F180" s="102" t="e">
        <f t="shared" si="43"/>
        <v>#N/A</v>
      </c>
      <c r="G180" s="103" t="str">
        <f>IF(D180="","",(D180+G179)*(1+((1+'Retirement Calculator'!$B$56)^(1/12)-1)))</f>
        <v/>
      </c>
      <c r="H180" s="55" t="str">
        <f>IF(C180="","",FV((1+'Retirement Calculator'!$B$56)^(1/12)-1,AI180,-C180,,0))</f>
        <v/>
      </c>
      <c r="I180" s="71"/>
      <c r="J180" s="99"/>
      <c r="K180" s="99"/>
      <c r="L180" s="102" t="e">
        <f t="shared" si="44"/>
        <v>#N/A</v>
      </c>
      <c r="M180" s="12" t="str">
        <f>IF(I180="","",FV((1+'Retirement Calculator'!$B$57)^(1/12)-1,AR180,-I180,,0))</f>
        <v/>
      </c>
      <c r="N180" s="12" t="str">
        <f>IF(J180="","",(J180+N179)*(1+((1+'Retirement Calculator'!$B$57)^(1/12)-1)))</f>
        <v/>
      </c>
      <c r="O180" s="71"/>
      <c r="P180" s="71"/>
      <c r="Q180" s="99"/>
      <c r="R180" s="69" t="e">
        <f t="shared" si="45"/>
        <v>#N/A</v>
      </c>
      <c r="S180" s="12" t="str">
        <f>IF(O180="","",FV((1+'Retirement Calculator'!$B$58)^(1/12)-1,BA180,-O180,,0))</f>
        <v/>
      </c>
      <c r="T180" s="43" t="str">
        <f>IF(P180="","",(P180+T179)*(1+((1+'Retirement Calculator'!$B$58)^(1/12)-1)))</f>
        <v/>
      </c>
      <c r="U180" s="71"/>
      <c r="V180" s="99"/>
      <c r="W180" s="108" t="str">
        <f>IF(U180="","",(U180+W179)*(1+((1+'Retirement Calculator'!$C$65)^(1/12)-1)))</f>
        <v/>
      </c>
      <c r="X180" s="73">
        <f t="shared" si="40"/>
        <v>0</v>
      </c>
      <c r="Y180" s="83" t="str">
        <f>IF(ISERROR(B180),"",SUM($X$5:X180))</f>
        <v/>
      </c>
      <c r="Z180" s="73">
        <f t="shared" si="41"/>
        <v>0</v>
      </c>
      <c r="AA180" s="83" t="str">
        <f>IF(ISERROR(B180),"",IF(Z180=0,NA(),SUM($Z$5:Z180)))</f>
        <v/>
      </c>
      <c r="AB180" s="83">
        <f t="shared" si="42"/>
        <v>0</v>
      </c>
      <c r="AC180" s="83" t="str">
        <f>IF(ISERROR(B180),"",IF(AB180=0,NA(),SUM($AB$5:AB180)))</f>
        <v/>
      </c>
      <c r="AD180" s="68">
        <f>IF(ISERROR(AI180),"",IF(AG180=AG179+1,AD179*(1+'Retirement Calculator'!$B$6),AD179))</f>
        <v>125336.14299801333</v>
      </c>
      <c r="AE180" s="135"/>
      <c r="AF180" s="83" t="str">
        <f>IF(AE180="","",NPER((1+'Retirement Calculator'!$B$15)/(1+'Retirement Calculator'!$B$14)-1,-12*AE180,AA180,,1))</f>
        <v/>
      </c>
      <c r="AG180" s="129">
        <f t="shared" si="46"/>
        <v>15</v>
      </c>
      <c r="AH180" s="43">
        <f t="shared" si="47"/>
        <v>176</v>
      </c>
      <c r="AI180" s="43">
        <f>IF(AI179&lt;'Retirement Calculator'!$B$68,AI179+1,NA())</f>
        <v>176</v>
      </c>
      <c r="AJ180" s="47">
        <f>IF(ISERROR(AI180),"",IF(AG180=AG179+1,AJ179*(1+'Retirement Calculator'!$B$67),AJ179))</f>
        <v>50658.467534140596</v>
      </c>
      <c r="AK180" s="43">
        <f>IF(ISERROR(AJ180),"",FV((1+'Retirement Calculator'!$B$56)^(1/12)-1,AI180,-AJ180,,0))</f>
        <v>19354717.861502755</v>
      </c>
      <c r="AL180" s="47">
        <f>SUM($AJ$5:AJ180)</f>
        <v>4883488.9087313088</v>
      </c>
      <c r="AN180" s="43" t="str">
        <f>IF(C180="","",SUM($C$5:C180))</f>
        <v/>
      </c>
      <c r="AP180" s="43">
        <f t="shared" si="48"/>
        <v>15</v>
      </c>
      <c r="AQ180" s="43">
        <f t="shared" si="49"/>
        <v>176</v>
      </c>
      <c r="AR180" s="43">
        <f>IF(AR179&lt;'Retirement Calculator'!$B$68,AR179+1,NA())</f>
        <v>176</v>
      </c>
      <c r="AS180" s="45">
        <f>IF(ISERROR(AR180),"",IF(AP180=AP179+1,AS179*(1+'Retirement Calculator'!$B$67),AS179))</f>
        <v>8443.0779223567661</v>
      </c>
      <c r="AT180" s="43">
        <f>IF(ISERROR(AS180),"",FV((1+'Retirement Calculator'!$B$57)^(1/12)-1,AR180,-AS180,,0))</f>
        <v>2342457.6480868394</v>
      </c>
      <c r="AU180" s="47">
        <f>SUM($AJ$5:AS180)</f>
        <v>1281849195.5056236</v>
      </c>
      <c r="AW180" s="43" t="str">
        <f>IF(I180="","",SUM($I$5:I180))</f>
        <v/>
      </c>
      <c r="AY180" s="43">
        <f t="shared" si="50"/>
        <v>15</v>
      </c>
      <c r="AZ180" s="43">
        <f t="shared" si="51"/>
        <v>176</v>
      </c>
      <c r="BA180" s="43">
        <f>IF(BA179&lt;'Retirement Calculator'!$B$68,BA179+1,NA())</f>
        <v>176</v>
      </c>
      <c r="BB180" s="45">
        <f>IF(ISERROR(BA180),"",IF(AY180=AY179+1,BB179*(1+'Retirement Calculator'!$B$67),BB179))</f>
        <v>25329.233767070298</v>
      </c>
      <c r="BC180" s="43">
        <f>IF(ISERROR(BB180),"",FV((1+'Retirement Calculator'!$B$58)^(1/12)-1,BA180,-BB180,,0))</f>
        <v>8235018.3714492265</v>
      </c>
      <c r="BD180" s="47">
        <f>SUM($AJ$5:BB180)</f>
        <v>58144988386.399925</v>
      </c>
      <c r="BF180" s="43" t="str">
        <f>IF(O180="","",SUM($O$5:O180))</f>
        <v/>
      </c>
      <c r="BH180" s="43">
        <f t="shared" si="52"/>
        <v>15</v>
      </c>
      <c r="BI180" s="43">
        <f t="shared" si="53"/>
        <v>176</v>
      </c>
      <c r="BJ180" s="43">
        <f>IF(BJ179&lt;'Retirement Calculator'!$B$68,BJ179+1,NA())</f>
        <v>176</v>
      </c>
      <c r="BM180" s="43">
        <f t="shared" si="54"/>
        <v>15</v>
      </c>
      <c r="BN180" s="43">
        <f t="shared" si="55"/>
        <v>176</v>
      </c>
      <c r="BO180" s="43">
        <f>IF(BO179&lt;'Retirement Calculator'!$B$68,BO179+1,NA())</f>
        <v>176</v>
      </c>
      <c r="BR180" s="43">
        <f t="shared" si="56"/>
        <v>15</v>
      </c>
      <c r="BS180" s="43">
        <f t="shared" si="57"/>
        <v>176</v>
      </c>
      <c r="BT180" s="43">
        <f>IF(BT179&lt;'Retirement Calculator'!$B$68,BT179+1,NA())</f>
        <v>176</v>
      </c>
      <c r="BW180" s="43">
        <f t="shared" si="58"/>
        <v>15</v>
      </c>
      <c r="BX180" s="43">
        <f t="shared" si="59"/>
        <v>176</v>
      </c>
      <c r="BY180" s="43">
        <f>IF(BY179&lt;'Retirement Calculator'!$B$68,BY179+1,NA())</f>
        <v>176</v>
      </c>
    </row>
    <row r="181" spans="1:77">
      <c r="A181" s="44"/>
      <c r="B181" s="12" t="e">
        <f xml:space="preserve"> IF(ISERROR(F181),NA(),AI181)</f>
        <v>#N/A</v>
      </c>
      <c r="C181" s="71"/>
      <c r="D181" s="104"/>
      <c r="E181" s="99"/>
      <c r="F181" s="102" t="e">
        <f t="shared" si="43"/>
        <v>#N/A</v>
      </c>
      <c r="G181" s="103" t="str">
        <f>IF(D181="","",(D181+G180)*(1+((1+'Retirement Calculator'!$B$56)^(1/12)-1)))</f>
        <v/>
      </c>
      <c r="H181" s="55" t="str">
        <f>IF(C181="","",FV((1+'Retirement Calculator'!$B$56)^(1/12)-1,AI181,-C181,,0))</f>
        <v/>
      </c>
      <c r="I181" s="71"/>
      <c r="J181" s="99"/>
      <c r="K181" s="99"/>
      <c r="L181" s="102" t="e">
        <f t="shared" si="44"/>
        <v>#N/A</v>
      </c>
      <c r="M181" s="12" t="str">
        <f>IF(I181="","",FV((1+'Retirement Calculator'!$B$57)^(1/12)-1,AR181,-I181,,0))</f>
        <v/>
      </c>
      <c r="N181" s="12" t="str">
        <f>IF(J181="","",(J181+N180)*(1+((1+'Retirement Calculator'!$B$57)^(1/12)-1)))</f>
        <v/>
      </c>
      <c r="O181" s="71"/>
      <c r="P181" s="71"/>
      <c r="Q181" s="99"/>
      <c r="R181" s="69" t="e">
        <f t="shared" si="45"/>
        <v>#N/A</v>
      </c>
      <c r="S181" s="12" t="str">
        <f>IF(O181="","",FV((1+'Retirement Calculator'!$B$58)^(1/12)-1,BA181,-O181,,0))</f>
        <v/>
      </c>
      <c r="T181" s="43" t="str">
        <f>IF(P181="","",(P181+T180)*(1+((1+'Retirement Calculator'!$B$58)^(1/12)-1)))</f>
        <v/>
      </c>
      <c r="U181" s="71"/>
      <c r="V181" s="99"/>
      <c r="W181" s="108" t="str">
        <f>IF(U181="","",(U181+W180)*(1+((1+'Retirement Calculator'!$C$65)^(1/12)-1)))</f>
        <v/>
      </c>
      <c r="X181" s="73">
        <f t="shared" si="40"/>
        <v>0</v>
      </c>
      <c r="Y181" s="83" t="str">
        <f>IF(ISERROR(B181),"",SUM($X$5:X181))</f>
        <v/>
      </c>
      <c r="Z181" s="73">
        <f t="shared" si="41"/>
        <v>0</v>
      </c>
      <c r="AA181" s="83" t="str">
        <f>IF(ISERROR(B181),"",IF(Z181=0,NA(),SUM($Z$5:Z181)))</f>
        <v/>
      </c>
      <c r="AB181" s="83">
        <f t="shared" si="42"/>
        <v>0</v>
      </c>
      <c r="AC181" s="83" t="str">
        <f>IF(ISERROR(B181),"",IF(AB181=0,NA(),SUM($AB$5:AB181)))</f>
        <v/>
      </c>
      <c r="AD181" s="68">
        <f>IF(ISERROR(AI181),"",IF(AG181=AG180+1,AD180*(1+'Retirement Calculator'!$B$6),AD180))</f>
        <v>125336.14299801333</v>
      </c>
      <c r="AE181" s="135"/>
      <c r="AF181" s="83" t="str">
        <f>IF(AE181="","",NPER((1+'Retirement Calculator'!$B$15)/(1+'Retirement Calculator'!$B$14)-1,-12*AE181,AA181,,1))</f>
        <v/>
      </c>
      <c r="AG181" s="129">
        <f t="shared" si="46"/>
        <v>15</v>
      </c>
      <c r="AH181" s="43">
        <f t="shared" si="47"/>
        <v>177</v>
      </c>
      <c r="AI181" s="43">
        <f>IF(AI180&lt;'Retirement Calculator'!$B$68,AI180+1,NA())</f>
        <v>177</v>
      </c>
      <c r="AJ181" s="47">
        <f>IF(ISERROR(AI181),"",IF(AG181=AG180+1,AJ180*(1+'Retirement Calculator'!$B$67),AJ180))</f>
        <v>50658.467534140596</v>
      </c>
      <c r="AK181" s="43">
        <f>IF(ISERROR(AJ181),"",FV((1+'Retirement Calculator'!$B$56)^(1/12)-1,AI181,-AJ181,,0))</f>
        <v>19559713.567226332</v>
      </c>
      <c r="AL181" s="47">
        <f>SUM($AJ$5:AJ181)</f>
        <v>4934147.3762654494</v>
      </c>
      <c r="AN181" s="43" t="str">
        <f>IF(C181="","",SUM($C$5:C181))</f>
        <v/>
      </c>
      <c r="AP181" s="43">
        <f t="shared" si="48"/>
        <v>15</v>
      </c>
      <c r="AQ181" s="43">
        <f t="shared" si="49"/>
        <v>177</v>
      </c>
      <c r="AR181" s="43">
        <f>IF(AR180&lt;'Retirement Calculator'!$B$68,AR180+1,NA())</f>
        <v>177</v>
      </c>
      <c r="AS181" s="45">
        <f>IF(ISERROR(AR181),"",IF(AP181=AP180+1,AS180*(1+'Retirement Calculator'!$B$67),AS180))</f>
        <v>8443.0779223567661</v>
      </c>
      <c r="AT181" s="43">
        <f>IF(ISERROR(AS181),"",FV((1+'Retirement Calculator'!$B$57)^(1/12)-1,AR181,-AS181,,0))</f>
        <v>2362302.7570584333</v>
      </c>
      <c r="AU181" s="47">
        <f>SUM($AJ$5:AS181)</f>
        <v>1306402526.9945719</v>
      </c>
      <c r="AW181" s="43" t="str">
        <f>IF(I181="","",SUM($I$5:I181))</f>
        <v/>
      </c>
      <c r="AY181" s="43">
        <f t="shared" si="50"/>
        <v>15</v>
      </c>
      <c r="AZ181" s="43">
        <f t="shared" si="51"/>
        <v>177</v>
      </c>
      <c r="BA181" s="43">
        <f>IF(BA180&lt;'Retirement Calculator'!$B$68,BA180+1,NA())</f>
        <v>177</v>
      </c>
      <c r="BB181" s="45">
        <f>IF(ISERROR(BA181),"",IF(AY181=AY180+1,BB180*(1+'Retirement Calculator'!$B$67),BB180))</f>
        <v>25329.233767070298</v>
      </c>
      <c r="BC181" s="43">
        <f>IF(ISERROR(BB181),"",FV((1+'Retirement Calculator'!$B$58)^(1/12)-1,BA181,-BB181,,0))</f>
        <v>8313331.9613746321</v>
      </c>
      <c r="BD181" s="47">
        <f>SUM($AJ$5:BB181)</f>
        <v>59478332245.874268</v>
      </c>
      <c r="BF181" s="43" t="str">
        <f>IF(O181="","",SUM($O$5:O181))</f>
        <v/>
      </c>
      <c r="BH181" s="43">
        <f t="shared" si="52"/>
        <v>15</v>
      </c>
      <c r="BI181" s="43">
        <f t="shared" si="53"/>
        <v>177</v>
      </c>
      <c r="BJ181" s="43">
        <f>IF(BJ180&lt;'Retirement Calculator'!$B$68,BJ180+1,NA())</f>
        <v>177</v>
      </c>
      <c r="BM181" s="43">
        <f t="shared" si="54"/>
        <v>15</v>
      </c>
      <c r="BN181" s="43">
        <f t="shared" si="55"/>
        <v>177</v>
      </c>
      <c r="BO181" s="43">
        <f>IF(BO180&lt;'Retirement Calculator'!$B$68,BO180+1,NA())</f>
        <v>177</v>
      </c>
      <c r="BR181" s="43">
        <f t="shared" si="56"/>
        <v>15</v>
      </c>
      <c r="BS181" s="43">
        <f t="shared" si="57"/>
        <v>177</v>
      </c>
      <c r="BT181" s="43">
        <f>IF(BT180&lt;'Retirement Calculator'!$B$68,BT180+1,NA())</f>
        <v>177</v>
      </c>
      <c r="BW181" s="43">
        <f t="shared" si="58"/>
        <v>15</v>
      </c>
      <c r="BX181" s="43">
        <f t="shared" si="59"/>
        <v>177</v>
      </c>
      <c r="BY181" s="43">
        <f>IF(BY180&lt;'Retirement Calculator'!$B$68,BY180+1,NA())</f>
        <v>177</v>
      </c>
    </row>
    <row r="182" spans="1:77">
      <c r="A182" s="44"/>
      <c r="B182" s="12" t="e">
        <f xml:space="preserve"> IF(ISERROR(F182),NA(),AI182)</f>
        <v>#N/A</v>
      </c>
      <c r="C182" s="71"/>
      <c r="D182" s="104"/>
      <c r="E182" s="99"/>
      <c r="F182" s="102" t="e">
        <f t="shared" si="43"/>
        <v>#N/A</v>
      </c>
      <c r="G182" s="103" t="str">
        <f>IF(D182="","",(D182+G181)*(1+((1+'Retirement Calculator'!$B$56)^(1/12)-1)))</f>
        <v/>
      </c>
      <c r="H182" s="55" t="str">
        <f>IF(C182="","",FV((1+'Retirement Calculator'!$B$56)^(1/12)-1,AI182,-C182,,0))</f>
        <v/>
      </c>
      <c r="I182" s="71"/>
      <c r="J182" s="99"/>
      <c r="K182" s="99"/>
      <c r="L182" s="102" t="e">
        <f t="shared" si="44"/>
        <v>#N/A</v>
      </c>
      <c r="M182" s="12" t="str">
        <f>IF(I182="","",FV((1+'Retirement Calculator'!$B$57)^(1/12)-1,AR182,-I182,,0))</f>
        <v/>
      </c>
      <c r="N182" s="12" t="str">
        <f>IF(J182="","",(J182+N181)*(1+((1+'Retirement Calculator'!$B$57)^(1/12)-1)))</f>
        <v/>
      </c>
      <c r="O182" s="71"/>
      <c r="P182" s="71"/>
      <c r="Q182" s="99"/>
      <c r="R182" s="69" t="e">
        <f t="shared" si="45"/>
        <v>#N/A</v>
      </c>
      <c r="S182" s="12" t="str">
        <f>IF(O182="","",FV((1+'Retirement Calculator'!$B$58)^(1/12)-1,BA182,-O182,,0))</f>
        <v/>
      </c>
      <c r="T182" s="43" t="str">
        <f>IF(P182="","",(P182+T181)*(1+((1+'Retirement Calculator'!$B$58)^(1/12)-1)))</f>
        <v/>
      </c>
      <c r="U182" s="71"/>
      <c r="V182" s="99"/>
      <c r="W182" s="108" t="str">
        <f>IF(U182="","",(U182+W181)*(1+((1+'Retirement Calculator'!$C$65)^(1/12)-1)))</f>
        <v/>
      </c>
      <c r="X182" s="73">
        <f t="shared" si="40"/>
        <v>0</v>
      </c>
      <c r="Y182" s="83" t="str">
        <f>IF(ISERROR(B182),"",SUM($X$5:X182))</f>
        <v/>
      </c>
      <c r="Z182" s="73">
        <f t="shared" si="41"/>
        <v>0</v>
      </c>
      <c r="AA182" s="83" t="str">
        <f>IF(ISERROR(B182),"",IF(Z182=0,NA(),SUM($Z$5:Z182)))</f>
        <v/>
      </c>
      <c r="AB182" s="83">
        <f t="shared" si="42"/>
        <v>0</v>
      </c>
      <c r="AC182" s="83" t="str">
        <f>IF(ISERROR(B182),"",IF(AB182=0,NA(),SUM($AB$5:AB182)))</f>
        <v/>
      </c>
      <c r="AD182" s="68">
        <f>IF(ISERROR(AI182),"",IF(AG182=AG181+1,AD181*(1+'Retirement Calculator'!$B$6),AD181))</f>
        <v>125336.14299801333</v>
      </c>
      <c r="AE182" s="135"/>
      <c r="AF182" s="83" t="str">
        <f>IF(AE182="","",NPER((1+'Retirement Calculator'!$B$15)/(1+'Retirement Calculator'!$B$14)-1,-12*AE182,AA182,,1))</f>
        <v/>
      </c>
      <c r="AG182" s="129">
        <f t="shared" si="46"/>
        <v>15</v>
      </c>
      <c r="AH182" s="43">
        <f t="shared" si="47"/>
        <v>178</v>
      </c>
      <c r="AI182" s="43">
        <f>IF(AI181&lt;'Retirement Calculator'!$B$68,AI181+1,NA())</f>
        <v>178</v>
      </c>
      <c r="AJ182" s="47">
        <f>IF(ISERROR(AI182),"",IF(AG182=AG181+1,AJ181*(1+'Retirement Calculator'!$B$67),AJ181))</f>
        <v>50658.467534140596</v>
      </c>
      <c r="AK182" s="43">
        <f>IF(ISERROR(AJ182),"",FV((1+'Retirement Calculator'!$B$56)^(1/12)-1,AI182,-AJ182,,0))</f>
        <v>19766343.937494673</v>
      </c>
      <c r="AL182" s="47">
        <f>SUM($AJ$5:AJ182)</f>
        <v>4984805.8437995901</v>
      </c>
      <c r="AN182" s="43" t="str">
        <f>IF(C182="","",SUM($C$5:C182))</f>
        <v/>
      </c>
      <c r="AP182" s="43">
        <f t="shared" si="48"/>
        <v>15</v>
      </c>
      <c r="AQ182" s="43">
        <f t="shared" si="49"/>
        <v>178</v>
      </c>
      <c r="AR182" s="43">
        <f>IF(AR181&lt;'Retirement Calculator'!$B$68,AR181+1,NA())</f>
        <v>178</v>
      </c>
      <c r="AS182" s="45">
        <f>IF(ISERROR(AR182),"",IF(AP182=AP181+1,AS181*(1+'Retirement Calculator'!$B$67),AS181))</f>
        <v>8443.0779223567661</v>
      </c>
      <c r="AT182" s="43">
        <f>IF(ISERROR(AS182),"",FV((1+'Retirement Calculator'!$B$57)^(1/12)-1,AR182,-AS182,,0))</f>
        <v>2382244.4631014215</v>
      </c>
      <c r="AU182" s="47">
        <f>SUM($AJ$5:AS182)</f>
        <v>1331213149.3213227</v>
      </c>
      <c r="AW182" s="43" t="str">
        <f>IF(I182="","",SUM($I$5:I182))</f>
        <v/>
      </c>
      <c r="AY182" s="43">
        <f t="shared" si="50"/>
        <v>15</v>
      </c>
      <c r="AZ182" s="43">
        <f t="shared" si="51"/>
        <v>178</v>
      </c>
      <c r="BA182" s="43">
        <f>IF(BA181&lt;'Retirement Calculator'!$B$68,BA181+1,NA())</f>
        <v>178</v>
      </c>
      <c r="BB182" s="45">
        <f>IF(ISERROR(BA182),"",IF(AY182=AY181+1,BB181*(1+'Retirement Calculator'!$B$67),BB181))</f>
        <v>25329.233767070298</v>
      </c>
      <c r="BC182" s="43">
        <f>IF(ISERROR(BB182),"",FV((1+'Retirement Calculator'!$B$58)^(1/12)-1,BA182,-BB182,,0))</f>
        <v>8392149.4232956432</v>
      </c>
      <c r="BD182" s="47">
        <f>SUM($AJ$5:BB182)</f>
        <v>60836763962.2192</v>
      </c>
      <c r="BF182" s="43" t="str">
        <f>IF(O182="","",SUM($O$5:O182))</f>
        <v/>
      </c>
      <c r="BH182" s="43">
        <f t="shared" si="52"/>
        <v>15</v>
      </c>
      <c r="BI182" s="43">
        <f t="shared" si="53"/>
        <v>178</v>
      </c>
      <c r="BJ182" s="43">
        <f>IF(BJ181&lt;'Retirement Calculator'!$B$68,BJ181+1,NA())</f>
        <v>178</v>
      </c>
      <c r="BM182" s="43">
        <f t="shared" si="54"/>
        <v>15</v>
      </c>
      <c r="BN182" s="43">
        <f t="shared" si="55"/>
        <v>178</v>
      </c>
      <c r="BO182" s="43">
        <f>IF(BO181&lt;'Retirement Calculator'!$B$68,BO181+1,NA())</f>
        <v>178</v>
      </c>
      <c r="BR182" s="43">
        <f t="shared" si="56"/>
        <v>15</v>
      </c>
      <c r="BS182" s="43">
        <f t="shared" si="57"/>
        <v>178</v>
      </c>
      <c r="BT182" s="43">
        <f>IF(BT181&lt;'Retirement Calculator'!$B$68,BT181+1,NA())</f>
        <v>178</v>
      </c>
      <c r="BW182" s="43">
        <f t="shared" si="58"/>
        <v>15</v>
      </c>
      <c r="BX182" s="43">
        <f t="shared" si="59"/>
        <v>178</v>
      </c>
      <c r="BY182" s="43">
        <f>IF(BY181&lt;'Retirement Calculator'!$B$68,BY181+1,NA())</f>
        <v>178</v>
      </c>
    </row>
    <row r="183" spans="1:77">
      <c r="A183" s="44"/>
      <c r="B183" s="12" t="e">
        <f xml:space="preserve"> IF(ISERROR(F183),NA(),AI183)</f>
        <v>#N/A</v>
      </c>
      <c r="C183" s="71"/>
      <c r="D183" s="104"/>
      <c r="E183" s="99"/>
      <c r="F183" s="102" t="e">
        <f t="shared" si="43"/>
        <v>#N/A</v>
      </c>
      <c r="G183" s="103" t="str">
        <f>IF(D183="","",(D183+G182)*(1+((1+'Retirement Calculator'!$B$56)^(1/12)-1)))</f>
        <v/>
      </c>
      <c r="H183" s="55" t="str">
        <f>IF(C183="","",FV((1+'Retirement Calculator'!$B$56)^(1/12)-1,AI183,-C183,,0))</f>
        <v/>
      </c>
      <c r="I183" s="71"/>
      <c r="J183" s="99"/>
      <c r="K183" s="99"/>
      <c r="L183" s="102" t="e">
        <f t="shared" si="44"/>
        <v>#N/A</v>
      </c>
      <c r="M183" s="12" t="str">
        <f>IF(I183="","",FV((1+'Retirement Calculator'!$B$57)^(1/12)-1,AR183,-I183,,0))</f>
        <v/>
      </c>
      <c r="N183" s="12" t="str">
        <f>IF(J183="","",(J183+N182)*(1+((1+'Retirement Calculator'!$B$57)^(1/12)-1)))</f>
        <v/>
      </c>
      <c r="O183" s="71"/>
      <c r="P183" s="71"/>
      <c r="Q183" s="99"/>
      <c r="R183" s="69" t="e">
        <f t="shared" si="45"/>
        <v>#N/A</v>
      </c>
      <c r="S183" s="12" t="str">
        <f>IF(O183="","",FV((1+'Retirement Calculator'!$B$58)^(1/12)-1,BA183,-O183,,0))</f>
        <v/>
      </c>
      <c r="T183" s="43" t="str">
        <f>IF(P183="","",(P183+T182)*(1+((1+'Retirement Calculator'!$B$58)^(1/12)-1)))</f>
        <v/>
      </c>
      <c r="U183" s="71"/>
      <c r="V183" s="99"/>
      <c r="W183" s="108" t="str">
        <f>IF(U183="","",(U183+W182)*(1+((1+'Retirement Calculator'!$C$65)^(1/12)-1)))</f>
        <v/>
      </c>
      <c r="X183" s="73">
        <f t="shared" si="40"/>
        <v>0</v>
      </c>
      <c r="Y183" s="83" t="str">
        <f>IF(ISERROR(B183),"",SUM($X$5:X183))</f>
        <v/>
      </c>
      <c r="Z183" s="73">
        <f t="shared" si="41"/>
        <v>0</v>
      </c>
      <c r="AA183" s="83" t="str">
        <f>IF(ISERROR(B183),"",IF(Z183=0,NA(),SUM($Z$5:Z183)))</f>
        <v/>
      </c>
      <c r="AB183" s="83">
        <f t="shared" si="42"/>
        <v>0</v>
      </c>
      <c r="AC183" s="83" t="str">
        <f>IF(ISERROR(B183),"",IF(AB183=0,NA(),SUM($AB$5:AB183)))</f>
        <v/>
      </c>
      <c r="AD183" s="68">
        <f>IF(ISERROR(AI183),"",IF(AG183=AG182+1,AD182*(1+'Retirement Calculator'!$B$6),AD182))</f>
        <v>125336.14299801333</v>
      </c>
      <c r="AE183" s="135"/>
      <c r="AF183" s="83" t="str">
        <f>IF(AE183="","",NPER((1+'Retirement Calculator'!$B$15)/(1+'Retirement Calculator'!$B$14)-1,-12*AE183,AA183,,1))</f>
        <v/>
      </c>
      <c r="AG183" s="129">
        <f t="shared" si="46"/>
        <v>15</v>
      </c>
      <c r="AH183" s="43">
        <f t="shared" si="47"/>
        <v>179</v>
      </c>
      <c r="AI183" s="43">
        <f>IF(AI182&lt;'Retirement Calculator'!$B$68,AI182+1,NA())</f>
        <v>179</v>
      </c>
      <c r="AJ183" s="47">
        <f>IF(ISERROR(AI183),"",IF(AG183=AG182+1,AJ182*(1+'Retirement Calculator'!$B$67),AJ182))</f>
        <v>50658.467534140596</v>
      </c>
      <c r="AK183" s="43">
        <f>IF(ISERROR(AJ183),"",FV((1+'Retirement Calculator'!$B$56)^(1/12)-1,AI183,-AJ183,,0))</f>
        <v>19974622.007352397</v>
      </c>
      <c r="AL183" s="47">
        <f>SUM($AJ$5:AJ183)</f>
        <v>5035464.3113337308</v>
      </c>
      <c r="AN183" s="43" t="str">
        <f>IF(C183="","",SUM($C$5:C183))</f>
        <v/>
      </c>
      <c r="AP183" s="43">
        <f t="shared" si="48"/>
        <v>15</v>
      </c>
      <c r="AQ183" s="43">
        <f t="shared" si="49"/>
        <v>179</v>
      </c>
      <c r="AR183" s="43">
        <f>IF(AR182&lt;'Retirement Calculator'!$B$68,AR182+1,NA())</f>
        <v>179</v>
      </c>
      <c r="AS183" s="45">
        <f>IF(ISERROR(AR183),"",IF(AP183=AP182+1,AS182*(1+'Retirement Calculator'!$B$67),AS182))</f>
        <v>8443.0779223567661</v>
      </c>
      <c r="AT183" s="43">
        <f>IF(ISERROR(AS183),"",FV((1+'Retirement Calculator'!$B$57)^(1/12)-1,AR183,-AS183,,0))</f>
        <v>2402283.2364069335</v>
      </c>
      <c r="AU183" s="47">
        <f>SUM($AJ$5:AS183)</f>
        <v>1356282710.1854651</v>
      </c>
      <c r="AW183" s="43" t="str">
        <f>IF(I183="","",SUM($I$5:I183))</f>
        <v/>
      </c>
      <c r="AY183" s="43">
        <f t="shared" si="50"/>
        <v>15</v>
      </c>
      <c r="AZ183" s="43">
        <f t="shared" si="51"/>
        <v>179</v>
      </c>
      <c r="BA183" s="43">
        <f>IF(BA182&lt;'Retirement Calculator'!$B$68,BA182+1,NA())</f>
        <v>179</v>
      </c>
      <c r="BB183" s="45">
        <f>IF(ISERROR(BA183),"",IF(AY183=AY182+1,BB182*(1+'Retirement Calculator'!$B$67),BB182))</f>
        <v>25329.233767070298</v>
      </c>
      <c r="BC183" s="43">
        <f>IF(ISERROR(BB183),"",FV((1+'Retirement Calculator'!$B$58)^(1/12)-1,BA183,-BB183,,0))</f>
        <v>8471473.9991398454</v>
      </c>
      <c r="BD183" s="47">
        <f>SUM($AJ$5:BB183)</f>
        <v>62220544218.738976</v>
      </c>
      <c r="BF183" s="43" t="str">
        <f>IF(O183="","",SUM($O$5:O183))</f>
        <v/>
      </c>
      <c r="BH183" s="43">
        <f t="shared" si="52"/>
        <v>15</v>
      </c>
      <c r="BI183" s="43">
        <f t="shared" si="53"/>
        <v>179</v>
      </c>
      <c r="BJ183" s="43">
        <f>IF(BJ182&lt;'Retirement Calculator'!$B$68,BJ182+1,NA())</f>
        <v>179</v>
      </c>
      <c r="BM183" s="43">
        <f t="shared" si="54"/>
        <v>15</v>
      </c>
      <c r="BN183" s="43">
        <f t="shared" si="55"/>
        <v>179</v>
      </c>
      <c r="BO183" s="43">
        <f>IF(BO182&lt;'Retirement Calculator'!$B$68,BO182+1,NA())</f>
        <v>179</v>
      </c>
      <c r="BR183" s="43">
        <f t="shared" si="56"/>
        <v>15</v>
      </c>
      <c r="BS183" s="43">
        <f t="shared" si="57"/>
        <v>179</v>
      </c>
      <c r="BT183" s="43">
        <f>IF(BT182&lt;'Retirement Calculator'!$B$68,BT182+1,NA())</f>
        <v>179</v>
      </c>
      <c r="BW183" s="43">
        <f t="shared" si="58"/>
        <v>15</v>
      </c>
      <c r="BX183" s="43">
        <f t="shared" si="59"/>
        <v>179</v>
      </c>
      <c r="BY183" s="43">
        <f>IF(BY182&lt;'Retirement Calculator'!$B$68,BY182+1,NA())</f>
        <v>179</v>
      </c>
    </row>
    <row r="184" spans="1:77">
      <c r="A184" s="44"/>
      <c r="B184" s="12" t="e">
        <f xml:space="preserve"> IF(ISERROR(F184),NA(),AI184)</f>
        <v>#N/A</v>
      </c>
      <c r="C184" s="71"/>
      <c r="D184" s="104"/>
      <c r="E184" s="99"/>
      <c r="F184" s="102" t="e">
        <f t="shared" si="43"/>
        <v>#N/A</v>
      </c>
      <c r="G184" s="103" t="str">
        <f>IF(D184="","",(D184+G183)*(1+((1+'Retirement Calculator'!$B$56)^(1/12)-1)))</f>
        <v/>
      </c>
      <c r="H184" s="55" t="str">
        <f>IF(C184="","",FV((1+'Retirement Calculator'!$B$56)^(1/12)-1,AI184,-C184,,0))</f>
        <v/>
      </c>
      <c r="I184" s="71"/>
      <c r="J184" s="99"/>
      <c r="K184" s="99"/>
      <c r="L184" s="102" t="e">
        <f t="shared" si="44"/>
        <v>#N/A</v>
      </c>
      <c r="M184" s="12" t="str">
        <f>IF(I184="","",FV((1+'Retirement Calculator'!$B$57)^(1/12)-1,AR184,-I184,,0))</f>
        <v/>
      </c>
      <c r="N184" s="12" t="str">
        <f>IF(J184="","",(J184+N183)*(1+((1+'Retirement Calculator'!$B$57)^(1/12)-1)))</f>
        <v/>
      </c>
      <c r="O184" s="71"/>
      <c r="P184" s="71"/>
      <c r="Q184" s="99"/>
      <c r="R184" s="69" t="e">
        <f t="shared" si="45"/>
        <v>#N/A</v>
      </c>
      <c r="S184" s="12" t="str">
        <f>IF(O184="","",FV((1+'Retirement Calculator'!$B$58)^(1/12)-1,BA184,-O184,,0))</f>
        <v/>
      </c>
      <c r="T184" s="43" t="str">
        <f>IF(P184="","",(P184+T183)*(1+((1+'Retirement Calculator'!$B$58)^(1/12)-1)))</f>
        <v/>
      </c>
      <c r="U184" s="71"/>
      <c r="V184" s="99"/>
      <c r="W184" s="108" t="str">
        <f>IF(U184="","",(U184+W183)*(1+((1+'Retirement Calculator'!$C$65)^(1/12)-1)))</f>
        <v/>
      </c>
      <c r="X184" s="73">
        <f t="shared" si="40"/>
        <v>0</v>
      </c>
      <c r="Y184" s="83" t="str">
        <f>IF(ISERROR(B184),"",SUM($X$5:X184))</f>
        <v/>
      </c>
      <c r="Z184" s="73">
        <f t="shared" si="41"/>
        <v>0</v>
      </c>
      <c r="AA184" s="83" t="str">
        <f>IF(ISERROR(B184),"",IF(Z184=0,NA(),SUM($Z$5:Z184)))</f>
        <v/>
      </c>
      <c r="AB184" s="83">
        <f t="shared" si="42"/>
        <v>0</v>
      </c>
      <c r="AC184" s="83" t="str">
        <f>IF(ISERROR(B184),"",IF(AB184=0,NA(),SUM($AB$5:AB184)))</f>
        <v/>
      </c>
      <c r="AD184" s="68">
        <f>IF(ISERROR(AI184),"",IF(AG184=AG183+1,AD183*(1+'Retirement Calculator'!$B$6),AD183))</f>
        <v>125336.14299801333</v>
      </c>
      <c r="AE184" s="135"/>
      <c r="AF184" s="83" t="str">
        <f>IF(AE184="","",NPER((1+'Retirement Calculator'!$B$15)/(1+'Retirement Calculator'!$B$14)-1,-12*AE184,AA184,,1))</f>
        <v/>
      </c>
      <c r="AG184" s="129">
        <f t="shared" si="46"/>
        <v>15</v>
      </c>
      <c r="AH184" s="43">
        <f t="shared" si="47"/>
        <v>180</v>
      </c>
      <c r="AI184" s="43">
        <f>IF(AI183&lt;'Retirement Calculator'!$B$68,AI183+1,NA())</f>
        <v>180</v>
      </c>
      <c r="AJ184" s="47">
        <f>IF(ISERROR(AI184),"",IF(AG184=AG183+1,AJ183*(1+'Retirement Calculator'!$B$67),AJ183))</f>
        <v>50658.467534140596</v>
      </c>
      <c r="AK184" s="43">
        <f>IF(ISERROR(AJ184),"",FV((1+'Retirement Calculator'!$B$56)^(1/12)-1,AI184,-AJ184,,0))</f>
        <v>20184560.915787444</v>
      </c>
      <c r="AL184" s="47">
        <f>SUM($AJ$5:AJ184)</f>
        <v>5086122.7788678715</v>
      </c>
      <c r="AN184" s="43" t="str">
        <f>IF(C184="","",SUM($C$5:C184))</f>
        <v/>
      </c>
      <c r="AP184" s="43">
        <f t="shared" si="48"/>
        <v>15</v>
      </c>
      <c r="AQ184" s="43">
        <f t="shared" si="49"/>
        <v>180</v>
      </c>
      <c r="AR184" s="43">
        <f>IF(AR183&lt;'Retirement Calculator'!$B$68,AR183+1,NA())</f>
        <v>180</v>
      </c>
      <c r="AS184" s="45">
        <f>IF(ISERROR(AR184),"",IF(AP184=AP183+1,AS183*(1+'Retirement Calculator'!$B$67),AS183))</f>
        <v>8443.0779223567661</v>
      </c>
      <c r="AT184" s="43">
        <f>IF(ISERROR(AS184),"",FV((1+'Retirement Calculator'!$B$57)^(1/12)-1,AR184,-AS184,,0))</f>
        <v>2422419.549454777</v>
      </c>
      <c r="AU184" s="47">
        <f>SUM($AJ$5:AS184)</f>
        <v>1381612870.4255769</v>
      </c>
      <c r="AW184" s="43" t="str">
        <f>IF(I184="","",SUM($I$5:I184))</f>
        <v/>
      </c>
      <c r="AY184" s="43">
        <f t="shared" si="50"/>
        <v>15</v>
      </c>
      <c r="AZ184" s="43">
        <f t="shared" si="51"/>
        <v>180</v>
      </c>
      <c r="BA184" s="43">
        <f>IF(BA183&lt;'Retirement Calculator'!$B$68,BA183+1,NA())</f>
        <v>180</v>
      </c>
      <c r="BB184" s="45">
        <f>IF(ISERROR(BA184),"",IF(AY184=AY183+1,BB183*(1+'Retirement Calculator'!$B$67),BB183))</f>
        <v>25329.233767070298</v>
      </c>
      <c r="BC184" s="43">
        <f>IF(ISERROR(BB184),"",FV((1+'Retirement Calculator'!$B$58)^(1/12)-1,BA184,-BB184,,0))</f>
        <v>8551308.9516934901</v>
      </c>
      <c r="BD184" s="47">
        <f>SUM($AJ$5:BB184)</f>
        <v>63629935373.187881</v>
      </c>
      <c r="BF184" s="43" t="str">
        <f>IF(O184="","",SUM($O$5:O184))</f>
        <v/>
      </c>
      <c r="BH184" s="43">
        <f t="shared" si="52"/>
        <v>15</v>
      </c>
      <c r="BI184" s="43">
        <f t="shared" si="53"/>
        <v>180</v>
      </c>
      <c r="BJ184" s="43">
        <f>IF(BJ183&lt;'Retirement Calculator'!$B$68,BJ183+1,NA())</f>
        <v>180</v>
      </c>
      <c r="BM184" s="43">
        <f t="shared" si="54"/>
        <v>15</v>
      </c>
      <c r="BN184" s="43">
        <f t="shared" si="55"/>
        <v>180</v>
      </c>
      <c r="BO184" s="43">
        <f>IF(BO183&lt;'Retirement Calculator'!$B$68,BO183+1,NA())</f>
        <v>180</v>
      </c>
      <c r="BR184" s="43">
        <f t="shared" si="56"/>
        <v>15</v>
      </c>
      <c r="BS184" s="43">
        <f t="shared" si="57"/>
        <v>180</v>
      </c>
      <c r="BT184" s="43">
        <f>IF(BT183&lt;'Retirement Calculator'!$B$68,BT183+1,NA())</f>
        <v>180</v>
      </c>
      <c r="BW184" s="43">
        <f t="shared" si="58"/>
        <v>15</v>
      </c>
      <c r="BX184" s="43">
        <f t="shared" si="59"/>
        <v>180</v>
      </c>
      <c r="BY184" s="43">
        <f>IF(BY183&lt;'Retirement Calculator'!$B$68,BY183+1,NA())</f>
        <v>180</v>
      </c>
    </row>
    <row r="185" spans="1:77">
      <c r="A185" s="44"/>
      <c r="B185" s="12" t="e">
        <f xml:space="preserve"> IF(ISERROR(F185),NA(),AI185)</f>
        <v>#N/A</v>
      </c>
      <c r="C185" s="71"/>
      <c r="D185" s="104"/>
      <c r="E185" s="99"/>
      <c r="F185" s="102" t="e">
        <f t="shared" si="43"/>
        <v>#N/A</v>
      </c>
      <c r="G185" s="103" t="str">
        <f>IF(D185="","",(D185+G184)*(1+((1+'Retirement Calculator'!$B$56)^(1/12)-1)))</f>
        <v/>
      </c>
      <c r="H185" s="55" t="str">
        <f>IF(C185="","",FV((1+'Retirement Calculator'!$B$56)^(1/12)-1,AI185,-C185,,0))</f>
        <v/>
      </c>
      <c r="I185" s="71"/>
      <c r="J185" s="99"/>
      <c r="K185" s="99"/>
      <c r="L185" s="102" t="e">
        <f t="shared" si="44"/>
        <v>#N/A</v>
      </c>
      <c r="M185" s="12" t="str">
        <f>IF(I185="","",FV((1+'Retirement Calculator'!$B$57)^(1/12)-1,AR185,-I185,,0))</f>
        <v/>
      </c>
      <c r="N185" s="12" t="str">
        <f>IF(J185="","",(J185+N184)*(1+((1+'Retirement Calculator'!$B$57)^(1/12)-1)))</f>
        <v/>
      </c>
      <c r="O185" s="71"/>
      <c r="P185" s="71"/>
      <c r="Q185" s="99"/>
      <c r="R185" s="69" t="e">
        <f t="shared" si="45"/>
        <v>#N/A</v>
      </c>
      <c r="S185" s="12" t="str">
        <f>IF(O185="","",FV((1+'Retirement Calculator'!$B$58)^(1/12)-1,BA185,-O185,,0))</f>
        <v/>
      </c>
      <c r="T185" s="43" t="str">
        <f>IF(P185="","",(P185+T184)*(1+((1+'Retirement Calculator'!$B$58)^(1/12)-1)))</f>
        <v/>
      </c>
      <c r="U185" s="71"/>
      <c r="V185" s="99"/>
      <c r="W185" s="108" t="str">
        <f>IF(U185="","",(U185+W184)*(1+((1+'Retirement Calculator'!$C$65)^(1/12)-1)))</f>
        <v/>
      </c>
      <c r="X185" s="73">
        <f t="shared" si="40"/>
        <v>0</v>
      </c>
      <c r="Y185" s="83" t="str">
        <f>IF(ISERROR(B185),"",SUM($X$5:X185))</f>
        <v/>
      </c>
      <c r="Z185" s="73">
        <f t="shared" si="41"/>
        <v>0</v>
      </c>
      <c r="AA185" s="83" t="str">
        <f>IF(ISERROR(B185),"",IF(Z185=0,NA(),SUM($Z$5:Z185)))</f>
        <v/>
      </c>
      <c r="AB185" s="83">
        <f t="shared" si="42"/>
        <v>0</v>
      </c>
      <c r="AC185" s="83" t="str">
        <f>IF(ISERROR(B185),"",IF(AB185=0,NA(),SUM($AB$5:AB185)))</f>
        <v/>
      </c>
      <c r="AD185" s="68">
        <f>IF(ISERROR(AI185),"",IF(AG185=AG184+1,AD184*(1+'Retirement Calculator'!$B$6),AD184))</f>
        <v>135989.71515284447</v>
      </c>
      <c r="AE185" s="135"/>
      <c r="AF185" s="83" t="str">
        <f>IF(AE185="","",NPER((1+'Retirement Calculator'!$B$15)/(1+'Retirement Calculator'!$B$14)-1,-12*AE185,AA185,,1))</f>
        <v/>
      </c>
      <c r="AG185" s="129">
        <f t="shared" si="46"/>
        <v>16</v>
      </c>
      <c r="AH185" s="43">
        <f t="shared" si="47"/>
        <v>181</v>
      </c>
      <c r="AI185" s="43">
        <f>IF(AI184&lt;'Retirement Calculator'!$B$68,AI184+1,NA())</f>
        <v>181</v>
      </c>
      <c r="AJ185" s="47">
        <f>IF(ISERROR(AI185),"",IF(AG185=AG184+1,AJ184*(1+'Retirement Calculator'!$B$67),AJ184))</f>
        <v>55724.314287554662</v>
      </c>
      <c r="AK185" s="43">
        <f>IF(ISERROR(AJ185),"",FV((1+'Retirement Calculator'!$B$56)^(1/12)-1,AI185,-AJ185,,0))</f>
        <v>22435791.297215823</v>
      </c>
      <c r="AL185" s="47">
        <f>SUM($AJ$5:AJ185)</f>
        <v>5141847.093155426</v>
      </c>
      <c r="AN185" s="43" t="str">
        <f>IF(C185="","",SUM($C$5:C185))</f>
        <v/>
      </c>
      <c r="AP185" s="43">
        <f t="shared" si="48"/>
        <v>16</v>
      </c>
      <c r="AQ185" s="43">
        <f t="shared" si="49"/>
        <v>181</v>
      </c>
      <c r="AR185" s="43">
        <f>IF(AR184&lt;'Retirement Calculator'!$B$68,AR184+1,NA())</f>
        <v>181</v>
      </c>
      <c r="AS185" s="45">
        <f>IF(ISERROR(AR185),"",IF(AP185=AP184+1,AS184*(1+'Retirement Calculator'!$B$67),AS184))</f>
        <v>9287.385714592443</v>
      </c>
      <c r="AT185" s="43">
        <f>IF(ISERROR(AS185),"",FV((1+'Retirement Calculator'!$B$57)^(1/12)-1,AR185,-AS185,,0))</f>
        <v>2686919.2647270393</v>
      </c>
      <c r="AU185" s="47">
        <f>SUM($AJ$5:AS185)</f>
        <v>1409255898.5159504</v>
      </c>
      <c r="AW185" s="43" t="str">
        <f>IF(I185="","",SUM($I$5:I185))</f>
        <v/>
      </c>
      <c r="AY185" s="43">
        <f t="shared" si="50"/>
        <v>16</v>
      </c>
      <c r="AZ185" s="43">
        <f t="shared" si="51"/>
        <v>181</v>
      </c>
      <c r="BA185" s="43">
        <f>IF(BA184&lt;'Retirement Calculator'!$B$68,BA184+1,NA())</f>
        <v>181</v>
      </c>
      <c r="BB185" s="45">
        <f>IF(ISERROR(BA185),"",IF(AY185=AY184+1,BB184*(1+'Retirement Calculator'!$B$67),BB184))</f>
        <v>27862.157143777331</v>
      </c>
      <c r="BC185" s="43">
        <f>IF(ISERROR(BB185),"",FV((1+'Retirement Calculator'!$B$58)^(1/12)-1,BA185,-BB185,,0))</f>
        <v>9494823.3212092705</v>
      </c>
      <c r="BD185" s="47">
        <f>SUM($AJ$5:BB185)</f>
        <v>65069549459.216072</v>
      </c>
      <c r="BF185" s="43" t="str">
        <f>IF(O185="","",SUM($O$5:O185))</f>
        <v/>
      </c>
      <c r="BH185" s="43">
        <f t="shared" si="52"/>
        <v>16</v>
      </c>
      <c r="BI185" s="43">
        <f t="shared" si="53"/>
        <v>181</v>
      </c>
      <c r="BJ185" s="43">
        <f>IF(BJ184&lt;'Retirement Calculator'!$B$68,BJ184+1,NA())</f>
        <v>181</v>
      </c>
      <c r="BM185" s="43">
        <f t="shared" si="54"/>
        <v>16</v>
      </c>
      <c r="BN185" s="43">
        <f t="shared" si="55"/>
        <v>181</v>
      </c>
      <c r="BO185" s="43">
        <f>IF(BO184&lt;'Retirement Calculator'!$B$68,BO184+1,NA())</f>
        <v>181</v>
      </c>
      <c r="BR185" s="43">
        <f t="shared" si="56"/>
        <v>16</v>
      </c>
      <c r="BS185" s="43">
        <f t="shared" si="57"/>
        <v>181</v>
      </c>
      <c r="BT185" s="43">
        <f>IF(BT184&lt;'Retirement Calculator'!$B$68,BT184+1,NA())</f>
        <v>181</v>
      </c>
      <c r="BW185" s="43">
        <f t="shared" si="58"/>
        <v>16</v>
      </c>
      <c r="BX185" s="43">
        <f t="shared" si="59"/>
        <v>181</v>
      </c>
      <c r="BY185" s="43">
        <f>IF(BY184&lt;'Retirement Calculator'!$B$68,BY184+1,NA())</f>
        <v>181</v>
      </c>
    </row>
    <row r="186" spans="1:77">
      <c r="A186" s="44"/>
      <c r="B186" s="12" t="e">
        <f xml:space="preserve"> IF(ISERROR(F186),NA(),AI186)</f>
        <v>#N/A</v>
      </c>
      <c r="C186" s="71"/>
      <c r="D186" s="104"/>
      <c r="E186" s="99"/>
      <c r="F186" s="102" t="e">
        <f t="shared" si="43"/>
        <v>#N/A</v>
      </c>
      <c r="G186" s="103" t="str">
        <f>IF(D186="","",(D186+G185)*(1+((1+'Retirement Calculator'!$B$56)^(1/12)-1)))</f>
        <v/>
      </c>
      <c r="H186" s="55" t="str">
        <f>IF(C186="","",FV((1+'Retirement Calculator'!$B$56)^(1/12)-1,AI186,-C186,,0))</f>
        <v/>
      </c>
      <c r="I186" s="71"/>
      <c r="J186" s="99"/>
      <c r="K186" s="99"/>
      <c r="L186" s="102" t="e">
        <f t="shared" si="44"/>
        <v>#N/A</v>
      </c>
      <c r="M186" s="12" t="str">
        <f>IF(I186="","",FV((1+'Retirement Calculator'!$B$57)^(1/12)-1,AR186,-I186,,0))</f>
        <v/>
      </c>
      <c r="N186" s="12" t="str">
        <f>IF(J186="","",(J186+N185)*(1+((1+'Retirement Calculator'!$B$57)^(1/12)-1)))</f>
        <v/>
      </c>
      <c r="O186" s="71"/>
      <c r="P186" s="71"/>
      <c r="Q186" s="99"/>
      <c r="R186" s="69" t="e">
        <f t="shared" si="45"/>
        <v>#N/A</v>
      </c>
      <c r="S186" s="12" t="str">
        <f>IF(O186="","",FV((1+'Retirement Calculator'!$B$58)^(1/12)-1,BA186,-O186,,0))</f>
        <v/>
      </c>
      <c r="T186" s="43" t="str">
        <f>IF(P186="","",(P186+T185)*(1+((1+'Retirement Calculator'!$B$58)^(1/12)-1)))</f>
        <v/>
      </c>
      <c r="U186" s="71"/>
      <c r="V186" s="99"/>
      <c r="W186" s="108" t="str">
        <f>IF(U186="","",(U186+W185)*(1+((1+'Retirement Calculator'!$C$65)^(1/12)-1)))</f>
        <v/>
      </c>
      <c r="X186" s="73">
        <f t="shared" si="40"/>
        <v>0</v>
      </c>
      <c r="Y186" s="83" t="str">
        <f>IF(ISERROR(B186),"",SUM($X$5:X186))</f>
        <v/>
      </c>
      <c r="Z186" s="73">
        <f t="shared" si="41"/>
        <v>0</v>
      </c>
      <c r="AA186" s="83" t="str">
        <f>IF(ISERROR(B186),"",IF(Z186=0,NA(),SUM($Z$5:Z186)))</f>
        <v/>
      </c>
      <c r="AB186" s="83">
        <f t="shared" si="42"/>
        <v>0</v>
      </c>
      <c r="AC186" s="83" t="str">
        <f>IF(ISERROR(B186),"",IF(AB186=0,NA(),SUM($AB$5:AB186)))</f>
        <v/>
      </c>
      <c r="AD186" s="68">
        <f>IF(ISERROR(AI186),"",IF(AG186=AG185+1,AD185*(1+'Retirement Calculator'!$B$6),AD185))</f>
        <v>135989.71515284447</v>
      </c>
      <c r="AE186" s="135"/>
      <c r="AF186" s="83" t="str">
        <f>IF(AE186="","",NPER((1+'Retirement Calculator'!$B$15)/(1+'Retirement Calculator'!$B$14)-1,-12*AE186,AA186,,1))</f>
        <v/>
      </c>
      <c r="AG186" s="129">
        <f t="shared" si="46"/>
        <v>16</v>
      </c>
      <c r="AH186" s="43">
        <f t="shared" si="47"/>
        <v>182</v>
      </c>
      <c r="AI186" s="43">
        <f>IF(AI185&lt;'Retirement Calculator'!$B$68,AI185+1,NA())</f>
        <v>182</v>
      </c>
      <c r="AJ186" s="47">
        <f>IF(ISERROR(AI186),"",IF(AG186=AG185+1,AJ185*(1+'Retirement Calculator'!$B$67),AJ185))</f>
        <v>55724.314287554662</v>
      </c>
      <c r="AK186" s="43">
        <f>IF(ISERROR(AJ186),"",FV((1+'Retirement Calculator'!$B$56)^(1/12)-1,AI186,-AJ186,,0))</f>
        <v>22670421.761940945</v>
      </c>
      <c r="AL186" s="47">
        <f>SUM($AJ$5:AJ186)</f>
        <v>5197571.4074429804</v>
      </c>
      <c r="AN186" s="43" t="str">
        <f>IF(C186="","",SUM($C$5:C186))</f>
        <v/>
      </c>
      <c r="AP186" s="43">
        <f t="shared" si="48"/>
        <v>16</v>
      </c>
      <c r="AQ186" s="43">
        <f t="shared" si="49"/>
        <v>182</v>
      </c>
      <c r="AR186" s="43">
        <f>IF(AR185&lt;'Retirement Calculator'!$B$68,AR185+1,NA())</f>
        <v>182</v>
      </c>
      <c r="AS186" s="45">
        <f>IF(ISERROR(AR186),"",IF(AP186=AP185+1,AS185*(1+'Retirement Calculator'!$B$67),AS185))</f>
        <v>9287.385714592443</v>
      </c>
      <c r="AT186" s="43">
        <f>IF(ISERROR(AS186),"",FV((1+'Retirement Calculator'!$B$57)^(1/12)-1,AR186,-AS186,,0))</f>
        <v>2709285.3658276848</v>
      </c>
      <c r="AU186" s="47">
        <f>SUM($AJ$5:AS186)</f>
        <v>1437189283.3853366</v>
      </c>
      <c r="AW186" s="43" t="str">
        <f>IF(I186="","",SUM($I$5:I186))</f>
        <v/>
      </c>
      <c r="AY186" s="43">
        <f t="shared" si="50"/>
        <v>16</v>
      </c>
      <c r="AZ186" s="43">
        <f t="shared" si="51"/>
        <v>182</v>
      </c>
      <c r="BA186" s="43">
        <f>IF(BA185&lt;'Retirement Calculator'!$B$68,BA185+1,NA())</f>
        <v>182</v>
      </c>
      <c r="BB186" s="45">
        <f>IF(ISERROR(BA186),"",IF(AY186=AY185+1,BB185*(1+'Retirement Calculator'!$B$67),BB185))</f>
        <v>27862.157143777331</v>
      </c>
      <c r="BC186" s="43">
        <f>IF(ISERROR(BB186),"",FV((1+'Retirement Calculator'!$B$58)^(1/12)-1,BA186,-BB186,,0))</f>
        <v>9583775.4574908689</v>
      </c>
      <c r="BD186" s="47">
        <f>SUM($AJ$5:BB186)</f>
        <v>66537409654.993759</v>
      </c>
      <c r="BF186" s="43" t="str">
        <f>IF(O186="","",SUM($O$5:O186))</f>
        <v/>
      </c>
      <c r="BH186" s="43">
        <f t="shared" si="52"/>
        <v>16</v>
      </c>
      <c r="BI186" s="43">
        <f t="shared" si="53"/>
        <v>182</v>
      </c>
      <c r="BJ186" s="43">
        <f>IF(BJ185&lt;'Retirement Calculator'!$B$68,BJ185+1,NA())</f>
        <v>182</v>
      </c>
      <c r="BM186" s="43">
        <f t="shared" si="54"/>
        <v>16</v>
      </c>
      <c r="BN186" s="43">
        <f t="shared" si="55"/>
        <v>182</v>
      </c>
      <c r="BO186" s="43">
        <f>IF(BO185&lt;'Retirement Calculator'!$B$68,BO185+1,NA())</f>
        <v>182</v>
      </c>
      <c r="BR186" s="43">
        <f t="shared" si="56"/>
        <v>16</v>
      </c>
      <c r="BS186" s="43">
        <f t="shared" si="57"/>
        <v>182</v>
      </c>
      <c r="BT186" s="43">
        <f>IF(BT185&lt;'Retirement Calculator'!$B$68,BT185+1,NA())</f>
        <v>182</v>
      </c>
      <c r="BW186" s="43">
        <f t="shared" si="58"/>
        <v>16</v>
      </c>
      <c r="BX186" s="43">
        <f t="shared" si="59"/>
        <v>182</v>
      </c>
      <c r="BY186" s="43">
        <f>IF(BY185&lt;'Retirement Calculator'!$B$68,BY185+1,NA())</f>
        <v>182</v>
      </c>
    </row>
    <row r="187" spans="1:77">
      <c r="A187" s="44"/>
      <c r="B187" s="12" t="e">
        <f xml:space="preserve"> IF(ISERROR(F187),NA(),AI187)</f>
        <v>#N/A</v>
      </c>
      <c r="C187" s="71"/>
      <c r="D187" s="104"/>
      <c r="E187" s="99"/>
      <c r="F187" s="102" t="e">
        <f t="shared" si="43"/>
        <v>#N/A</v>
      </c>
      <c r="G187" s="103" t="str">
        <f>IF(D187="","",(D187+G186)*(1+((1+'Retirement Calculator'!$B$56)^(1/12)-1)))</f>
        <v/>
      </c>
      <c r="H187" s="55" t="str">
        <f>IF(C187="","",FV((1+'Retirement Calculator'!$B$56)^(1/12)-1,AI187,-C187,,0))</f>
        <v/>
      </c>
      <c r="I187" s="71"/>
      <c r="J187" s="99"/>
      <c r="K187" s="99"/>
      <c r="L187" s="102" t="e">
        <f t="shared" si="44"/>
        <v>#N/A</v>
      </c>
      <c r="M187" s="12" t="str">
        <f>IF(I187="","",FV((1+'Retirement Calculator'!$B$57)^(1/12)-1,AR187,-I187,,0))</f>
        <v/>
      </c>
      <c r="N187" s="12" t="str">
        <f>IF(J187="","",(J187+N186)*(1+((1+'Retirement Calculator'!$B$57)^(1/12)-1)))</f>
        <v/>
      </c>
      <c r="O187" s="71"/>
      <c r="P187" s="71"/>
      <c r="Q187" s="99"/>
      <c r="R187" s="69" t="e">
        <f t="shared" si="45"/>
        <v>#N/A</v>
      </c>
      <c r="S187" s="12" t="str">
        <f>IF(O187="","",FV((1+'Retirement Calculator'!$B$58)^(1/12)-1,BA187,-O187,,0))</f>
        <v/>
      </c>
      <c r="T187" s="43" t="str">
        <f>IF(P187="","",(P187+T186)*(1+((1+'Retirement Calculator'!$B$58)^(1/12)-1)))</f>
        <v/>
      </c>
      <c r="U187" s="71"/>
      <c r="V187" s="99"/>
      <c r="W187" s="108" t="str">
        <f>IF(U187="","",(U187+W186)*(1+((1+'Retirement Calculator'!$C$65)^(1/12)-1)))</f>
        <v/>
      </c>
      <c r="X187" s="73">
        <f t="shared" si="40"/>
        <v>0</v>
      </c>
      <c r="Y187" s="83" t="str">
        <f>IF(ISERROR(B187),"",SUM($X$5:X187))</f>
        <v/>
      </c>
      <c r="Z187" s="73">
        <f t="shared" si="41"/>
        <v>0</v>
      </c>
      <c r="AA187" s="83" t="str">
        <f>IF(ISERROR(B187),"",IF(Z187=0,NA(),SUM($Z$5:Z187)))</f>
        <v/>
      </c>
      <c r="AB187" s="83">
        <f t="shared" si="42"/>
        <v>0</v>
      </c>
      <c r="AC187" s="83" t="str">
        <f>IF(ISERROR(B187),"",IF(AB187=0,NA(),SUM($AB$5:AB187)))</f>
        <v/>
      </c>
      <c r="AD187" s="68">
        <f>IF(ISERROR(AI187),"",IF(AG187=AG186+1,AD186*(1+'Retirement Calculator'!$B$6),AD186))</f>
        <v>135989.71515284447</v>
      </c>
      <c r="AE187" s="135"/>
      <c r="AF187" s="83" t="str">
        <f>IF(AE187="","",NPER((1+'Retirement Calculator'!$B$15)/(1+'Retirement Calculator'!$B$14)-1,-12*AE187,AA187,,1))</f>
        <v/>
      </c>
      <c r="AG187" s="129">
        <f t="shared" si="46"/>
        <v>16</v>
      </c>
      <c r="AH187" s="43">
        <f t="shared" si="47"/>
        <v>183</v>
      </c>
      <c r="AI187" s="43">
        <f>IF(AI186&lt;'Retirement Calculator'!$B$68,AI186+1,NA())</f>
        <v>183</v>
      </c>
      <c r="AJ187" s="47">
        <f>IF(ISERROR(AI187),"",IF(AG187=AG186+1,AJ186*(1+'Retirement Calculator'!$B$67),AJ186))</f>
        <v>55724.314287554662</v>
      </c>
      <c r="AK187" s="43">
        <f>IF(ISERROR(AJ187),"",FV((1+'Retirement Calculator'!$B$56)^(1/12)-1,AI187,-AJ187,,0))</f>
        <v>22906923.202940699</v>
      </c>
      <c r="AL187" s="47">
        <f>SUM($AJ$5:AJ187)</f>
        <v>5253295.7217305349</v>
      </c>
      <c r="AN187" s="43" t="str">
        <f>IF(C187="","",SUM($C$5:C187))</f>
        <v/>
      </c>
      <c r="AP187" s="43">
        <f t="shared" si="48"/>
        <v>16</v>
      </c>
      <c r="AQ187" s="43">
        <f t="shared" si="49"/>
        <v>183</v>
      </c>
      <c r="AR187" s="43">
        <f>IF(AR186&lt;'Retirement Calculator'!$B$68,AR186+1,NA())</f>
        <v>183</v>
      </c>
      <c r="AS187" s="45">
        <f>IF(ISERROR(AR187),"",IF(AP187=AP186+1,AS186*(1+'Retirement Calculator'!$B$67),AS186))</f>
        <v>9287.385714592443</v>
      </c>
      <c r="AT187" s="43">
        <f>IF(ISERROR(AS187),"",FV((1+'Retirement Calculator'!$B$57)^(1/12)-1,AR187,-AS187,,0))</f>
        <v>2731760.3350563874</v>
      </c>
      <c r="AU187" s="47">
        <f>SUM($AJ$5:AS187)</f>
        <v>1465414896.01001</v>
      </c>
      <c r="AW187" s="43" t="str">
        <f>IF(I187="","",SUM($I$5:I187))</f>
        <v/>
      </c>
      <c r="AY187" s="43">
        <f t="shared" si="50"/>
        <v>16</v>
      </c>
      <c r="AZ187" s="43">
        <f t="shared" si="51"/>
        <v>183</v>
      </c>
      <c r="BA187" s="43">
        <f>IF(BA186&lt;'Retirement Calculator'!$B$68,BA186+1,NA())</f>
        <v>183</v>
      </c>
      <c r="BB187" s="45">
        <f>IF(ISERROR(BA187),"",IF(AY187=AY186+1,BB186*(1+'Retirement Calculator'!$B$67),BB186))</f>
        <v>27862.157143777331</v>
      </c>
      <c r="BC187" s="43">
        <f>IF(ISERROR(BB187),"",FV((1+'Retirement Calculator'!$B$58)^(1/12)-1,BA187,-BB187,,0))</f>
        <v>9673299.9144956581</v>
      </c>
      <c r="BD187" s="47">
        <f>SUM($AJ$5:BB187)</f>
        <v>68033810168.120644</v>
      </c>
      <c r="BF187" s="43" t="str">
        <f>IF(O187="","",SUM($O$5:O187))</f>
        <v/>
      </c>
      <c r="BH187" s="43">
        <f t="shared" si="52"/>
        <v>16</v>
      </c>
      <c r="BI187" s="43">
        <f t="shared" si="53"/>
        <v>183</v>
      </c>
      <c r="BJ187" s="43">
        <f>IF(BJ186&lt;'Retirement Calculator'!$B$68,BJ186+1,NA())</f>
        <v>183</v>
      </c>
      <c r="BM187" s="43">
        <f t="shared" si="54"/>
        <v>16</v>
      </c>
      <c r="BN187" s="43">
        <f t="shared" si="55"/>
        <v>183</v>
      </c>
      <c r="BO187" s="43">
        <f>IF(BO186&lt;'Retirement Calculator'!$B$68,BO186+1,NA())</f>
        <v>183</v>
      </c>
      <c r="BR187" s="43">
        <f t="shared" si="56"/>
        <v>16</v>
      </c>
      <c r="BS187" s="43">
        <f t="shared" si="57"/>
        <v>183</v>
      </c>
      <c r="BT187" s="43">
        <f>IF(BT186&lt;'Retirement Calculator'!$B$68,BT186+1,NA())</f>
        <v>183</v>
      </c>
      <c r="BW187" s="43">
        <f t="shared" si="58"/>
        <v>16</v>
      </c>
      <c r="BX187" s="43">
        <f t="shared" si="59"/>
        <v>183</v>
      </c>
      <c r="BY187" s="43">
        <f>IF(BY186&lt;'Retirement Calculator'!$B$68,BY186+1,NA())</f>
        <v>183</v>
      </c>
    </row>
    <row r="188" spans="1:77">
      <c r="A188" s="44"/>
      <c r="B188" s="12" t="e">
        <f xml:space="preserve"> IF(ISERROR(F188),NA(),AI188)</f>
        <v>#N/A</v>
      </c>
      <c r="C188" s="71"/>
      <c r="D188" s="104"/>
      <c r="E188" s="99"/>
      <c r="F188" s="102" t="e">
        <f t="shared" si="43"/>
        <v>#N/A</v>
      </c>
      <c r="G188" s="103" t="str">
        <f>IF(D188="","",(D188+G187)*(1+((1+'Retirement Calculator'!$B$56)^(1/12)-1)))</f>
        <v/>
      </c>
      <c r="H188" s="55" t="str">
        <f>IF(C188="","",FV((1+'Retirement Calculator'!$B$56)^(1/12)-1,AI188,-C188,,0))</f>
        <v/>
      </c>
      <c r="I188" s="71"/>
      <c r="J188" s="99"/>
      <c r="K188" s="99"/>
      <c r="L188" s="102" t="e">
        <f t="shared" si="44"/>
        <v>#N/A</v>
      </c>
      <c r="M188" s="12" t="str">
        <f>IF(I188="","",FV((1+'Retirement Calculator'!$B$57)^(1/12)-1,AR188,-I188,,0))</f>
        <v/>
      </c>
      <c r="N188" s="12" t="str">
        <f>IF(J188="","",(J188+N187)*(1+((1+'Retirement Calculator'!$B$57)^(1/12)-1)))</f>
        <v/>
      </c>
      <c r="O188" s="71"/>
      <c r="P188" s="71"/>
      <c r="Q188" s="99"/>
      <c r="R188" s="69" t="e">
        <f t="shared" si="45"/>
        <v>#N/A</v>
      </c>
      <c r="S188" s="12" t="str">
        <f>IF(O188="","",FV((1+'Retirement Calculator'!$B$58)^(1/12)-1,BA188,-O188,,0))</f>
        <v/>
      </c>
      <c r="T188" s="43" t="str">
        <f>IF(P188="","",(P188+T187)*(1+((1+'Retirement Calculator'!$B$58)^(1/12)-1)))</f>
        <v/>
      </c>
      <c r="U188" s="71"/>
      <c r="V188" s="99"/>
      <c r="W188" s="108" t="str">
        <f>IF(U188="","",(U188+W187)*(1+((1+'Retirement Calculator'!$C$65)^(1/12)-1)))</f>
        <v/>
      </c>
      <c r="X188" s="73">
        <f t="shared" si="40"/>
        <v>0</v>
      </c>
      <c r="Y188" s="83" t="str">
        <f>IF(ISERROR(B188),"",SUM($X$5:X188))</f>
        <v/>
      </c>
      <c r="Z188" s="73">
        <f t="shared" si="41"/>
        <v>0</v>
      </c>
      <c r="AA188" s="83" t="str">
        <f>IF(ISERROR(B188),"",IF(Z188=0,NA(),SUM($Z$5:Z188)))</f>
        <v/>
      </c>
      <c r="AB188" s="83">
        <f t="shared" si="42"/>
        <v>0</v>
      </c>
      <c r="AC188" s="83" t="str">
        <f>IF(ISERROR(B188),"",IF(AB188=0,NA(),SUM($AB$5:AB188)))</f>
        <v/>
      </c>
      <c r="AD188" s="68">
        <f>IF(ISERROR(AI188),"",IF(AG188=AG187+1,AD187*(1+'Retirement Calculator'!$B$6),AD187))</f>
        <v>135989.71515284447</v>
      </c>
      <c r="AE188" s="135"/>
      <c r="AF188" s="83" t="str">
        <f>IF(AE188="","",NPER((1+'Retirement Calculator'!$B$15)/(1+'Retirement Calculator'!$B$14)-1,-12*AE188,AA188,,1))</f>
        <v/>
      </c>
      <c r="AG188" s="129">
        <f t="shared" si="46"/>
        <v>16</v>
      </c>
      <c r="AH188" s="43">
        <f t="shared" si="47"/>
        <v>184</v>
      </c>
      <c r="AI188" s="43">
        <f>IF(AI187&lt;'Retirement Calculator'!$B$68,AI187+1,NA())</f>
        <v>184</v>
      </c>
      <c r="AJ188" s="47">
        <f>IF(ISERROR(AI188),"",IF(AG188=AG187+1,AJ187*(1+'Retirement Calculator'!$B$67),AJ187))</f>
        <v>55724.314287554662</v>
      </c>
      <c r="AK188" s="43">
        <f>IF(ISERROR(AJ188),"",FV((1+'Retirement Calculator'!$B$56)^(1/12)-1,AI188,-AJ188,,0))</f>
        <v>23145310.539642621</v>
      </c>
      <c r="AL188" s="47">
        <f>SUM($AJ$5:AJ188)</f>
        <v>5309020.0360180894</v>
      </c>
      <c r="AN188" s="43" t="str">
        <f>IF(C188="","",SUM($C$5:C188))</f>
        <v/>
      </c>
      <c r="AP188" s="43">
        <f t="shared" si="48"/>
        <v>16</v>
      </c>
      <c r="AQ188" s="43">
        <f t="shared" si="49"/>
        <v>184</v>
      </c>
      <c r="AR188" s="43">
        <f>IF(AR187&lt;'Retirement Calculator'!$B$68,AR187+1,NA())</f>
        <v>184</v>
      </c>
      <c r="AS188" s="45">
        <f>IF(ISERROR(AR188),"",IF(AP188=AP187+1,AS187*(1+'Retirement Calculator'!$B$67),AS187))</f>
        <v>9287.385714592443</v>
      </c>
      <c r="AT188" s="43">
        <f>IF(ISERROR(AS188),"",FV((1+'Retirement Calculator'!$B$57)^(1/12)-1,AR188,-AS188,,0))</f>
        <v>2754344.7023342662</v>
      </c>
      <c r="AU188" s="47">
        <f>SUM($AJ$5:AS188)</f>
        <v>1493934622.2856729</v>
      </c>
      <c r="AW188" s="43" t="str">
        <f>IF(I188="","",SUM($I$5:I188))</f>
        <v/>
      </c>
      <c r="AY188" s="43">
        <f t="shared" si="50"/>
        <v>16</v>
      </c>
      <c r="AZ188" s="43">
        <f t="shared" si="51"/>
        <v>184</v>
      </c>
      <c r="BA188" s="43">
        <f>IF(BA187&lt;'Retirement Calculator'!$B$68,BA187+1,NA())</f>
        <v>184</v>
      </c>
      <c r="BB188" s="45">
        <f>IF(ISERROR(BA188),"",IF(AY188=AY187+1,BB187*(1+'Retirement Calculator'!$B$67),BB187))</f>
        <v>27862.157143777331</v>
      </c>
      <c r="BC188" s="43">
        <f>IF(ISERROR(BB188),"",FV((1+'Retirement Calculator'!$B$58)^(1/12)-1,BA188,-BB188,,0))</f>
        <v>9763400.3745523933</v>
      </c>
      <c r="BD188" s="47">
        <f>SUM($AJ$5:BB188)</f>
        <v>69559047107.541458</v>
      </c>
      <c r="BF188" s="43" t="str">
        <f>IF(O188="","",SUM($O$5:O188))</f>
        <v/>
      </c>
      <c r="BH188" s="43">
        <f t="shared" si="52"/>
        <v>16</v>
      </c>
      <c r="BI188" s="43">
        <f t="shared" si="53"/>
        <v>184</v>
      </c>
      <c r="BJ188" s="43">
        <f>IF(BJ187&lt;'Retirement Calculator'!$B$68,BJ187+1,NA())</f>
        <v>184</v>
      </c>
      <c r="BM188" s="43">
        <f t="shared" si="54"/>
        <v>16</v>
      </c>
      <c r="BN188" s="43">
        <f t="shared" si="55"/>
        <v>184</v>
      </c>
      <c r="BO188" s="43">
        <f>IF(BO187&lt;'Retirement Calculator'!$B$68,BO187+1,NA())</f>
        <v>184</v>
      </c>
      <c r="BR188" s="43">
        <f t="shared" si="56"/>
        <v>16</v>
      </c>
      <c r="BS188" s="43">
        <f t="shared" si="57"/>
        <v>184</v>
      </c>
      <c r="BT188" s="43">
        <f>IF(BT187&lt;'Retirement Calculator'!$B$68,BT187+1,NA())</f>
        <v>184</v>
      </c>
      <c r="BW188" s="43">
        <f t="shared" si="58"/>
        <v>16</v>
      </c>
      <c r="BX188" s="43">
        <f t="shared" si="59"/>
        <v>184</v>
      </c>
      <c r="BY188" s="43">
        <f>IF(BY187&lt;'Retirement Calculator'!$B$68,BY187+1,NA())</f>
        <v>184</v>
      </c>
    </row>
    <row r="189" spans="1:77">
      <c r="A189" s="44"/>
      <c r="B189" s="12" t="e">
        <f xml:space="preserve"> IF(ISERROR(F189),NA(),AI189)</f>
        <v>#N/A</v>
      </c>
      <c r="C189" s="71"/>
      <c r="D189" s="104"/>
      <c r="E189" s="99"/>
      <c r="F189" s="102" t="e">
        <f t="shared" si="43"/>
        <v>#N/A</v>
      </c>
      <c r="G189" s="103" t="str">
        <f>IF(D189="","",(D189+G188)*(1+((1+'Retirement Calculator'!$B$56)^(1/12)-1)))</f>
        <v/>
      </c>
      <c r="H189" s="55" t="str">
        <f>IF(C189="","",FV((1+'Retirement Calculator'!$B$56)^(1/12)-1,AI189,-C189,,0))</f>
        <v/>
      </c>
      <c r="I189" s="71"/>
      <c r="J189" s="99"/>
      <c r="K189" s="99"/>
      <c r="L189" s="102" t="e">
        <f t="shared" si="44"/>
        <v>#N/A</v>
      </c>
      <c r="M189" s="12" t="str">
        <f>IF(I189="","",FV((1+'Retirement Calculator'!$B$57)^(1/12)-1,AR189,-I189,,0))</f>
        <v/>
      </c>
      <c r="N189" s="12" t="str">
        <f>IF(J189="","",(J189+N188)*(1+((1+'Retirement Calculator'!$B$57)^(1/12)-1)))</f>
        <v/>
      </c>
      <c r="O189" s="71"/>
      <c r="P189" s="71"/>
      <c r="Q189" s="99"/>
      <c r="R189" s="69" t="e">
        <f t="shared" si="45"/>
        <v>#N/A</v>
      </c>
      <c r="S189" s="12" t="str">
        <f>IF(O189="","",FV((1+'Retirement Calculator'!$B$58)^(1/12)-1,BA189,-O189,,0))</f>
        <v/>
      </c>
      <c r="T189" s="43" t="str">
        <f>IF(P189="","",(P189+T188)*(1+((1+'Retirement Calculator'!$B$58)^(1/12)-1)))</f>
        <v/>
      </c>
      <c r="U189" s="71"/>
      <c r="V189" s="99"/>
      <c r="W189" s="108" t="str">
        <f>IF(U189="","",(U189+W188)*(1+((1+'Retirement Calculator'!$C$65)^(1/12)-1)))</f>
        <v/>
      </c>
      <c r="X189" s="73">
        <f t="shared" si="40"/>
        <v>0</v>
      </c>
      <c r="Y189" s="83" t="str">
        <f>IF(ISERROR(B189),"",SUM($X$5:X189))</f>
        <v/>
      </c>
      <c r="Z189" s="73">
        <f t="shared" si="41"/>
        <v>0</v>
      </c>
      <c r="AA189" s="83" t="str">
        <f>IF(ISERROR(B189),"",IF(Z189=0,NA(),SUM($Z$5:Z189)))</f>
        <v/>
      </c>
      <c r="AB189" s="83">
        <f t="shared" si="42"/>
        <v>0</v>
      </c>
      <c r="AC189" s="83" t="str">
        <f>IF(ISERROR(B189),"",IF(AB189=0,NA(),SUM($AB$5:AB189)))</f>
        <v/>
      </c>
      <c r="AD189" s="68">
        <f>IF(ISERROR(AI189),"",IF(AG189=AG188+1,AD188*(1+'Retirement Calculator'!$B$6),AD188))</f>
        <v>135989.71515284447</v>
      </c>
      <c r="AE189" s="135"/>
      <c r="AF189" s="83" t="str">
        <f>IF(AE189="","",NPER((1+'Retirement Calculator'!$B$15)/(1+'Retirement Calculator'!$B$14)-1,-12*AE189,AA189,,1))</f>
        <v/>
      </c>
      <c r="AG189" s="129">
        <f t="shared" si="46"/>
        <v>16</v>
      </c>
      <c r="AH189" s="43">
        <f t="shared" si="47"/>
        <v>185</v>
      </c>
      <c r="AI189" s="43">
        <f>IF(AI188&lt;'Retirement Calculator'!$B$68,AI188+1,NA())</f>
        <v>185</v>
      </c>
      <c r="AJ189" s="47">
        <f>IF(ISERROR(AI189),"",IF(AG189=AG188+1,AJ188*(1+'Retirement Calculator'!$B$67),AJ188))</f>
        <v>55724.314287554662</v>
      </c>
      <c r="AK189" s="43">
        <f>IF(ISERROR(AJ189),"",FV((1+'Retirement Calculator'!$B$56)^(1/12)-1,AI189,-AJ189,,0))</f>
        <v>23385598.810443871</v>
      </c>
      <c r="AL189" s="47">
        <f>SUM($AJ$5:AJ189)</f>
        <v>5364744.3503056439</v>
      </c>
      <c r="AN189" s="43" t="str">
        <f>IF(C189="","",SUM($C$5:C189))</f>
        <v/>
      </c>
      <c r="AP189" s="43">
        <f t="shared" si="48"/>
        <v>16</v>
      </c>
      <c r="AQ189" s="43">
        <f t="shared" si="49"/>
        <v>185</v>
      </c>
      <c r="AR189" s="43">
        <f>IF(AR188&lt;'Retirement Calculator'!$B$68,AR188+1,NA())</f>
        <v>185</v>
      </c>
      <c r="AS189" s="45">
        <f>IF(ISERROR(AR189),"",IF(AP189=AP188+1,AS188*(1+'Retirement Calculator'!$B$67),AS188))</f>
        <v>9287.385714592443</v>
      </c>
      <c r="AT189" s="43">
        <f>IF(ISERROR(AS189),"",FV((1+'Retirement Calculator'!$B$57)^(1/12)-1,AR189,-AS189,,0))</f>
        <v>2777039.000161855</v>
      </c>
      <c r="AU189" s="47">
        <f>SUM($AJ$5:AS189)</f>
        <v>1522750363.1464245</v>
      </c>
      <c r="AW189" s="43" t="str">
        <f>IF(I189="","",SUM($I$5:I189))</f>
        <v/>
      </c>
      <c r="AY189" s="43">
        <f t="shared" si="50"/>
        <v>16</v>
      </c>
      <c r="AZ189" s="43">
        <f t="shared" si="51"/>
        <v>185</v>
      </c>
      <c r="BA189" s="43">
        <f>IF(BA188&lt;'Retirement Calculator'!$B$68,BA188+1,NA())</f>
        <v>185</v>
      </c>
      <c r="BB189" s="45">
        <f>IF(ISERROR(BA189),"",IF(AY189=AY188+1,BB188*(1+'Retirement Calculator'!$B$67),BB188))</f>
        <v>27862.157143777331</v>
      </c>
      <c r="BC189" s="43">
        <f>IF(ISERROR(BB189),"",FV((1+'Retirement Calculator'!$B$58)^(1/12)-1,BA189,-BB189,,0))</f>
        <v>9854080.5436820611</v>
      </c>
      <c r="BD189" s="47">
        <f>SUM($AJ$5:BB189)</f>
        <v>71113418498.705948</v>
      </c>
      <c r="BF189" s="43" t="str">
        <f>IF(O189="","",SUM($O$5:O189))</f>
        <v/>
      </c>
      <c r="BH189" s="43">
        <f t="shared" si="52"/>
        <v>16</v>
      </c>
      <c r="BI189" s="43">
        <f t="shared" si="53"/>
        <v>185</v>
      </c>
      <c r="BJ189" s="43">
        <f>IF(BJ188&lt;'Retirement Calculator'!$B$68,BJ188+1,NA())</f>
        <v>185</v>
      </c>
      <c r="BM189" s="43">
        <f t="shared" si="54"/>
        <v>16</v>
      </c>
      <c r="BN189" s="43">
        <f t="shared" si="55"/>
        <v>185</v>
      </c>
      <c r="BO189" s="43">
        <f>IF(BO188&lt;'Retirement Calculator'!$B$68,BO188+1,NA())</f>
        <v>185</v>
      </c>
      <c r="BR189" s="43">
        <f t="shared" si="56"/>
        <v>16</v>
      </c>
      <c r="BS189" s="43">
        <f t="shared" si="57"/>
        <v>185</v>
      </c>
      <c r="BT189" s="43">
        <f>IF(BT188&lt;'Retirement Calculator'!$B$68,BT188+1,NA())</f>
        <v>185</v>
      </c>
      <c r="BW189" s="43">
        <f t="shared" si="58"/>
        <v>16</v>
      </c>
      <c r="BX189" s="43">
        <f t="shared" si="59"/>
        <v>185</v>
      </c>
      <c r="BY189" s="43">
        <f>IF(BY188&lt;'Retirement Calculator'!$B$68,BY188+1,NA())</f>
        <v>185</v>
      </c>
    </row>
    <row r="190" spans="1:77">
      <c r="A190" s="44"/>
      <c r="B190" s="12" t="e">
        <f xml:space="preserve"> IF(ISERROR(F190),NA(),AI190)</f>
        <v>#N/A</v>
      </c>
      <c r="C190" s="71"/>
      <c r="D190" s="104"/>
      <c r="E190" s="99"/>
      <c r="F190" s="102" t="e">
        <f t="shared" si="43"/>
        <v>#N/A</v>
      </c>
      <c r="G190" s="103" t="str">
        <f>IF(D190="","",(D190+G189)*(1+((1+'Retirement Calculator'!$B$56)^(1/12)-1)))</f>
        <v/>
      </c>
      <c r="H190" s="55" t="str">
        <f>IF(C190="","",FV((1+'Retirement Calculator'!$B$56)^(1/12)-1,AI190,-C190,,0))</f>
        <v/>
      </c>
      <c r="I190" s="71"/>
      <c r="J190" s="99"/>
      <c r="K190" s="99"/>
      <c r="L190" s="102" t="e">
        <f t="shared" si="44"/>
        <v>#N/A</v>
      </c>
      <c r="M190" s="12" t="str">
        <f>IF(I190="","",FV((1+'Retirement Calculator'!$B$57)^(1/12)-1,AR190,-I190,,0))</f>
        <v/>
      </c>
      <c r="N190" s="12" t="str">
        <f>IF(J190="","",(J190+N189)*(1+((1+'Retirement Calculator'!$B$57)^(1/12)-1)))</f>
        <v/>
      </c>
      <c r="O190" s="71"/>
      <c r="P190" s="71"/>
      <c r="Q190" s="99"/>
      <c r="R190" s="69" t="e">
        <f t="shared" si="45"/>
        <v>#N/A</v>
      </c>
      <c r="S190" s="12" t="str">
        <f>IF(O190="","",FV((1+'Retirement Calculator'!$B$58)^(1/12)-1,BA190,-O190,,0))</f>
        <v/>
      </c>
      <c r="T190" s="43" t="str">
        <f>IF(P190="","",(P190+T189)*(1+((1+'Retirement Calculator'!$B$58)^(1/12)-1)))</f>
        <v/>
      </c>
      <c r="U190" s="71"/>
      <c r="V190" s="99"/>
      <c r="W190" s="108" t="str">
        <f>IF(U190="","",(U190+W189)*(1+((1+'Retirement Calculator'!$C$65)^(1/12)-1)))</f>
        <v/>
      </c>
      <c r="X190" s="73">
        <f t="shared" si="40"/>
        <v>0</v>
      </c>
      <c r="Y190" s="83" t="str">
        <f>IF(ISERROR(B190),"",SUM($X$5:X190))</f>
        <v/>
      </c>
      <c r="Z190" s="73">
        <f t="shared" si="41"/>
        <v>0</v>
      </c>
      <c r="AA190" s="83" t="str">
        <f>IF(ISERROR(B190),"",IF(Z190=0,NA(),SUM($Z$5:Z190)))</f>
        <v/>
      </c>
      <c r="AB190" s="83">
        <f t="shared" si="42"/>
        <v>0</v>
      </c>
      <c r="AC190" s="83" t="str">
        <f>IF(ISERROR(B190),"",IF(AB190=0,NA(),SUM($AB$5:AB190)))</f>
        <v/>
      </c>
      <c r="AD190" s="68">
        <f>IF(ISERROR(AI190),"",IF(AG190=AG189+1,AD189*(1+'Retirement Calculator'!$B$6),AD189))</f>
        <v>135989.71515284447</v>
      </c>
      <c r="AE190" s="135"/>
      <c r="AF190" s="83" t="str">
        <f>IF(AE190="","",NPER((1+'Retirement Calculator'!$B$15)/(1+'Retirement Calculator'!$B$14)-1,-12*AE190,AA190,,1))</f>
        <v/>
      </c>
      <c r="AG190" s="129">
        <f t="shared" si="46"/>
        <v>16</v>
      </c>
      <c r="AH190" s="43">
        <f t="shared" si="47"/>
        <v>186</v>
      </c>
      <c r="AI190" s="43">
        <f>IF(AI189&lt;'Retirement Calculator'!$B$68,AI189+1,NA())</f>
        <v>186</v>
      </c>
      <c r="AJ190" s="47">
        <f>IF(ISERROR(AI190),"",IF(AG190=AG189+1,AJ189*(1+'Retirement Calculator'!$B$67),AJ189))</f>
        <v>55724.314287554662</v>
      </c>
      <c r="AK190" s="43">
        <f>IF(ISERROR(AJ190),"",FV((1+'Retirement Calculator'!$B$56)^(1/12)-1,AI190,-AJ190,,0))</f>
        <v>23627803.173659906</v>
      </c>
      <c r="AL190" s="47">
        <f>SUM($AJ$5:AJ190)</f>
        <v>5420468.6645931983</v>
      </c>
      <c r="AN190" s="43" t="str">
        <f>IF(C190="","",SUM($C$5:C190))</f>
        <v/>
      </c>
      <c r="AP190" s="43">
        <f t="shared" si="48"/>
        <v>16</v>
      </c>
      <c r="AQ190" s="43">
        <f t="shared" si="49"/>
        <v>186</v>
      </c>
      <c r="AR190" s="43">
        <f>IF(AR189&lt;'Retirement Calculator'!$B$68,AR189+1,NA())</f>
        <v>186</v>
      </c>
      <c r="AS190" s="45">
        <f>IF(ISERROR(AR190),"",IF(AP190=AP189+1,AS189*(1+'Retirement Calculator'!$B$67),AS189))</f>
        <v>9287.385714592443</v>
      </c>
      <c r="AT190" s="43">
        <f>IF(ISERROR(AS190),"",FV((1+'Retirement Calculator'!$B$57)^(1/12)-1,AR190,-AS190,,0))</f>
        <v>2799843.7636316665</v>
      </c>
      <c r="AU190" s="47">
        <f>SUM($AJ$5:AS190)</f>
        <v>1551864034.6846797</v>
      </c>
      <c r="AW190" s="43" t="str">
        <f>IF(I190="","",SUM($I$5:I190))</f>
        <v/>
      </c>
      <c r="AY190" s="43">
        <f t="shared" si="50"/>
        <v>16</v>
      </c>
      <c r="AZ190" s="43">
        <f t="shared" si="51"/>
        <v>186</v>
      </c>
      <c r="BA190" s="43">
        <f>IF(BA189&lt;'Retirement Calculator'!$B$68,BA189+1,NA())</f>
        <v>186</v>
      </c>
      <c r="BB190" s="45">
        <f>IF(ISERROR(BA190),"",IF(AY190=AY189+1,BB189*(1+'Retirement Calculator'!$B$67),BB189))</f>
        <v>27862.157143777331</v>
      </c>
      <c r="BC190" s="43">
        <f>IF(ISERROR(BB190),"",FV((1+'Retirement Calculator'!$B$58)^(1/12)-1,BA190,-BB190,,0))</f>
        <v>9945344.1517502889</v>
      </c>
      <c r="BD190" s="47">
        <f>SUM($AJ$5:BB190)</f>
        <v>72697224298.849655</v>
      </c>
      <c r="BF190" s="43" t="str">
        <f>IF(O190="","",SUM($O$5:O190))</f>
        <v/>
      </c>
      <c r="BH190" s="43">
        <f t="shared" si="52"/>
        <v>16</v>
      </c>
      <c r="BI190" s="43">
        <f t="shared" si="53"/>
        <v>186</v>
      </c>
      <c r="BJ190" s="43">
        <f>IF(BJ189&lt;'Retirement Calculator'!$B$68,BJ189+1,NA())</f>
        <v>186</v>
      </c>
      <c r="BM190" s="43">
        <f t="shared" si="54"/>
        <v>16</v>
      </c>
      <c r="BN190" s="43">
        <f t="shared" si="55"/>
        <v>186</v>
      </c>
      <c r="BO190" s="43">
        <f>IF(BO189&lt;'Retirement Calculator'!$B$68,BO189+1,NA())</f>
        <v>186</v>
      </c>
      <c r="BR190" s="43">
        <f t="shared" si="56"/>
        <v>16</v>
      </c>
      <c r="BS190" s="43">
        <f t="shared" si="57"/>
        <v>186</v>
      </c>
      <c r="BT190" s="43">
        <f>IF(BT189&lt;'Retirement Calculator'!$B$68,BT189+1,NA())</f>
        <v>186</v>
      </c>
      <c r="BW190" s="43">
        <f t="shared" si="58"/>
        <v>16</v>
      </c>
      <c r="BX190" s="43">
        <f t="shared" si="59"/>
        <v>186</v>
      </c>
      <c r="BY190" s="43">
        <f>IF(BY189&lt;'Retirement Calculator'!$B$68,BY189+1,NA())</f>
        <v>186</v>
      </c>
    </row>
    <row r="191" spans="1:77">
      <c r="A191" s="44"/>
      <c r="B191" s="12" t="e">
        <f xml:space="preserve"> IF(ISERROR(F191),NA(),AI191)</f>
        <v>#N/A</v>
      </c>
      <c r="C191" s="71"/>
      <c r="D191" s="104"/>
      <c r="E191" s="99"/>
      <c r="F191" s="102" t="e">
        <f t="shared" si="43"/>
        <v>#N/A</v>
      </c>
      <c r="G191" s="103" t="str">
        <f>IF(D191="","",(D191+G190)*(1+((1+'Retirement Calculator'!$B$56)^(1/12)-1)))</f>
        <v/>
      </c>
      <c r="H191" s="55" t="str">
        <f>IF(C191="","",FV((1+'Retirement Calculator'!$B$56)^(1/12)-1,AI191,-C191,,0))</f>
        <v/>
      </c>
      <c r="I191" s="71"/>
      <c r="J191" s="99"/>
      <c r="K191" s="99"/>
      <c r="L191" s="102" t="e">
        <f t="shared" si="44"/>
        <v>#N/A</v>
      </c>
      <c r="M191" s="12" t="str">
        <f>IF(I191="","",FV((1+'Retirement Calculator'!$B$57)^(1/12)-1,AR191,-I191,,0))</f>
        <v/>
      </c>
      <c r="N191" s="12" t="str">
        <f>IF(J191="","",(J191+N190)*(1+((1+'Retirement Calculator'!$B$57)^(1/12)-1)))</f>
        <v/>
      </c>
      <c r="O191" s="71"/>
      <c r="P191" s="71"/>
      <c r="Q191" s="99"/>
      <c r="R191" s="69" t="e">
        <f t="shared" si="45"/>
        <v>#N/A</v>
      </c>
      <c r="S191" s="12" t="str">
        <f>IF(O191="","",FV((1+'Retirement Calculator'!$B$58)^(1/12)-1,BA191,-O191,,0))</f>
        <v/>
      </c>
      <c r="T191" s="43" t="str">
        <f>IF(P191="","",(P191+T190)*(1+((1+'Retirement Calculator'!$B$58)^(1/12)-1)))</f>
        <v/>
      </c>
      <c r="U191" s="71"/>
      <c r="V191" s="99"/>
      <c r="W191" s="108" t="str">
        <f>IF(U191="","",(U191+W190)*(1+((1+'Retirement Calculator'!$C$65)^(1/12)-1)))</f>
        <v/>
      </c>
      <c r="X191" s="73">
        <f t="shared" si="40"/>
        <v>0</v>
      </c>
      <c r="Y191" s="83" t="str">
        <f>IF(ISERROR(B191),"",SUM($X$5:X191))</f>
        <v/>
      </c>
      <c r="Z191" s="73">
        <f t="shared" si="41"/>
        <v>0</v>
      </c>
      <c r="AA191" s="83" t="str">
        <f>IF(ISERROR(B191),"",IF(Z191=0,NA(),SUM($Z$5:Z191)))</f>
        <v/>
      </c>
      <c r="AB191" s="83">
        <f t="shared" si="42"/>
        <v>0</v>
      </c>
      <c r="AC191" s="83" t="str">
        <f>IF(ISERROR(B191),"",IF(AB191=0,NA(),SUM($AB$5:AB191)))</f>
        <v/>
      </c>
      <c r="AD191" s="68">
        <f>IF(ISERROR(AI191),"",IF(AG191=AG190+1,AD190*(1+'Retirement Calculator'!$B$6),AD190))</f>
        <v>135989.71515284447</v>
      </c>
      <c r="AE191" s="135"/>
      <c r="AF191" s="83" t="str">
        <f>IF(AE191="","",NPER((1+'Retirement Calculator'!$B$15)/(1+'Retirement Calculator'!$B$14)-1,-12*AE191,AA191,,1))</f>
        <v/>
      </c>
      <c r="AG191" s="129">
        <f t="shared" si="46"/>
        <v>16</v>
      </c>
      <c r="AH191" s="43">
        <f t="shared" si="47"/>
        <v>187</v>
      </c>
      <c r="AI191" s="43">
        <f>IF(AI190&lt;'Retirement Calculator'!$B$68,AI190+1,NA())</f>
        <v>187</v>
      </c>
      <c r="AJ191" s="47">
        <f>IF(ISERROR(AI191),"",IF(AG191=AG190+1,AJ190*(1+'Retirement Calculator'!$B$67),AJ190))</f>
        <v>55724.314287554662</v>
      </c>
      <c r="AK191" s="43">
        <f>IF(ISERROR(AJ191),"",FV((1+'Retirement Calculator'!$B$56)^(1/12)-1,AI191,-AJ191,,0))</f>
        <v>23871938.908480726</v>
      </c>
      <c r="AL191" s="47">
        <f>SUM($AJ$5:AJ191)</f>
        <v>5476192.9788807528</v>
      </c>
      <c r="AN191" s="43" t="str">
        <f>IF(C191="","",SUM($C$5:C191))</f>
        <v/>
      </c>
      <c r="AP191" s="43">
        <f t="shared" si="48"/>
        <v>16</v>
      </c>
      <c r="AQ191" s="43">
        <f t="shared" si="49"/>
        <v>187</v>
      </c>
      <c r="AR191" s="43">
        <f>IF(AR190&lt;'Retirement Calculator'!$B$68,AR190+1,NA())</f>
        <v>187</v>
      </c>
      <c r="AS191" s="45">
        <f>IF(ISERROR(AR191),"",IF(AP191=AP190+1,AS190*(1+'Retirement Calculator'!$B$67),AS190))</f>
        <v>9287.385714592443</v>
      </c>
      <c r="AT191" s="43">
        <f>IF(ISERROR(AS191),"",FV((1+'Retirement Calculator'!$B$57)^(1/12)-1,AR191,-AS191,,0))</f>
        <v>2822759.5304407948</v>
      </c>
      <c r="AU191" s="47">
        <f>SUM($AJ$5:AS191)</f>
        <v>1581277568.2720432</v>
      </c>
      <c r="AW191" s="43" t="str">
        <f>IF(I191="","",SUM($I$5:I191))</f>
        <v/>
      </c>
      <c r="AY191" s="43">
        <f t="shared" si="50"/>
        <v>16</v>
      </c>
      <c r="AZ191" s="43">
        <f t="shared" si="51"/>
        <v>187</v>
      </c>
      <c r="BA191" s="43">
        <f>IF(BA190&lt;'Retirement Calculator'!$B$68,BA190+1,NA())</f>
        <v>187</v>
      </c>
      <c r="BB191" s="45">
        <f>IF(ISERROR(BA191),"",IF(AY191=AY190+1,BB190*(1+'Retirement Calculator'!$B$67),BB190))</f>
        <v>27862.157143777331</v>
      </c>
      <c r="BC191" s="43">
        <f>IF(ISERROR(BB191),"",FV((1+'Retirement Calculator'!$B$58)^(1/12)-1,BA191,-BB191,,0))</f>
        <v>10037194.952620773</v>
      </c>
      <c r="BD191" s="47">
        <f>SUM($AJ$5:BB191)</f>
        <v>74310766412.396652</v>
      </c>
      <c r="BF191" s="43" t="str">
        <f>IF(O191="","",SUM($O$5:O191))</f>
        <v/>
      </c>
      <c r="BH191" s="43">
        <f t="shared" si="52"/>
        <v>16</v>
      </c>
      <c r="BI191" s="43">
        <f t="shared" si="53"/>
        <v>187</v>
      </c>
      <c r="BJ191" s="43">
        <f>IF(BJ190&lt;'Retirement Calculator'!$B$68,BJ190+1,NA())</f>
        <v>187</v>
      </c>
      <c r="BM191" s="43">
        <f t="shared" si="54"/>
        <v>16</v>
      </c>
      <c r="BN191" s="43">
        <f t="shared" si="55"/>
        <v>187</v>
      </c>
      <c r="BO191" s="43">
        <f>IF(BO190&lt;'Retirement Calculator'!$B$68,BO190+1,NA())</f>
        <v>187</v>
      </c>
      <c r="BR191" s="43">
        <f t="shared" si="56"/>
        <v>16</v>
      </c>
      <c r="BS191" s="43">
        <f t="shared" si="57"/>
        <v>187</v>
      </c>
      <c r="BT191" s="43">
        <f>IF(BT190&lt;'Retirement Calculator'!$B$68,BT190+1,NA())</f>
        <v>187</v>
      </c>
      <c r="BW191" s="43">
        <f t="shared" si="58"/>
        <v>16</v>
      </c>
      <c r="BX191" s="43">
        <f t="shared" si="59"/>
        <v>187</v>
      </c>
      <c r="BY191" s="43">
        <f>IF(BY190&lt;'Retirement Calculator'!$B$68,BY190+1,NA())</f>
        <v>187</v>
      </c>
    </row>
    <row r="192" spans="1:77">
      <c r="A192" s="44"/>
      <c r="B192" s="12" t="e">
        <f xml:space="preserve"> IF(ISERROR(F192),NA(),AI192)</f>
        <v>#N/A</v>
      </c>
      <c r="C192" s="71"/>
      <c r="D192" s="104"/>
      <c r="E192" s="99"/>
      <c r="F192" s="102" t="e">
        <f t="shared" si="43"/>
        <v>#N/A</v>
      </c>
      <c r="G192" s="103" t="str">
        <f>IF(D192="","",(D192+G191)*(1+((1+'Retirement Calculator'!$B$56)^(1/12)-1)))</f>
        <v/>
      </c>
      <c r="H192" s="55" t="str">
        <f>IF(C192="","",FV((1+'Retirement Calculator'!$B$56)^(1/12)-1,AI192,-C192,,0))</f>
        <v/>
      </c>
      <c r="I192" s="71"/>
      <c r="J192" s="99"/>
      <c r="K192" s="99"/>
      <c r="L192" s="102" t="e">
        <f t="shared" si="44"/>
        <v>#N/A</v>
      </c>
      <c r="M192" s="12" t="str">
        <f>IF(I192="","",FV((1+'Retirement Calculator'!$B$57)^(1/12)-1,AR192,-I192,,0))</f>
        <v/>
      </c>
      <c r="N192" s="12" t="str">
        <f>IF(J192="","",(J192+N191)*(1+((1+'Retirement Calculator'!$B$57)^(1/12)-1)))</f>
        <v/>
      </c>
      <c r="O192" s="71"/>
      <c r="P192" s="71"/>
      <c r="Q192" s="99"/>
      <c r="R192" s="69" t="e">
        <f t="shared" si="45"/>
        <v>#N/A</v>
      </c>
      <c r="S192" s="12" t="str">
        <f>IF(O192="","",FV((1+'Retirement Calculator'!$B$58)^(1/12)-1,BA192,-O192,,0))</f>
        <v/>
      </c>
      <c r="T192" s="43" t="str">
        <f>IF(P192="","",(P192+T191)*(1+((1+'Retirement Calculator'!$B$58)^(1/12)-1)))</f>
        <v/>
      </c>
      <c r="U192" s="71"/>
      <c r="V192" s="99"/>
      <c r="W192" s="108" t="str">
        <f>IF(U192="","",(U192+W191)*(1+((1+'Retirement Calculator'!$C$65)^(1/12)-1)))</f>
        <v/>
      </c>
      <c r="X192" s="73">
        <f t="shared" si="40"/>
        <v>0</v>
      </c>
      <c r="Y192" s="83" t="str">
        <f>IF(ISERROR(B192),"",SUM($X$5:X192))</f>
        <v/>
      </c>
      <c r="Z192" s="73">
        <f t="shared" si="41"/>
        <v>0</v>
      </c>
      <c r="AA192" s="83" t="str">
        <f>IF(ISERROR(B192),"",IF(Z192=0,NA(),SUM($Z$5:Z192)))</f>
        <v/>
      </c>
      <c r="AB192" s="83">
        <f t="shared" si="42"/>
        <v>0</v>
      </c>
      <c r="AC192" s="83" t="str">
        <f>IF(ISERROR(B192),"",IF(AB192=0,NA(),SUM($AB$5:AB192)))</f>
        <v/>
      </c>
      <c r="AD192" s="68">
        <f>IF(ISERROR(AI192),"",IF(AG192=AG191+1,AD191*(1+'Retirement Calculator'!$B$6),AD191))</f>
        <v>135989.71515284447</v>
      </c>
      <c r="AE192" s="135"/>
      <c r="AF192" s="83" t="str">
        <f>IF(AE192="","",NPER((1+'Retirement Calculator'!$B$15)/(1+'Retirement Calculator'!$B$14)-1,-12*AE192,AA192,,1))</f>
        <v/>
      </c>
      <c r="AG192" s="129">
        <f t="shared" si="46"/>
        <v>16</v>
      </c>
      <c r="AH192" s="43">
        <f t="shared" si="47"/>
        <v>188</v>
      </c>
      <c r="AI192" s="43">
        <f>IF(AI191&lt;'Retirement Calculator'!$B$68,AI191+1,NA())</f>
        <v>188</v>
      </c>
      <c r="AJ192" s="47">
        <f>IF(ISERROR(AI192),"",IF(AG192=AG191+1,AJ191*(1+'Retirement Calculator'!$B$67),AJ191))</f>
        <v>55724.314287554662</v>
      </c>
      <c r="AK192" s="43">
        <f>IF(ISERROR(AJ192),"",FV((1+'Retirement Calculator'!$B$56)^(1/12)-1,AI192,-AJ192,,0))</f>
        <v>24118021.415934719</v>
      </c>
      <c r="AL192" s="47">
        <f>SUM($AJ$5:AJ192)</f>
        <v>5531917.2931683073</v>
      </c>
      <c r="AN192" s="43" t="str">
        <f>IF(C192="","",SUM($C$5:C192))</f>
        <v/>
      </c>
      <c r="AP192" s="43">
        <f t="shared" si="48"/>
        <v>16</v>
      </c>
      <c r="AQ192" s="43">
        <f t="shared" si="49"/>
        <v>188</v>
      </c>
      <c r="AR192" s="43">
        <f>IF(AR191&lt;'Retirement Calculator'!$B$68,AR191+1,NA())</f>
        <v>188</v>
      </c>
      <c r="AS192" s="45">
        <f>IF(ISERROR(AR192),"",IF(AP192=AP191+1,AS191*(1+'Retirement Calculator'!$B$67),AS191))</f>
        <v>9287.385714592443</v>
      </c>
      <c r="AT192" s="43">
        <f>IF(ISERROR(AS192),"",FV((1+'Retirement Calculator'!$B$57)^(1/12)-1,AR192,-AS192,,0))</f>
        <v>2845786.8409036142</v>
      </c>
      <c r="AU192" s="47">
        <f>SUM($AJ$5:AS192)</f>
        <v>1610992910.6811485</v>
      </c>
      <c r="AW192" s="43" t="str">
        <f>IF(I192="","",SUM($I$5:I192))</f>
        <v/>
      </c>
      <c r="AY192" s="43">
        <f t="shared" si="50"/>
        <v>16</v>
      </c>
      <c r="AZ192" s="43">
        <f t="shared" si="51"/>
        <v>188</v>
      </c>
      <c r="BA192" s="43">
        <f>IF(BA191&lt;'Retirement Calculator'!$B$68,BA191+1,NA())</f>
        <v>188</v>
      </c>
      <c r="BB192" s="45">
        <f>IF(ISERROR(BA192),"",IF(AY192=AY191+1,BB191*(1+'Retirement Calculator'!$B$67),BB191))</f>
        <v>27862.157143777331</v>
      </c>
      <c r="BC192" s="43">
        <f>IF(ISERROR(BB192),"",FV((1+'Retirement Calculator'!$B$58)^(1/12)-1,BA192,-BB192,,0))</f>
        <v>10129636.724309683</v>
      </c>
      <c r="BD192" s="47">
        <f>SUM($AJ$5:BB192)</f>
        <v>75954348706.484955</v>
      </c>
      <c r="BF192" s="43" t="str">
        <f>IF(O192="","",SUM($O$5:O192))</f>
        <v/>
      </c>
      <c r="BH192" s="43">
        <f t="shared" si="52"/>
        <v>16</v>
      </c>
      <c r="BI192" s="43">
        <f t="shared" si="53"/>
        <v>188</v>
      </c>
      <c r="BJ192" s="43">
        <f>IF(BJ191&lt;'Retirement Calculator'!$B$68,BJ191+1,NA())</f>
        <v>188</v>
      </c>
      <c r="BM192" s="43">
        <f t="shared" si="54"/>
        <v>16</v>
      </c>
      <c r="BN192" s="43">
        <f t="shared" si="55"/>
        <v>188</v>
      </c>
      <c r="BO192" s="43">
        <f>IF(BO191&lt;'Retirement Calculator'!$B$68,BO191+1,NA())</f>
        <v>188</v>
      </c>
      <c r="BR192" s="43">
        <f t="shared" si="56"/>
        <v>16</v>
      </c>
      <c r="BS192" s="43">
        <f t="shared" si="57"/>
        <v>188</v>
      </c>
      <c r="BT192" s="43">
        <f>IF(BT191&lt;'Retirement Calculator'!$B$68,BT191+1,NA())</f>
        <v>188</v>
      </c>
      <c r="BW192" s="43">
        <f t="shared" si="58"/>
        <v>16</v>
      </c>
      <c r="BX192" s="43">
        <f t="shared" si="59"/>
        <v>188</v>
      </c>
      <c r="BY192" s="43">
        <f>IF(BY191&lt;'Retirement Calculator'!$B$68,BY191+1,NA())</f>
        <v>188</v>
      </c>
    </row>
    <row r="193" spans="1:77">
      <c r="A193" s="44"/>
      <c r="B193" s="12" t="e">
        <f xml:space="preserve"> IF(ISERROR(F193),NA(),AI193)</f>
        <v>#N/A</v>
      </c>
      <c r="C193" s="71"/>
      <c r="D193" s="104"/>
      <c r="E193" s="99"/>
      <c r="F193" s="102" t="e">
        <f t="shared" si="43"/>
        <v>#N/A</v>
      </c>
      <c r="G193" s="103" t="str">
        <f>IF(D193="","",(D193+G192)*(1+((1+'Retirement Calculator'!$B$56)^(1/12)-1)))</f>
        <v/>
      </c>
      <c r="H193" s="55" t="str">
        <f>IF(C193="","",FV((1+'Retirement Calculator'!$B$56)^(1/12)-1,AI193,-C193,,0))</f>
        <v/>
      </c>
      <c r="I193" s="71"/>
      <c r="J193" s="99"/>
      <c r="K193" s="99"/>
      <c r="L193" s="102" t="e">
        <f t="shared" si="44"/>
        <v>#N/A</v>
      </c>
      <c r="M193" s="12" t="str">
        <f>IF(I193="","",FV((1+'Retirement Calculator'!$B$57)^(1/12)-1,AR193,-I193,,0))</f>
        <v/>
      </c>
      <c r="N193" s="12" t="str">
        <f>IF(J193="","",(J193+N192)*(1+((1+'Retirement Calculator'!$B$57)^(1/12)-1)))</f>
        <v/>
      </c>
      <c r="O193" s="71"/>
      <c r="P193" s="71"/>
      <c r="Q193" s="99"/>
      <c r="R193" s="69" t="e">
        <f t="shared" si="45"/>
        <v>#N/A</v>
      </c>
      <c r="S193" s="12" t="str">
        <f>IF(O193="","",FV((1+'Retirement Calculator'!$B$58)^(1/12)-1,BA193,-O193,,0))</f>
        <v/>
      </c>
      <c r="T193" s="43" t="str">
        <f>IF(P193="","",(P193+T192)*(1+((1+'Retirement Calculator'!$B$58)^(1/12)-1)))</f>
        <v/>
      </c>
      <c r="U193" s="71"/>
      <c r="V193" s="99"/>
      <c r="W193" s="108" t="str">
        <f>IF(U193="","",(U193+W192)*(1+((1+'Retirement Calculator'!$C$65)^(1/12)-1)))</f>
        <v/>
      </c>
      <c r="X193" s="73">
        <f t="shared" si="40"/>
        <v>0</v>
      </c>
      <c r="Y193" s="83" t="str">
        <f>IF(ISERROR(B193),"",SUM($X$5:X193))</f>
        <v/>
      </c>
      <c r="Z193" s="73">
        <f t="shared" si="41"/>
        <v>0</v>
      </c>
      <c r="AA193" s="83" t="str">
        <f>IF(ISERROR(B193),"",IF(Z193=0,NA(),SUM($Z$5:Z193)))</f>
        <v/>
      </c>
      <c r="AB193" s="83">
        <f t="shared" si="42"/>
        <v>0</v>
      </c>
      <c r="AC193" s="83" t="str">
        <f>IF(ISERROR(B193),"",IF(AB193=0,NA(),SUM($AB$5:AB193)))</f>
        <v/>
      </c>
      <c r="AD193" s="68">
        <f>IF(ISERROR(AI193),"",IF(AG193=AG192+1,AD192*(1+'Retirement Calculator'!$B$6),AD192))</f>
        <v>135989.71515284447</v>
      </c>
      <c r="AE193" s="135"/>
      <c r="AF193" s="83" t="str">
        <f>IF(AE193="","",NPER((1+'Retirement Calculator'!$B$15)/(1+'Retirement Calculator'!$B$14)-1,-12*AE193,AA193,,1))</f>
        <v/>
      </c>
      <c r="AG193" s="129">
        <f t="shared" si="46"/>
        <v>16</v>
      </c>
      <c r="AH193" s="43">
        <f t="shared" si="47"/>
        <v>189</v>
      </c>
      <c r="AI193" s="43">
        <f>IF(AI192&lt;'Retirement Calculator'!$B$68,AI192+1,NA())</f>
        <v>189</v>
      </c>
      <c r="AJ193" s="47">
        <f>IF(ISERROR(AI193),"",IF(AG193=AG192+1,AJ192*(1+'Retirement Calculator'!$B$67),AJ192))</f>
        <v>55724.314287554662</v>
      </c>
      <c r="AK193" s="43">
        <f>IF(ISERROR(AJ193),"",FV((1+'Retirement Calculator'!$B$56)^(1/12)-1,AI193,-AJ193,,0))</f>
        <v>24366066.219860245</v>
      </c>
      <c r="AL193" s="47">
        <f>SUM($AJ$5:AJ193)</f>
        <v>5587641.6074558618</v>
      </c>
      <c r="AN193" s="43" t="str">
        <f>IF(C193="","",SUM($C$5:C193))</f>
        <v/>
      </c>
      <c r="AP193" s="43">
        <f t="shared" si="48"/>
        <v>16</v>
      </c>
      <c r="AQ193" s="43">
        <f t="shared" si="49"/>
        <v>189</v>
      </c>
      <c r="AR193" s="43">
        <f>IF(AR192&lt;'Retirement Calculator'!$B$68,AR192+1,NA())</f>
        <v>189</v>
      </c>
      <c r="AS193" s="45">
        <f>IF(ISERROR(AR193),"",IF(AP193=AP192+1,AS192*(1+'Retirement Calculator'!$B$67),AS192))</f>
        <v>9287.385714592443</v>
      </c>
      <c r="AT193" s="43">
        <f>IF(ISERROR(AS193),"",FV((1+'Retirement Calculator'!$B$57)^(1/12)-1,AR193,-AS193,,0))</f>
        <v>2868926.2379644914</v>
      </c>
      <c r="AU193" s="47">
        <f>SUM($AJ$5:AS193)</f>
        <v>1641012024.208467</v>
      </c>
      <c r="AW193" s="43" t="str">
        <f>IF(I193="","",SUM($I$5:I193))</f>
        <v/>
      </c>
      <c r="AY193" s="43">
        <f t="shared" si="50"/>
        <v>16</v>
      </c>
      <c r="AZ193" s="43">
        <f t="shared" si="51"/>
        <v>189</v>
      </c>
      <c r="BA193" s="43">
        <f>IF(BA192&lt;'Retirement Calculator'!$B$68,BA192+1,NA())</f>
        <v>189</v>
      </c>
      <c r="BB193" s="45">
        <f>IF(ISERROR(BA193),"",IF(AY193=AY192+1,BB192*(1+'Retirement Calculator'!$B$67),BB192))</f>
        <v>27862.157143777331</v>
      </c>
      <c r="BC193" s="43">
        <f>IF(ISERROR(BB193),"",FV((1+'Retirement Calculator'!$B$58)^(1/12)-1,BA193,-BB193,,0))</f>
        <v>10222673.269141072</v>
      </c>
      <c r="BD193" s="47">
        <f>SUM($AJ$5:BB193)</f>
        <v>77628277026.615845</v>
      </c>
      <c r="BF193" s="43" t="str">
        <f>IF(O193="","",SUM($O$5:O193))</f>
        <v/>
      </c>
      <c r="BH193" s="43">
        <f t="shared" si="52"/>
        <v>16</v>
      </c>
      <c r="BI193" s="43">
        <f t="shared" si="53"/>
        <v>189</v>
      </c>
      <c r="BJ193" s="43">
        <f>IF(BJ192&lt;'Retirement Calculator'!$B$68,BJ192+1,NA())</f>
        <v>189</v>
      </c>
      <c r="BM193" s="43">
        <f t="shared" si="54"/>
        <v>16</v>
      </c>
      <c r="BN193" s="43">
        <f t="shared" si="55"/>
        <v>189</v>
      </c>
      <c r="BO193" s="43">
        <f>IF(BO192&lt;'Retirement Calculator'!$B$68,BO192+1,NA())</f>
        <v>189</v>
      </c>
      <c r="BR193" s="43">
        <f t="shared" si="56"/>
        <v>16</v>
      </c>
      <c r="BS193" s="43">
        <f t="shared" si="57"/>
        <v>189</v>
      </c>
      <c r="BT193" s="43">
        <f>IF(BT192&lt;'Retirement Calculator'!$B$68,BT192+1,NA())</f>
        <v>189</v>
      </c>
      <c r="BW193" s="43">
        <f t="shared" si="58"/>
        <v>16</v>
      </c>
      <c r="BX193" s="43">
        <f t="shared" si="59"/>
        <v>189</v>
      </c>
      <c r="BY193" s="43">
        <f>IF(BY192&lt;'Retirement Calculator'!$B$68,BY192+1,NA())</f>
        <v>189</v>
      </c>
    </row>
    <row r="194" spans="1:77">
      <c r="A194" s="44"/>
      <c r="B194" s="12" t="e">
        <f xml:space="preserve"> IF(ISERROR(F194),NA(),AI194)</f>
        <v>#N/A</v>
      </c>
      <c r="C194" s="71"/>
      <c r="D194" s="104"/>
      <c r="E194" s="99"/>
      <c r="F194" s="102" t="e">
        <f t="shared" si="43"/>
        <v>#N/A</v>
      </c>
      <c r="G194" s="103" t="str">
        <f>IF(D194="","",(D194+G193)*(1+((1+'Retirement Calculator'!$B$56)^(1/12)-1)))</f>
        <v/>
      </c>
      <c r="H194" s="55" t="str">
        <f>IF(C194="","",FV((1+'Retirement Calculator'!$B$56)^(1/12)-1,AI194,-C194,,0))</f>
        <v/>
      </c>
      <c r="I194" s="71"/>
      <c r="J194" s="99"/>
      <c r="K194" s="99"/>
      <c r="L194" s="102" t="e">
        <f t="shared" si="44"/>
        <v>#N/A</v>
      </c>
      <c r="M194" s="12" t="str">
        <f>IF(I194="","",FV((1+'Retirement Calculator'!$B$57)^(1/12)-1,AR194,-I194,,0))</f>
        <v/>
      </c>
      <c r="N194" s="12" t="str">
        <f>IF(J194="","",(J194+N193)*(1+((1+'Retirement Calculator'!$B$57)^(1/12)-1)))</f>
        <v/>
      </c>
      <c r="O194" s="71"/>
      <c r="P194" s="71"/>
      <c r="Q194" s="99"/>
      <c r="R194" s="69" t="e">
        <f t="shared" si="45"/>
        <v>#N/A</v>
      </c>
      <c r="S194" s="12" t="str">
        <f>IF(O194="","",FV((1+'Retirement Calculator'!$B$58)^(1/12)-1,BA194,-O194,,0))</f>
        <v/>
      </c>
      <c r="T194" s="43" t="str">
        <f>IF(P194="","",(P194+T193)*(1+((1+'Retirement Calculator'!$B$58)^(1/12)-1)))</f>
        <v/>
      </c>
      <c r="U194" s="71"/>
      <c r="V194" s="99"/>
      <c r="W194" s="108" t="str">
        <f>IF(U194="","",(U194+W193)*(1+((1+'Retirement Calculator'!$C$65)^(1/12)-1)))</f>
        <v/>
      </c>
      <c r="X194" s="73">
        <f t="shared" si="40"/>
        <v>0</v>
      </c>
      <c r="Y194" s="83" t="str">
        <f>IF(ISERROR(B194),"",SUM($X$5:X194))</f>
        <v/>
      </c>
      <c r="Z194" s="73">
        <f t="shared" si="41"/>
        <v>0</v>
      </c>
      <c r="AA194" s="83" t="str">
        <f>IF(ISERROR(B194),"",IF(Z194=0,NA(),SUM($Z$5:Z194)))</f>
        <v/>
      </c>
      <c r="AB194" s="83">
        <f t="shared" si="42"/>
        <v>0</v>
      </c>
      <c r="AC194" s="83" t="str">
        <f>IF(ISERROR(B194),"",IF(AB194=0,NA(),SUM($AB$5:AB194)))</f>
        <v/>
      </c>
      <c r="AD194" s="68">
        <f>IF(ISERROR(AI194),"",IF(AG194=AG193+1,AD193*(1+'Retirement Calculator'!$B$6),AD193))</f>
        <v>135989.71515284447</v>
      </c>
      <c r="AE194" s="135"/>
      <c r="AF194" s="83" t="str">
        <f>IF(AE194="","",NPER((1+'Retirement Calculator'!$B$15)/(1+'Retirement Calculator'!$B$14)-1,-12*AE194,AA194,,1))</f>
        <v/>
      </c>
      <c r="AG194" s="129">
        <f t="shared" si="46"/>
        <v>16</v>
      </c>
      <c r="AH194" s="43">
        <f t="shared" si="47"/>
        <v>190</v>
      </c>
      <c r="AI194" s="43">
        <f>IF(AI193&lt;'Retirement Calculator'!$B$68,AI193+1,NA())</f>
        <v>190</v>
      </c>
      <c r="AJ194" s="47">
        <f>IF(ISERROR(AI194),"",IF(AG194=AG193+1,AJ193*(1+'Retirement Calculator'!$B$67),AJ193))</f>
        <v>55724.314287554662</v>
      </c>
      <c r="AK194" s="43">
        <f>IF(ISERROR(AJ194),"",FV((1+'Retirement Calculator'!$B$56)^(1/12)-1,AI194,-AJ194,,0))</f>
        <v>24616088.967884924</v>
      </c>
      <c r="AL194" s="47">
        <f>SUM($AJ$5:AJ194)</f>
        <v>5643365.9217434162</v>
      </c>
      <c r="AN194" s="43" t="str">
        <f>IF(C194="","",SUM($C$5:C194))</f>
        <v/>
      </c>
      <c r="AP194" s="43">
        <f t="shared" si="48"/>
        <v>16</v>
      </c>
      <c r="AQ194" s="43">
        <f t="shared" si="49"/>
        <v>190</v>
      </c>
      <c r="AR194" s="43">
        <f>IF(AR193&lt;'Retirement Calculator'!$B$68,AR193+1,NA())</f>
        <v>190</v>
      </c>
      <c r="AS194" s="45">
        <f>IF(ISERROR(AR194),"",IF(AP194=AP193+1,AS193*(1+'Retirement Calculator'!$B$67),AS193))</f>
        <v>9287.385714592443</v>
      </c>
      <c r="AT194" s="43">
        <f>IF(ISERROR(AS194),"",FV((1+'Retirement Calculator'!$B$57)^(1/12)-1,AR194,-AS194,,0))</f>
        <v>2892178.2672106158</v>
      </c>
      <c r="AU194" s="47">
        <f>SUM($AJ$5:AS194)</f>
        <v>1671336886.7980976</v>
      </c>
      <c r="AW194" s="43" t="str">
        <f>IF(I194="","",SUM($I$5:I194))</f>
        <v/>
      </c>
      <c r="AY194" s="43">
        <f t="shared" si="50"/>
        <v>16</v>
      </c>
      <c r="AZ194" s="43">
        <f t="shared" si="51"/>
        <v>190</v>
      </c>
      <c r="BA194" s="43">
        <f>IF(BA193&lt;'Retirement Calculator'!$B$68,BA193+1,NA())</f>
        <v>190</v>
      </c>
      <c r="BB194" s="45">
        <f>IF(ISERROR(BA194),"",IF(AY194=AY193+1,BB193*(1+'Retirement Calculator'!$B$67),BB193))</f>
        <v>27862.157143777331</v>
      </c>
      <c r="BC194" s="43">
        <f>IF(ISERROR(BB194),"",FV((1+'Retirement Calculator'!$B$58)^(1/12)-1,BA194,-BB194,,0))</f>
        <v>10316308.413903231</v>
      </c>
      <c r="BD194" s="47">
        <f>SUM($AJ$5:BB194)</f>
        <v>79332859212.427917</v>
      </c>
      <c r="BF194" s="43" t="str">
        <f>IF(O194="","",SUM($O$5:O194))</f>
        <v/>
      </c>
      <c r="BH194" s="43">
        <f t="shared" si="52"/>
        <v>16</v>
      </c>
      <c r="BI194" s="43">
        <f t="shared" si="53"/>
        <v>190</v>
      </c>
      <c r="BJ194" s="43">
        <f>IF(BJ193&lt;'Retirement Calculator'!$B$68,BJ193+1,NA())</f>
        <v>190</v>
      </c>
      <c r="BM194" s="43">
        <f t="shared" si="54"/>
        <v>16</v>
      </c>
      <c r="BN194" s="43">
        <f t="shared" si="55"/>
        <v>190</v>
      </c>
      <c r="BO194" s="43">
        <f>IF(BO193&lt;'Retirement Calculator'!$B$68,BO193+1,NA())</f>
        <v>190</v>
      </c>
      <c r="BR194" s="43">
        <f t="shared" si="56"/>
        <v>16</v>
      </c>
      <c r="BS194" s="43">
        <f t="shared" si="57"/>
        <v>190</v>
      </c>
      <c r="BT194" s="43">
        <f>IF(BT193&lt;'Retirement Calculator'!$B$68,BT193+1,NA())</f>
        <v>190</v>
      </c>
      <c r="BW194" s="43">
        <f t="shared" si="58"/>
        <v>16</v>
      </c>
      <c r="BX194" s="43">
        <f t="shared" si="59"/>
        <v>190</v>
      </c>
      <c r="BY194" s="43">
        <f>IF(BY193&lt;'Retirement Calculator'!$B$68,BY193+1,NA())</f>
        <v>190</v>
      </c>
    </row>
    <row r="195" spans="1:77">
      <c r="A195" s="44"/>
      <c r="B195" s="12" t="e">
        <f xml:space="preserve"> IF(ISERROR(F195),NA(),AI195)</f>
        <v>#N/A</v>
      </c>
      <c r="C195" s="71"/>
      <c r="D195" s="104"/>
      <c r="E195" s="99"/>
      <c r="F195" s="102" t="e">
        <f t="shared" si="43"/>
        <v>#N/A</v>
      </c>
      <c r="G195" s="103" t="str">
        <f>IF(D195="","",(D195+G194)*(1+((1+'Retirement Calculator'!$B$56)^(1/12)-1)))</f>
        <v/>
      </c>
      <c r="H195" s="55" t="str">
        <f>IF(C195="","",FV((1+'Retirement Calculator'!$B$56)^(1/12)-1,AI195,-C195,,0))</f>
        <v/>
      </c>
      <c r="I195" s="71"/>
      <c r="J195" s="99"/>
      <c r="K195" s="99"/>
      <c r="L195" s="102" t="e">
        <f t="shared" si="44"/>
        <v>#N/A</v>
      </c>
      <c r="M195" s="12" t="str">
        <f>IF(I195="","",FV((1+'Retirement Calculator'!$B$57)^(1/12)-1,AR195,-I195,,0))</f>
        <v/>
      </c>
      <c r="N195" s="12" t="str">
        <f>IF(J195="","",(J195+N194)*(1+((1+'Retirement Calculator'!$B$57)^(1/12)-1)))</f>
        <v/>
      </c>
      <c r="O195" s="71"/>
      <c r="P195" s="71"/>
      <c r="Q195" s="99"/>
      <c r="R195" s="69" t="e">
        <f t="shared" si="45"/>
        <v>#N/A</v>
      </c>
      <c r="S195" s="12" t="str">
        <f>IF(O195="","",FV((1+'Retirement Calculator'!$B$58)^(1/12)-1,BA195,-O195,,0))</f>
        <v/>
      </c>
      <c r="T195" s="43" t="str">
        <f>IF(P195="","",(P195+T194)*(1+((1+'Retirement Calculator'!$B$58)^(1/12)-1)))</f>
        <v/>
      </c>
      <c r="U195" s="71"/>
      <c r="V195" s="99"/>
      <c r="W195" s="108" t="str">
        <f>IF(U195="","",(U195+W194)*(1+((1+'Retirement Calculator'!$C$65)^(1/12)-1)))</f>
        <v/>
      </c>
      <c r="X195" s="73">
        <f t="shared" si="40"/>
        <v>0</v>
      </c>
      <c r="Y195" s="83" t="str">
        <f>IF(ISERROR(B195),"",SUM($X$5:X195))</f>
        <v/>
      </c>
      <c r="Z195" s="73">
        <f t="shared" si="41"/>
        <v>0</v>
      </c>
      <c r="AA195" s="83" t="str">
        <f>IF(ISERROR(B195),"",IF(Z195=0,NA(),SUM($Z$5:Z195)))</f>
        <v/>
      </c>
      <c r="AB195" s="83">
        <f t="shared" si="42"/>
        <v>0</v>
      </c>
      <c r="AC195" s="83" t="str">
        <f>IF(ISERROR(B195),"",IF(AB195=0,NA(),SUM($AB$5:AB195)))</f>
        <v/>
      </c>
      <c r="AD195" s="68">
        <f>IF(ISERROR(AI195),"",IF(AG195=AG194+1,AD194*(1+'Retirement Calculator'!$B$6),AD194))</f>
        <v>135989.71515284447</v>
      </c>
      <c r="AE195" s="135"/>
      <c r="AF195" s="83" t="str">
        <f>IF(AE195="","",NPER((1+'Retirement Calculator'!$B$15)/(1+'Retirement Calculator'!$B$14)-1,-12*AE195,AA195,,1))</f>
        <v/>
      </c>
      <c r="AG195" s="129">
        <f t="shared" si="46"/>
        <v>16</v>
      </c>
      <c r="AH195" s="43">
        <f t="shared" si="47"/>
        <v>191</v>
      </c>
      <c r="AI195" s="43">
        <f>IF(AI194&lt;'Retirement Calculator'!$B$68,AI194+1,NA())</f>
        <v>191</v>
      </c>
      <c r="AJ195" s="47">
        <f>IF(ISERROR(AI195),"",IF(AG195=AG194+1,AJ194*(1+'Retirement Calculator'!$B$67),AJ194))</f>
        <v>55724.314287554662</v>
      </c>
      <c r="AK195" s="43">
        <f>IF(ISERROR(AJ195),"",FV((1+'Retirement Calculator'!$B$56)^(1/12)-1,AI195,-AJ195,,0))</f>
        <v>24868105.432412777</v>
      </c>
      <c r="AL195" s="47">
        <f>SUM($AJ$5:AJ195)</f>
        <v>5699090.2360309707</v>
      </c>
      <c r="AN195" s="43" t="str">
        <f>IF(C195="","",SUM($C$5:C195))</f>
        <v/>
      </c>
      <c r="AP195" s="43">
        <f t="shared" si="48"/>
        <v>16</v>
      </c>
      <c r="AQ195" s="43">
        <f t="shared" si="49"/>
        <v>191</v>
      </c>
      <c r="AR195" s="43">
        <f>IF(AR194&lt;'Retirement Calculator'!$B$68,AR194+1,NA())</f>
        <v>191</v>
      </c>
      <c r="AS195" s="45">
        <f>IF(ISERROR(AR195),"",IF(AP195=AP194+1,AS194*(1+'Retirement Calculator'!$B$67),AS194))</f>
        <v>9287.385714592443</v>
      </c>
      <c r="AT195" s="43">
        <f>IF(ISERROR(AS195),"",FV((1+'Retirement Calculator'!$B$57)^(1/12)-1,AR195,-AS195,,0))</f>
        <v>2915543.4768848419</v>
      </c>
      <c r="AU195" s="47">
        <f>SUM($AJ$5:AS195)</f>
        <v>1701969492.1665437</v>
      </c>
      <c r="AW195" s="43" t="str">
        <f>IF(I195="","",SUM($I$5:I195))</f>
        <v/>
      </c>
      <c r="AY195" s="43">
        <f t="shared" si="50"/>
        <v>16</v>
      </c>
      <c r="AZ195" s="43">
        <f t="shared" si="51"/>
        <v>191</v>
      </c>
      <c r="BA195" s="43">
        <f>IF(BA194&lt;'Retirement Calculator'!$B$68,BA194+1,NA())</f>
        <v>191</v>
      </c>
      <c r="BB195" s="45">
        <f>IF(ISERROR(BA195),"",IF(AY195=AY194+1,BB194*(1+'Retirement Calculator'!$B$67),BB194))</f>
        <v>27862.157143777331</v>
      </c>
      <c r="BC195" s="43">
        <f>IF(ISERROR(BB195),"",FV((1+'Retirement Calculator'!$B$58)^(1/12)-1,BA195,-BB195,,0))</f>
        <v>10410546.010006143</v>
      </c>
      <c r="BD195" s="47">
        <f>SUM($AJ$5:BB195)</f>
        <v>81068405113.596954</v>
      </c>
      <c r="BF195" s="43" t="str">
        <f>IF(O195="","",SUM($O$5:O195))</f>
        <v/>
      </c>
      <c r="BH195" s="43">
        <f t="shared" si="52"/>
        <v>16</v>
      </c>
      <c r="BI195" s="43">
        <f t="shared" si="53"/>
        <v>191</v>
      </c>
      <c r="BJ195" s="43">
        <f>IF(BJ194&lt;'Retirement Calculator'!$B$68,BJ194+1,NA())</f>
        <v>191</v>
      </c>
      <c r="BM195" s="43">
        <f t="shared" si="54"/>
        <v>16</v>
      </c>
      <c r="BN195" s="43">
        <f t="shared" si="55"/>
        <v>191</v>
      </c>
      <c r="BO195" s="43">
        <f>IF(BO194&lt;'Retirement Calculator'!$B$68,BO194+1,NA())</f>
        <v>191</v>
      </c>
      <c r="BR195" s="43">
        <f t="shared" si="56"/>
        <v>16</v>
      </c>
      <c r="BS195" s="43">
        <f t="shared" si="57"/>
        <v>191</v>
      </c>
      <c r="BT195" s="43">
        <f>IF(BT194&lt;'Retirement Calculator'!$B$68,BT194+1,NA())</f>
        <v>191</v>
      </c>
      <c r="BW195" s="43">
        <f t="shared" si="58"/>
        <v>16</v>
      </c>
      <c r="BX195" s="43">
        <f t="shared" si="59"/>
        <v>191</v>
      </c>
      <c r="BY195" s="43">
        <f>IF(BY194&lt;'Retirement Calculator'!$B$68,BY194+1,NA())</f>
        <v>191</v>
      </c>
    </row>
    <row r="196" spans="1:77">
      <c r="A196" s="44"/>
      <c r="B196" s="12" t="e">
        <f xml:space="preserve"> IF(ISERROR(F196),NA(),AI196)</f>
        <v>#N/A</v>
      </c>
      <c r="C196" s="71"/>
      <c r="D196" s="104"/>
      <c r="E196" s="99"/>
      <c r="F196" s="102" t="e">
        <f t="shared" si="43"/>
        <v>#N/A</v>
      </c>
      <c r="G196" s="103" t="str">
        <f>IF(D196="","",(D196+G195)*(1+((1+'Retirement Calculator'!$B$56)^(1/12)-1)))</f>
        <v/>
      </c>
      <c r="H196" s="55" t="str">
        <f>IF(C196="","",FV((1+'Retirement Calculator'!$B$56)^(1/12)-1,AI196,-C196,,0))</f>
        <v/>
      </c>
      <c r="I196" s="71"/>
      <c r="J196" s="99"/>
      <c r="K196" s="99"/>
      <c r="L196" s="102" t="e">
        <f t="shared" si="44"/>
        <v>#N/A</v>
      </c>
      <c r="M196" s="12" t="str">
        <f>IF(I196="","",FV((1+'Retirement Calculator'!$B$57)^(1/12)-1,AR196,-I196,,0))</f>
        <v/>
      </c>
      <c r="N196" s="12" t="str">
        <f>IF(J196="","",(J196+N195)*(1+((1+'Retirement Calculator'!$B$57)^(1/12)-1)))</f>
        <v/>
      </c>
      <c r="O196" s="71"/>
      <c r="P196" s="71"/>
      <c r="Q196" s="99"/>
      <c r="R196" s="69" t="e">
        <f t="shared" si="45"/>
        <v>#N/A</v>
      </c>
      <c r="S196" s="12" t="str">
        <f>IF(O196="","",FV((1+'Retirement Calculator'!$B$58)^(1/12)-1,BA196,-O196,,0))</f>
        <v/>
      </c>
      <c r="T196" s="43" t="str">
        <f>IF(P196="","",(P196+T195)*(1+((1+'Retirement Calculator'!$B$58)^(1/12)-1)))</f>
        <v/>
      </c>
      <c r="U196" s="71"/>
      <c r="V196" s="99"/>
      <c r="W196" s="108" t="str">
        <f>IF(U196="","",(U196+W195)*(1+((1+'Retirement Calculator'!$C$65)^(1/12)-1)))</f>
        <v/>
      </c>
      <c r="X196" s="73">
        <f t="shared" si="40"/>
        <v>0</v>
      </c>
      <c r="Y196" s="83" t="str">
        <f>IF(ISERROR(B196),"",SUM($X$5:X196))</f>
        <v/>
      </c>
      <c r="Z196" s="73">
        <f t="shared" si="41"/>
        <v>0</v>
      </c>
      <c r="AA196" s="83" t="str">
        <f>IF(ISERROR(B196),"",IF(Z196=0,NA(),SUM($Z$5:Z196)))</f>
        <v/>
      </c>
      <c r="AB196" s="83">
        <f t="shared" si="42"/>
        <v>0</v>
      </c>
      <c r="AC196" s="83" t="str">
        <f>IF(ISERROR(B196),"",IF(AB196=0,NA(),SUM($AB$5:AB196)))</f>
        <v/>
      </c>
      <c r="AD196" s="68">
        <f>IF(ISERROR(AI196),"",IF(AG196=AG195+1,AD195*(1+'Retirement Calculator'!$B$6),AD195))</f>
        <v>135989.71515284447</v>
      </c>
      <c r="AE196" s="135"/>
      <c r="AF196" s="83" t="str">
        <f>IF(AE196="","",NPER((1+'Retirement Calculator'!$B$15)/(1+'Retirement Calculator'!$B$14)-1,-12*AE196,AA196,,1))</f>
        <v/>
      </c>
      <c r="AG196" s="129">
        <f t="shared" si="46"/>
        <v>16</v>
      </c>
      <c r="AH196" s="43">
        <f t="shared" si="47"/>
        <v>192</v>
      </c>
      <c r="AI196" s="43">
        <f>IF(AI195&lt;'Retirement Calculator'!$B$68,AI195+1,NA())</f>
        <v>192</v>
      </c>
      <c r="AJ196" s="47">
        <f>IF(ISERROR(AI196),"",IF(AG196=AG195+1,AJ195*(1+'Retirement Calculator'!$B$67),AJ195))</f>
        <v>55724.314287554662</v>
      </c>
      <c r="AK196" s="43">
        <f>IF(ISERROR(AJ196),"",FV((1+'Retirement Calculator'!$B$56)^(1/12)-1,AI196,-AJ196,,0))</f>
        <v>25122131.511619192</v>
      </c>
      <c r="AL196" s="47">
        <f>SUM($AJ$5:AJ196)</f>
        <v>5754814.5503185252</v>
      </c>
      <c r="AN196" s="43" t="str">
        <f>IF(C196="","",SUM($C$5:C196))</f>
        <v/>
      </c>
      <c r="AP196" s="43">
        <f t="shared" si="48"/>
        <v>16</v>
      </c>
      <c r="AQ196" s="43">
        <f t="shared" si="49"/>
        <v>192</v>
      </c>
      <c r="AR196" s="43">
        <f>IF(AR195&lt;'Retirement Calculator'!$B$68,AR195+1,NA())</f>
        <v>192</v>
      </c>
      <c r="AS196" s="45">
        <f>IF(ISERROR(AR196),"",IF(AP196=AP195+1,AS195*(1+'Retirement Calculator'!$B$67),AS195))</f>
        <v>9287.385714592443</v>
      </c>
      <c r="AT196" s="43">
        <f>IF(ISERROR(AS196),"",FV((1+'Retirement Calculator'!$B$57)^(1/12)-1,AR196,-AS196,,0))</f>
        <v>2939022.4178986289</v>
      </c>
      <c r="AU196" s="47">
        <f>SUM($AJ$5:AS196)</f>
        <v>1732911849.9284835</v>
      </c>
      <c r="AW196" s="43" t="str">
        <f>IF(I196="","",SUM($I$5:I196))</f>
        <v/>
      </c>
      <c r="AY196" s="43">
        <f t="shared" si="50"/>
        <v>16</v>
      </c>
      <c r="AZ196" s="43">
        <f t="shared" si="51"/>
        <v>192</v>
      </c>
      <c r="BA196" s="43">
        <f>IF(BA195&lt;'Retirement Calculator'!$B$68,BA195+1,NA())</f>
        <v>192</v>
      </c>
      <c r="BB196" s="45">
        <f>IF(ISERROR(BA196),"",IF(AY196=AY195+1,BB195*(1+'Retirement Calculator'!$B$67),BB195))</f>
        <v>27862.157143777331</v>
      </c>
      <c r="BC196" s="43">
        <f>IF(ISERROR(BB196),"",FV((1+'Retirement Calculator'!$B$58)^(1/12)-1,BA196,-BB196,,0))</f>
        <v>10505389.933639873</v>
      </c>
      <c r="BD196" s="47">
        <f>SUM($AJ$5:BB196)</f>
        <v>82835226605.862411</v>
      </c>
      <c r="BF196" s="43" t="str">
        <f>IF(O196="","",SUM($O$5:O196))</f>
        <v/>
      </c>
      <c r="BH196" s="43">
        <f t="shared" si="52"/>
        <v>16</v>
      </c>
      <c r="BI196" s="43">
        <f t="shared" si="53"/>
        <v>192</v>
      </c>
      <c r="BJ196" s="43">
        <f>IF(BJ195&lt;'Retirement Calculator'!$B$68,BJ195+1,NA())</f>
        <v>192</v>
      </c>
      <c r="BM196" s="43">
        <f t="shared" si="54"/>
        <v>16</v>
      </c>
      <c r="BN196" s="43">
        <f t="shared" si="55"/>
        <v>192</v>
      </c>
      <c r="BO196" s="43">
        <f>IF(BO195&lt;'Retirement Calculator'!$B$68,BO195+1,NA())</f>
        <v>192</v>
      </c>
      <c r="BR196" s="43">
        <f t="shared" si="56"/>
        <v>16</v>
      </c>
      <c r="BS196" s="43">
        <f t="shared" si="57"/>
        <v>192</v>
      </c>
      <c r="BT196" s="43">
        <f>IF(BT195&lt;'Retirement Calculator'!$B$68,BT195+1,NA())</f>
        <v>192</v>
      </c>
      <c r="BW196" s="43">
        <f t="shared" si="58"/>
        <v>16</v>
      </c>
      <c r="BX196" s="43">
        <f t="shared" si="59"/>
        <v>192</v>
      </c>
      <c r="BY196" s="43">
        <f>IF(BY195&lt;'Retirement Calculator'!$B$68,BY195+1,NA())</f>
        <v>192</v>
      </c>
    </row>
    <row r="197" spans="1:77">
      <c r="A197" s="44"/>
      <c r="B197" s="12" t="e">
        <f xml:space="preserve"> IF(ISERROR(F197),NA(),AI197)</f>
        <v>#N/A</v>
      </c>
      <c r="C197" s="71"/>
      <c r="D197" s="104"/>
      <c r="E197" s="99"/>
      <c r="F197" s="102" t="e">
        <f t="shared" si="43"/>
        <v>#N/A</v>
      </c>
      <c r="G197" s="103" t="str">
        <f>IF(D197="","",(D197+G196)*(1+((1+'Retirement Calculator'!$B$56)^(1/12)-1)))</f>
        <v/>
      </c>
      <c r="H197" s="55" t="str">
        <f>IF(C197="","",FV((1+'Retirement Calculator'!$B$56)^(1/12)-1,AI197,-C197,,0))</f>
        <v/>
      </c>
      <c r="I197" s="71"/>
      <c r="J197" s="99"/>
      <c r="K197" s="99"/>
      <c r="L197" s="102" t="e">
        <f t="shared" si="44"/>
        <v>#N/A</v>
      </c>
      <c r="M197" s="12" t="str">
        <f>IF(I197="","",FV((1+'Retirement Calculator'!$B$57)^(1/12)-1,AR197,-I197,,0))</f>
        <v/>
      </c>
      <c r="N197" s="12" t="str">
        <f>IF(J197="","",(J197+N196)*(1+((1+'Retirement Calculator'!$B$57)^(1/12)-1)))</f>
        <v/>
      </c>
      <c r="O197" s="71"/>
      <c r="P197" s="71"/>
      <c r="Q197" s="99"/>
      <c r="R197" s="69" t="e">
        <f t="shared" si="45"/>
        <v>#N/A</v>
      </c>
      <c r="S197" s="12" t="str">
        <f>IF(O197="","",FV((1+'Retirement Calculator'!$B$58)^(1/12)-1,BA197,-O197,,0))</f>
        <v/>
      </c>
      <c r="T197" s="43" t="str">
        <f>IF(P197="","",(P197+T196)*(1+((1+'Retirement Calculator'!$B$58)^(1/12)-1)))</f>
        <v/>
      </c>
      <c r="U197" s="71"/>
      <c r="V197" s="99"/>
      <c r="W197" s="108" t="str">
        <f>IF(U197="","",(U197+W196)*(1+((1+'Retirement Calculator'!$C$65)^(1/12)-1)))</f>
        <v/>
      </c>
      <c r="X197" s="73">
        <f t="shared" ref="X197:X260" si="60">C197+D197+I197+J197+O197+P197+U197</f>
        <v>0</v>
      </c>
      <c r="Y197" s="83" t="str">
        <f>IF(ISERROR(B197),"",SUM($X$5:X197))</f>
        <v/>
      </c>
      <c r="Z197" s="73">
        <f t="shared" ref="Z197:Z260" si="61">E197+K197+Q197+V197</f>
        <v>0</v>
      </c>
      <c r="AA197" s="83" t="str">
        <f>IF(ISERROR(B197),"",IF(Z197=0,NA(),SUM($Z$5:Z197)))</f>
        <v/>
      </c>
      <c r="AB197" s="83">
        <f t="shared" si="42"/>
        <v>0</v>
      </c>
      <c r="AC197" s="83" t="str">
        <f>IF(ISERROR(B197),"",IF(AB197=0,NA(),SUM($AB$5:AB197)))</f>
        <v/>
      </c>
      <c r="AD197" s="68">
        <f>IF(ISERROR(AI197),"",IF(AG197=AG196+1,AD196*(1+'Retirement Calculator'!$B$6),AD196))</f>
        <v>147548.84094083623</v>
      </c>
      <c r="AE197" s="135"/>
      <c r="AF197" s="83" t="str">
        <f>IF(AE197="","",NPER((1+'Retirement Calculator'!$B$15)/(1+'Retirement Calculator'!$B$14)-1,-12*AE197,AA197,,1))</f>
        <v/>
      </c>
      <c r="AG197" s="129">
        <f t="shared" si="46"/>
        <v>17</v>
      </c>
      <c r="AH197" s="43">
        <f t="shared" si="47"/>
        <v>193</v>
      </c>
      <c r="AI197" s="43">
        <f>IF(AI196&lt;'Retirement Calculator'!$B$68,AI196+1,NA())</f>
        <v>193</v>
      </c>
      <c r="AJ197" s="47">
        <f>IF(ISERROR(AI197),"",IF(AG197=AG196+1,AJ196*(1+'Retirement Calculator'!$B$67),AJ196))</f>
        <v>61296.745716310135</v>
      </c>
      <c r="AK197" s="43">
        <f>IF(ISERROR(AJ197),"",FV((1+'Retirement Calculator'!$B$56)^(1/12)-1,AI197,-AJ197,,0))</f>
        <v>27916001.553499166</v>
      </c>
      <c r="AL197" s="47">
        <f>SUM($AJ$5:AJ197)</f>
        <v>5816111.2960348353</v>
      </c>
      <c r="AN197" s="43" t="str">
        <f>IF(C197="","",SUM($C$5:C197))</f>
        <v/>
      </c>
      <c r="AP197" s="43">
        <f t="shared" si="48"/>
        <v>17</v>
      </c>
      <c r="AQ197" s="43">
        <f t="shared" si="49"/>
        <v>193</v>
      </c>
      <c r="AR197" s="43">
        <f>IF(AR196&lt;'Retirement Calculator'!$B$68,AR196+1,NA())</f>
        <v>193</v>
      </c>
      <c r="AS197" s="45">
        <f>IF(ISERROR(AR197),"",IF(AP197=AP196+1,AS196*(1+'Retirement Calculator'!$B$67),AS196))</f>
        <v>10216.124286051689</v>
      </c>
      <c r="AT197" s="43">
        <f>IF(ISERROR(AS197),"",FV((1+'Retirement Calculator'!$B$57)^(1/12)-1,AR197,-AS197,,0))</f>
        <v>3258877.2082295218</v>
      </c>
      <c r="AU197" s="47">
        <f>SUM($AJ$5:AS197)</f>
        <v>1766715878.6480198</v>
      </c>
      <c r="AW197" s="43" t="str">
        <f>IF(I197="","",SUM($I$5:I197))</f>
        <v/>
      </c>
      <c r="AY197" s="43">
        <f t="shared" si="50"/>
        <v>17</v>
      </c>
      <c r="AZ197" s="43">
        <f t="shared" si="51"/>
        <v>193</v>
      </c>
      <c r="BA197" s="43">
        <f>IF(BA196&lt;'Retirement Calculator'!$B$68,BA196+1,NA())</f>
        <v>193</v>
      </c>
      <c r="BB197" s="45">
        <f>IF(ISERROR(BA197),"",IF(AY197=AY196+1,BB196*(1+'Retirement Calculator'!$B$67),BB196))</f>
        <v>30648.372858155068</v>
      </c>
      <c r="BC197" s="43">
        <f>IF(ISERROR(BB197),"",FV((1+'Retirement Calculator'!$B$58)^(1/12)-1,BA197,-BB197,,0))</f>
        <v>11660928.494527422</v>
      </c>
      <c r="BD197" s="47">
        <f>SUM($AJ$5:BB197)</f>
        <v>84639036441.811066</v>
      </c>
      <c r="BF197" s="43" t="str">
        <f>IF(O197="","",SUM($O$5:O197))</f>
        <v/>
      </c>
      <c r="BH197" s="43">
        <f t="shared" si="52"/>
        <v>17</v>
      </c>
      <c r="BI197" s="43">
        <f t="shared" si="53"/>
        <v>193</v>
      </c>
      <c r="BJ197" s="43">
        <f>IF(BJ196&lt;'Retirement Calculator'!$B$68,BJ196+1,NA())</f>
        <v>193</v>
      </c>
      <c r="BM197" s="43">
        <f t="shared" si="54"/>
        <v>17</v>
      </c>
      <c r="BN197" s="43">
        <f t="shared" si="55"/>
        <v>193</v>
      </c>
      <c r="BO197" s="43">
        <f>IF(BO196&lt;'Retirement Calculator'!$B$68,BO196+1,NA())</f>
        <v>193</v>
      </c>
      <c r="BR197" s="43">
        <f t="shared" si="56"/>
        <v>17</v>
      </c>
      <c r="BS197" s="43">
        <f t="shared" si="57"/>
        <v>193</v>
      </c>
      <c r="BT197" s="43">
        <f>IF(BT196&lt;'Retirement Calculator'!$B$68,BT196+1,NA())</f>
        <v>193</v>
      </c>
      <c r="BW197" s="43">
        <f t="shared" si="58"/>
        <v>17</v>
      </c>
      <c r="BX197" s="43">
        <f t="shared" si="59"/>
        <v>193</v>
      </c>
      <c r="BY197" s="43">
        <f>IF(BY196&lt;'Retirement Calculator'!$B$68,BY196+1,NA())</f>
        <v>193</v>
      </c>
    </row>
    <row r="198" spans="1:77">
      <c r="A198" s="44"/>
      <c r="B198" s="12" t="e">
        <f xml:space="preserve"> IF(ISERROR(F198),NA(),AI198)</f>
        <v>#N/A</v>
      </c>
      <c r="C198" s="71"/>
      <c r="D198" s="104"/>
      <c r="E198" s="99"/>
      <c r="F198" s="102" t="e">
        <f t="shared" si="43"/>
        <v>#N/A</v>
      </c>
      <c r="G198" s="103" t="str">
        <f>IF(D198="","",(D198+G197)*(1+((1+'Retirement Calculator'!$B$56)^(1/12)-1)))</f>
        <v/>
      </c>
      <c r="H198" s="55" t="str">
        <f>IF(C198="","",FV((1+'Retirement Calculator'!$B$56)^(1/12)-1,AI198,-C198,,0))</f>
        <v/>
      </c>
      <c r="I198" s="71"/>
      <c r="J198" s="99"/>
      <c r="K198" s="99"/>
      <c r="L198" s="102" t="e">
        <f t="shared" si="44"/>
        <v>#N/A</v>
      </c>
      <c r="M198" s="12" t="str">
        <f>IF(I198="","",FV((1+'Retirement Calculator'!$B$57)^(1/12)-1,AR198,-I198,,0))</f>
        <v/>
      </c>
      <c r="N198" s="12" t="str">
        <f>IF(J198="","",(J198+N197)*(1+((1+'Retirement Calculator'!$B$57)^(1/12)-1)))</f>
        <v/>
      </c>
      <c r="O198" s="71"/>
      <c r="P198" s="71"/>
      <c r="Q198" s="99"/>
      <c r="R198" s="69" t="e">
        <f t="shared" si="45"/>
        <v>#N/A</v>
      </c>
      <c r="S198" s="12" t="str">
        <f>IF(O198="","",FV((1+'Retirement Calculator'!$B$58)^(1/12)-1,BA198,-O198,,0))</f>
        <v/>
      </c>
      <c r="T198" s="43" t="str">
        <f>IF(P198="","",(P198+T197)*(1+((1+'Retirement Calculator'!$B$58)^(1/12)-1)))</f>
        <v/>
      </c>
      <c r="U198" s="71"/>
      <c r="V198" s="99"/>
      <c r="W198" s="108" t="str">
        <f>IF(U198="","",(U198+W197)*(1+((1+'Retirement Calculator'!$C$65)^(1/12)-1)))</f>
        <v/>
      </c>
      <c r="X198" s="73">
        <f t="shared" si="60"/>
        <v>0</v>
      </c>
      <c r="Y198" s="83" t="str">
        <f>IF(ISERROR(B198),"",SUM($X$5:X198))</f>
        <v/>
      </c>
      <c r="Z198" s="73">
        <f t="shared" si="61"/>
        <v>0</v>
      </c>
      <c r="AA198" s="83" t="str">
        <f>IF(ISERROR(B198),"",IF(Z198=0,NA(),SUM($Z$5:Z198)))</f>
        <v/>
      </c>
      <c r="AB198" s="83">
        <f t="shared" ref="AB198:AB261" si="62">IF(ISERROR(H198+M198+S198+G198+N198+T198+W198),0,H198+M198+S198+G198+N198+T198+W198)</f>
        <v>0</v>
      </c>
      <c r="AC198" s="83" t="str">
        <f>IF(ISERROR(B198),"",IF(AB198=0,NA(),SUM($AB$5:AB198)))</f>
        <v/>
      </c>
      <c r="AD198" s="68">
        <f>IF(ISERROR(AI198),"",IF(AG198=AG197+1,AD197*(1+'Retirement Calculator'!$B$6),AD197))</f>
        <v>147548.84094083623</v>
      </c>
      <c r="AE198" s="135"/>
      <c r="AF198" s="83" t="str">
        <f>IF(AE198="","",NPER((1+'Retirement Calculator'!$B$15)/(1+'Retirement Calculator'!$B$14)-1,-12*AE198,AA198,,1))</f>
        <v/>
      </c>
      <c r="AG198" s="129">
        <f t="shared" si="46"/>
        <v>17</v>
      </c>
      <c r="AH198" s="43">
        <f t="shared" si="47"/>
        <v>194</v>
      </c>
      <c r="AI198" s="43">
        <f>IF(AI197&lt;'Retirement Calculator'!$B$68,AI197+1,NA())</f>
        <v>194</v>
      </c>
      <c r="AJ198" s="47">
        <f>IF(ISERROR(AI198),"",IF(AG198=AG197+1,AJ197*(1+'Retirement Calculator'!$B$67),AJ197))</f>
        <v>61296.745716310135</v>
      </c>
      <c r="AK198" s="43">
        <f>IF(ISERROR(AJ198),"",FV((1+'Retirement Calculator'!$B$56)^(1/12)-1,AI198,-AJ198,,0))</f>
        <v>28199904.415816572</v>
      </c>
      <c r="AL198" s="47">
        <f>SUM($AJ$5:AJ198)</f>
        <v>5877408.0417511454</v>
      </c>
      <c r="AN198" s="43" t="str">
        <f>IF(C198="","",SUM($C$5:C198))</f>
        <v/>
      </c>
      <c r="AP198" s="43">
        <f t="shared" si="48"/>
        <v>17</v>
      </c>
      <c r="AQ198" s="43">
        <f t="shared" si="49"/>
        <v>194</v>
      </c>
      <c r="AR198" s="43">
        <f>IF(AR197&lt;'Retirement Calculator'!$B$68,AR197+1,NA())</f>
        <v>194</v>
      </c>
      <c r="AS198" s="45">
        <f>IF(ISERROR(AR198),"",IF(AP198=AP197+1,AS197*(1+'Retirement Calculator'!$B$67),AS197))</f>
        <v>10216.124286051689</v>
      </c>
      <c r="AT198" s="43">
        <f>IF(ISERROR(AS198),"",FV((1+'Retirement Calculator'!$B$57)^(1/12)-1,AR198,-AS198,,0))</f>
        <v>3284956.0821128753</v>
      </c>
      <c r="AU198" s="47">
        <f>SUM($AJ$5:AS198)</f>
        <v>1800865108.9755898</v>
      </c>
      <c r="AW198" s="43" t="str">
        <f>IF(I198="","",SUM($I$5:I198))</f>
        <v/>
      </c>
      <c r="AY198" s="43">
        <f t="shared" si="50"/>
        <v>17</v>
      </c>
      <c r="AZ198" s="43">
        <f t="shared" si="51"/>
        <v>194</v>
      </c>
      <c r="BA198" s="43">
        <f>IF(BA197&lt;'Retirement Calculator'!$B$68,BA197+1,NA())</f>
        <v>194</v>
      </c>
      <c r="BB198" s="45">
        <f>IF(ISERROR(BA198),"",IF(AY198=AY197+1,BB197*(1+'Retirement Calculator'!$B$67),BB197))</f>
        <v>30648.372858155068</v>
      </c>
      <c r="BC198" s="43">
        <f>IF(ISERROR(BB198),"",FV((1+'Retirement Calculator'!$B$58)^(1/12)-1,BA198,-BB198,,0))</f>
        <v>11766603.632429961</v>
      </c>
      <c r="BD198" s="47">
        <f>SUM($AJ$5:BB198)</f>
        <v>86477366790.569183</v>
      </c>
      <c r="BF198" s="43" t="str">
        <f>IF(O198="","",SUM($O$5:O198))</f>
        <v/>
      </c>
      <c r="BH198" s="43">
        <f t="shared" si="52"/>
        <v>17</v>
      </c>
      <c r="BI198" s="43">
        <f t="shared" si="53"/>
        <v>194</v>
      </c>
      <c r="BJ198" s="43">
        <f>IF(BJ197&lt;'Retirement Calculator'!$B$68,BJ197+1,NA())</f>
        <v>194</v>
      </c>
      <c r="BM198" s="43">
        <f t="shared" si="54"/>
        <v>17</v>
      </c>
      <c r="BN198" s="43">
        <f t="shared" si="55"/>
        <v>194</v>
      </c>
      <c r="BO198" s="43">
        <f>IF(BO197&lt;'Retirement Calculator'!$B$68,BO197+1,NA())</f>
        <v>194</v>
      </c>
      <c r="BR198" s="43">
        <f t="shared" si="56"/>
        <v>17</v>
      </c>
      <c r="BS198" s="43">
        <f t="shared" si="57"/>
        <v>194</v>
      </c>
      <c r="BT198" s="43">
        <f>IF(BT197&lt;'Retirement Calculator'!$B$68,BT197+1,NA())</f>
        <v>194</v>
      </c>
      <c r="BW198" s="43">
        <f t="shared" si="58"/>
        <v>17</v>
      </c>
      <c r="BX198" s="43">
        <f t="shared" si="59"/>
        <v>194</v>
      </c>
      <c r="BY198" s="43">
        <f>IF(BY197&lt;'Retirement Calculator'!$B$68,BY197+1,NA())</f>
        <v>194</v>
      </c>
    </row>
    <row r="199" spans="1:77">
      <c r="A199" s="44"/>
      <c r="B199" s="12" t="e">
        <f xml:space="preserve"> IF(ISERROR(F199),NA(),AI199)</f>
        <v>#N/A</v>
      </c>
      <c r="C199" s="71"/>
      <c r="D199" s="104"/>
      <c r="E199" s="99"/>
      <c r="F199" s="102" t="e">
        <f t="shared" ref="F199:F262" si="63">IF(ISERROR(G199+H199),NA(),G199+H199)</f>
        <v>#N/A</v>
      </c>
      <c r="G199" s="103" t="str">
        <f>IF(D199="","",(D199+G198)*(1+((1+'Retirement Calculator'!$B$56)^(1/12)-1)))</f>
        <v/>
      </c>
      <c r="H199" s="55" t="str">
        <f>IF(C199="","",FV((1+'Retirement Calculator'!$B$56)^(1/12)-1,AI199,-C199,,0))</f>
        <v/>
      </c>
      <c r="I199" s="71"/>
      <c r="J199" s="99"/>
      <c r="K199" s="99"/>
      <c r="L199" s="102" t="e">
        <f t="shared" ref="L199:L262" si="64">IF(ISERROR(M199+N199),NA(),M199+N199)</f>
        <v>#N/A</v>
      </c>
      <c r="M199" s="12" t="str">
        <f>IF(I199="","",FV((1+'Retirement Calculator'!$B$57)^(1/12)-1,AR199,-I199,,0))</f>
        <v/>
      </c>
      <c r="N199" s="12" t="str">
        <f>IF(J199="","",(J199+N198)*(1+((1+'Retirement Calculator'!$B$57)^(1/12)-1)))</f>
        <v/>
      </c>
      <c r="O199" s="71"/>
      <c r="P199" s="71"/>
      <c r="Q199" s="99"/>
      <c r="R199" s="69" t="e">
        <f t="shared" ref="R199:R262" si="65">IF(ISERROR(S199+T199),NA(),S199+T199)</f>
        <v>#N/A</v>
      </c>
      <c r="S199" s="12" t="str">
        <f>IF(O199="","",FV((1+'Retirement Calculator'!$B$58)^(1/12)-1,BA199,-O199,,0))</f>
        <v/>
      </c>
      <c r="T199" s="43" t="str">
        <f>IF(P199="","",(P199+T198)*(1+((1+'Retirement Calculator'!$B$58)^(1/12)-1)))</f>
        <v/>
      </c>
      <c r="U199" s="71"/>
      <c r="V199" s="99"/>
      <c r="W199" s="108" t="str">
        <f>IF(U199="","",(U199+W198)*(1+((1+'Retirement Calculator'!$C$65)^(1/12)-1)))</f>
        <v/>
      </c>
      <c r="X199" s="73">
        <f t="shared" si="60"/>
        <v>0</v>
      </c>
      <c r="Y199" s="83" t="str">
        <f>IF(ISERROR(B199),"",SUM($X$5:X199))</f>
        <v/>
      </c>
      <c r="Z199" s="73">
        <f t="shared" si="61"/>
        <v>0</v>
      </c>
      <c r="AA199" s="83" t="str">
        <f>IF(ISERROR(B199),"",IF(Z199=0,NA(),SUM($Z$5:Z199)))</f>
        <v/>
      </c>
      <c r="AB199" s="83">
        <f t="shared" si="62"/>
        <v>0</v>
      </c>
      <c r="AC199" s="83" t="str">
        <f>IF(ISERROR(B199),"",IF(AB199=0,NA(),SUM($AB$5:AB199)))</f>
        <v/>
      </c>
      <c r="AD199" s="68">
        <f>IF(ISERROR(AI199),"",IF(AG199=AG198+1,AD198*(1+'Retirement Calculator'!$B$6),AD198))</f>
        <v>147548.84094083623</v>
      </c>
      <c r="AE199" s="135"/>
      <c r="AF199" s="83" t="str">
        <f>IF(AE199="","",NPER((1+'Retirement Calculator'!$B$15)/(1+'Retirement Calculator'!$B$14)-1,-12*AE199,AA199,,1))</f>
        <v/>
      </c>
      <c r="AG199" s="129">
        <f t="shared" ref="AG199:AG262" si="66">IF(ISERROR(AI199),"",IF(INT(AI198/12)-(AI198/12)=0,AG198+1,AG198))</f>
        <v>17</v>
      </c>
      <c r="AH199" s="43">
        <f t="shared" ref="AH199:AH262" si="67">AI199</f>
        <v>195</v>
      </c>
      <c r="AI199" s="43">
        <f>IF(AI198&lt;'Retirement Calculator'!$B$68,AI198+1,NA())</f>
        <v>195</v>
      </c>
      <c r="AJ199" s="47">
        <f>IF(ISERROR(AI199),"",IF(AG199=AG198+1,AJ198*(1+'Retirement Calculator'!$B$67),AJ198))</f>
        <v>61296.745716310135</v>
      </c>
      <c r="AK199" s="43">
        <f>IF(ISERROR(AJ199),"",FV((1+'Retirement Calculator'!$B$56)^(1/12)-1,AI199,-AJ199,,0))</f>
        <v>28486071.159426261</v>
      </c>
      <c r="AL199" s="47">
        <f>SUM($AJ$5:AJ199)</f>
        <v>5938704.7874674555</v>
      </c>
      <c r="AN199" s="43" t="str">
        <f>IF(C199="","",SUM($C$5:C199))</f>
        <v/>
      </c>
      <c r="AP199" s="43">
        <f t="shared" ref="AP199:AP262" si="68">IF(ISERROR(AR199),"",IF(INT(AR198/12)-(AR198/12)=0,AP198+1,AP198))</f>
        <v>17</v>
      </c>
      <c r="AQ199" s="43">
        <f t="shared" ref="AQ199:AQ262" si="69">AR199</f>
        <v>195</v>
      </c>
      <c r="AR199" s="43">
        <f>IF(AR198&lt;'Retirement Calculator'!$B$68,AR198+1,NA())</f>
        <v>195</v>
      </c>
      <c r="AS199" s="45">
        <f>IF(ISERROR(AR199),"",IF(AP199=AP198+1,AS198*(1+'Retirement Calculator'!$B$67),AS198))</f>
        <v>10216.124286051689</v>
      </c>
      <c r="AT199" s="43">
        <f>IF(ISERROR(AS199),"",FV((1+'Retirement Calculator'!$B$57)^(1/12)-1,AR199,-AS199,,0))</f>
        <v>3311161.896233541</v>
      </c>
      <c r="AU199" s="47">
        <f>SUM($AJ$5:AS199)</f>
        <v>1835361804.7924857</v>
      </c>
      <c r="AW199" s="43" t="str">
        <f>IF(I199="","",SUM($I$5:I199))</f>
        <v/>
      </c>
      <c r="AY199" s="43">
        <f t="shared" ref="AY199:AY262" si="70">IF(ISERROR(BA199),"",IF(INT(BA198/12)-(BA198/12)=0,AY198+1,AY198))</f>
        <v>17</v>
      </c>
      <c r="AZ199" s="43">
        <f t="shared" ref="AZ199:AZ262" si="71">BA199</f>
        <v>195</v>
      </c>
      <c r="BA199" s="43">
        <f>IF(BA198&lt;'Retirement Calculator'!$B$68,BA198+1,NA())</f>
        <v>195</v>
      </c>
      <c r="BB199" s="45">
        <f>IF(ISERROR(BA199),"",IF(AY199=AY198+1,BB198*(1+'Retirement Calculator'!$B$67),BB198))</f>
        <v>30648.372858155068</v>
      </c>
      <c r="BC199" s="43">
        <f>IF(ISERROR(BB199),"",FV((1+'Retirement Calculator'!$B$58)^(1/12)-1,BA199,-BB199,,0))</f>
        <v>11872958.687351646</v>
      </c>
      <c r="BD199" s="47">
        <f>SUM($AJ$5:BB199)</f>
        <v>88350567508.447647</v>
      </c>
      <c r="BF199" s="43" t="str">
        <f>IF(O199="","",SUM($O$5:O199))</f>
        <v/>
      </c>
      <c r="BH199" s="43">
        <f t="shared" ref="BH199:BH262" si="72">IF(ISERROR(BJ199),"",IF(INT(BJ198/12)-(BJ198/12)=0,BH198+1,BH198))</f>
        <v>17</v>
      </c>
      <c r="BI199" s="43">
        <f t="shared" ref="BI199:BI262" si="73">BJ199</f>
        <v>195</v>
      </c>
      <c r="BJ199" s="43">
        <f>IF(BJ198&lt;'Retirement Calculator'!$B$68,BJ198+1,NA())</f>
        <v>195</v>
      </c>
      <c r="BM199" s="43">
        <f t="shared" ref="BM199:BM262" si="74">IF(ISERROR(BO199),"",IF(INT(BO198/12)-(BO198/12)=0,BM198+1,BM198))</f>
        <v>17</v>
      </c>
      <c r="BN199" s="43">
        <f t="shared" ref="BN199:BN262" si="75">BO199</f>
        <v>195</v>
      </c>
      <c r="BO199" s="43">
        <f>IF(BO198&lt;'Retirement Calculator'!$B$68,BO198+1,NA())</f>
        <v>195</v>
      </c>
      <c r="BR199" s="43">
        <f t="shared" ref="BR199:BR262" si="76">IF(ISERROR(BT199),"",IF(INT(BT198/12)-(BT198/12)=0,BR198+1,BR198))</f>
        <v>17</v>
      </c>
      <c r="BS199" s="43">
        <f t="shared" ref="BS199:BS262" si="77">BT199</f>
        <v>195</v>
      </c>
      <c r="BT199" s="43">
        <f>IF(BT198&lt;'Retirement Calculator'!$B$68,BT198+1,NA())</f>
        <v>195</v>
      </c>
      <c r="BW199" s="43">
        <f t="shared" ref="BW199:BW262" si="78">IF(ISERROR(BY199),"",IF(INT(BY198/12)-(BY198/12)=0,BW198+1,BW198))</f>
        <v>17</v>
      </c>
      <c r="BX199" s="43">
        <f t="shared" ref="BX199:BX262" si="79">BY199</f>
        <v>195</v>
      </c>
      <c r="BY199" s="43">
        <f>IF(BY198&lt;'Retirement Calculator'!$B$68,BY198+1,NA())</f>
        <v>195</v>
      </c>
    </row>
    <row r="200" spans="1:77">
      <c r="A200" s="44"/>
      <c r="B200" s="12" t="e">
        <f xml:space="preserve"> IF(ISERROR(F200),NA(),AI200)</f>
        <v>#N/A</v>
      </c>
      <c r="C200" s="71"/>
      <c r="D200" s="104"/>
      <c r="E200" s="99"/>
      <c r="F200" s="102" t="e">
        <f t="shared" si="63"/>
        <v>#N/A</v>
      </c>
      <c r="G200" s="103" t="str">
        <f>IF(D200="","",(D200+G199)*(1+((1+'Retirement Calculator'!$B$56)^(1/12)-1)))</f>
        <v/>
      </c>
      <c r="H200" s="55" t="str">
        <f>IF(C200="","",FV((1+'Retirement Calculator'!$B$56)^(1/12)-1,AI200,-C200,,0))</f>
        <v/>
      </c>
      <c r="I200" s="71"/>
      <c r="J200" s="99"/>
      <c r="K200" s="99"/>
      <c r="L200" s="102" t="e">
        <f t="shared" si="64"/>
        <v>#N/A</v>
      </c>
      <c r="M200" s="12" t="str">
        <f>IF(I200="","",FV((1+'Retirement Calculator'!$B$57)^(1/12)-1,AR200,-I200,,0))</f>
        <v/>
      </c>
      <c r="N200" s="12" t="str">
        <f>IF(J200="","",(J200+N199)*(1+((1+'Retirement Calculator'!$B$57)^(1/12)-1)))</f>
        <v/>
      </c>
      <c r="O200" s="71"/>
      <c r="P200" s="71"/>
      <c r="Q200" s="99"/>
      <c r="R200" s="69" t="e">
        <f t="shared" si="65"/>
        <v>#N/A</v>
      </c>
      <c r="S200" s="12" t="str">
        <f>IF(O200="","",FV((1+'Retirement Calculator'!$B$58)^(1/12)-1,BA200,-O200,,0))</f>
        <v/>
      </c>
      <c r="T200" s="43" t="str">
        <f>IF(P200="","",(P200+T199)*(1+((1+'Retirement Calculator'!$B$58)^(1/12)-1)))</f>
        <v/>
      </c>
      <c r="U200" s="71"/>
      <c r="V200" s="99"/>
      <c r="W200" s="108" t="str">
        <f>IF(U200="","",(U200+W199)*(1+((1+'Retirement Calculator'!$C$65)^(1/12)-1)))</f>
        <v/>
      </c>
      <c r="X200" s="73">
        <f t="shared" si="60"/>
        <v>0</v>
      </c>
      <c r="Y200" s="83" t="str">
        <f>IF(ISERROR(B200),"",SUM($X$5:X200))</f>
        <v/>
      </c>
      <c r="Z200" s="73">
        <f t="shared" si="61"/>
        <v>0</v>
      </c>
      <c r="AA200" s="83" t="str">
        <f>IF(ISERROR(B200),"",IF(Z200=0,NA(),SUM($Z$5:Z200)))</f>
        <v/>
      </c>
      <c r="AB200" s="83">
        <f t="shared" si="62"/>
        <v>0</v>
      </c>
      <c r="AC200" s="83" t="str">
        <f>IF(ISERROR(B200),"",IF(AB200=0,NA(),SUM($AB$5:AB200)))</f>
        <v/>
      </c>
      <c r="AD200" s="68">
        <f>IF(ISERROR(AI200),"",IF(AG200=AG199+1,AD199*(1+'Retirement Calculator'!$B$6),AD199))</f>
        <v>147548.84094083623</v>
      </c>
      <c r="AE200" s="135"/>
      <c r="AF200" s="83" t="str">
        <f>IF(AE200="","",NPER((1+'Retirement Calculator'!$B$15)/(1+'Retirement Calculator'!$B$14)-1,-12*AE200,AA200,,1))</f>
        <v/>
      </c>
      <c r="AG200" s="129">
        <f t="shared" si="66"/>
        <v>17</v>
      </c>
      <c r="AH200" s="43">
        <f t="shared" si="67"/>
        <v>196</v>
      </c>
      <c r="AI200" s="43">
        <f>IF(AI199&lt;'Retirement Calculator'!$B$68,AI199+1,NA())</f>
        <v>196</v>
      </c>
      <c r="AJ200" s="47">
        <f>IF(ISERROR(AI200),"",IF(AG200=AG199+1,AJ199*(1+'Retirement Calculator'!$B$67),AJ199))</f>
        <v>61296.745716310135</v>
      </c>
      <c r="AK200" s="43">
        <f>IF(ISERROR(AJ200),"",FV((1+'Retirement Calculator'!$B$56)^(1/12)-1,AI200,-AJ200,,0))</f>
        <v>28774519.836835586</v>
      </c>
      <c r="AL200" s="47">
        <f>SUM($AJ$5:AJ200)</f>
        <v>6000001.5331837656</v>
      </c>
      <c r="AN200" s="43" t="str">
        <f>IF(C200="","",SUM($C$5:C200))</f>
        <v/>
      </c>
      <c r="AP200" s="43">
        <f t="shared" si="68"/>
        <v>17</v>
      </c>
      <c r="AQ200" s="43">
        <f t="shared" si="69"/>
        <v>196</v>
      </c>
      <c r="AR200" s="43">
        <f>IF(AR199&lt;'Retirement Calculator'!$B$68,AR199+1,NA())</f>
        <v>196</v>
      </c>
      <c r="AS200" s="45">
        <f>IF(ISERROR(AR200),"",IF(AP200=AP199+1,AS199*(1+'Retirement Calculator'!$B$67),AS199))</f>
        <v>10216.124286051689</v>
      </c>
      <c r="AT200" s="43">
        <f>IF(ISERROR(AS200),"",FV((1+'Retirement Calculator'!$B$57)^(1/12)-1,AR200,-AS200,,0))</f>
        <v>3337495.2684795479</v>
      </c>
      <c r="AU200" s="47">
        <f>SUM($AJ$5:AS200)</f>
        <v>1870208248.0325074</v>
      </c>
      <c r="AW200" s="43" t="str">
        <f>IF(I200="","",SUM($I$5:I200))</f>
        <v/>
      </c>
      <c r="AY200" s="43">
        <f t="shared" si="70"/>
        <v>17</v>
      </c>
      <c r="AZ200" s="43">
        <f t="shared" si="71"/>
        <v>196</v>
      </c>
      <c r="BA200" s="43">
        <f>IF(BA199&lt;'Retirement Calculator'!$B$68,BA199+1,NA())</f>
        <v>196</v>
      </c>
      <c r="BB200" s="45">
        <f>IF(ISERROR(BA200),"",IF(AY200=AY199+1,BB199*(1+'Retirement Calculator'!$B$67),BB199))</f>
        <v>30648.372858155068</v>
      </c>
      <c r="BC200" s="43">
        <f>IF(ISERROR(BB200),"",FV((1+'Retirement Calculator'!$B$58)^(1/12)-1,BA200,-BB200,,0))</f>
        <v>11979998.03389905</v>
      </c>
      <c r="BD200" s="47">
        <f>SUM($AJ$5:BB200)</f>
        <v>90258990752.361511</v>
      </c>
      <c r="BF200" s="43" t="str">
        <f>IF(O200="","",SUM($O$5:O200))</f>
        <v/>
      </c>
      <c r="BH200" s="43">
        <f t="shared" si="72"/>
        <v>17</v>
      </c>
      <c r="BI200" s="43">
        <f t="shared" si="73"/>
        <v>196</v>
      </c>
      <c r="BJ200" s="43">
        <f>IF(BJ199&lt;'Retirement Calculator'!$B$68,BJ199+1,NA())</f>
        <v>196</v>
      </c>
      <c r="BM200" s="43">
        <f t="shared" si="74"/>
        <v>17</v>
      </c>
      <c r="BN200" s="43">
        <f t="shared" si="75"/>
        <v>196</v>
      </c>
      <c r="BO200" s="43">
        <f>IF(BO199&lt;'Retirement Calculator'!$B$68,BO199+1,NA())</f>
        <v>196</v>
      </c>
      <c r="BR200" s="43">
        <f t="shared" si="76"/>
        <v>17</v>
      </c>
      <c r="BS200" s="43">
        <f t="shared" si="77"/>
        <v>196</v>
      </c>
      <c r="BT200" s="43">
        <f>IF(BT199&lt;'Retirement Calculator'!$B$68,BT199+1,NA())</f>
        <v>196</v>
      </c>
      <c r="BW200" s="43">
        <f t="shared" si="78"/>
        <v>17</v>
      </c>
      <c r="BX200" s="43">
        <f t="shared" si="79"/>
        <v>196</v>
      </c>
      <c r="BY200" s="43">
        <f>IF(BY199&lt;'Retirement Calculator'!$B$68,BY199+1,NA())</f>
        <v>196</v>
      </c>
    </row>
    <row r="201" spans="1:77">
      <c r="A201" s="44"/>
      <c r="B201" s="12" t="e">
        <f xml:space="preserve"> IF(ISERROR(F201),NA(),AI201)</f>
        <v>#N/A</v>
      </c>
      <c r="C201" s="71"/>
      <c r="D201" s="104"/>
      <c r="E201" s="99"/>
      <c r="F201" s="102" t="e">
        <f t="shared" si="63"/>
        <v>#N/A</v>
      </c>
      <c r="G201" s="103" t="str">
        <f>IF(D201="","",(D201+G200)*(1+((1+'Retirement Calculator'!$B$56)^(1/12)-1)))</f>
        <v/>
      </c>
      <c r="H201" s="55" t="str">
        <f>IF(C201="","",FV((1+'Retirement Calculator'!$B$56)^(1/12)-1,AI201,-C201,,0))</f>
        <v/>
      </c>
      <c r="I201" s="71"/>
      <c r="J201" s="99"/>
      <c r="K201" s="99"/>
      <c r="L201" s="102" t="e">
        <f t="shared" si="64"/>
        <v>#N/A</v>
      </c>
      <c r="M201" s="12" t="str">
        <f>IF(I201="","",FV((1+'Retirement Calculator'!$B$57)^(1/12)-1,AR201,-I201,,0))</f>
        <v/>
      </c>
      <c r="N201" s="12" t="str">
        <f>IF(J201="","",(J201+N200)*(1+((1+'Retirement Calculator'!$B$57)^(1/12)-1)))</f>
        <v/>
      </c>
      <c r="O201" s="71"/>
      <c r="P201" s="71"/>
      <c r="Q201" s="99"/>
      <c r="R201" s="69" t="e">
        <f t="shared" si="65"/>
        <v>#N/A</v>
      </c>
      <c r="S201" s="12" t="str">
        <f>IF(O201="","",FV((1+'Retirement Calculator'!$B$58)^(1/12)-1,BA201,-O201,,0))</f>
        <v/>
      </c>
      <c r="T201" s="43" t="str">
        <f>IF(P201="","",(P201+T200)*(1+((1+'Retirement Calculator'!$B$58)^(1/12)-1)))</f>
        <v/>
      </c>
      <c r="U201" s="71"/>
      <c r="V201" s="99"/>
      <c r="W201" s="108" t="str">
        <f>IF(U201="","",(U201+W200)*(1+((1+'Retirement Calculator'!$C$65)^(1/12)-1)))</f>
        <v/>
      </c>
      <c r="X201" s="73">
        <f t="shared" si="60"/>
        <v>0</v>
      </c>
      <c r="Y201" s="83" t="str">
        <f>IF(ISERROR(B201),"",SUM($X$5:X201))</f>
        <v/>
      </c>
      <c r="Z201" s="73">
        <f t="shared" si="61"/>
        <v>0</v>
      </c>
      <c r="AA201" s="83" t="str">
        <f>IF(ISERROR(B201),"",IF(Z201=0,NA(),SUM($Z$5:Z201)))</f>
        <v/>
      </c>
      <c r="AB201" s="83">
        <f t="shared" si="62"/>
        <v>0</v>
      </c>
      <c r="AC201" s="83" t="str">
        <f>IF(ISERROR(B201),"",IF(AB201=0,NA(),SUM($AB$5:AB201)))</f>
        <v/>
      </c>
      <c r="AD201" s="68">
        <f>IF(ISERROR(AI201),"",IF(AG201=AG200+1,AD200*(1+'Retirement Calculator'!$B$6),AD200))</f>
        <v>147548.84094083623</v>
      </c>
      <c r="AE201" s="135"/>
      <c r="AF201" s="83" t="str">
        <f>IF(AE201="","",NPER((1+'Retirement Calculator'!$B$15)/(1+'Retirement Calculator'!$B$14)-1,-12*AE201,AA201,,1))</f>
        <v/>
      </c>
      <c r="AG201" s="129">
        <f t="shared" si="66"/>
        <v>17</v>
      </c>
      <c r="AH201" s="43">
        <f t="shared" si="67"/>
        <v>197</v>
      </c>
      <c r="AI201" s="43">
        <f>IF(AI200&lt;'Retirement Calculator'!$B$68,AI200+1,NA())</f>
        <v>197</v>
      </c>
      <c r="AJ201" s="47">
        <f>IF(ISERROR(AI201),"",IF(AG201=AG200+1,AJ200*(1+'Retirement Calculator'!$B$67),AJ200))</f>
        <v>61296.745716310135</v>
      </c>
      <c r="AK201" s="43">
        <f>IF(ISERROR(AJ201),"",FV((1+'Retirement Calculator'!$B$56)^(1/12)-1,AI201,-AJ201,,0))</f>
        <v>29065268.64450511</v>
      </c>
      <c r="AL201" s="47">
        <f>SUM($AJ$5:AJ201)</f>
        <v>6061298.2789000757</v>
      </c>
      <c r="AN201" s="43" t="str">
        <f>IF(C201="","",SUM($C$5:C201))</f>
        <v/>
      </c>
      <c r="AP201" s="43">
        <f t="shared" si="68"/>
        <v>17</v>
      </c>
      <c r="AQ201" s="43">
        <f t="shared" si="69"/>
        <v>197</v>
      </c>
      <c r="AR201" s="43">
        <f>IF(AR200&lt;'Retirement Calculator'!$B$68,AR200+1,NA())</f>
        <v>197</v>
      </c>
      <c r="AS201" s="45">
        <f>IF(ISERROR(AR201),"",IF(AP201=AP200+1,AS200*(1+'Retirement Calculator'!$B$67),AS200))</f>
        <v>10216.124286051689</v>
      </c>
      <c r="AT201" s="43">
        <f>IF(ISERROR(AS201),"",FV((1+'Retirement Calculator'!$B$57)^(1/12)-1,AR201,-AS201,,0))</f>
        <v>3363956.8197465166</v>
      </c>
      <c r="AU201" s="47">
        <f>SUM($AJ$5:AS201)</f>
        <v>1905406738.8259149</v>
      </c>
      <c r="AW201" s="43" t="str">
        <f>IF(I201="","",SUM($I$5:I201))</f>
        <v/>
      </c>
      <c r="AY201" s="43">
        <f t="shared" si="70"/>
        <v>17</v>
      </c>
      <c r="AZ201" s="43">
        <f t="shared" si="71"/>
        <v>197</v>
      </c>
      <c r="BA201" s="43">
        <f>IF(BA200&lt;'Retirement Calculator'!$B$68,BA200+1,NA())</f>
        <v>197</v>
      </c>
      <c r="BB201" s="45">
        <f>IF(ISERROR(BA201),"",IF(AY201=AY200+1,BB200*(1+'Retirement Calculator'!$B$67),BB200))</f>
        <v>30648.372858155068</v>
      </c>
      <c r="BC201" s="43">
        <f>IF(ISERROR(BB201),"",FV((1+'Retirement Calculator'!$B$58)^(1/12)-1,BA201,-BB201,,0))</f>
        <v>12087726.074825093</v>
      </c>
      <c r="BD201" s="47">
        <f>SUM($AJ$5:BB201)</f>
        <v>92202990998.173431</v>
      </c>
      <c r="BF201" s="43" t="str">
        <f>IF(O201="","",SUM($O$5:O201))</f>
        <v/>
      </c>
      <c r="BH201" s="43">
        <f t="shared" si="72"/>
        <v>17</v>
      </c>
      <c r="BI201" s="43">
        <f t="shared" si="73"/>
        <v>197</v>
      </c>
      <c r="BJ201" s="43">
        <f>IF(BJ200&lt;'Retirement Calculator'!$B$68,BJ200+1,NA())</f>
        <v>197</v>
      </c>
      <c r="BM201" s="43">
        <f t="shared" si="74"/>
        <v>17</v>
      </c>
      <c r="BN201" s="43">
        <f t="shared" si="75"/>
        <v>197</v>
      </c>
      <c r="BO201" s="43">
        <f>IF(BO200&lt;'Retirement Calculator'!$B$68,BO200+1,NA())</f>
        <v>197</v>
      </c>
      <c r="BR201" s="43">
        <f t="shared" si="76"/>
        <v>17</v>
      </c>
      <c r="BS201" s="43">
        <f t="shared" si="77"/>
        <v>197</v>
      </c>
      <c r="BT201" s="43">
        <f>IF(BT200&lt;'Retirement Calculator'!$B$68,BT200+1,NA())</f>
        <v>197</v>
      </c>
      <c r="BW201" s="43">
        <f t="shared" si="78"/>
        <v>17</v>
      </c>
      <c r="BX201" s="43">
        <f t="shared" si="79"/>
        <v>197</v>
      </c>
      <c r="BY201" s="43">
        <f>IF(BY200&lt;'Retirement Calculator'!$B$68,BY200+1,NA())</f>
        <v>197</v>
      </c>
    </row>
    <row r="202" spans="1:77">
      <c r="A202" s="44"/>
      <c r="B202" s="12" t="e">
        <f xml:space="preserve"> IF(ISERROR(F202),NA(),AI202)</f>
        <v>#N/A</v>
      </c>
      <c r="C202" s="71"/>
      <c r="D202" s="104"/>
      <c r="E202" s="99"/>
      <c r="F202" s="102" t="e">
        <f t="shared" si="63"/>
        <v>#N/A</v>
      </c>
      <c r="G202" s="103" t="str">
        <f>IF(D202="","",(D202+G201)*(1+((1+'Retirement Calculator'!$B$56)^(1/12)-1)))</f>
        <v/>
      </c>
      <c r="H202" s="55" t="str">
        <f>IF(C202="","",FV((1+'Retirement Calculator'!$B$56)^(1/12)-1,AI202,-C202,,0))</f>
        <v/>
      </c>
      <c r="I202" s="71"/>
      <c r="J202" s="99"/>
      <c r="K202" s="99"/>
      <c r="L202" s="102" t="e">
        <f t="shared" si="64"/>
        <v>#N/A</v>
      </c>
      <c r="M202" s="12" t="str">
        <f>IF(I202="","",FV((1+'Retirement Calculator'!$B$57)^(1/12)-1,AR202,-I202,,0))</f>
        <v/>
      </c>
      <c r="N202" s="12" t="str">
        <f>IF(J202="","",(J202+N201)*(1+((1+'Retirement Calculator'!$B$57)^(1/12)-1)))</f>
        <v/>
      </c>
      <c r="O202" s="71"/>
      <c r="P202" s="71"/>
      <c r="Q202" s="99"/>
      <c r="R202" s="69" t="e">
        <f t="shared" si="65"/>
        <v>#N/A</v>
      </c>
      <c r="S202" s="12" t="str">
        <f>IF(O202="","",FV((1+'Retirement Calculator'!$B$58)^(1/12)-1,BA202,-O202,,0))</f>
        <v/>
      </c>
      <c r="T202" s="43" t="str">
        <f>IF(P202="","",(P202+T201)*(1+((1+'Retirement Calculator'!$B$58)^(1/12)-1)))</f>
        <v/>
      </c>
      <c r="U202" s="71"/>
      <c r="V202" s="99"/>
      <c r="W202" s="108" t="str">
        <f>IF(U202="","",(U202+W201)*(1+((1+'Retirement Calculator'!$C$65)^(1/12)-1)))</f>
        <v/>
      </c>
      <c r="X202" s="73">
        <f t="shared" si="60"/>
        <v>0</v>
      </c>
      <c r="Y202" s="83" t="str">
        <f>IF(ISERROR(B202),"",SUM($X$5:X202))</f>
        <v/>
      </c>
      <c r="Z202" s="73">
        <f t="shared" si="61"/>
        <v>0</v>
      </c>
      <c r="AA202" s="83" t="str">
        <f>IF(ISERROR(B202),"",IF(Z202=0,NA(),SUM($Z$5:Z202)))</f>
        <v/>
      </c>
      <c r="AB202" s="83">
        <f t="shared" si="62"/>
        <v>0</v>
      </c>
      <c r="AC202" s="83" t="str">
        <f>IF(ISERROR(B202),"",IF(AB202=0,NA(),SUM($AB$5:AB202)))</f>
        <v/>
      </c>
      <c r="AD202" s="68">
        <f>IF(ISERROR(AI202),"",IF(AG202=AG201+1,AD201*(1+'Retirement Calculator'!$B$6),AD201))</f>
        <v>147548.84094083623</v>
      </c>
      <c r="AE202" s="135"/>
      <c r="AF202" s="83" t="str">
        <f>IF(AE202="","",NPER((1+'Retirement Calculator'!$B$15)/(1+'Retirement Calculator'!$B$14)-1,-12*AE202,AA202,,1))</f>
        <v/>
      </c>
      <c r="AG202" s="129">
        <f t="shared" si="66"/>
        <v>17</v>
      </c>
      <c r="AH202" s="43">
        <f t="shared" si="67"/>
        <v>198</v>
      </c>
      <c r="AI202" s="43">
        <f>IF(AI201&lt;'Retirement Calculator'!$B$68,AI201+1,NA())</f>
        <v>198</v>
      </c>
      <c r="AJ202" s="47">
        <f>IF(ISERROR(AI202),"",IF(AG202=AG201+1,AJ201*(1+'Retirement Calculator'!$B$67),AJ201))</f>
        <v>61296.745716310135</v>
      </c>
      <c r="AK202" s="43">
        <f>IF(ISERROR(AJ202),"",FV((1+'Retirement Calculator'!$B$56)^(1/12)-1,AI202,-AJ202,,0))</f>
        <v>29358335.923996508</v>
      </c>
      <c r="AL202" s="47">
        <f>SUM($AJ$5:AJ202)</f>
        <v>6122595.0246163858</v>
      </c>
      <c r="AN202" s="43" t="str">
        <f>IF(C202="","",SUM($C$5:C202))</f>
        <v/>
      </c>
      <c r="AP202" s="43">
        <f t="shared" si="68"/>
        <v>17</v>
      </c>
      <c r="AQ202" s="43">
        <f t="shared" si="69"/>
        <v>198</v>
      </c>
      <c r="AR202" s="43">
        <f>IF(AR201&lt;'Retirement Calculator'!$B$68,AR201+1,NA())</f>
        <v>198</v>
      </c>
      <c r="AS202" s="45">
        <f>IF(ISERROR(AR202),"",IF(AP202=AP201+1,AS201*(1+'Retirement Calculator'!$B$67),AS201))</f>
        <v>10216.124286051689</v>
      </c>
      <c r="AT202" s="43">
        <f>IF(ISERROR(AS202),"",FV((1+'Retirement Calculator'!$B$57)^(1/12)-1,AR202,-AS202,,0))</f>
        <v>3390547.1739523159</v>
      </c>
      <c r="AU202" s="47">
        <f>SUM($AJ$5:AS202)</f>
        <v>1940959595.6445301</v>
      </c>
      <c r="AW202" s="43" t="str">
        <f>IF(I202="","",SUM($I$5:I202))</f>
        <v/>
      </c>
      <c r="AY202" s="43">
        <f t="shared" si="70"/>
        <v>17</v>
      </c>
      <c r="AZ202" s="43">
        <f t="shared" si="71"/>
        <v>198</v>
      </c>
      <c r="BA202" s="43">
        <f>IF(BA201&lt;'Retirement Calculator'!$B$68,BA201+1,NA())</f>
        <v>198</v>
      </c>
      <c r="BB202" s="45">
        <f>IF(ISERROR(BA202),"",IF(AY202=AY201+1,BB201*(1+'Retirement Calculator'!$B$67),BB201))</f>
        <v>30648.372858155068</v>
      </c>
      <c r="BC202" s="43">
        <f>IF(ISERROR(BB202),"",FV((1+'Retirement Calculator'!$B$58)^(1/12)-1,BA202,-BB202,,0))</f>
        <v>12196147.241210148</v>
      </c>
      <c r="BD202" s="47">
        <f>SUM($AJ$5:BB202)</f>
        <v>94182925059.18338</v>
      </c>
      <c r="BF202" s="43" t="str">
        <f>IF(O202="","",SUM($O$5:O202))</f>
        <v/>
      </c>
      <c r="BH202" s="43">
        <f t="shared" si="72"/>
        <v>17</v>
      </c>
      <c r="BI202" s="43">
        <f t="shared" si="73"/>
        <v>198</v>
      </c>
      <c r="BJ202" s="43">
        <f>IF(BJ201&lt;'Retirement Calculator'!$B$68,BJ201+1,NA())</f>
        <v>198</v>
      </c>
      <c r="BM202" s="43">
        <f t="shared" si="74"/>
        <v>17</v>
      </c>
      <c r="BN202" s="43">
        <f t="shared" si="75"/>
        <v>198</v>
      </c>
      <c r="BO202" s="43">
        <f>IF(BO201&lt;'Retirement Calculator'!$B$68,BO201+1,NA())</f>
        <v>198</v>
      </c>
      <c r="BR202" s="43">
        <f t="shared" si="76"/>
        <v>17</v>
      </c>
      <c r="BS202" s="43">
        <f t="shared" si="77"/>
        <v>198</v>
      </c>
      <c r="BT202" s="43">
        <f>IF(BT201&lt;'Retirement Calculator'!$B$68,BT201+1,NA())</f>
        <v>198</v>
      </c>
      <c r="BW202" s="43">
        <f t="shared" si="78"/>
        <v>17</v>
      </c>
      <c r="BX202" s="43">
        <f t="shared" si="79"/>
        <v>198</v>
      </c>
      <c r="BY202" s="43">
        <f>IF(BY201&lt;'Retirement Calculator'!$B$68,BY201+1,NA())</f>
        <v>198</v>
      </c>
    </row>
    <row r="203" spans="1:77">
      <c r="A203" s="44"/>
      <c r="B203" s="12" t="e">
        <f xml:space="preserve"> IF(ISERROR(F203),NA(),AI203)</f>
        <v>#N/A</v>
      </c>
      <c r="C203" s="71"/>
      <c r="D203" s="104"/>
      <c r="E203" s="99"/>
      <c r="F203" s="102" t="e">
        <f t="shared" si="63"/>
        <v>#N/A</v>
      </c>
      <c r="G203" s="103" t="str">
        <f>IF(D203="","",(D203+G202)*(1+((1+'Retirement Calculator'!$B$56)^(1/12)-1)))</f>
        <v/>
      </c>
      <c r="H203" s="55" t="str">
        <f>IF(C203="","",FV((1+'Retirement Calculator'!$B$56)^(1/12)-1,AI203,-C203,,0))</f>
        <v/>
      </c>
      <c r="I203" s="71"/>
      <c r="J203" s="99"/>
      <c r="K203" s="99"/>
      <c r="L203" s="102" t="e">
        <f t="shared" si="64"/>
        <v>#N/A</v>
      </c>
      <c r="M203" s="12" t="str">
        <f>IF(I203="","",FV((1+'Retirement Calculator'!$B$57)^(1/12)-1,AR203,-I203,,0))</f>
        <v/>
      </c>
      <c r="N203" s="12" t="str">
        <f>IF(J203="","",(J203+N202)*(1+((1+'Retirement Calculator'!$B$57)^(1/12)-1)))</f>
        <v/>
      </c>
      <c r="O203" s="71"/>
      <c r="P203" s="71"/>
      <c r="Q203" s="99"/>
      <c r="R203" s="69" t="e">
        <f t="shared" si="65"/>
        <v>#N/A</v>
      </c>
      <c r="S203" s="12" t="str">
        <f>IF(O203="","",FV((1+'Retirement Calculator'!$B$58)^(1/12)-1,BA203,-O203,,0))</f>
        <v/>
      </c>
      <c r="T203" s="43" t="str">
        <f>IF(P203="","",(P203+T202)*(1+((1+'Retirement Calculator'!$B$58)^(1/12)-1)))</f>
        <v/>
      </c>
      <c r="U203" s="71"/>
      <c r="V203" s="99"/>
      <c r="W203" s="108" t="str">
        <f>IF(U203="","",(U203+W202)*(1+((1+'Retirement Calculator'!$C$65)^(1/12)-1)))</f>
        <v/>
      </c>
      <c r="X203" s="73">
        <f t="shared" si="60"/>
        <v>0</v>
      </c>
      <c r="Y203" s="83" t="str">
        <f>IF(ISERROR(B203),"",SUM($X$5:X203))</f>
        <v/>
      </c>
      <c r="Z203" s="73">
        <f t="shared" si="61"/>
        <v>0</v>
      </c>
      <c r="AA203" s="83" t="str">
        <f>IF(ISERROR(B203),"",IF(Z203=0,NA(),SUM($Z$5:Z203)))</f>
        <v/>
      </c>
      <c r="AB203" s="83">
        <f t="shared" si="62"/>
        <v>0</v>
      </c>
      <c r="AC203" s="83" t="str">
        <f>IF(ISERROR(B203),"",IF(AB203=0,NA(),SUM($AB$5:AB203)))</f>
        <v/>
      </c>
      <c r="AD203" s="68">
        <f>IF(ISERROR(AI203),"",IF(AG203=AG202+1,AD202*(1+'Retirement Calculator'!$B$6),AD202))</f>
        <v>147548.84094083623</v>
      </c>
      <c r="AE203" s="135"/>
      <c r="AF203" s="83" t="str">
        <f>IF(AE203="","",NPER((1+'Retirement Calculator'!$B$15)/(1+'Retirement Calculator'!$B$14)-1,-12*AE203,AA203,,1))</f>
        <v/>
      </c>
      <c r="AG203" s="129">
        <f t="shared" si="66"/>
        <v>17</v>
      </c>
      <c r="AH203" s="43">
        <f t="shared" si="67"/>
        <v>199</v>
      </c>
      <c r="AI203" s="43">
        <f>IF(AI202&lt;'Retirement Calculator'!$B$68,AI202+1,NA())</f>
        <v>199</v>
      </c>
      <c r="AJ203" s="47">
        <f>IF(ISERROR(AI203),"",IF(AG203=AG202+1,AJ202*(1+'Retirement Calculator'!$B$67),AJ202))</f>
        <v>61296.745716310135</v>
      </c>
      <c r="AK203" s="43">
        <f>IF(ISERROR(AJ203),"",FV((1+'Retirement Calculator'!$B$56)^(1/12)-1,AI203,-AJ203,,0))</f>
        <v>29653740.163129687</v>
      </c>
      <c r="AL203" s="47">
        <f>SUM($AJ$5:AJ203)</f>
        <v>6183891.7703326959</v>
      </c>
      <c r="AN203" s="43" t="str">
        <f>IF(C203="","",SUM($C$5:C203))</f>
        <v/>
      </c>
      <c r="AP203" s="43">
        <f t="shared" si="68"/>
        <v>17</v>
      </c>
      <c r="AQ203" s="43">
        <f t="shared" si="69"/>
        <v>199</v>
      </c>
      <c r="AR203" s="43">
        <f>IF(AR202&lt;'Retirement Calculator'!$B$68,AR202+1,NA())</f>
        <v>199</v>
      </c>
      <c r="AS203" s="45">
        <f>IF(ISERROR(AR203),"",IF(AP203=AP202+1,AS202*(1+'Retirement Calculator'!$B$67),AS202))</f>
        <v>10216.124286051689</v>
      </c>
      <c r="AT203" s="43">
        <f>IF(ISERROR(AS203),"",FV((1+'Retirement Calculator'!$B$57)^(1/12)-1,AR203,-AS203,,0))</f>
        <v>3417266.9580517616</v>
      </c>
      <c r="AU203" s="47">
        <f>SUM($AJ$5:AS203)</f>
        <v>1976869155.4479949</v>
      </c>
      <c r="AW203" s="43" t="str">
        <f>IF(I203="","",SUM($I$5:I203))</f>
        <v/>
      </c>
      <c r="AY203" s="43">
        <f t="shared" si="70"/>
        <v>17</v>
      </c>
      <c r="AZ203" s="43">
        <f t="shared" si="71"/>
        <v>199</v>
      </c>
      <c r="BA203" s="43">
        <f>IF(BA202&lt;'Retirement Calculator'!$B$68,BA202+1,NA())</f>
        <v>199</v>
      </c>
      <c r="BB203" s="45">
        <f>IF(ISERROR(BA203),"",IF(AY203=AY202+1,BB202*(1+'Retirement Calculator'!$B$67),BB202))</f>
        <v>30648.372858155068</v>
      </c>
      <c r="BC203" s="43">
        <f>IF(ISERROR(BB203),"",FV((1+'Retirement Calculator'!$B$58)^(1/12)-1,BA203,-BB203,,0))</f>
        <v>12305265.992644288</v>
      </c>
      <c r="BD203" s="47">
        <f>SUM($AJ$5:BB203)</f>
        <v>96199152104.765762</v>
      </c>
      <c r="BF203" s="43" t="str">
        <f>IF(O203="","",SUM($O$5:O203))</f>
        <v/>
      </c>
      <c r="BH203" s="43">
        <f t="shared" si="72"/>
        <v>17</v>
      </c>
      <c r="BI203" s="43">
        <f t="shared" si="73"/>
        <v>199</v>
      </c>
      <c r="BJ203" s="43">
        <f>IF(BJ202&lt;'Retirement Calculator'!$B$68,BJ202+1,NA())</f>
        <v>199</v>
      </c>
      <c r="BM203" s="43">
        <f t="shared" si="74"/>
        <v>17</v>
      </c>
      <c r="BN203" s="43">
        <f t="shared" si="75"/>
        <v>199</v>
      </c>
      <c r="BO203" s="43">
        <f>IF(BO202&lt;'Retirement Calculator'!$B$68,BO202+1,NA())</f>
        <v>199</v>
      </c>
      <c r="BR203" s="43">
        <f t="shared" si="76"/>
        <v>17</v>
      </c>
      <c r="BS203" s="43">
        <f t="shared" si="77"/>
        <v>199</v>
      </c>
      <c r="BT203" s="43">
        <f>IF(BT202&lt;'Retirement Calculator'!$B$68,BT202+1,NA())</f>
        <v>199</v>
      </c>
      <c r="BW203" s="43">
        <f t="shared" si="78"/>
        <v>17</v>
      </c>
      <c r="BX203" s="43">
        <f t="shared" si="79"/>
        <v>199</v>
      </c>
      <c r="BY203" s="43">
        <f>IF(BY202&lt;'Retirement Calculator'!$B$68,BY202+1,NA())</f>
        <v>199</v>
      </c>
    </row>
    <row r="204" spans="1:77">
      <c r="A204" s="44"/>
      <c r="B204" s="12" t="e">
        <f xml:space="preserve"> IF(ISERROR(F204),NA(),AI204)</f>
        <v>#N/A</v>
      </c>
      <c r="C204" s="71"/>
      <c r="D204" s="104"/>
      <c r="E204" s="99"/>
      <c r="F204" s="102" t="e">
        <f t="shared" si="63"/>
        <v>#N/A</v>
      </c>
      <c r="G204" s="103" t="str">
        <f>IF(D204="","",(D204+G203)*(1+((1+'Retirement Calculator'!$B$56)^(1/12)-1)))</f>
        <v/>
      </c>
      <c r="H204" s="55" t="str">
        <f>IF(C204="","",FV((1+'Retirement Calculator'!$B$56)^(1/12)-1,AI204,-C204,,0))</f>
        <v/>
      </c>
      <c r="I204" s="71"/>
      <c r="J204" s="99"/>
      <c r="K204" s="99"/>
      <c r="L204" s="102" t="e">
        <f t="shared" si="64"/>
        <v>#N/A</v>
      </c>
      <c r="M204" s="12" t="str">
        <f>IF(I204="","",FV((1+'Retirement Calculator'!$B$57)^(1/12)-1,AR204,-I204,,0))</f>
        <v/>
      </c>
      <c r="N204" s="12" t="str">
        <f>IF(J204="","",(J204+N203)*(1+((1+'Retirement Calculator'!$B$57)^(1/12)-1)))</f>
        <v/>
      </c>
      <c r="O204" s="71"/>
      <c r="P204" s="71"/>
      <c r="Q204" s="99"/>
      <c r="R204" s="69" t="e">
        <f t="shared" si="65"/>
        <v>#N/A</v>
      </c>
      <c r="S204" s="12" t="str">
        <f>IF(O204="","",FV((1+'Retirement Calculator'!$B$58)^(1/12)-1,BA204,-O204,,0))</f>
        <v/>
      </c>
      <c r="T204" s="43" t="str">
        <f>IF(P204="","",(P204+T203)*(1+((1+'Retirement Calculator'!$B$58)^(1/12)-1)))</f>
        <v/>
      </c>
      <c r="U204" s="71"/>
      <c r="V204" s="99"/>
      <c r="W204" s="108" t="str">
        <f>IF(U204="","",(U204+W203)*(1+((1+'Retirement Calculator'!$C$65)^(1/12)-1)))</f>
        <v/>
      </c>
      <c r="X204" s="73">
        <f t="shared" si="60"/>
        <v>0</v>
      </c>
      <c r="Y204" s="83" t="str">
        <f>IF(ISERROR(B204),"",SUM($X$5:X204))</f>
        <v/>
      </c>
      <c r="Z204" s="73">
        <f t="shared" si="61"/>
        <v>0</v>
      </c>
      <c r="AA204" s="83" t="str">
        <f>IF(ISERROR(B204),"",IF(Z204=0,NA(),SUM($Z$5:Z204)))</f>
        <v/>
      </c>
      <c r="AB204" s="83">
        <f t="shared" si="62"/>
        <v>0</v>
      </c>
      <c r="AC204" s="83" t="str">
        <f>IF(ISERROR(B204),"",IF(AB204=0,NA(),SUM($AB$5:AB204)))</f>
        <v/>
      </c>
      <c r="AD204" s="68">
        <f>IF(ISERROR(AI204),"",IF(AG204=AG203+1,AD203*(1+'Retirement Calculator'!$B$6),AD203))</f>
        <v>147548.84094083623</v>
      </c>
      <c r="AE204" s="135"/>
      <c r="AF204" s="83" t="str">
        <f>IF(AE204="","",NPER((1+'Retirement Calculator'!$B$15)/(1+'Retirement Calculator'!$B$14)-1,-12*AE204,AA204,,1))</f>
        <v/>
      </c>
      <c r="AG204" s="129">
        <f t="shared" si="66"/>
        <v>17</v>
      </c>
      <c r="AH204" s="43">
        <f t="shared" si="67"/>
        <v>200</v>
      </c>
      <c r="AI204" s="43">
        <f>IF(AI203&lt;'Retirement Calculator'!$B$68,AI203+1,NA())</f>
        <v>200</v>
      </c>
      <c r="AJ204" s="47">
        <f>IF(ISERROR(AI204),"",IF(AG204=AG203+1,AJ203*(1+'Retirement Calculator'!$B$67),AJ203))</f>
        <v>61296.745716310135</v>
      </c>
      <c r="AK204" s="43">
        <f>IF(ISERROR(AJ204),"",FV((1+'Retirement Calculator'!$B$56)^(1/12)-1,AI204,-AJ204,,0))</f>
        <v>29951499.997149032</v>
      </c>
      <c r="AL204" s="47">
        <f>SUM($AJ$5:AJ204)</f>
        <v>6245188.516049006</v>
      </c>
      <c r="AN204" s="43" t="str">
        <f>IF(C204="","",SUM($C$5:C204))</f>
        <v/>
      </c>
      <c r="AP204" s="43">
        <f t="shared" si="68"/>
        <v>17</v>
      </c>
      <c r="AQ204" s="43">
        <f t="shared" si="69"/>
        <v>200</v>
      </c>
      <c r="AR204" s="43">
        <f>IF(AR203&lt;'Retirement Calculator'!$B$68,AR203+1,NA())</f>
        <v>200</v>
      </c>
      <c r="AS204" s="45">
        <f>IF(ISERROR(AR204),"",IF(AP204=AP203+1,AS203*(1+'Retirement Calculator'!$B$67),AS203))</f>
        <v>10216.124286051689</v>
      </c>
      <c r="AT204" s="43">
        <f>IF(ISERROR(AS204),"",FV((1+'Retirement Calculator'!$B$57)^(1/12)-1,AR204,-AS204,,0))</f>
        <v>3444116.8020514064</v>
      </c>
      <c r="AU204" s="47">
        <f>SUM($AJ$5:AS204)</f>
        <v>2013137773.8311951</v>
      </c>
      <c r="AW204" s="43" t="str">
        <f>IF(I204="","",SUM($I$5:I204))</f>
        <v/>
      </c>
      <c r="AY204" s="43">
        <f t="shared" si="70"/>
        <v>17</v>
      </c>
      <c r="AZ204" s="43">
        <f t="shared" si="71"/>
        <v>200</v>
      </c>
      <c r="BA204" s="43">
        <f>IF(BA203&lt;'Retirement Calculator'!$B$68,BA203+1,NA())</f>
        <v>200</v>
      </c>
      <c r="BB204" s="45">
        <f>IF(ISERROR(BA204),"",IF(AY204=AY203+1,BB203*(1+'Retirement Calculator'!$B$67),BB203))</f>
        <v>30648.372858155068</v>
      </c>
      <c r="BC204" s="43">
        <f>IF(ISERROR(BB204),"",FV((1+'Retirement Calculator'!$B$58)^(1/12)-1,BA204,-BB204,,0))</f>
        <v>12415086.817410715</v>
      </c>
      <c r="BD204" s="47">
        <f>SUM($AJ$5:BB204)</f>
        <v>98252033679.15506</v>
      </c>
      <c r="BF204" s="43" t="str">
        <f>IF(O204="","",SUM($O$5:O204))</f>
        <v/>
      </c>
      <c r="BH204" s="43">
        <f t="shared" si="72"/>
        <v>17</v>
      </c>
      <c r="BI204" s="43">
        <f t="shared" si="73"/>
        <v>200</v>
      </c>
      <c r="BJ204" s="43">
        <f>IF(BJ203&lt;'Retirement Calculator'!$B$68,BJ203+1,NA())</f>
        <v>200</v>
      </c>
      <c r="BM204" s="43">
        <f t="shared" si="74"/>
        <v>17</v>
      </c>
      <c r="BN204" s="43">
        <f t="shared" si="75"/>
        <v>200</v>
      </c>
      <c r="BO204" s="43">
        <f>IF(BO203&lt;'Retirement Calculator'!$B$68,BO203+1,NA())</f>
        <v>200</v>
      </c>
      <c r="BR204" s="43">
        <f t="shared" si="76"/>
        <v>17</v>
      </c>
      <c r="BS204" s="43">
        <f t="shared" si="77"/>
        <v>200</v>
      </c>
      <c r="BT204" s="43">
        <f>IF(BT203&lt;'Retirement Calculator'!$B$68,BT203+1,NA())</f>
        <v>200</v>
      </c>
      <c r="BW204" s="43">
        <f t="shared" si="78"/>
        <v>17</v>
      </c>
      <c r="BX204" s="43">
        <f t="shared" si="79"/>
        <v>200</v>
      </c>
      <c r="BY204" s="43">
        <f>IF(BY203&lt;'Retirement Calculator'!$B$68,BY203+1,NA())</f>
        <v>200</v>
      </c>
    </row>
    <row r="205" spans="1:77">
      <c r="A205" s="44"/>
      <c r="B205" s="12" t="e">
        <f xml:space="preserve"> IF(ISERROR(F205),NA(),AI205)</f>
        <v>#N/A</v>
      </c>
      <c r="C205" s="71"/>
      <c r="D205" s="104"/>
      <c r="E205" s="99"/>
      <c r="F205" s="102" t="e">
        <f t="shared" si="63"/>
        <v>#N/A</v>
      </c>
      <c r="G205" s="103" t="str">
        <f>IF(D205="","",(D205+G204)*(1+((1+'Retirement Calculator'!$B$56)^(1/12)-1)))</f>
        <v/>
      </c>
      <c r="H205" s="55" t="str">
        <f>IF(C205="","",FV((1+'Retirement Calculator'!$B$56)^(1/12)-1,AI205,-C205,,0))</f>
        <v/>
      </c>
      <c r="I205" s="71"/>
      <c r="J205" s="99"/>
      <c r="K205" s="99"/>
      <c r="L205" s="102" t="e">
        <f t="shared" si="64"/>
        <v>#N/A</v>
      </c>
      <c r="M205" s="12" t="str">
        <f>IF(I205="","",FV((1+'Retirement Calculator'!$B$57)^(1/12)-1,AR205,-I205,,0))</f>
        <v/>
      </c>
      <c r="N205" s="12" t="str">
        <f>IF(J205="","",(J205+N204)*(1+((1+'Retirement Calculator'!$B$57)^(1/12)-1)))</f>
        <v/>
      </c>
      <c r="O205" s="71"/>
      <c r="P205" s="71"/>
      <c r="Q205" s="99"/>
      <c r="R205" s="69" t="e">
        <f t="shared" si="65"/>
        <v>#N/A</v>
      </c>
      <c r="S205" s="12" t="str">
        <f>IF(O205="","",FV((1+'Retirement Calculator'!$B$58)^(1/12)-1,BA205,-O205,,0))</f>
        <v/>
      </c>
      <c r="T205" s="43" t="str">
        <f>IF(P205="","",(P205+T204)*(1+((1+'Retirement Calculator'!$B$58)^(1/12)-1)))</f>
        <v/>
      </c>
      <c r="U205" s="71"/>
      <c r="V205" s="99"/>
      <c r="W205" s="108" t="str">
        <f>IF(U205="","",(U205+W204)*(1+((1+'Retirement Calculator'!$C$65)^(1/12)-1)))</f>
        <v/>
      </c>
      <c r="X205" s="73">
        <f t="shared" si="60"/>
        <v>0</v>
      </c>
      <c r="Y205" s="83" t="str">
        <f>IF(ISERROR(B205),"",SUM($X$5:X205))</f>
        <v/>
      </c>
      <c r="Z205" s="73">
        <f t="shared" si="61"/>
        <v>0</v>
      </c>
      <c r="AA205" s="83" t="str">
        <f>IF(ISERROR(B205),"",IF(Z205=0,NA(),SUM($Z$5:Z205)))</f>
        <v/>
      </c>
      <c r="AB205" s="83">
        <f t="shared" si="62"/>
        <v>0</v>
      </c>
      <c r="AC205" s="83" t="str">
        <f>IF(ISERROR(B205),"",IF(AB205=0,NA(),SUM($AB$5:AB205)))</f>
        <v/>
      </c>
      <c r="AD205" s="68">
        <f>IF(ISERROR(AI205),"",IF(AG205=AG204+1,AD204*(1+'Retirement Calculator'!$B$6),AD204))</f>
        <v>147548.84094083623</v>
      </c>
      <c r="AE205" s="135"/>
      <c r="AF205" s="83" t="str">
        <f>IF(AE205="","",NPER((1+'Retirement Calculator'!$B$15)/(1+'Retirement Calculator'!$B$14)-1,-12*AE205,AA205,,1))</f>
        <v/>
      </c>
      <c r="AG205" s="129">
        <f t="shared" si="66"/>
        <v>17</v>
      </c>
      <c r="AH205" s="43">
        <f t="shared" si="67"/>
        <v>201</v>
      </c>
      <c r="AI205" s="43">
        <f>IF(AI204&lt;'Retirement Calculator'!$B$68,AI204+1,NA())</f>
        <v>201</v>
      </c>
      <c r="AJ205" s="47">
        <f>IF(ISERROR(AI205),"",IF(AG205=AG204+1,AJ204*(1+'Retirement Calculator'!$B$67),AJ204))</f>
        <v>61296.745716310135</v>
      </c>
      <c r="AK205" s="43">
        <f>IF(ISERROR(AJ205),"",FV((1+'Retirement Calculator'!$B$56)^(1/12)-1,AI205,-AJ205,,0))</f>
        <v>30251634.209898919</v>
      </c>
      <c r="AL205" s="47">
        <f>SUM($AJ$5:AJ205)</f>
        <v>6306485.2617653161</v>
      </c>
      <c r="AN205" s="43" t="str">
        <f>IF(C205="","",SUM($C$5:C205))</f>
        <v/>
      </c>
      <c r="AP205" s="43">
        <f t="shared" si="68"/>
        <v>17</v>
      </c>
      <c r="AQ205" s="43">
        <f t="shared" si="69"/>
        <v>201</v>
      </c>
      <c r="AR205" s="43">
        <f>IF(AR204&lt;'Retirement Calculator'!$B$68,AR204+1,NA())</f>
        <v>201</v>
      </c>
      <c r="AS205" s="45">
        <f>IF(ISERROR(AR205),"",IF(AP205=AP204+1,AS204*(1+'Retirement Calculator'!$B$67),AS204))</f>
        <v>10216.124286051689</v>
      </c>
      <c r="AT205" s="43">
        <f>IF(ISERROR(AS205),"",FV((1+'Retirement Calculator'!$B$57)^(1/12)-1,AR205,-AS205,,0))</f>
        <v>3471097.3390243924</v>
      </c>
      <c r="AU205" s="47">
        <f>SUM($AJ$5:AS205)</f>
        <v>2049767825.1728616</v>
      </c>
      <c r="AW205" s="43" t="str">
        <f>IF(I205="","",SUM($I$5:I205))</f>
        <v/>
      </c>
      <c r="AY205" s="43">
        <f t="shared" si="70"/>
        <v>17</v>
      </c>
      <c r="AZ205" s="43">
        <f t="shared" si="71"/>
        <v>201</v>
      </c>
      <c r="BA205" s="43">
        <f>IF(BA204&lt;'Retirement Calculator'!$B$68,BA204+1,NA())</f>
        <v>201</v>
      </c>
      <c r="BB205" s="45">
        <f>IF(ISERROR(BA205),"",IF(AY205=AY204+1,BB204*(1+'Retirement Calculator'!$B$67),BB204))</f>
        <v>30648.372858155068</v>
      </c>
      <c r="BC205" s="43">
        <f>IF(ISERROR(BB205),"",FV((1+'Retirement Calculator'!$B$58)^(1/12)-1,BA205,-BB205,,0))</f>
        <v>12525614.232670397</v>
      </c>
      <c r="BD205" s="47">
        <f>SUM($AJ$5:BB205)</f>
        <v>100341933720.38147</v>
      </c>
      <c r="BF205" s="43" t="str">
        <f>IF(O205="","",SUM($O$5:O205))</f>
        <v/>
      </c>
      <c r="BH205" s="43">
        <f t="shared" si="72"/>
        <v>17</v>
      </c>
      <c r="BI205" s="43">
        <f t="shared" si="73"/>
        <v>201</v>
      </c>
      <c r="BJ205" s="43">
        <f>IF(BJ204&lt;'Retirement Calculator'!$B$68,BJ204+1,NA())</f>
        <v>201</v>
      </c>
      <c r="BM205" s="43">
        <f t="shared" si="74"/>
        <v>17</v>
      </c>
      <c r="BN205" s="43">
        <f t="shared" si="75"/>
        <v>201</v>
      </c>
      <c r="BO205" s="43">
        <f>IF(BO204&lt;'Retirement Calculator'!$B$68,BO204+1,NA())</f>
        <v>201</v>
      </c>
      <c r="BR205" s="43">
        <f t="shared" si="76"/>
        <v>17</v>
      </c>
      <c r="BS205" s="43">
        <f t="shared" si="77"/>
        <v>201</v>
      </c>
      <c r="BT205" s="43">
        <f>IF(BT204&lt;'Retirement Calculator'!$B$68,BT204+1,NA())</f>
        <v>201</v>
      </c>
      <c r="BW205" s="43">
        <f t="shared" si="78"/>
        <v>17</v>
      </c>
      <c r="BX205" s="43">
        <f t="shared" si="79"/>
        <v>201</v>
      </c>
      <c r="BY205" s="43">
        <f>IF(BY204&lt;'Retirement Calculator'!$B$68,BY204+1,NA())</f>
        <v>201</v>
      </c>
    </row>
    <row r="206" spans="1:77">
      <c r="A206" s="44"/>
      <c r="B206" s="12" t="e">
        <f xml:space="preserve"> IF(ISERROR(F206),NA(),AI206)</f>
        <v>#N/A</v>
      </c>
      <c r="C206" s="71"/>
      <c r="D206" s="104"/>
      <c r="E206" s="99"/>
      <c r="F206" s="102" t="e">
        <f t="shared" si="63"/>
        <v>#N/A</v>
      </c>
      <c r="G206" s="103" t="str">
        <f>IF(D206="","",(D206+G205)*(1+((1+'Retirement Calculator'!$B$56)^(1/12)-1)))</f>
        <v/>
      </c>
      <c r="H206" s="55" t="str">
        <f>IF(C206="","",FV((1+'Retirement Calculator'!$B$56)^(1/12)-1,AI206,-C206,,0))</f>
        <v/>
      </c>
      <c r="I206" s="71"/>
      <c r="J206" s="99"/>
      <c r="K206" s="99"/>
      <c r="L206" s="102" t="e">
        <f t="shared" si="64"/>
        <v>#N/A</v>
      </c>
      <c r="M206" s="12" t="str">
        <f>IF(I206="","",FV((1+'Retirement Calculator'!$B$57)^(1/12)-1,AR206,-I206,,0))</f>
        <v/>
      </c>
      <c r="N206" s="12" t="str">
        <f>IF(J206="","",(J206+N205)*(1+((1+'Retirement Calculator'!$B$57)^(1/12)-1)))</f>
        <v/>
      </c>
      <c r="O206" s="71"/>
      <c r="P206" s="71"/>
      <c r="Q206" s="99"/>
      <c r="R206" s="69" t="e">
        <f t="shared" si="65"/>
        <v>#N/A</v>
      </c>
      <c r="S206" s="12" t="str">
        <f>IF(O206="","",FV((1+'Retirement Calculator'!$B$58)^(1/12)-1,BA206,-O206,,0))</f>
        <v/>
      </c>
      <c r="T206" s="43" t="str">
        <f>IF(P206="","",(P206+T205)*(1+((1+'Retirement Calculator'!$B$58)^(1/12)-1)))</f>
        <v/>
      </c>
      <c r="U206" s="71"/>
      <c r="V206" s="99"/>
      <c r="W206" s="108" t="str">
        <f>IF(U206="","",(U206+W205)*(1+((1+'Retirement Calculator'!$C$65)^(1/12)-1)))</f>
        <v/>
      </c>
      <c r="X206" s="73">
        <f t="shared" si="60"/>
        <v>0</v>
      </c>
      <c r="Y206" s="83" t="str">
        <f>IF(ISERROR(B206),"",SUM($X$5:X206))</f>
        <v/>
      </c>
      <c r="Z206" s="73">
        <f t="shared" si="61"/>
        <v>0</v>
      </c>
      <c r="AA206" s="83" t="str">
        <f>IF(ISERROR(B206),"",IF(Z206=0,NA(),SUM($Z$5:Z206)))</f>
        <v/>
      </c>
      <c r="AB206" s="83">
        <f t="shared" si="62"/>
        <v>0</v>
      </c>
      <c r="AC206" s="83" t="str">
        <f>IF(ISERROR(B206),"",IF(AB206=0,NA(),SUM($AB$5:AB206)))</f>
        <v/>
      </c>
      <c r="AD206" s="68">
        <f>IF(ISERROR(AI206),"",IF(AG206=AG205+1,AD205*(1+'Retirement Calculator'!$B$6),AD205))</f>
        <v>147548.84094083623</v>
      </c>
      <c r="AE206" s="135"/>
      <c r="AF206" s="83" t="str">
        <f>IF(AE206="","",NPER((1+'Retirement Calculator'!$B$15)/(1+'Retirement Calculator'!$B$14)-1,-12*AE206,AA206,,1))</f>
        <v/>
      </c>
      <c r="AG206" s="129">
        <f t="shared" si="66"/>
        <v>17</v>
      </c>
      <c r="AH206" s="43">
        <f t="shared" si="67"/>
        <v>202</v>
      </c>
      <c r="AI206" s="43">
        <f>IF(AI205&lt;'Retirement Calculator'!$B$68,AI205+1,NA())</f>
        <v>202</v>
      </c>
      <c r="AJ206" s="47">
        <f>IF(ISERROR(AI206),"",IF(AG206=AG205+1,AJ205*(1+'Retirement Calculator'!$B$67),AJ205))</f>
        <v>61296.745716310135</v>
      </c>
      <c r="AK206" s="43">
        <f>IF(ISERROR(AJ206),"",FV((1+'Retirement Calculator'!$B$56)^(1/12)-1,AI206,-AJ206,,0))</f>
        <v>30554161.735008791</v>
      </c>
      <c r="AL206" s="47">
        <f>SUM($AJ$5:AJ206)</f>
        <v>6367782.0074816262</v>
      </c>
      <c r="AN206" s="43" t="str">
        <f>IF(C206="","",SUM($C$5:C206))</f>
        <v/>
      </c>
      <c r="AP206" s="43">
        <f t="shared" si="68"/>
        <v>17</v>
      </c>
      <c r="AQ206" s="43">
        <f t="shared" si="69"/>
        <v>202</v>
      </c>
      <c r="AR206" s="43">
        <f>IF(AR205&lt;'Retirement Calculator'!$B$68,AR205+1,NA())</f>
        <v>202</v>
      </c>
      <c r="AS206" s="45">
        <f>IF(ISERROR(AR206),"",IF(AP206=AP205+1,AS205*(1+'Retirement Calculator'!$B$67),AS205))</f>
        <v>10216.124286051689</v>
      </c>
      <c r="AT206" s="43">
        <f>IF(ISERROR(AS206),"",FV((1+'Retirement Calculator'!$B$57)^(1/12)-1,AR206,-AS206,,0))</f>
        <v>3498209.2051253738</v>
      </c>
      <c r="AU206" s="47">
        <f>SUM($AJ$5:AS206)</f>
        <v>2086761702.7853541</v>
      </c>
      <c r="AW206" s="43" t="str">
        <f>IF(I206="","",SUM($I$5:I206))</f>
        <v/>
      </c>
      <c r="AY206" s="43">
        <f t="shared" si="70"/>
        <v>17</v>
      </c>
      <c r="AZ206" s="43">
        <f t="shared" si="71"/>
        <v>202</v>
      </c>
      <c r="BA206" s="43">
        <f>IF(BA205&lt;'Retirement Calculator'!$B$68,BA205+1,NA())</f>
        <v>202</v>
      </c>
      <c r="BB206" s="45">
        <f>IF(ISERROR(BA206),"",IF(AY206=AY205+1,BB205*(1+'Retirement Calculator'!$B$67),BB205))</f>
        <v>30648.372858155068</v>
      </c>
      <c r="BC206" s="43">
        <f>IF(ISERROR(BB206),"",FV((1+'Retirement Calculator'!$B$58)^(1/12)-1,BA206,-BB206,,0))</f>
        <v>12636852.784647841</v>
      </c>
      <c r="BD206" s="47">
        <f>SUM($AJ$5:BB206)</f>
        <v>102469218579.3573</v>
      </c>
      <c r="BF206" s="43" t="str">
        <f>IF(O206="","",SUM($O$5:O206))</f>
        <v/>
      </c>
      <c r="BH206" s="43">
        <f t="shared" si="72"/>
        <v>17</v>
      </c>
      <c r="BI206" s="43">
        <f t="shared" si="73"/>
        <v>202</v>
      </c>
      <c r="BJ206" s="43">
        <f>IF(BJ205&lt;'Retirement Calculator'!$B$68,BJ205+1,NA())</f>
        <v>202</v>
      </c>
      <c r="BM206" s="43">
        <f t="shared" si="74"/>
        <v>17</v>
      </c>
      <c r="BN206" s="43">
        <f t="shared" si="75"/>
        <v>202</v>
      </c>
      <c r="BO206" s="43">
        <f>IF(BO205&lt;'Retirement Calculator'!$B$68,BO205+1,NA())</f>
        <v>202</v>
      </c>
      <c r="BR206" s="43">
        <f t="shared" si="76"/>
        <v>17</v>
      </c>
      <c r="BS206" s="43">
        <f t="shared" si="77"/>
        <v>202</v>
      </c>
      <c r="BT206" s="43">
        <f>IF(BT205&lt;'Retirement Calculator'!$B$68,BT205+1,NA())</f>
        <v>202</v>
      </c>
      <c r="BW206" s="43">
        <f t="shared" si="78"/>
        <v>17</v>
      </c>
      <c r="BX206" s="43">
        <f t="shared" si="79"/>
        <v>202</v>
      </c>
      <c r="BY206" s="43">
        <f>IF(BY205&lt;'Retirement Calculator'!$B$68,BY205+1,NA())</f>
        <v>202</v>
      </c>
    </row>
    <row r="207" spans="1:77">
      <c r="A207" s="44"/>
      <c r="B207" s="12" t="e">
        <f xml:space="preserve"> IF(ISERROR(F207),NA(),AI207)</f>
        <v>#N/A</v>
      </c>
      <c r="C207" s="71"/>
      <c r="D207" s="104"/>
      <c r="E207" s="99"/>
      <c r="F207" s="102" t="e">
        <f t="shared" si="63"/>
        <v>#N/A</v>
      </c>
      <c r="G207" s="103" t="str">
        <f>IF(D207="","",(D207+G206)*(1+((1+'Retirement Calculator'!$B$56)^(1/12)-1)))</f>
        <v/>
      </c>
      <c r="H207" s="55" t="str">
        <f>IF(C207="","",FV((1+'Retirement Calculator'!$B$56)^(1/12)-1,AI207,-C207,,0))</f>
        <v/>
      </c>
      <c r="I207" s="71"/>
      <c r="J207" s="99"/>
      <c r="K207" s="99"/>
      <c r="L207" s="102" t="e">
        <f t="shared" si="64"/>
        <v>#N/A</v>
      </c>
      <c r="M207" s="12" t="str">
        <f>IF(I207="","",FV((1+'Retirement Calculator'!$B$57)^(1/12)-1,AR207,-I207,,0))</f>
        <v/>
      </c>
      <c r="N207" s="12" t="str">
        <f>IF(J207="","",(J207+N206)*(1+((1+'Retirement Calculator'!$B$57)^(1/12)-1)))</f>
        <v/>
      </c>
      <c r="O207" s="71"/>
      <c r="P207" s="71"/>
      <c r="Q207" s="99"/>
      <c r="R207" s="69" t="e">
        <f t="shared" si="65"/>
        <v>#N/A</v>
      </c>
      <c r="S207" s="12" t="str">
        <f>IF(O207="","",FV((1+'Retirement Calculator'!$B$58)^(1/12)-1,BA207,-O207,,0))</f>
        <v/>
      </c>
      <c r="T207" s="43" t="str">
        <f>IF(P207="","",(P207+T206)*(1+((1+'Retirement Calculator'!$B$58)^(1/12)-1)))</f>
        <v/>
      </c>
      <c r="U207" s="71"/>
      <c r="V207" s="99"/>
      <c r="W207" s="108" t="str">
        <f>IF(U207="","",(U207+W206)*(1+((1+'Retirement Calculator'!$C$65)^(1/12)-1)))</f>
        <v/>
      </c>
      <c r="X207" s="73">
        <f t="shared" si="60"/>
        <v>0</v>
      </c>
      <c r="Y207" s="83" t="str">
        <f>IF(ISERROR(B207),"",SUM($X$5:X207))</f>
        <v/>
      </c>
      <c r="Z207" s="73">
        <f t="shared" si="61"/>
        <v>0</v>
      </c>
      <c r="AA207" s="83" t="str">
        <f>IF(ISERROR(B207),"",IF(Z207=0,NA(),SUM($Z$5:Z207)))</f>
        <v/>
      </c>
      <c r="AB207" s="83">
        <f t="shared" si="62"/>
        <v>0</v>
      </c>
      <c r="AC207" s="83" t="str">
        <f>IF(ISERROR(B207),"",IF(AB207=0,NA(),SUM($AB$5:AB207)))</f>
        <v/>
      </c>
      <c r="AD207" s="68">
        <f>IF(ISERROR(AI207),"",IF(AG207=AG206+1,AD206*(1+'Retirement Calculator'!$B$6),AD206))</f>
        <v>147548.84094083623</v>
      </c>
      <c r="AE207" s="135"/>
      <c r="AF207" s="83" t="str">
        <f>IF(AE207="","",NPER((1+'Retirement Calculator'!$B$15)/(1+'Retirement Calculator'!$B$14)-1,-12*AE207,AA207,,1))</f>
        <v/>
      </c>
      <c r="AG207" s="129">
        <f t="shared" si="66"/>
        <v>17</v>
      </c>
      <c r="AH207" s="43">
        <f t="shared" si="67"/>
        <v>203</v>
      </c>
      <c r="AI207" s="43">
        <f>IF(AI206&lt;'Retirement Calculator'!$B$68,AI206+1,NA())</f>
        <v>203</v>
      </c>
      <c r="AJ207" s="47">
        <f>IF(ISERROR(AI207),"",IF(AG207=AG206+1,AJ206*(1+'Retirement Calculator'!$B$67),AJ206))</f>
        <v>61296.745716310135</v>
      </c>
      <c r="AK207" s="43">
        <f>IF(ISERROR(AJ207),"",FV((1+'Retirement Calculator'!$B$56)^(1/12)-1,AI207,-AJ207,,0))</f>
        <v>30859101.657087497</v>
      </c>
      <c r="AL207" s="47">
        <f>SUM($AJ$5:AJ207)</f>
        <v>6429078.7531979363</v>
      </c>
      <c r="AN207" s="43" t="str">
        <f>IF(C207="","",SUM($C$5:C207))</f>
        <v/>
      </c>
      <c r="AP207" s="43">
        <f t="shared" si="68"/>
        <v>17</v>
      </c>
      <c r="AQ207" s="43">
        <f t="shared" si="69"/>
        <v>203</v>
      </c>
      <c r="AR207" s="43">
        <f>IF(AR206&lt;'Retirement Calculator'!$B$68,AR206+1,NA())</f>
        <v>203</v>
      </c>
      <c r="AS207" s="45">
        <f>IF(ISERROR(AR207),"",IF(AP207=AP206+1,AS206*(1+'Retirement Calculator'!$B$67),AS206))</f>
        <v>10216.124286051689</v>
      </c>
      <c r="AT207" s="43">
        <f>IF(ISERROR(AS207),"",FV((1+'Retirement Calculator'!$B$57)^(1/12)-1,AR207,-AS207,,0))</f>
        <v>3525453.0396055197</v>
      </c>
      <c r="AU207" s="47">
        <f>SUM($AJ$5:AS207)</f>
        <v>2124121819.0656419</v>
      </c>
      <c r="AW207" s="43" t="str">
        <f>IF(I207="","",SUM($I$5:I207))</f>
        <v/>
      </c>
      <c r="AY207" s="43">
        <f t="shared" si="70"/>
        <v>17</v>
      </c>
      <c r="AZ207" s="43">
        <f t="shared" si="71"/>
        <v>203</v>
      </c>
      <c r="BA207" s="43">
        <f>IF(BA206&lt;'Retirement Calculator'!$B$68,BA206+1,NA())</f>
        <v>203</v>
      </c>
      <c r="BB207" s="45">
        <f>IF(ISERROR(BA207),"",IF(AY207=AY206+1,BB206*(1+'Retirement Calculator'!$B$67),BB206))</f>
        <v>30648.372858155068</v>
      </c>
      <c r="BC207" s="43">
        <f>IF(ISERROR(BB207),"",FV((1+'Retirement Calculator'!$B$58)^(1/12)-1,BA207,-BB207,,0))</f>
        <v>12748807.048818102</v>
      </c>
      <c r="BD207" s="47">
        <f>SUM($AJ$5:BB207)</f>
        <v>104634257039.11571</v>
      </c>
      <c r="BF207" s="43" t="str">
        <f>IF(O207="","",SUM($O$5:O207))</f>
        <v/>
      </c>
      <c r="BH207" s="43">
        <f t="shared" si="72"/>
        <v>17</v>
      </c>
      <c r="BI207" s="43">
        <f t="shared" si="73"/>
        <v>203</v>
      </c>
      <c r="BJ207" s="43">
        <f>IF(BJ206&lt;'Retirement Calculator'!$B$68,BJ206+1,NA())</f>
        <v>203</v>
      </c>
      <c r="BM207" s="43">
        <f t="shared" si="74"/>
        <v>17</v>
      </c>
      <c r="BN207" s="43">
        <f t="shared" si="75"/>
        <v>203</v>
      </c>
      <c r="BO207" s="43">
        <f>IF(BO206&lt;'Retirement Calculator'!$B$68,BO206+1,NA())</f>
        <v>203</v>
      </c>
      <c r="BR207" s="43">
        <f t="shared" si="76"/>
        <v>17</v>
      </c>
      <c r="BS207" s="43">
        <f t="shared" si="77"/>
        <v>203</v>
      </c>
      <c r="BT207" s="43">
        <f>IF(BT206&lt;'Retirement Calculator'!$B$68,BT206+1,NA())</f>
        <v>203</v>
      </c>
      <c r="BW207" s="43">
        <f t="shared" si="78"/>
        <v>17</v>
      </c>
      <c r="BX207" s="43">
        <f t="shared" si="79"/>
        <v>203</v>
      </c>
      <c r="BY207" s="43">
        <f>IF(BY206&lt;'Retirement Calculator'!$B$68,BY206+1,NA())</f>
        <v>203</v>
      </c>
    </row>
    <row r="208" spans="1:77">
      <c r="A208" s="44"/>
      <c r="B208" s="12" t="e">
        <f xml:space="preserve"> IF(ISERROR(F208),NA(),AI208)</f>
        <v>#N/A</v>
      </c>
      <c r="C208" s="71"/>
      <c r="D208" s="104"/>
      <c r="E208" s="99"/>
      <c r="F208" s="102" t="e">
        <f t="shared" si="63"/>
        <v>#N/A</v>
      </c>
      <c r="G208" s="103" t="str">
        <f>IF(D208="","",(D208+G207)*(1+((1+'Retirement Calculator'!$B$56)^(1/12)-1)))</f>
        <v/>
      </c>
      <c r="H208" s="55" t="str">
        <f>IF(C208="","",FV((1+'Retirement Calculator'!$B$56)^(1/12)-1,AI208,-C208,,0))</f>
        <v/>
      </c>
      <c r="I208" s="71"/>
      <c r="J208" s="99"/>
      <c r="K208" s="99"/>
      <c r="L208" s="102" t="e">
        <f t="shared" si="64"/>
        <v>#N/A</v>
      </c>
      <c r="M208" s="12" t="str">
        <f>IF(I208="","",FV((1+'Retirement Calculator'!$B$57)^(1/12)-1,AR208,-I208,,0))</f>
        <v/>
      </c>
      <c r="N208" s="12" t="str">
        <f>IF(J208="","",(J208+N207)*(1+((1+'Retirement Calculator'!$B$57)^(1/12)-1)))</f>
        <v/>
      </c>
      <c r="O208" s="71"/>
      <c r="P208" s="71"/>
      <c r="Q208" s="99"/>
      <c r="R208" s="69" t="e">
        <f t="shared" si="65"/>
        <v>#N/A</v>
      </c>
      <c r="S208" s="12" t="str">
        <f>IF(O208="","",FV((1+'Retirement Calculator'!$B$58)^(1/12)-1,BA208,-O208,,0))</f>
        <v/>
      </c>
      <c r="T208" s="43" t="str">
        <f>IF(P208="","",(P208+T207)*(1+((1+'Retirement Calculator'!$B$58)^(1/12)-1)))</f>
        <v/>
      </c>
      <c r="U208" s="71"/>
      <c r="V208" s="99"/>
      <c r="W208" s="108" t="str">
        <f>IF(U208="","",(U208+W207)*(1+((1+'Retirement Calculator'!$C$65)^(1/12)-1)))</f>
        <v/>
      </c>
      <c r="X208" s="73">
        <f t="shared" si="60"/>
        <v>0</v>
      </c>
      <c r="Y208" s="83" t="str">
        <f>IF(ISERROR(B208),"",SUM($X$5:X208))</f>
        <v/>
      </c>
      <c r="Z208" s="73">
        <f t="shared" si="61"/>
        <v>0</v>
      </c>
      <c r="AA208" s="83" t="str">
        <f>IF(ISERROR(B208),"",IF(Z208=0,NA(),SUM($Z$5:Z208)))</f>
        <v/>
      </c>
      <c r="AB208" s="83">
        <f t="shared" si="62"/>
        <v>0</v>
      </c>
      <c r="AC208" s="83" t="str">
        <f>IF(ISERROR(B208),"",IF(AB208=0,NA(),SUM($AB$5:AB208)))</f>
        <v/>
      </c>
      <c r="AD208" s="68">
        <f>IF(ISERROR(AI208),"",IF(AG208=AG207+1,AD207*(1+'Retirement Calculator'!$B$6),AD207))</f>
        <v>147548.84094083623</v>
      </c>
      <c r="AE208" s="135"/>
      <c r="AF208" s="83" t="str">
        <f>IF(AE208="","",NPER((1+'Retirement Calculator'!$B$15)/(1+'Retirement Calculator'!$B$14)-1,-12*AE208,AA208,,1))</f>
        <v/>
      </c>
      <c r="AG208" s="129">
        <f t="shared" si="66"/>
        <v>17</v>
      </c>
      <c r="AH208" s="43">
        <f t="shared" si="67"/>
        <v>204</v>
      </c>
      <c r="AI208" s="43">
        <f>IF(AI207&lt;'Retirement Calculator'!$B$68,AI207+1,NA())</f>
        <v>204</v>
      </c>
      <c r="AJ208" s="47">
        <f>IF(ISERROR(AI208),"",IF(AG208=AG207+1,AJ207*(1+'Retirement Calculator'!$B$67),AJ207))</f>
        <v>61296.745716310135</v>
      </c>
      <c r="AK208" s="43">
        <f>IF(ISERROR(AJ208),"",FV((1+'Retirement Calculator'!$B$56)^(1/12)-1,AI208,-AJ208,,0))</f>
        <v>31166473.212927241</v>
      </c>
      <c r="AL208" s="47">
        <f>SUM($AJ$5:AJ208)</f>
        <v>6490375.4989142464</v>
      </c>
      <c r="AN208" s="43" t="str">
        <f>IF(C208="","",SUM($C$5:C208))</f>
        <v/>
      </c>
      <c r="AP208" s="43">
        <f t="shared" si="68"/>
        <v>17</v>
      </c>
      <c r="AQ208" s="43">
        <f t="shared" si="69"/>
        <v>204</v>
      </c>
      <c r="AR208" s="43">
        <f>IF(AR207&lt;'Retirement Calculator'!$B$68,AR207+1,NA())</f>
        <v>204</v>
      </c>
      <c r="AS208" s="45">
        <f>IF(ISERROR(AR208),"",IF(AP208=AP207+1,AS207*(1+'Retirement Calculator'!$B$67),AS207))</f>
        <v>10216.124286051689</v>
      </c>
      <c r="AT208" s="43">
        <f>IF(ISERROR(AS208),"",FV((1+'Retirement Calculator'!$B$57)^(1/12)-1,AR208,-AS208,,0))</f>
        <v>3552829.4848275948</v>
      </c>
      <c r="AU208" s="47">
        <f>SUM($AJ$5:AS208)</f>
        <v>2161850605.6474857</v>
      </c>
      <c r="AW208" s="43" t="str">
        <f>IF(I208="","",SUM($I$5:I208))</f>
        <v/>
      </c>
      <c r="AY208" s="43">
        <f t="shared" si="70"/>
        <v>17</v>
      </c>
      <c r="AZ208" s="43">
        <f t="shared" si="71"/>
        <v>204</v>
      </c>
      <c r="BA208" s="43">
        <f>IF(BA207&lt;'Retirement Calculator'!$B$68,BA207+1,NA())</f>
        <v>204</v>
      </c>
      <c r="BB208" s="45">
        <f>IF(ISERROR(BA208),"",IF(AY208=AY207+1,BB207*(1+'Retirement Calculator'!$B$67),BB207))</f>
        <v>30648.372858155068</v>
      </c>
      <c r="BC208" s="43">
        <f>IF(ISERROR(BB208),"",FV((1+'Retirement Calculator'!$B$58)^(1/12)-1,BA208,-BB208,,0))</f>
        <v>12861481.630094975</v>
      </c>
      <c r="BD208" s="47">
        <f>SUM($AJ$5:BB208)</f>
        <v>106837420334.20273</v>
      </c>
      <c r="BF208" s="43" t="str">
        <f>IF(O208="","",SUM($O$5:O208))</f>
        <v/>
      </c>
      <c r="BH208" s="43">
        <f t="shared" si="72"/>
        <v>17</v>
      </c>
      <c r="BI208" s="43">
        <f t="shared" si="73"/>
        <v>204</v>
      </c>
      <c r="BJ208" s="43">
        <f>IF(BJ207&lt;'Retirement Calculator'!$B$68,BJ207+1,NA())</f>
        <v>204</v>
      </c>
      <c r="BM208" s="43">
        <f t="shared" si="74"/>
        <v>17</v>
      </c>
      <c r="BN208" s="43">
        <f t="shared" si="75"/>
        <v>204</v>
      </c>
      <c r="BO208" s="43">
        <f>IF(BO207&lt;'Retirement Calculator'!$B$68,BO207+1,NA())</f>
        <v>204</v>
      </c>
      <c r="BR208" s="43">
        <f t="shared" si="76"/>
        <v>17</v>
      </c>
      <c r="BS208" s="43">
        <f t="shared" si="77"/>
        <v>204</v>
      </c>
      <c r="BT208" s="43">
        <f>IF(BT207&lt;'Retirement Calculator'!$B$68,BT207+1,NA())</f>
        <v>204</v>
      </c>
      <c r="BW208" s="43">
        <f t="shared" si="78"/>
        <v>17</v>
      </c>
      <c r="BX208" s="43">
        <f t="shared" si="79"/>
        <v>204</v>
      </c>
      <c r="BY208" s="43">
        <f>IF(BY207&lt;'Retirement Calculator'!$B$68,BY207+1,NA())</f>
        <v>204</v>
      </c>
    </row>
    <row r="209" spans="1:77">
      <c r="A209" s="44"/>
      <c r="B209" s="12" t="e">
        <f xml:space="preserve"> IF(ISERROR(F209),NA(),AI209)</f>
        <v>#N/A</v>
      </c>
      <c r="C209" s="71"/>
      <c r="D209" s="104"/>
      <c r="E209" s="99"/>
      <c r="F209" s="102" t="e">
        <f t="shared" si="63"/>
        <v>#N/A</v>
      </c>
      <c r="G209" s="103" t="str">
        <f>IF(D209="","",(D209+G208)*(1+((1+'Retirement Calculator'!$B$56)^(1/12)-1)))</f>
        <v/>
      </c>
      <c r="H209" s="55" t="str">
        <f>IF(C209="","",FV((1+'Retirement Calculator'!$B$56)^(1/12)-1,AI209,-C209,,0))</f>
        <v/>
      </c>
      <c r="I209" s="71"/>
      <c r="J209" s="99"/>
      <c r="K209" s="99"/>
      <c r="L209" s="102" t="e">
        <f t="shared" si="64"/>
        <v>#N/A</v>
      </c>
      <c r="M209" s="12" t="str">
        <f>IF(I209="","",FV((1+'Retirement Calculator'!$B$57)^(1/12)-1,AR209,-I209,,0))</f>
        <v/>
      </c>
      <c r="N209" s="12" t="str">
        <f>IF(J209="","",(J209+N208)*(1+((1+'Retirement Calculator'!$B$57)^(1/12)-1)))</f>
        <v/>
      </c>
      <c r="O209" s="71"/>
      <c r="P209" s="71"/>
      <c r="Q209" s="99"/>
      <c r="R209" s="69" t="e">
        <f t="shared" si="65"/>
        <v>#N/A</v>
      </c>
      <c r="S209" s="12" t="str">
        <f>IF(O209="","",FV((1+'Retirement Calculator'!$B$58)^(1/12)-1,BA209,-O209,,0))</f>
        <v/>
      </c>
      <c r="T209" s="43" t="str">
        <f>IF(P209="","",(P209+T208)*(1+((1+'Retirement Calculator'!$B$58)^(1/12)-1)))</f>
        <v/>
      </c>
      <c r="U209" s="71"/>
      <c r="V209" s="99"/>
      <c r="W209" s="108" t="str">
        <f>IF(U209="","",(U209+W208)*(1+((1+'Retirement Calculator'!$C$65)^(1/12)-1)))</f>
        <v/>
      </c>
      <c r="X209" s="73">
        <f t="shared" si="60"/>
        <v>0</v>
      </c>
      <c r="Y209" s="83" t="str">
        <f>IF(ISERROR(B209),"",SUM($X$5:X209))</f>
        <v/>
      </c>
      <c r="Z209" s="73">
        <f t="shared" si="61"/>
        <v>0</v>
      </c>
      <c r="AA209" s="83" t="str">
        <f>IF(ISERROR(B209),"",IF(Z209=0,NA(),SUM($Z$5:Z209)))</f>
        <v/>
      </c>
      <c r="AB209" s="83">
        <f t="shared" si="62"/>
        <v>0</v>
      </c>
      <c r="AC209" s="83" t="str">
        <f>IF(ISERROR(B209),"",IF(AB209=0,NA(),SUM($AB$5:AB209)))</f>
        <v/>
      </c>
      <c r="AD209" s="68">
        <f>IF(ISERROR(AI209),"",IF(AG209=AG208+1,AD208*(1+'Retirement Calculator'!$B$6),AD208))</f>
        <v>160090.49242080731</v>
      </c>
      <c r="AE209" s="135"/>
      <c r="AF209" s="83" t="str">
        <f>IF(AE209="","",NPER((1+'Retirement Calculator'!$B$15)/(1+'Retirement Calculator'!$B$14)-1,-12*AE209,AA209,,1))</f>
        <v/>
      </c>
      <c r="AG209" s="129">
        <f t="shared" si="66"/>
        <v>18</v>
      </c>
      <c r="AH209" s="43">
        <f t="shared" si="67"/>
        <v>205</v>
      </c>
      <c r="AI209" s="43">
        <f>IF(AI208&lt;'Retirement Calculator'!$B$68,AI208+1,NA())</f>
        <v>205</v>
      </c>
      <c r="AJ209" s="47">
        <f>IF(ISERROR(AI209),"",IF(AG209=AG208+1,AJ208*(1+'Retirement Calculator'!$B$67),AJ208))</f>
        <v>67426.42028794116</v>
      </c>
      <c r="AK209" s="43">
        <f>IF(ISERROR(AJ209),"",FV((1+'Retirement Calculator'!$B$56)^(1/12)-1,AI209,-AJ209,,0))</f>
        <v>34623925.371988811</v>
      </c>
      <c r="AL209" s="47">
        <f>SUM($AJ$5:AJ209)</f>
        <v>6557801.919202188</v>
      </c>
      <c r="AN209" s="43" t="str">
        <f>IF(C209="","",SUM($C$5:C209))</f>
        <v/>
      </c>
      <c r="AP209" s="43">
        <f t="shared" si="68"/>
        <v>18</v>
      </c>
      <c r="AQ209" s="43">
        <f t="shared" si="69"/>
        <v>205</v>
      </c>
      <c r="AR209" s="43">
        <f>IF(AR208&lt;'Retirement Calculator'!$B$68,AR208+1,NA())</f>
        <v>205</v>
      </c>
      <c r="AS209" s="45">
        <f>IF(ISERROR(AR209),"",IF(AP209=AP208+1,AS208*(1+'Retirement Calculator'!$B$67),AS208))</f>
        <v>11237.736714656858</v>
      </c>
      <c r="AT209" s="43">
        <f>IF(ISERROR(AS209),"",FV((1+'Retirement Calculator'!$B$57)^(1/12)-1,AR209,-AS209,,0))</f>
        <v>3938373.1049091951</v>
      </c>
      <c r="AU209" s="47">
        <f>SUM($AJ$5:AS209)</f>
        <v>2203111425.0956798</v>
      </c>
      <c r="AW209" s="43" t="str">
        <f>IF(I209="","",SUM($I$5:I209))</f>
        <v/>
      </c>
      <c r="AY209" s="43">
        <f t="shared" si="70"/>
        <v>18</v>
      </c>
      <c r="AZ209" s="43">
        <f t="shared" si="71"/>
        <v>205</v>
      </c>
      <c r="BA209" s="43">
        <f>IF(BA208&lt;'Retirement Calculator'!$B$68,BA208+1,NA())</f>
        <v>205</v>
      </c>
      <c r="BB209" s="45">
        <f>IF(ISERROR(BA209),"",IF(AY209=AY208+1,BB208*(1+'Retirement Calculator'!$B$67),BB208))</f>
        <v>33713.21014397058</v>
      </c>
      <c r="BC209" s="43">
        <f>IF(ISERROR(BB209),"",FV((1+'Retirement Calculator'!$B$58)^(1/12)-1,BA209,-BB209,,0))</f>
        <v>14272369.279322464</v>
      </c>
      <c r="BD209" s="47">
        <f>SUM($AJ$5:BB209)</f>
        <v>109085765093.06165</v>
      </c>
      <c r="BF209" s="43" t="str">
        <f>IF(O209="","",SUM($O$5:O209))</f>
        <v/>
      </c>
      <c r="BH209" s="43">
        <f t="shared" si="72"/>
        <v>18</v>
      </c>
      <c r="BI209" s="43">
        <f t="shared" si="73"/>
        <v>205</v>
      </c>
      <c r="BJ209" s="43">
        <f>IF(BJ208&lt;'Retirement Calculator'!$B$68,BJ208+1,NA())</f>
        <v>205</v>
      </c>
      <c r="BM209" s="43">
        <f t="shared" si="74"/>
        <v>18</v>
      </c>
      <c r="BN209" s="43">
        <f t="shared" si="75"/>
        <v>205</v>
      </c>
      <c r="BO209" s="43">
        <f>IF(BO208&lt;'Retirement Calculator'!$B$68,BO208+1,NA())</f>
        <v>205</v>
      </c>
      <c r="BR209" s="43">
        <f t="shared" si="76"/>
        <v>18</v>
      </c>
      <c r="BS209" s="43">
        <f t="shared" si="77"/>
        <v>205</v>
      </c>
      <c r="BT209" s="43">
        <f>IF(BT208&lt;'Retirement Calculator'!$B$68,BT208+1,NA())</f>
        <v>205</v>
      </c>
      <c r="BW209" s="43">
        <f t="shared" si="78"/>
        <v>18</v>
      </c>
      <c r="BX209" s="43">
        <f t="shared" si="79"/>
        <v>205</v>
      </c>
      <c r="BY209" s="43">
        <f>IF(BY208&lt;'Retirement Calculator'!$B$68,BY208+1,NA())</f>
        <v>205</v>
      </c>
    </row>
    <row r="210" spans="1:77">
      <c r="A210" s="44"/>
      <c r="B210" s="12" t="e">
        <f xml:space="preserve"> IF(ISERROR(F210),NA(),AI210)</f>
        <v>#N/A</v>
      </c>
      <c r="C210" s="71"/>
      <c r="D210" s="104"/>
      <c r="E210" s="99"/>
      <c r="F210" s="102" t="e">
        <f t="shared" si="63"/>
        <v>#N/A</v>
      </c>
      <c r="G210" s="103" t="str">
        <f>IF(D210="","",(D210+G209)*(1+((1+'Retirement Calculator'!$B$56)^(1/12)-1)))</f>
        <v/>
      </c>
      <c r="H210" s="55" t="str">
        <f>IF(C210="","",FV((1+'Retirement Calculator'!$B$56)^(1/12)-1,AI210,-C210,,0))</f>
        <v/>
      </c>
      <c r="I210" s="71"/>
      <c r="J210" s="99"/>
      <c r="K210" s="99"/>
      <c r="L210" s="102" t="e">
        <f t="shared" si="64"/>
        <v>#N/A</v>
      </c>
      <c r="M210" s="12" t="str">
        <f>IF(I210="","",FV((1+'Retirement Calculator'!$B$57)^(1/12)-1,AR210,-I210,,0))</f>
        <v/>
      </c>
      <c r="N210" s="12" t="str">
        <f>IF(J210="","",(J210+N209)*(1+((1+'Retirement Calculator'!$B$57)^(1/12)-1)))</f>
        <v/>
      </c>
      <c r="O210" s="71"/>
      <c r="P210" s="71"/>
      <c r="Q210" s="99"/>
      <c r="R210" s="69" t="e">
        <f t="shared" si="65"/>
        <v>#N/A</v>
      </c>
      <c r="S210" s="12" t="str">
        <f>IF(O210="","",FV((1+'Retirement Calculator'!$B$58)^(1/12)-1,BA210,-O210,,0))</f>
        <v/>
      </c>
      <c r="T210" s="43" t="str">
        <f>IF(P210="","",(P210+T209)*(1+((1+'Retirement Calculator'!$B$58)^(1/12)-1)))</f>
        <v/>
      </c>
      <c r="U210" s="71"/>
      <c r="V210" s="99"/>
      <c r="W210" s="108" t="str">
        <f>IF(U210="","",(U210+W209)*(1+((1+'Retirement Calculator'!$C$65)^(1/12)-1)))</f>
        <v/>
      </c>
      <c r="X210" s="73">
        <f t="shared" si="60"/>
        <v>0</v>
      </c>
      <c r="Y210" s="83" t="str">
        <f>IF(ISERROR(B210),"",SUM($X$5:X210))</f>
        <v/>
      </c>
      <c r="Z210" s="73">
        <f t="shared" si="61"/>
        <v>0</v>
      </c>
      <c r="AA210" s="83" t="str">
        <f>IF(ISERROR(B210),"",IF(Z210=0,NA(),SUM($Z$5:Z210)))</f>
        <v/>
      </c>
      <c r="AB210" s="83">
        <f t="shared" si="62"/>
        <v>0</v>
      </c>
      <c r="AC210" s="83" t="str">
        <f>IF(ISERROR(B210),"",IF(AB210=0,NA(),SUM($AB$5:AB210)))</f>
        <v/>
      </c>
      <c r="AD210" s="68">
        <f>IF(ISERROR(AI210),"",IF(AG210=AG209+1,AD209*(1+'Retirement Calculator'!$B$6),AD209))</f>
        <v>160090.49242080731</v>
      </c>
      <c r="AE210" s="135"/>
      <c r="AF210" s="83" t="str">
        <f>IF(AE210="","",NPER((1+'Retirement Calculator'!$B$15)/(1+'Retirement Calculator'!$B$14)-1,-12*AE210,AA210,,1))</f>
        <v/>
      </c>
      <c r="AG210" s="129">
        <f t="shared" si="66"/>
        <v>18</v>
      </c>
      <c r="AH210" s="43">
        <f t="shared" si="67"/>
        <v>206</v>
      </c>
      <c r="AI210" s="43">
        <f>IF(AI209&lt;'Retirement Calculator'!$B$68,AI209+1,NA())</f>
        <v>206</v>
      </c>
      <c r="AJ210" s="47">
        <f>IF(ISERROR(AI210),"",IF(AG210=AG209+1,AJ209*(1+'Retirement Calculator'!$B$67),AJ209))</f>
        <v>67426.42028794116</v>
      </c>
      <c r="AK210" s="43">
        <f>IF(ISERROR(AJ210),"",FV((1+'Retirement Calculator'!$B$56)^(1/12)-1,AI210,-AJ210,,0))</f>
        <v>34967447.835392877</v>
      </c>
      <c r="AL210" s="47">
        <f>SUM($AJ$5:AJ210)</f>
        <v>6625228.3394901296</v>
      </c>
      <c r="AN210" s="43" t="str">
        <f>IF(C210="","",SUM($C$5:C210))</f>
        <v/>
      </c>
      <c r="AP210" s="43">
        <f t="shared" si="68"/>
        <v>18</v>
      </c>
      <c r="AQ210" s="43">
        <f t="shared" si="69"/>
        <v>206</v>
      </c>
      <c r="AR210" s="43">
        <f>IF(AR209&lt;'Retirement Calculator'!$B$68,AR209+1,NA())</f>
        <v>206</v>
      </c>
      <c r="AS210" s="45">
        <f>IF(ISERROR(AR210),"",IF(AP210=AP209+1,AS209*(1+'Retirement Calculator'!$B$67),AS209))</f>
        <v>11237.736714656858</v>
      </c>
      <c r="AT210" s="43">
        <f>IF(ISERROR(AS210),"",FV((1+'Retirement Calculator'!$B$57)^(1/12)-1,AR210,-AS210,,0))</f>
        <v>3968781.0718571842</v>
      </c>
      <c r="AU210" s="47">
        <f>SUM($AJ$5:AS210)</f>
        <v>2244783195.4275656</v>
      </c>
      <c r="AW210" s="43" t="str">
        <f>IF(I210="","",SUM($I$5:I210))</f>
        <v/>
      </c>
      <c r="AY210" s="43">
        <f t="shared" si="70"/>
        <v>18</v>
      </c>
      <c r="AZ210" s="43">
        <f t="shared" si="71"/>
        <v>206</v>
      </c>
      <c r="BA210" s="43">
        <f>IF(BA209&lt;'Retirement Calculator'!$B$68,BA209+1,NA())</f>
        <v>206</v>
      </c>
      <c r="BB210" s="45">
        <f>IF(ISERROR(BA210),"",IF(AY210=AY209+1,BB209*(1+'Retirement Calculator'!$B$67),BB209))</f>
        <v>33713.21014397058</v>
      </c>
      <c r="BC210" s="43">
        <f>IF(ISERROR(BB210),"",FV((1+'Retirement Calculator'!$B$58)^(1/12)-1,BA210,-BB210,,0))</f>
        <v>14397911.343150683</v>
      </c>
      <c r="BD210" s="47">
        <f>SUM($AJ$5:BB210)</f>
        <v>111376222983.10309</v>
      </c>
      <c r="BF210" s="43" t="str">
        <f>IF(O210="","",SUM($O$5:O210))</f>
        <v/>
      </c>
      <c r="BH210" s="43">
        <f t="shared" si="72"/>
        <v>18</v>
      </c>
      <c r="BI210" s="43">
        <f t="shared" si="73"/>
        <v>206</v>
      </c>
      <c r="BJ210" s="43">
        <f>IF(BJ209&lt;'Retirement Calculator'!$B$68,BJ209+1,NA())</f>
        <v>206</v>
      </c>
      <c r="BM210" s="43">
        <f t="shared" si="74"/>
        <v>18</v>
      </c>
      <c r="BN210" s="43">
        <f t="shared" si="75"/>
        <v>206</v>
      </c>
      <c r="BO210" s="43">
        <f>IF(BO209&lt;'Retirement Calculator'!$B$68,BO209+1,NA())</f>
        <v>206</v>
      </c>
      <c r="BR210" s="43">
        <f t="shared" si="76"/>
        <v>18</v>
      </c>
      <c r="BS210" s="43">
        <f t="shared" si="77"/>
        <v>206</v>
      </c>
      <c r="BT210" s="43">
        <f>IF(BT209&lt;'Retirement Calculator'!$B$68,BT209+1,NA())</f>
        <v>206</v>
      </c>
      <c r="BW210" s="43">
        <f t="shared" si="78"/>
        <v>18</v>
      </c>
      <c r="BX210" s="43">
        <f t="shared" si="79"/>
        <v>206</v>
      </c>
      <c r="BY210" s="43">
        <f>IF(BY209&lt;'Retirement Calculator'!$B$68,BY209+1,NA())</f>
        <v>206</v>
      </c>
    </row>
    <row r="211" spans="1:77">
      <c r="A211" s="44"/>
      <c r="B211" s="12" t="e">
        <f xml:space="preserve"> IF(ISERROR(F211),NA(),AI211)</f>
        <v>#N/A</v>
      </c>
      <c r="C211" s="71"/>
      <c r="D211" s="104"/>
      <c r="E211" s="99"/>
      <c r="F211" s="102" t="e">
        <f t="shared" si="63"/>
        <v>#N/A</v>
      </c>
      <c r="G211" s="103" t="str">
        <f>IF(D211="","",(D211+G210)*(1+((1+'Retirement Calculator'!$B$56)^(1/12)-1)))</f>
        <v/>
      </c>
      <c r="H211" s="55" t="str">
        <f>IF(C211="","",FV((1+'Retirement Calculator'!$B$56)^(1/12)-1,AI211,-C211,,0))</f>
        <v/>
      </c>
      <c r="I211" s="71"/>
      <c r="J211" s="99"/>
      <c r="K211" s="99"/>
      <c r="L211" s="102" t="e">
        <f t="shared" si="64"/>
        <v>#N/A</v>
      </c>
      <c r="M211" s="12" t="str">
        <f>IF(I211="","",FV((1+'Retirement Calculator'!$B$57)^(1/12)-1,AR211,-I211,,0))</f>
        <v/>
      </c>
      <c r="N211" s="12" t="str">
        <f>IF(J211="","",(J211+N210)*(1+((1+'Retirement Calculator'!$B$57)^(1/12)-1)))</f>
        <v/>
      </c>
      <c r="O211" s="71"/>
      <c r="P211" s="71"/>
      <c r="Q211" s="99"/>
      <c r="R211" s="69" t="e">
        <f t="shared" si="65"/>
        <v>#N/A</v>
      </c>
      <c r="S211" s="12" t="str">
        <f>IF(O211="","",FV((1+'Retirement Calculator'!$B$58)^(1/12)-1,BA211,-O211,,0))</f>
        <v/>
      </c>
      <c r="T211" s="43" t="str">
        <f>IF(P211="","",(P211+T210)*(1+((1+'Retirement Calculator'!$B$58)^(1/12)-1)))</f>
        <v/>
      </c>
      <c r="U211" s="71"/>
      <c r="V211" s="99"/>
      <c r="W211" s="108" t="str">
        <f>IF(U211="","",(U211+W210)*(1+((1+'Retirement Calculator'!$C$65)^(1/12)-1)))</f>
        <v/>
      </c>
      <c r="X211" s="73">
        <f t="shared" si="60"/>
        <v>0</v>
      </c>
      <c r="Y211" s="83" t="str">
        <f>IF(ISERROR(B211),"",SUM($X$5:X211))</f>
        <v/>
      </c>
      <c r="Z211" s="73">
        <f t="shared" si="61"/>
        <v>0</v>
      </c>
      <c r="AA211" s="83" t="str">
        <f>IF(ISERROR(B211),"",IF(Z211=0,NA(),SUM($Z$5:Z211)))</f>
        <v/>
      </c>
      <c r="AB211" s="83">
        <f t="shared" si="62"/>
        <v>0</v>
      </c>
      <c r="AC211" s="83" t="str">
        <f>IF(ISERROR(B211),"",IF(AB211=0,NA(),SUM($AB$5:AB211)))</f>
        <v/>
      </c>
      <c r="AD211" s="68">
        <f>IF(ISERROR(AI211),"",IF(AG211=AG210+1,AD210*(1+'Retirement Calculator'!$B$6),AD210))</f>
        <v>160090.49242080731</v>
      </c>
      <c r="AE211" s="135"/>
      <c r="AF211" s="83" t="str">
        <f>IF(AE211="","",NPER((1+'Retirement Calculator'!$B$15)/(1+'Retirement Calculator'!$B$14)-1,-12*AE211,AA211,,1))</f>
        <v/>
      </c>
      <c r="AG211" s="129">
        <f t="shared" si="66"/>
        <v>18</v>
      </c>
      <c r="AH211" s="43">
        <f t="shared" si="67"/>
        <v>207</v>
      </c>
      <c r="AI211" s="43">
        <f>IF(AI210&lt;'Retirement Calculator'!$B$68,AI210+1,NA())</f>
        <v>207</v>
      </c>
      <c r="AJ211" s="47">
        <f>IF(ISERROR(AI211),"",IF(AG211=AG210+1,AJ210*(1+'Retirement Calculator'!$B$67),AJ210))</f>
        <v>67426.42028794116</v>
      </c>
      <c r="AK211" s="43">
        <f>IF(ISERROR(AJ211),"",FV((1+'Retirement Calculator'!$B$56)^(1/12)-1,AI211,-AJ211,,0))</f>
        <v>35313709.595160604</v>
      </c>
      <c r="AL211" s="47">
        <f>SUM($AJ$5:AJ211)</f>
        <v>6692654.7597780712</v>
      </c>
      <c r="AN211" s="43" t="str">
        <f>IF(C211="","",SUM($C$5:C211))</f>
        <v/>
      </c>
      <c r="AP211" s="43">
        <f t="shared" si="68"/>
        <v>18</v>
      </c>
      <c r="AQ211" s="43">
        <f t="shared" si="69"/>
        <v>207</v>
      </c>
      <c r="AR211" s="43">
        <f>IF(AR210&lt;'Retirement Calculator'!$B$68,AR210+1,NA())</f>
        <v>207</v>
      </c>
      <c r="AS211" s="45">
        <f>IF(ISERROR(AR211),"",IF(AP211=AP210+1,AS210*(1+'Retirement Calculator'!$B$67),AS210))</f>
        <v>11237.736714656858</v>
      </c>
      <c r="AT211" s="43">
        <f>IF(ISERROR(AS211),"",FV((1+'Retirement Calculator'!$B$57)^(1/12)-1,AR211,-AS211,,0))</f>
        <v>3999337.0511218836</v>
      </c>
      <c r="AU211" s="47">
        <f>SUM($AJ$5:AS211)</f>
        <v>2286868655.939507</v>
      </c>
      <c r="AW211" s="43" t="str">
        <f>IF(I211="","",SUM($I$5:I211))</f>
        <v/>
      </c>
      <c r="AY211" s="43">
        <f t="shared" si="70"/>
        <v>18</v>
      </c>
      <c r="AZ211" s="43">
        <f t="shared" si="71"/>
        <v>207</v>
      </c>
      <c r="BA211" s="43">
        <f>IF(BA210&lt;'Retirement Calculator'!$B$68,BA210+1,NA())</f>
        <v>207</v>
      </c>
      <c r="BB211" s="45">
        <f>IF(ISERROR(BA211),"",IF(AY211=AY210+1,BB210*(1+'Retirement Calculator'!$B$67),BB210))</f>
        <v>33713.21014397058</v>
      </c>
      <c r="BC211" s="43">
        <f>IF(ISERROR(BB211),"",FV((1+'Retirement Calculator'!$B$58)^(1/12)-1,BA211,-BB211,,0))</f>
        <v>14524261.148397645</v>
      </c>
      <c r="BD211" s="47">
        <f>SUM($AJ$5:BB211)</f>
        <v>113709210581.8158</v>
      </c>
      <c r="BF211" s="43" t="str">
        <f>IF(O211="","",SUM($O$5:O211))</f>
        <v/>
      </c>
      <c r="BH211" s="43">
        <f t="shared" si="72"/>
        <v>18</v>
      </c>
      <c r="BI211" s="43">
        <f t="shared" si="73"/>
        <v>207</v>
      </c>
      <c r="BJ211" s="43">
        <f>IF(BJ210&lt;'Retirement Calculator'!$B$68,BJ210+1,NA())</f>
        <v>207</v>
      </c>
      <c r="BM211" s="43">
        <f t="shared" si="74"/>
        <v>18</v>
      </c>
      <c r="BN211" s="43">
        <f t="shared" si="75"/>
        <v>207</v>
      </c>
      <c r="BO211" s="43">
        <f>IF(BO210&lt;'Retirement Calculator'!$B$68,BO210+1,NA())</f>
        <v>207</v>
      </c>
      <c r="BR211" s="43">
        <f t="shared" si="76"/>
        <v>18</v>
      </c>
      <c r="BS211" s="43">
        <f t="shared" si="77"/>
        <v>207</v>
      </c>
      <c r="BT211" s="43">
        <f>IF(BT210&lt;'Retirement Calculator'!$B$68,BT210+1,NA())</f>
        <v>207</v>
      </c>
      <c r="BW211" s="43">
        <f t="shared" si="78"/>
        <v>18</v>
      </c>
      <c r="BX211" s="43">
        <f t="shared" si="79"/>
        <v>207</v>
      </c>
      <c r="BY211" s="43">
        <f>IF(BY210&lt;'Retirement Calculator'!$B$68,BY210+1,NA())</f>
        <v>207</v>
      </c>
    </row>
    <row r="212" spans="1:77">
      <c r="A212" s="44"/>
      <c r="B212" s="12" t="e">
        <f xml:space="preserve"> IF(ISERROR(F212),NA(),AI212)</f>
        <v>#N/A</v>
      </c>
      <c r="C212" s="71"/>
      <c r="D212" s="104"/>
      <c r="E212" s="99"/>
      <c r="F212" s="102" t="e">
        <f t="shared" si="63"/>
        <v>#N/A</v>
      </c>
      <c r="G212" s="103" t="str">
        <f>IF(D212="","",(D212+G211)*(1+((1+'Retirement Calculator'!$B$56)^(1/12)-1)))</f>
        <v/>
      </c>
      <c r="H212" s="55" t="str">
        <f>IF(C212="","",FV((1+'Retirement Calculator'!$B$56)^(1/12)-1,AI212,-C212,,0))</f>
        <v/>
      </c>
      <c r="I212" s="71"/>
      <c r="J212" s="99"/>
      <c r="K212" s="99"/>
      <c r="L212" s="102" t="e">
        <f t="shared" si="64"/>
        <v>#N/A</v>
      </c>
      <c r="M212" s="12" t="str">
        <f>IF(I212="","",FV((1+'Retirement Calculator'!$B$57)^(1/12)-1,AR212,-I212,,0))</f>
        <v/>
      </c>
      <c r="N212" s="12" t="str">
        <f>IF(J212="","",(J212+N211)*(1+((1+'Retirement Calculator'!$B$57)^(1/12)-1)))</f>
        <v/>
      </c>
      <c r="O212" s="71"/>
      <c r="P212" s="71"/>
      <c r="Q212" s="99"/>
      <c r="R212" s="69" t="e">
        <f t="shared" si="65"/>
        <v>#N/A</v>
      </c>
      <c r="S212" s="12" t="str">
        <f>IF(O212="","",FV((1+'Retirement Calculator'!$B$58)^(1/12)-1,BA212,-O212,,0))</f>
        <v/>
      </c>
      <c r="T212" s="43" t="str">
        <f>IF(P212="","",(P212+T211)*(1+((1+'Retirement Calculator'!$B$58)^(1/12)-1)))</f>
        <v/>
      </c>
      <c r="U212" s="71"/>
      <c r="V212" s="99"/>
      <c r="W212" s="108" t="str">
        <f>IF(U212="","",(U212+W211)*(1+((1+'Retirement Calculator'!$C$65)^(1/12)-1)))</f>
        <v/>
      </c>
      <c r="X212" s="73">
        <f t="shared" si="60"/>
        <v>0</v>
      </c>
      <c r="Y212" s="83" t="str">
        <f>IF(ISERROR(B212),"",SUM($X$5:X212))</f>
        <v/>
      </c>
      <c r="Z212" s="73">
        <f t="shared" si="61"/>
        <v>0</v>
      </c>
      <c r="AA212" s="83" t="str">
        <f>IF(ISERROR(B212),"",IF(Z212=0,NA(),SUM($Z$5:Z212)))</f>
        <v/>
      </c>
      <c r="AB212" s="83">
        <f t="shared" si="62"/>
        <v>0</v>
      </c>
      <c r="AC212" s="83" t="str">
        <f>IF(ISERROR(B212),"",IF(AB212=0,NA(),SUM($AB$5:AB212)))</f>
        <v/>
      </c>
      <c r="AD212" s="68">
        <f>IF(ISERROR(AI212),"",IF(AG212=AG211+1,AD211*(1+'Retirement Calculator'!$B$6),AD211))</f>
        <v>160090.49242080731</v>
      </c>
      <c r="AE212" s="135"/>
      <c r="AF212" s="83" t="str">
        <f>IF(AE212="","",NPER((1+'Retirement Calculator'!$B$15)/(1+'Retirement Calculator'!$B$14)-1,-12*AE212,AA212,,1))</f>
        <v/>
      </c>
      <c r="AG212" s="129">
        <f t="shared" si="66"/>
        <v>18</v>
      </c>
      <c r="AH212" s="43">
        <f t="shared" si="67"/>
        <v>208</v>
      </c>
      <c r="AI212" s="43">
        <f>IF(AI211&lt;'Retirement Calculator'!$B$68,AI211+1,NA())</f>
        <v>208</v>
      </c>
      <c r="AJ212" s="47">
        <f>IF(ISERROR(AI212),"",IF(AG212=AG211+1,AJ211*(1+'Retirement Calculator'!$B$67),AJ211))</f>
        <v>67426.42028794116</v>
      </c>
      <c r="AK212" s="43">
        <f>IF(ISERROR(AJ212),"",FV((1+'Retirement Calculator'!$B$56)^(1/12)-1,AI212,-AJ212,,0))</f>
        <v>35662732.494825892</v>
      </c>
      <c r="AL212" s="47">
        <f>SUM($AJ$5:AJ212)</f>
        <v>6760081.1800660128</v>
      </c>
      <c r="AN212" s="43" t="str">
        <f>IF(C212="","",SUM($C$5:C212))</f>
        <v/>
      </c>
      <c r="AP212" s="43">
        <f t="shared" si="68"/>
        <v>18</v>
      </c>
      <c r="AQ212" s="43">
        <f t="shared" si="69"/>
        <v>208</v>
      </c>
      <c r="AR212" s="43">
        <f>IF(AR211&lt;'Retirement Calculator'!$B$68,AR211+1,NA())</f>
        <v>208</v>
      </c>
      <c r="AS212" s="45">
        <f>IF(ISERROR(AR212),"",IF(AP212=AP211+1,AS211*(1+'Retirement Calculator'!$B$67),AS211))</f>
        <v>11237.736714656858</v>
      </c>
      <c r="AT212" s="43">
        <f>IF(ISERROR(AS212),"",FV((1+'Retirement Calculator'!$B$57)^(1/12)-1,AR212,-AS212,,0))</f>
        <v>4030041.7631607279</v>
      </c>
      <c r="AU212" s="47">
        <f>SUM($AJ$5:AS212)</f>
        <v>2329370567.7714019</v>
      </c>
      <c r="AW212" s="43" t="str">
        <f>IF(I212="","",SUM($I$5:I212))</f>
        <v/>
      </c>
      <c r="AY212" s="43">
        <f t="shared" si="70"/>
        <v>18</v>
      </c>
      <c r="AZ212" s="43">
        <f t="shared" si="71"/>
        <v>208</v>
      </c>
      <c r="BA212" s="43">
        <f>IF(BA211&lt;'Retirement Calculator'!$B$68,BA211+1,NA())</f>
        <v>208</v>
      </c>
      <c r="BB212" s="45">
        <f>IF(ISERROR(BA212),"",IF(AY212=AY211+1,BB211*(1+'Retirement Calculator'!$B$67),BB211))</f>
        <v>33713.21014397058</v>
      </c>
      <c r="BC212" s="43">
        <f>IF(ISERROR(BB212),"",FV((1+'Retirement Calculator'!$B$58)^(1/12)-1,BA212,-BB212,,0))</f>
        <v>14651423.892095955</v>
      </c>
      <c r="BD212" s="47">
        <f>SUM($AJ$5:BB212)</f>
        <v>116085147250.39241</v>
      </c>
      <c r="BF212" s="43" t="str">
        <f>IF(O212="","",SUM($O$5:O212))</f>
        <v/>
      </c>
      <c r="BH212" s="43">
        <f t="shared" si="72"/>
        <v>18</v>
      </c>
      <c r="BI212" s="43">
        <f t="shared" si="73"/>
        <v>208</v>
      </c>
      <c r="BJ212" s="43">
        <f>IF(BJ211&lt;'Retirement Calculator'!$B$68,BJ211+1,NA())</f>
        <v>208</v>
      </c>
      <c r="BM212" s="43">
        <f t="shared" si="74"/>
        <v>18</v>
      </c>
      <c r="BN212" s="43">
        <f t="shared" si="75"/>
        <v>208</v>
      </c>
      <c r="BO212" s="43">
        <f>IF(BO211&lt;'Retirement Calculator'!$B$68,BO211+1,NA())</f>
        <v>208</v>
      </c>
      <c r="BR212" s="43">
        <f t="shared" si="76"/>
        <v>18</v>
      </c>
      <c r="BS212" s="43">
        <f t="shared" si="77"/>
        <v>208</v>
      </c>
      <c r="BT212" s="43">
        <f>IF(BT211&lt;'Retirement Calculator'!$B$68,BT211+1,NA())</f>
        <v>208</v>
      </c>
      <c r="BW212" s="43">
        <f t="shared" si="78"/>
        <v>18</v>
      </c>
      <c r="BX212" s="43">
        <f t="shared" si="79"/>
        <v>208</v>
      </c>
      <c r="BY212" s="43">
        <f>IF(BY211&lt;'Retirement Calculator'!$B$68,BY211+1,NA())</f>
        <v>208</v>
      </c>
    </row>
    <row r="213" spans="1:77">
      <c r="A213" s="44"/>
      <c r="B213" s="12" t="e">
        <f xml:space="preserve"> IF(ISERROR(F213),NA(),AI213)</f>
        <v>#N/A</v>
      </c>
      <c r="C213" s="71"/>
      <c r="D213" s="104"/>
      <c r="E213" s="99"/>
      <c r="F213" s="102" t="e">
        <f t="shared" si="63"/>
        <v>#N/A</v>
      </c>
      <c r="G213" s="103" t="str">
        <f>IF(D213="","",(D213+G212)*(1+((1+'Retirement Calculator'!$B$56)^(1/12)-1)))</f>
        <v/>
      </c>
      <c r="H213" s="55" t="str">
        <f>IF(C213="","",FV((1+'Retirement Calculator'!$B$56)^(1/12)-1,AI213,-C213,,0))</f>
        <v/>
      </c>
      <c r="I213" s="71"/>
      <c r="J213" s="99"/>
      <c r="K213" s="99"/>
      <c r="L213" s="102" t="e">
        <f t="shared" si="64"/>
        <v>#N/A</v>
      </c>
      <c r="M213" s="12" t="str">
        <f>IF(I213="","",FV((1+'Retirement Calculator'!$B$57)^(1/12)-1,AR213,-I213,,0))</f>
        <v/>
      </c>
      <c r="N213" s="12" t="str">
        <f>IF(J213="","",(J213+N212)*(1+((1+'Retirement Calculator'!$B$57)^(1/12)-1)))</f>
        <v/>
      </c>
      <c r="O213" s="71"/>
      <c r="P213" s="71"/>
      <c r="Q213" s="99"/>
      <c r="R213" s="69" t="e">
        <f t="shared" si="65"/>
        <v>#N/A</v>
      </c>
      <c r="S213" s="12" t="str">
        <f>IF(O213="","",FV((1+'Retirement Calculator'!$B$58)^(1/12)-1,BA213,-O213,,0))</f>
        <v/>
      </c>
      <c r="T213" s="43" t="str">
        <f>IF(P213="","",(P213+T212)*(1+((1+'Retirement Calculator'!$B$58)^(1/12)-1)))</f>
        <v/>
      </c>
      <c r="U213" s="71"/>
      <c r="V213" s="99"/>
      <c r="W213" s="108" t="str">
        <f>IF(U213="","",(U213+W212)*(1+((1+'Retirement Calculator'!$C$65)^(1/12)-1)))</f>
        <v/>
      </c>
      <c r="X213" s="73">
        <f t="shared" si="60"/>
        <v>0</v>
      </c>
      <c r="Y213" s="83" t="str">
        <f>IF(ISERROR(B213),"",SUM($X$5:X213))</f>
        <v/>
      </c>
      <c r="Z213" s="73">
        <f t="shared" si="61"/>
        <v>0</v>
      </c>
      <c r="AA213" s="83" t="str">
        <f>IF(ISERROR(B213),"",IF(Z213=0,NA(),SUM($Z$5:Z213)))</f>
        <v/>
      </c>
      <c r="AB213" s="83">
        <f t="shared" si="62"/>
        <v>0</v>
      </c>
      <c r="AC213" s="83" t="str">
        <f>IF(ISERROR(B213),"",IF(AB213=0,NA(),SUM($AB$5:AB213)))</f>
        <v/>
      </c>
      <c r="AD213" s="68">
        <f>IF(ISERROR(AI213),"",IF(AG213=AG212+1,AD212*(1+'Retirement Calculator'!$B$6),AD212))</f>
        <v>160090.49242080731</v>
      </c>
      <c r="AE213" s="135"/>
      <c r="AF213" s="83" t="str">
        <f>IF(AE213="","",NPER((1+'Retirement Calculator'!$B$15)/(1+'Retirement Calculator'!$B$14)-1,-12*AE213,AA213,,1))</f>
        <v/>
      </c>
      <c r="AG213" s="129">
        <f t="shared" si="66"/>
        <v>18</v>
      </c>
      <c r="AH213" s="43">
        <f t="shared" si="67"/>
        <v>209</v>
      </c>
      <c r="AI213" s="43">
        <f>IF(AI212&lt;'Retirement Calculator'!$B$68,AI212+1,NA())</f>
        <v>209</v>
      </c>
      <c r="AJ213" s="47">
        <f>IF(ISERROR(AI213),"",IF(AG213=AG212+1,AJ212*(1+'Retirement Calculator'!$B$67),AJ212))</f>
        <v>67426.42028794116</v>
      </c>
      <c r="AK213" s="43">
        <f>IF(ISERROR(AJ213),"",FV((1+'Retirement Calculator'!$B$56)^(1/12)-1,AI213,-AJ213,,0))</f>
        <v>36014538.552106</v>
      </c>
      <c r="AL213" s="47">
        <f>SUM($AJ$5:AJ213)</f>
        <v>6827507.6003539544</v>
      </c>
      <c r="AN213" s="43" t="str">
        <f>IF(C213="","",SUM($C$5:C213))</f>
        <v/>
      </c>
      <c r="AP213" s="43">
        <f t="shared" si="68"/>
        <v>18</v>
      </c>
      <c r="AQ213" s="43">
        <f t="shared" si="69"/>
        <v>209</v>
      </c>
      <c r="AR213" s="43">
        <f>IF(AR212&lt;'Retirement Calculator'!$B$68,AR212+1,NA())</f>
        <v>209</v>
      </c>
      <c r="AS213" s="45">
        <f>IF(ISERROR(AR213),"",IF(AP213=AP212+1,AS212*(1+'Retirement Calculator'!$B$67),AS212))</f>
        <v>11237.736714656858</v>
      </c>
      <c r="AT213" s="43">
        <f>IF(ISERROR(AS213),"",FV((1+'Retirement Calculator'!$B$57)^(1/12)-1,AR213,-AS213,,0))</f>
        <v>4060895.9319380131</v>
      </c>
      <c r="AU213" s="47">
        <f>SUM($AJ$5:AS213)</f>
        <v>2372291714.0808644</v>
      </c>
      <c r="AW213" s="43" t="str">
        <f>IF(I213="","",SUM($I$5:I213))</f>
        <v/>
      </c>
      <c r="AY213" s="43">
        <f t="shared" si="70"/>
        <v>18</v>
      </c>
      <c r="AZ213" s="43">
        <f t="shared" si="71"/>
        <v>209</v>
      </c>
      <c r="BA213" s="43">
        <f>IF(BA212&lt;'Retirement Calculator'!$B$68,BA212+1,NA())</f>
        <v>209</v>
      </c>
      <c r="BB213" s="45">
        <f>IF(ISERROR(BA213),"",IF(AY213=AY212+1,BB212*(1+'Retirement Calculator'!$B$67),BB212))</f>
        <v>33713.21014397058</v>
      </c>
      <c r="BC213" s="43">
        <f>IF(ISERROR(BB213),"",FV((1+'Retirement Calculator'!$B$58)^(1/12)-1,BA213,-BB213,,0))</f>
        <v>14779404.804716093</v>
      </c>
      <c r="BD213" s="47">
        <f>SUM($AJ$5:BB213)</f>
        <v>118504455155.92482</v>
      </c>
      <c r="BF213" s="43" t="str">
        <f>IF(O213="","",SUM($O$5:O213))</f>
        <v/>
      </c>
      <c r="BH213" s="43">
        <f t="shared" si="72"/>
        <v>18</v>
      </c>
      <c r="BI213" s="43">
        <f t="shared" si="73"/>
        <v>209</v>
      </c>
      <c r="BJ213" s="43">
        <f>IF(BJ212&lt;'Retirement Calculator'!$B$68,BJ212+1,NA())</f>
        <v>209</v>
      </c>
      <c r="BM213" s="43">
        <f t="shared" si="74"/>
        <v>18</v>
      </c>
      <c r="BN213" s="43">
        <f t="shared" si="75"/>
        <v>209</v>
      </c>
      <c r="BO213" s="43">
        <f>IF(BO212&lt;'Retirement Calculator'!$B$68,BO212+1,NA())</f>
        <v>209</v>
      </c>
      <c r="BR213" s="43">
        <f t="shared" si="76"/>
        <v>18</v>
      </c>
      <c r="BS213" s="43">
        <f t="shared" si="77"/>
        <v>209</v>
      </c>
      <c r="BT213" s="43">
        <f>IF(BT212&lt;'Retirement Calculator'!$B$68,BT212+1,NA())</f>
        <v>209</v>
      </c>
      <c r="BW213" s="43">
        <f t="shared" si="78"/>
        <v>18</v>
      </c>
      <c r="BX213" s="43">
        <f t="shared" si="79"/>
        <v>209</v>
      </c>
      <c r="BY213" s="43">
        <f>IF(BY212&lt;'Retirement Calculator'!$B$68,BY212+1,NA())</f>
        <v>209</v>
      </c>
    </row>
    <row r="214" spans="1:77">
      <c r="A214" s="44"/>
      <c r="B214" s="12" t="e">
        <f xml:space="preserve"> IF(ISERROR(F214),NA(),AI214)</f>
        <v>#N/A</v>
      </c>
      <c r="C214" s="71"/>
      <c r="D214" s="104"/>
      <c r="E214" s="99"/>
      <c r="F214" s="102" t="e">
        <f t="shared" si="63"/>
        <v>#N/A</v>
      </c>
      <c r="G214" s="103" t="str">
        <f>IF(D214="","",(D214+G213)*(1+((1+'Retirement Calculator'!$B$56)^(1/12)-1)))</f>
        <v/>
      </c>
      <c r="H214" s="55" t="str">
        <f>IF(C214="","",FV((1+'Retirement Calculator'!$B$56)^(1/12)-1,AI214,-C214,,0))</f>
        <v/>
      </c>
      <c r="I214" s="71"/>
      <c r="J214" s="99"/>
      <c r="K214" s="99"/>
      <c r="L214" s="102" t="e">
        <f t="shared" si="64"/>
        <v>#N/A</v>
      </c>
      <c r="M214" s="12" t="str">
        <f>IF(I214="","",FV((1+'Retirement Calculator'!$B$57)^(1/12)-1,AR214,-I214,,0))</f>
        <v/>
      </c>
      <c r="N214" s="12" t="str">
        <f>IF(J214="","",(J214+N213)*(1+((1+'Retirement Calculator'!$B$57)^(1/12)-1)))</f>
        <v/>
      </c>
      <c r="O214" s="71"/>
      <c r="P214" s="71"/>
      <c r="Q214" s="99"/>
      <c r="R214" s="69" t="e">
        <f t="shared" si="65"/>
        <v>#N/A</v>
      </c>
      <c r="S214" s="12" t="str">
        <f>IF(O214="","",FV((1+'Retirement Calculator'!$B$58)^(1/12)-1,BA214,-O214,,0))</f>
        <v/>
      </c>
      <c r="T214" s="43" t="str">
        <f>IF(P214="","",(P214+T213)*(1+((1+'Retirement Calculator'!$B$58)^(1/12)-1)))</f>
        <v/>
      </c>
      <c r="U214" s="71"/>
      <c r="V214" s="99"/>
      <c r="W214" s="108" t="str">
        <f>IF(U214="","",(U214+W213)*(1+((1+'Retirement Calculator'!$C$65)^(1/12)-1)))</f>
        <v/>
      </c>
      <c r="X214" s="73">
        <f t="shared" si="60"/>
        <v>0</v>
      </c>
      <c r="Y214" s="83" t="str">
        <f>IF(ISERROR(B214),"",SUM($X$5:X214))</f>
        <v/>
      </c>
      <c r="Z214" s="73">
        <f t="shared" si="61"/>
        <v>0</v>
      </c>
      <c r="AA214" s="83" t="str">
        <f>IF(ISERROR(B214),"",IF(Z214=0,NA(),SUM($Z$5:Z214)))</f>
        <v/>
      </c>
      <c r="AB214" s="83">
        <f t="shared" si="62"/>
        <v>0</v>
      </c>
      <c r="AC214" s="83" t="str">
        <f>IF(ISERROR(B214),"",IF(AB214=0,NA(),SUM($AB$5:AB214)))</f>
        <v/>
      </c>
      <c r="AD214" s="68">
        <f>IF(ISERROR(AI214),"",IF(AG214=AG213+1,AD213*(1+'Retirement Calculator'!$B$6),AD213))</f>
        <v>160090.49242080731</v>
      </c>
      <c r="AE214" s="135"/>
      <c r="AF214" s="83" t="str">
        <f>IF(AE214="","",NPER((1+'Retirement Calculator'!$B$15)/(1+'Retirement Calculator'!$B$14)-1,-12*AE214,AA214,,1))</f>
        <v/>
      </c>
      <c r="AG214" s="129">
        <f t="shared" si="66"/>
        <v>18</v>
      </c>
      <c r="AH214" s="43">
        <f t="shared" si="67"/>
        <v>210</v>
      </c>
      <c r="AI214" s="43">
        <f>IF(AI213&lt;'Retirement Calculator'!$B$68,AI213+1,NA())</f>
        <v>210</v>
      </c>
      <c r="AJ214" s="47">
        <f>IF(ISERROR(AI214),"",IF(AG214=AG213+1,AJ213*(1+'Retirement Calculator'!$B$67),AJ213))</f>
        <v>67426.42028794116</v>
      </c>
      <c r="AK214" s="43">
        <f>IF(ISERROR(AJ214),"",FV((1+'Retirement Calculator'!$B$56)^(1/12)-1,AI214,-AJ214,,0))</f>
        <v>36369149.960290611</v>
      </c>
      <c r="AL214" s="47">
        <f>SUM($AJ$5:AJ214)</f>
        <v>6894934.0206418959</v>
      </c>
      <c r="AN214" s="43" t="str">
        <f>IF(C214="","",SUM($C$5:C214))</f>
        <v/>
      </c>
      <c r="AP214" s="43">
        <f t="shared" si="68"/>
        <v>18</v>
      </c>
      <c r="AQ214" s="43">
        <f t="shared" si="69"/>
        <v>210</v>
      </c>
      <c r="AR214" s="43">
        <f>IF(AR213&lt;'Retirement Calculator'!$B$68,AR213+1,NA())</f>
        <v>210</v>
      </c>
      <c r="AS214" s="45">
        <f>IF(ISERROR(AR214),"",IF(AP214=AP213+1,AS213*(1+'Retirement Calculator'!$B$67),AS213))</f>
        <v>11237.736714656858</v>
      </c>
      <c r="AT214" s="43">
        <f>IF(ISERROR(AS214),"",FV((1+'Retirement Calculator'!$B$57)^(1/12)-1,AR214,-AS214,,0))</f>
        <v>4091900.2849419746</v>
      </c>
      <c r="AU214" s="47">
        <f>SUM($AJ$5:AS214)</f>
        <v>2415634900.2187996</v>
      </c>
      <c r="AW214" s="43" t="str">
        <f>IF(I214="","",SUM($I$5:I214))</f>
        <v/>
      </c>
      <c r="AY214" s="43">
        <f t="shared" si="70"/>
        <v>18</v>
      </c>
      <c r="AZ214" s="43">
        <f t="shared" si="71"/>
        <v>210</v>
      </c>
      <c r="BA214" s="43">
        <f>IF(BA213&lt;'Retirement Calculator'!$B$68,BA213+1,NA())</f>
        <v>210</v>
      </c>
      <c r="BB214" s="45">
        <f>IF(ISERROR(BA214),"",IF(AY214=AY213+1,BB213*(1+'Retirement Calculator'!$B$67),BB213))</f>
        <v>33713.21014397058</v>
      </c>
      <c r="BC214" s="43">
        <f>IF(ISERROR(BB214),"",FV((1+'Retirement Calculator'!$B$58)^(1/12)-1,BA214,-BB214,,0))</f>
        <v>14908209.150381543</v>
      </c>
      <c r="BD214" s="47">
        <f>SUM($AJ$5:BB214)</f>
        <v>120967559293.77664</v>
      </c>
      <c r="BF214" s="43" t="str">
        <f>IF(O214="","",SUM($O$5:O214))</f>
        <v/>
      </c>
      <c r="BH214" s="43">
        <f t="shared" si="72"/>
        <v>18</v>
      </c>
      <c r="BI214" s="43">
        <f t="shared" si="73"/>
        <v>210</v>
      </c>
      <c r="BJ214" s="43">
        <f>IF(BJ213&lt;'Retirement Calculator'!$B$68,BJ213+1,NA())</f>
        <v>210</v>
      </c>
      <c r="BM214" s="43">
        <f t="shared" si="74"/>
        <v>18</v>
      </c>
      <c r="BN214" s="43">
        <f t="shared" si="75"/>
        <v>210</v>
      </c>
      <c r="BO214" s="43">
        <f>IF(BO213&lt;'Retirement Calculator'!$B$68,BO213+1,NA())</f>
        <v>210</v>
      </c>
      <c r="BR214" s="43">
        <f t="shared" si="76"/>
        <v>18</v>
      </c>
      <c r="BS214" s="43">
        <f t="shared" si="77"/>
        <v>210</v>
      </c>
      <c r="BT214" s="43">
        <f>IF(BT213&lt;'Retirement Calculator'!$B$68,BT213+1,NA())</f>
        <v>210</v>
      </c>
      <c r="BW214" s="43">
        <f t="shared" si="78"/>
        <v>18</v>
      </c>
      <c r="BX214" s="43">
        <f t="shared" si="79"/>
        <v>210</v>
      </c>
      <c r="BY214" s="43">
        <f>IF(BY213&lt;'Retirement Calculator'!$B$68,BY213+1,NA())</f>
        <v>210</v>
      </c>
    </row>
    <row r="215" spans="1:77">
      <c r="A215" s="44"/>
      <c r="B215" s="12" t="e">
        <f xml:space="preserve"> IF(ISERROR(F215),NA(),AI215)</f>
        <v>#N/A</v>
      </c>
      <c r="C215" s="71"/>
      <c r="D215" s="104"/>
      <c r="E215" s="99"/>
      <c r="F215" s="102" t="e">
        <f t="shared" si="63"/>
        <v>#N/A</v>
      </c>
      <c r="G215" s="103" t="str">
        <f>IF(D215="","",(D215+G214)*(1+((1+'Retirement Calculator'!$B$56)^(1/12)-1)))</f>
        <v/>
      </c>
      <c r="H215" s="55" t="str">
        <f>IF(C215="","",FV((1+'Retirement Calculator'!$B$56)^(1/12)-1,AI215,-C215,,0))</f>
        <v/>
      </c>
      <c r="I215" s="71"/>
      <c r="J215" s="99"/>
      <c r="K215" s="99"/>
      <c r="L215" s="102" t="e">
        <f t="shared" si="64"/>
        <v>#N/A</v>
      </c>
      <c r="M215" s="12" t="str">
        <f>IF(I215="","",FV((1+'Retirement Calculator'!$B$57)^(1/12)-1,AR215,-I215,,0))</f>
        <v/>
      </c>
      <c r="N215" s="12" t="str">
        <f>IF(J215="","",(J215+N214)*(1+((1+'Retirement Calculator'!$B$57)^(1/12)-1)))</f>
        <v/>
      </c>
      <c r="O215" s="71"/>
      <c r="P215" s="71"/>
      <c r="Q215" s="99"/>
      <c r="R215" s="69" t="e">
        <f t="shared" si="65"/>
        <v>#N/A</v>
      </c>
      <c r="S215" s="12" t="str">
        <f>IF(O215="","",FV((1+'Retirement Calculator'!$B$58)^(1/12)-1,BA215,-O215,,0))</f>
        <v/>
      </c>
      <c r="T215" s="43" t="str">
        <f>IF(P215="","",(P215+T214)*(1+((1+'Retirement Calculator'!$B$58)^(1/12)-1)))</f>
        <v/>
      </c>
      <c r="U215" s="71"/>
      <c r="V215" s="99"/>
      <c r="W215" s="108" t="str">
        <f>IF(U215="","",(U215+W214)*(1+((1+'Retirement Calculator'!$C$65)^(1/12)-1)))</f>
        <v/>
      </c>
      <c r="X215" s="73">
        <f t="shared" si="60"/>
        <v>0</v>
      </c>
      <c r="Y215" s="83" t="str">
        <f>IF(ISERROR(B215),"",SUM($X$5:X215))</f>
        <v/>
      </c>
      <c r="Z215" s="73">
        <f t="shared" si="61"/>
        <v>0</v>
      </c>
      <c r="AA215" s="83" t="str">
        <f>IF(ISERROR(B215),"",IF(Z215=0,NA(),SUM($Z$5:Z215)))</f>
        <v/>
      </c>
      <c r="AB215" s="83">
        <f t="shared" si="62"/>
        <v>0</v>
      </c>
      <c r="AC215" s="83" t="str">
        <f>IF(ISERROR(B215),"",IF(AB215=0,NA(),SUM($AB$5:AB215)))</f>
        <v/>
      </c>
      <c r="AD215" s="68">
        <f>IF(ISERROR(AI215),"",IF(AG215=AG214+1,AD214*(1+'Retirement Calculator'!$B$6),AD214))</f>
        <v>160090.49242080731</v>
      </c>
      <c r="AE215" s="135"/>
      <c r="AF215" s="83" t="str">
        <f>IF(AE215="","",NPER((1+'Retirement Calculator'!$B$15)/(1+'Retirement Calculator'!$B$14)-1,-12*AE215,AA215,,1))</f>
        <v/>
      </c>
      <c r="AG215" s="129">
        <f t="shared" si="66"/>
        <v>18</v>
      </c>
      <c r="AH215" s="43">
        <f t="shared" si="67"/>
        <v>211</v>
      </c>
      <c r="AI215" s="43">
        <f>IF(AI214&lt;'Retirement Calculator'!$B$68,AI214+1,NA())</f>
        <v>211</v>
      </c>
      <c r="AJ215" s="47">
        <f>IF(ISERROR(AI215),"",IF(AG215=AG214+1,AJ214*(1+'Retirement Calculator'!$B$67),AJ214))</f>
        <v>67426.42028794116</v>
      </c>
      <c r="AK215" s="43">
        <f>IF(ISERROR(AJ215),"",FV((1+'Retirement Calculator'!$B$56)^(1/12)-1,AI215,-AJ215,,0))</f>
        <v>36726589.089641765</v>
      </c>
      <c r="AL215" s="47">
        <f>SUM($AJ$5:AJ215)</f>
        <v>6962360.4409298375</v>
      </c>
      <c r="AN215" s="43" t="str">
        <f>IF(C215="","",SUM($C$5:C215))</f>
        <v/>
      </c>
      <c r="AP215" s="43">
        <f t="shared" si="68"/>
        <v>18</v>
      </c>
      <c r="AQ215" s="43">
        <f t="shared" si="69"/>
        <v>211</v>
      </c>
      <c r="AR215" s="43">
        <f>IF(AR214&lt;'Retirement Calculator'!$B$68,AR214+1,NA())</f>
        <v>211</v>
      </c>
      <c r="AS215" s="45">
        <f>IF(ISERROR(AR215),"",IF(AP215=AP214+1,AS214*(1+'Retirement Calculator'!$B$67),AS214))</f>
        <v>11237.736714656858</v>
      </c>
      <c r="AT215" s="43">
        <f>IF(ISERROR(AS215),"",FV((1+'Retirement Calculator'!$B$57)^(1/12)-1,AR215,-AS215,,0))</f>
        <v>4123055.5532019273</v>
      </c>
      <c r="AU215" s="47">
        <f>SUM($AJ$5:AS215)</f>
        <v>2459402953.906374</v>
      </c>
      <c r="AW215" s="43" t="str">
        <f>IF(I215="","",SUM($I$5:I215))</f>
        <v/>
      </c>
      <c r="AY215" s="43">
        <f t="shared" si="70"/>
        <v>18</v>
      </c>
      <c r="AZ215" s="43">
        <f t="shared" si="71"/>
        <v>211</v>
      </c>
      <c r="BA215" s="43">
        <f>IF(BA214&lt;'Retirement Calculator'!$B$68,BA214+1,NA())</f>
        <v>211</v>
      </c>
      <c r="BB215" s="45">
        <f>IF(ISERROR(BA215),"",IF(AY215=AY214+1,BB214*(1+'Retirement Calculator'!$B$67),BB214))</f>
        <v>33713.21014397058</v>
      </c>
      <c r="BC215" s="43">
        <f>IF(ISERROR(BB215),"",FV((1+'Retirement Calculator'!$B$58)^(1/12)-1,BA215,-BB215,,0))</f>
        <v>15037842.227085296</v>
      </c>
      <c r="BD215" s="47">
        <f>SUM($AJ$5:BB215)</f>
        <v>123474887510.13394</v>
      </c>
      <c r="BF215" s="43" t="str">
        <f>IF(O215="","",SUM($O$5:O215))</f>
        <v/>
      </c>
      <c r="BH215" s="43">
        <f t="shared" si="72"/>
        <v>18</v>
      </c>
      <c r="BI215" s="43">
        <f t="shared" si="73"/>
        <v>211</v>
      </c>
      <c r="BJ215" s="43">
        <f>IF(BJ214&lt;'Retirement Calculator'!$B$68,BJ214+1,NA())</f>
        <v>211</v>
      </c>
      <c r="BM215" s="43">
        <f t="shared" si="74"/>
        <v>18</v>
      </c>
      <c r="BN215" s="43">
        <f t="shared" si="75"/>
        <v>211</v>
      </c>
      <c r="BO215" s="43">
        <f>IF(BO214&lt;'Retirement Calculator'!$B$68,BO214+1,NA())</f>
        <v>211</v>
      </c>
      <c r="BR215" s="43">
        <f t="shared" si="76"/>
        <v>18</v>
      </c>
      <c r="BS215" s="43">
        <f t="shared" si="77"/>
        <v>211</v>
      </c>
      <c r="BT215" s="43">
        <f>IF(BT214&lt;'Retirement Calculator'!$B$68,BT214+1,NA())</f>
        <v>211</v>
      </c>
      <c r="BW215" s="43">
        <f t="shared" si="78"/>
        <v>18</v>
      </c>
      <c r="BX215" s="43">
        <f t="shared" si="79"/>
        <v>211</v>
      </c>
      <c r="BY215" s="43">
        <f>IF(BY214&lt;'Retirement Calculator'!$B$68,BY214+1,NA())</f>
        <v>211</v>
      </c>
    </row>
    <row r="216" spans="1:77">
      <c r="A216" s="44"/>
      <c r="B216" s="12" t="e">
        <f xml:space="preserve"> IF(ISERROR(F216),NA(),AI216)</f>
        <v>#N/A</v>
      </c>
      <c r="C216" s="71"/>
      <c r="D216" s="104"/>
      <c r="E216" s="99"/>
      <c r="F216" s="102" t="e">
        <f t="shared" si="63"/>
        <v>#N/A</v>
      </c>
      <c r="G216" s="103" t="str">
        <f>IF(D216="","",(D216+G215)*(1+((1+'Retirement Calculator'!$B$56)^(1/12)-1)))</f>
        <v/>
      </c>
      <c r="H216" s="55" t="str">
        <f>IF(C216="","",FV((1+'Retirement Calculator'!$B$56)^(1/12)-1,AI216,-C216,,0))</f>
        <v/>
      </c>
      <c r="I216" s="71"/>
      <c r="J216" s="99"/>
      <c r="K216" s="99"/>
      <c r="L216" s="102" t="e">
        <f t="shared" si="64"/>
        <v>#N/A</v>
      </c>
      <c r="M216" s="12" t="str">
        <f>IF(I216="","",FV((1+'Retirement Calculator'!$B$57)^(1/12)-1,AR216,-I216,,0))</f>
        <v/>
      </c>
      <c r="N216" s="12" t="str">
        <f>IF(J216="","",(J216+N215)*(1+((1+'Retirement Calculator'!$B$57)^(1/12)-1)))</f>
        <v/>
      </c>
      <c r="O216" s="71"/>
      <c r="P216" s="71"/>
      <c r="Q216" s="99"/>
      <c r="R216" s="69" t="e">
        <f t="shared" si="65"/>
        <v>#N/A</v>
      </c>
      <c r="S216" s="12" t="str">
        <f>IF(O216="","",FV((1+'Retirement Calculator'!$B$58)^(1/12)-1,BA216,-O216,,0))</f>
        <v/>
      </c>
      <c r="T216" s="43" t="str">
        <f>IF(P216="","",(P216+T215)*(1+((1+'Retirement Calculator'!$B$58)^(1/12)-1)))</f>
        <v/>
      </c>
      <c r="U216" s="71"/>
      <c r="V216" s="99"/>
      <c r="W216" s="108" t="str">
        <f>IF(U216="","",(U216+W215)*(1+((1+'Retirement Calculator'!$C$65)^(1/12)-1)))</f>
        <v/>
      </c>
      <c r="X216" s="73">
        <f t="shared" si="60"/>
        <v>0</v>
      </c>
      <c r="Y216" s="83" t="str">
        <f>IF(ISERROR(B216),"",SUM($X$5:X216))</f>
        <v/>
      </c>
      <c r="Z216" s="73">
        <f t="shared" si="61"/>
        <v>0</v>
      </c>
      <c r="AA216" s="83" t="str">
        <f>IF(ISERROR(B216),"",IF(Z216=0,NA(),SUM($Z$5:Z216)))</f>
        <v/>
      </c>
      <c r="AB216" s="83">
        <f t="shared" si="62"/>
        <v>0</v>
      </c>
      <c r="AC216" s="83" t="str">
        <f>IF(ISERROR(B216),"",IF(AB216=0,NA(),SUM($AB$5:AB216)))</f>
        <v/>
      </c>
      <c r="AD216" s="68">
        <f>IF(ISERROR(AI216),"",IF(AG216=AG215+1,AD215*(1+'Retirement Calculator'!$B$6),AD215))</f>
        <v>160090.49242080731</v>
      </c>
      <c r="AE216" s="135"/>
      <c r="AF216" s="83" t="str">
        <f>IF(AE216="","",NPER((1+'Retirement Calculator'!$B$15)/(1+'Retirement Calculator'!$B$14)-1,-12*AE216,AA216,,1))</f>
        <v/>
      </c>
      <c r="AG216" s="129">
        <f t="shared" si="66"/>
        <v>18</v>
      </c>
      <c r="AH216" s="43">
        <f t="shared" si="67"/>
        <v>212</v>
      </c>
      <c r="AI216" s="43">
        <f>IF(AI215&lt;'Retirement Calculator'!$B$68,AI215+1,NA())</f>
        <v>212</v>
      </c>
      <c r="AJ216" s="47">
        <f>IF(ISERROR(AI216),"",IF(AG216=AG215+1,AJ215*(1+'Retirement Calculator'!$B$67),AJ215))</f>
        <v>67426.42028794116</v>
      </c>
      <c r="AK216" s="43">
        <f>IF(ISERROR(AJ216),"",FV((1+'Retirement Calculator'!$B$56)^(1/12)-1,AI216,-AJ216,,0))</f>
        <v>37086878.488805152</v>
      </c>
      <c r="AL216" s="47">
        <f>SUM($AJ$5:AJ216)</f>
        <v>7029786.8612177791</v>
      </c>
      <c r="AN216" s="43" t="str">
        <f>IF(C216="","",SUM($C$5:C216))</f>
        <v/>
      </c>
      <c r="AP216" s="43">
        <f t="shared" si="68"/>
        <v>18</v>
      </c>
      <c r="AQ216" s="43">
        <f t="shared" si="69"/>
        <v>212</v>
      </c>
      <c r="AR216" s="43">
        <f>IF(AR215&lt;'Retirement Calculator'!$B$68,AR215+1,NA())</f>
        <v>212</v>
      </c>
      <c r="AS216" s="45">
        <f>IF(ISERROR(AR216),"",IF(AP216=AP215+1,AS215*(1+'Retirement Calculator'!$B$67),AS215))</f>
        <v>11237.736714656858</v>
      </c>
      <c r="AT216" s="43">
        <f>IF(ISERROR(AS216),"",FV((1+'Retirement Calculator'!$B$57)^(1/12)-1,AR216,-AS216,,0))</f>
        <v>4154362.4713055138</v>
      </c>
      <c r="AU216" s="47">
        <f>SUM($AJ$5:AS216)</f>
        <v>2503598725.4134002</v>
      </c>
      <c r="AW216" s="43" t="str">
        <f>IF(I216="","",SUM($I$5:I216))</f>
        <v/>
      </c>
      <c r="AY216" s="43">
        <f t="shared" si="70"/>
        <v>18</v>
      </c>
      <c r="AZ216" s="43">
        <f t="shared" si="71"/>
        <v>212</v>
      </c>
      <c r="BA216" s="43">
        <f>IF(BA215&lt;'Retirement Calculator'!$B$68,BA215+1,NA())</f>
        <v>212</v>
      </c>
      <c r="BB216" s="45">
        <f>IF(ISERROR(BA216),"",IF(AY216=AY215+1,BB215*(1+'Retirement Calculator'!$B$67),BB215))</f>
        <v>33713.21014397058</v>
      </c>
      <c r="BC216" s="43">
        <f>IF(ISERROR(BB216),"",FV((1+'Retirement Calculator'!$B$58)^(1/12)-1,BA216,-BB216,,0))</f>
        <v>15168309.366907813</v>
      </c>
      <c r="BD216" s="47">
        <f>SUM($AJ$5:BB216)</f>
        <v>126026870524.73581</v>
      </c>
      <c r="BF216" s="43" t="str">
        <f>IF(O216="","",SUM($O$5:O216))</f>
        <v/>
      </c>
      <c r="BH216" s="43">
        <f t="shared" si="72"/>
        <v>18</v>
      </c>
      <c r="BI216" s="43">
        <f t="shared" si="73"/>
        <v>212</v>
      </c>
      <c r="BJ216" s="43">
        <f>IF(BJ215&lt;'Retirement Calculator'!$B$68,BJ215+1,NA())</f>
        <v>212</v>
      </c>
      <c r="BM216" s="43">
        <f t="shared" si="74"/>
        <v>18</v>
      </c>
      <c r="BN216" s="43">
        <f t="shared" si="75"/>
        <v>212</v>
      </c>
      <c r="BO216" s="43">
        <f>IF(BO215&lt;'Retirement Calculator'!$B$68,BO215+1,NA())</f>
        <v>212</v>
      </c>
      <c r="BR216" s="43">
        <f t="shared" si="76"/>
        <v>18</v>
      </c>
      <c r="BS216" s="43">
        <f t="shared" si="77"/>
        <v>212</v>
      </c>
      <c r="BT216" s="43">
        <f>IF(BT215&lt;'Retirement Calculator'!$B$68,BT215+1,NA())</f>
        <v>212</v>
      </c>
      <c r="BW216" s="43">
        <f t="shared" si="78"/>
        <v>18</v>
      </c>
      <c r="BX216" s="43">
        <f t="shared" si="79"/>
        <v>212</v>
      </c>
      <c r="BY216" s="43">
        <f>IF(BY215&lt;'Retirement Calculator'!$B$68,BY215+1,NA())</f>
        <v>212</v>
      </c>
    </row>
    <row r="217" spans="1:77">
      <c r="A217" s="44"/>
      <c r="B217" s="12" t="e">
        <f xml:space="preserve"> IF(ISERROR(F217),NA(),AI217)</f>
        <v>#N/A</v>
      </c>
      <c r="C217" s="71"/>
      <c r="D217" s="104"/>
      <c r="E217" s="99"/>
      <c r="F217" s="102" t="e">
        <f t="shared" si="63"/>
        <v>#N/A</v>
      </c>
      <c r="G217" s="103" t="str">
        <f>IF(D217="","",(D217+G216)*(1+((1+'Retirement Calculator'!$B$56)^(1/12)-1)))</f>
        <v/>
      </c>
      <c r="H217" s="55" t="str">
        <f>IF(C217="","",FV((1+'Retirement Calculator'!$B$56)^(1/12)-1,AI217,-C217,,0))</f>
        <v/>
      </c>
      <c r="I217" s="71"/>
      <c r="J217" s="99"/>
      <c r="K217" s="99"/>
      <c r="L217" s="102" t="e">
        <f t="shared" si="64"/>
        <v>#N/A</v>
      </c>
      <c r="M217" s="12" t="str">
        <f>IF(I217="","",FV((1+'Retirement Calculator'!$B$57)^(1/12)-1,AR217,-I217,,0))</f>
        <v/>
      </c>
      <c r="N217" s="12" t="str">
        <f>IF(J217="","",(J217+N216)*(1+((1+'Retirement Calculator'!$B$57)^(1/12)-1)))</f>
        <v/>
      </c>
      <c r="O217" s="71"/>
      <c r="P217" s="71"/>
      <c r="Q217" s="99"/>
      <c r="R217" s="69" t="e">
        <f t="shared" si="65"/>
        <v>#N/A</v>
      </c>
      <c r="S217" s="12" t="str">
        <f>IF(O217="","",FV((1+'Retirement Calculator'!$B$58)^(1/12)-1,BA217,-O217,,0))</f>
        <v/>
      </c>
      <c r="T217" s="43" t="str">
        <f>IF(P217="","",(P217+T216)*(1+((1+'Retirement Calculator'!$B$58)^(1/12)-1)))</f>
        <v/>
      </c>
      <c r="U217" s="71"/>
      <c r="V217" s="99"/>
      <c r="W217" s="108" t="str">
        <f>IF(U217="","",(U217+W216)*(1+((1+'Retirement Calculator'!$C$65)^(1/12)-1)))</f>
        <v/>
      </c>
      <c r="X217" s="73">
        <f t="shared" si="60"/>
        <v>0</v>
      </c>
      <c r="Y217" s="83" t="str">
        <f>IF(ISERROR(B217),"",SUM($X$5:X217))</f>
        <v/>
      </c>
      <c r="Z217" s="73">
        <f t="shared" si="61"/>
        <v>0</v>
      </c>
      <c r="AA217" s="83" t="str">
        <f>IF(ISERROR(B217),"",IF(Z217=0,NA(),SUM($Z$5:Z217)))</f>
        <v/>
      </c>
      <c r="AB217" s="83">
        <f t="shared" si="62"/>
        <v>0</v>
      </c>
      <c r="AC217" s="83" t="str">
        <f>IF(ISERROR(B217),"",IF(AB217=0,NA(),SUM($AB$5:AB217)))</f>
        <v/>
      </c>
      <c r="AD217" s="68">
        <f>IF(ISERROR(AI217),"",IF(AG217=AG216+1,AD216*(1+'Retirement Calculator'!$B$6),AD216))</f>
        <v>160090.49242080731</v>
      </c>
      <c r="AE217" s="135"/>
      <c r="AF217" s="83" t="str">
        <f>IF(AE217="","",NPER((1+'Retirement Calculator'!$B$15)/(1+'Retirement Calculator'!$B$14)-1,-12*AE217,AA217,,1))</f>
        <v/>
      </c>
      <c r="AG217" s="129">
        <f t="shared" si="66"/>
        <v>18</v>
      </c>
      <c r="AH217" s="43">
        <f t="shared" si="67"/>
        <v>213</v>
      </c>
      <c r="AI217" s="43">
        <f>IF(AI216&lt;'Retirement Calculator'!$B$68,AI216+1,NA())</f>
        <v>213</v>
      </c>
      <c r="AJ217" s="47">
        <f>IF(ISERROR(AI217),"",IF(AG217=AG216+1,AJ216*(1+'Retirement Calculator'!$B$67),AJ216))</f>
        <v>67426.42028794116</v>
      </c>
      <c r="AK217" s="43">
        <f>IF(ISERROR(AJ217),"",FV((1+'Retirement Calculator'!$B$56)^(1/12)-1,AI217,-AJ217,,0))</f>
        <v>37450040.886232525</v>
      </c>
      <c r="AL217" s="47">
        <f>SUM($AJ$5:AJ217)</f>
        <v>7097213.2815057207</v>
      </c>
      <c r="AN217" s="43" t="str">
        <f>IF(C217="","",SUM($C$5:C217))</f>
        <v/>
      </c>
      <c r="AP217" s="43">
        <f t="shared" si="68"/>
        <v>18</v>
      </c>
      <c r="AQ217" s="43">
        <f t="shared" si="69"/>
        <v>213</v>
      </c>
      <c r="AR217" s="43">
        <f>IF(AR216&lt;'Retirement Calculator'!$B$68,AR216+1,NA())</f>
        <v>213</v>
      </c>
      <c r="AS217" s="45">
        <f>IF(ISERROR(AR217),"",IF(AP217=AP216+1,AS216*(1+'Retirement Calculator'!$B$67),AS216))</f>
        <v>11237.736714656858</v>
      </c>
      <c r="AT217" s="43">
        <f>IF(ISERROR(AS217),"",FV((1+'Retirement Calculator'!$B$57)^(1/12)-1,AR217,-AS217,,0))</f>
        <v>4185821.7774160146</v>
      </c>
      <c r="AU217" s="47">
        <f>SUM($AJ$5:AS217)</f>
        <v>2548225087.7381411</v>
      </c>
      <c r="AW217" s="43" t="str">
        <f>IF(I217="","",SUM($I$5:I217))</f>
        <v/>
      </c>
      <c r="AY217" s="43">
        <f t="shared" si="70"/>
        <v>18</v>
      </c>
      <c r="AZ217" s="43">
        <f t="shared" si="71"/>
        <v>213</v>
      </c>
      <c r="BA217" s="43">
        <f>IF(BA216&lt;'Retirement Calculator'!$B$68,BA216+1,NA())</f>
        <v>213</v>
      </c>
      <c r="BB217" s="45">
        <f>IF(ISERROR(BA217),"",IF(AY217=AY216+1,BB216*(1+'Retirement Calculator'!$B$67),BB216))</f>
        <v>33713.21014397058</v>
      </c>
      <c r="BC217" s="43">
        <f>IF(ISERROR(BB217),"",FV((1+'Retirement Calculator'!$B$58)^(1/12)-1,BA217,-BB217,,0))</f>
        <v>15299615.93623632</v>
      </c>
      <c r="BD217" s="47">
        <f>SUM($AJ$5:BB217)</f>
        <v>128623941953.78625</v>
      </c>
      <c r="BF217" s="43" t="str">
        <f>IF(O217="","",SUM($O$5:O217))</f>
        <v/>
      </c>
      <c r="BH217" s="43">
        <f t="shared" si="72"/>
        <v>18</v>
      </c>
      <c r="BI217" s="43">
        <f t="shared" si="73"/>
        <v>213</v>
      </c>
      <c r="BJ217" s="43">
        <f>IF(BJ216&lt;'Retirement Calculator'!$B$68,BJ216+1,NA())</f>
        <v>213</v>
      </c>
      <c r="BM217" s="43">
        <f t="shared" si="74"/>
        <v>18</v>
      </c>
      <c r="BN217" s="43">
        <f t="shared" si="75"/>
        <v>213</v>
      </c>
      <c r="BO217" s="43">
        <f>IF(BO216&lt;'Retirement Calculator'!$B$68,BO216+1,NA())</f>
        <v>213</v>
      </c>
      <c r="BR217" s="43">
        <f t="shared" si="76"/>
        <v>18</v>
      </c>
      <c r="BS217" s="43">
        <f t="shared" si="77"/>
        <v>213</v>
      </c>
      <c r="BT217" s="43">
        <f>IF(BT216&lt;'Retirement Calculator'!$B$68,BT216+1,NA())</f>
        <v>213</v>
      </c>
      <c r="BW217" s="43">
        <f t="shared" si="78"/>
        <v>18</v>
      </c>
      <c r="BX217" s="43">
        <f t="shared" si="79"/>
        <v>213</v>
      </c>
      <c r="BY217" s="43">
        <f>IF(BY216&lt;'Retirement Calculator'!$B$68,BY216+1,NA())</f>
        <v>213</v>
      </c>
    </row>
    <row r="218" spans="1:77">
      <c r="A218" s="44"/>
      <c r="B218" s="12" t="e">
        <f xml:space="preserve"> IF(ISERROR(F218),NA(),AI218)</f>
        <v>#N/A</v>
      </c>
      <c r="C218" s="71"/>
      <c r="D218" s="104"/>
      <c r="E218" s="99"/>
      <c r="F218" s="102" t="e">
        <f t="shared" si="63"/>
        <v>#N/A</v>
      </c>
      <c r="G218" s="103" t="str">
        <f>IF(D218="","",(D218+G217)*(1+((1+'Retirement Calculator'!$B$56)^(1/12)-1)))</f>
        <v/>
      </c>
      <c r="H218" s="55" t="str">
        <f>IF(C218="","",FV((1+'Retirement Calculator'!$B$56)^(1/12)-1,AI218,-C218,,0))</f>
        <v/>
      </c>
      <c r="I218" s="71"/>
      <c r="J218" s="99"/>
      <c r="K218" s="99"/>
      <c r="L218" s="102" t="e">
        <f t="shared" si="64"/>
        <v>#N/A</v>
      </c>
      <c r="M218" s="12" t="str">
        <f>IF(I218="","",FV((1+'Retirement Calculator'!$B$57)^(1/12)-1,AR218,-I218,,0))</f>
        <v/>
      </c>
      <c r="N218" s="12" t="str">
        <f>IF(J218="","",(J218+N217)*(1+((1+'Retirement Calculator'!$B$57)^(1/12)-1)))</f>
        <v/>
      </c>
      <c r="O218" s="71"/>
      <c r="P218" s="71"/>
      <c r="Q218" s="99"/>
      <c r="R218" s="69" t="e">
        <f t="shared" si="65"/>
        <v>#N/A</v>
      </c>
      <c r="S218" s="12" t="str">
        <f>IF(O218="","",FV((1+'Retirement Calculator'!$B$58)^(1/12)-1,BA218,-O218,,0))</f>
        <v/>
      </c>
      <c r="T218" s="43" t="str">
        <f>IF(P218="","",(P218+T217)*(1+((1+'Retirement Calculator'!$B$58)^(1/12)-1)))</f>
        <v/>
      </c>
      <c r="U218" s="71"/>
      <c r="V218" s="99"/>
      <c r="W218" s="108" t="str">
        <f>IF(U218="","",(U218+W217)*(1+((1+'Retirement Calculator'!$C$65)^(1/12)-1)))</f>
        <v/>
      </c>
      <c r="X218" s="73">
        <f t="shared" si="60"/>
        <v>0</v>
      </c>
      <c r="Y218" s="83" t="str">
        <f>IF(ISERROR(B218),"",SUM($X$5:X218))</f>
        <v/>
      </c>
      <c r="Z218" s="73">
        <f t="shared" si="61"/>
        <v>0</v>
      </c>
      <c r="AA218" s="83" t="str">
        <f>IF(ISERROR(B218),"",IF(Z218=0,NA(),SUM($Z$5:Z218)))</f>
        <v/>
      </c>
      <c r="AB218" s="83">
        <f t="shared" si="62"/>
        <v>0</v>
      </c>
      <c r="AC218" s="83" t="str">
        <f>IF(ISERROR(B218),"",IF(AB218=0,NA(),SUM($AB$5:AB218)))</f>
        <v/>
      </c>
      <c r="AD218" s="68">
        <f>IF(ISERROR(AI218),"",IF(AG218=AG217+1,AD217*(1+'Retirement Calculator'!$B$6),AD217))</f>
        <v>160090.49242080731</v>
      </c>
      <c r="AE218" s="135"/>
      <c r="AF218" s="83" t="str">
        <f>IF(AE218="","",NPER((1+'Retirement Calculator'!$B$15)/(1+'Retirement Calculator'!$B$14)-1,-12*AE218,AA218,,1))</f>
        <v/>
      </c>
      <c r="AG218" s="129">
        <f t="shared" si="66"/>
        <v>18</v>
      </c>
      <c r="AH218" s="43">
        <f t="shared" si="67"/>
        <v>214</v>
      </c>
      <c r="AI218" s="43">
        <f>IF(AI217&lt;'Retirement Calculator'!$B$68,AI217+1,NA())</f>
        <v>214</v>
      </c>
      <c r="AJ218" s="47">
        <f>IF(ISERROR(AI218),"",IF(AG218=AG217+1,AJ217*(1+'Retirement Calculator'!$B$67),AJ217))</f>
        <v>67426.42028794116</v>
      </c>
      <c r="AK218" s="43">
        <f>IF(ISERROR(AJ218),"",FV((1+'Retirement Calculator'!$B$56)^(1/12)-1,AI218,-AJ218,,0))</f>
        <v>37816099.191615455</v>
      </c>
      <c r="AL218" s="47">
        <f>SUM($AJ$5:AJ218)</f>
        <v>7164639.7017936623</v>
      </c>
      <c r="AN218" s="43" t="str">
        <f>IF(C218="","",SUM($C$5:C218))</f>
        <v/>
      </c>
      <c r="AP218" s="43">
        <f t="shared" si="68"/>
        <v>18</v>
      </c>
      <c r="AQ218" s="43">
        <f t="shared" si="69"/>
        <v>214</v>
      </c>
      <c r="AR218" s="43">
        <f>IF(AR217&lt;'Retirement Calculator'!$B$68,AR217+1,NA())</f>
        <v>214</v>
      </c>
      <c r="AS218" s="45">
        <f>IF(ISERROR(AR218),"",IF(AP218=AP217+1,AS217*(1+'Retirement Calculator'!$B$67),AS217))</f>
        <v>11237.736714656858</v>
      </c>
      <c r="AT218" s="43">
        <f>IF(ISERROR(AS218),"",FV((1+'Retirement Calculator'!$B$57)^(1/12)-1,AR218,-AS218,,0))</f>
        <v>4217434.2132897582</v>
      </c>
      <c r="AU218" s="47">
        <f>SUM($AJ$5:AS218)</f>
        <v>2593284936.7885532</v>
      </c>
      <c r="AW218" s="43" t="str">
        <f>IF(I218="","",SUM($I$5:I218))</f>
        <v/>
      </c>
      <c r="AY218" s="43">
        <f t="shared" si="70"/>
        <v>18</v>
      </c>
      <c r="AZ218" s="43">
        <f t="shared" si="71"/>
        <v>214</v>
      </c>
      <c r="BA218" s="43">
        <f>IF(BA217&lt;'Retirement Calculator'!$B$68,BA217+1,NA())</f>
        <v>214</v>
      </c>
      <c r="BB218" s="45">
        <f>IF(ISERROR(BA218),"",IF(AY218=AY217+1,BB217*(1+'Retirement Calculator'!$B$67),BB217))</f>
        <v>33713.21014397058</v>
      </c>
      <c r="BC218" s="43">
        <f>IF(ISERROR(BB218),"",FV((1+'Retirement Calculator'!$B$58)^(1/12)-1,BA218,-BB218,,0))</f>
        <v>15431767.335985517</v>
      </c>
      <c r="BD218" s="47">
        <f>SUM($AJ$5:BB218)</f>
        <v>131266538333.04866</v>
      </c>
      <c r="BF218" s="43" t="str">
        <f>IF(O218="","",SUM($O$5:O218))</f>
        <v/>
      </c>
      <c r="BH218" s="43">
        <f t="shared" si="72"/>
        <v>18</v>
      </c>
      <c r="BI218" s="43">
        <f t="shared" si="73"/>
        <v>214</v>
      </c>
      <c r="BJ218" s="43">
        <f>IF(BJ217&lt;'Retirement Calculator'!$B$68,BJ217+1,NA())</f>
        <v>214</v>
      </c>
      <c r="BM218" s="43">
        <f t="shared" si="74"/>
        <v>18</v>
      </c>
      <c r="BN218" s="43">
        <f t="shared" si="75"/>
        <v>214</v>
      </c>
      <c r="BO218" s="43">
        <f>IF(BO217&lt;'Retirement Calculator'!$B$68,BO217+1,NA())</f>
        <v>214</v>
      </c>
      <c r="BR218" s="43">
        <f t="shared" si="76"/>
        <v>18</v>
      </c>
      <c r="BS218" s="43">
        <f t="shared" si="77"/>
        <v>214</v>
      </c>
      <c r="BT218" s="43">
        <f>IF(BT217&lt;'Retirement Calculator'!$B$68,BT217+1,NA())</f>
        <v>214</v>
      </c>
      <c r="BW218" s="43">
        <f t="shared" si="78"/>
        <v>18</v>
      </c>
      <c r="BX218" s="43">
        <f t="shared" si="79"/>
        <v>214</v>
      </c>
      <c r="BY218" s="43">
        <f>IF(BY217&lt;'Retirement Calculator'!$B$68,BY217+1,NA())</f>
        <v>214</v>
      </c>
    </row>
    <row r="219" spans="1:77">
      <c r="A219" s="44"/>
      <c r="B219" s="12" t="e">
        <f xml:space="preserve"> IF(ISERROR(F219),NA(),AI219)</f>
        <v>#N/A</v>
      </c>
      <c r="C219" s="71"/>
      <c r="D219" s="104"/>
      <c r="E219" s="99"/>
      <c r="F219" s="102" t="e">
        <f t="shared" si="63"/>
        <v>#N/A</v>
      </c>
      <c r="G219" s="103" t="str">
        <f>IF(D219="","",(D219+G218)*(1+((1+'Retirement Calculator'!$B$56)^(1/12)-1)))</f>
        <v/>
      </c>
      <c r="H219" s="55" t="str">
        <f>IF(C219="","",FV((1+'Retirement Calculator'!$B$56)^(1/12)-1,AI219,-C219,,0))</f>
        <v/>
      </c>
      <c r="I219" s="71"/>
      <c r="J219" s="99"/>
      <c r="K219" s="99"/>
      <c r="L219" s="102" t="e">
        <f t="shared" si="64"/>
        <v>#N/A</v>
      </c>
      <c r="M219" s="12" t="str">
        <f>IF(I219="","",FV((1+'Retirement Calculator'!$B$57)^(1/12)-1,AR219,-I219,,0))</f>
        <v/>
      </c>
      <c r="N219" s="12" t="str">
        <f>IF(J219="","",(J219+N218)*(1+((1+'Retirement Calculator'!$B$57)^(1/12)-1)))</f>
        <v/>
      </c>
      <c r="O219" s="71"/>
      <c r="P219" s="71"/>
      <c r="Q219" s="99"/>
      <c r="R219" s="69" t="e">
        <f t="shared" si="65"/>
        <v>#N/A</v>
      </c>
      <c r="S219" s="12" t="str">
        <f>IF(O219="","",FV((1+'Retirement Calculator'!$B$58)^(1/12)-1,BA219,-O219,,0))</f>
        <v/>
      </c>
      <c r="T219" s="43" t="str">
        <f>IF(P219="","",(P219+T218)*(1+((1+'Retirement Calculator'!$B$58)^(1/12)-1)))</f>
        <v/>
      </c>
      <c r="U219" s="71"/>
      <c r="V219" s="99"/>
      <c r="W219" s="108" t="str">
        <f>IF(U219="","",(U219+W218)*(1+((1+'Retirement Calculator'!$C$65)^(1/12)-1)))</f>
        <v/>
      </c>
      <c r="X219" s="73">
        <f t="shared" si="60"/>
        <v>0</v>
      </c>
      <c r="Y219" s="83" t="str">
        <f>IF(ISERROR(B219),"",SUM($X$5:X219))</f>
        <v/>
      </c>
      <c r="Z219" s="73">
        <f t="shared" si="61"/>
        <v>0</v>
      </c>
      <c r="AA219" s="83" t="str">
        <f>IF(ISERROR(B219),"",IF(Z219=0,NA(),SUM($Z$5:Z219)))</f>
        <v/>
      </c>
      <c r="AB219" s="83">
        <f t="shared" si="62"/>
        <v>0</v>
      </c>
      <c r="AC219" s="83" t="str">
        <f>IF(ISERROR(B219),"",IF(AB219=0,NA(),SUM($AB$5:AB219)))</f>
        <v/>
      </c>
      <c r="AD219" s="68">
        <f>IF(ISERROR(AI219),"",IF(AG219=AG218+1,AD218*(1+'Retirement Calculator'!$B$6),AD218))</f>
        <v>160090.49242080731</v>
      </c>
      <c r="AE219" s="135"/>
      <c r="AF219" s="83" t="str">
        <f>IF(AE219="","",NPER((1+'Retirement Calculator'!$B$15)/(1+'Retirement Calculator'!$B$14)-1,-12*AE219,AA219,,1))</f>
        <v/>
      </c>
      <c r="AG219" s="129">
        <f t="shared" si="66"/>
        <v>18</v>
      </c>
      <c r="AH219" s="43">
        <f t="shared" si="67"/>
        <v>215</v>
      </c>
      <c r="AI219" s="43">
        <f>IF(AI218&lt;'Retirement Calculator'!$B$68,AI218+1,NA())</f>
        <v>215</v>
      </c>
      <c r="AJ219" s="47">
        <f>IF(ISERROR(AI219),"",IF(AG219=AG218+1,AJ218*(1+'Retirement Calculator'!$B$67),AJ218))</f>
        <v>67426.42028794116</v>
      </c>
      <c r="AK219" s="43">
        <f>IF(ISERROR(AJ219),"",FV((1+'Retirement Calculator'!$B$56)^(1/12)-1,AI219,-AJ219,,0))</f>
        <v>38185076.497330688</v>
      </c>
      <c r="AL219" s="47">
        <f>SUM($AJ$5:AJ219)</f>
        <v>7232066.1220816039</v>
      </c>
      <c r="AN219" s="43" t="str">
        <f>IF(C219="","",SUM($C$5:C219))</f>
        <v/>
      </c>
      <c r="AP219" s="43">
        <f t="shared" si="68"/>
        <v>18</v>
      </c>
      <c r="AQ219" s="43">
        <f t="shared" si="69"/>
        <v>215</v>
      </c>
      <c r="AR219" s="43">
        <f>IF(AR218&lt;'Retirement Calculator'!$B$68,AR218+1,NA())</f>
        <v>215</v>
      </c>
      <c r="AS219" s="45">
        <f>IF(ISERROR(AR219),"",IF(AP219=AP218+1,AS218*(1+'Retirement Calculator'!$B$67),AS218))</f>
        <v>11237.736714656858</v>
      </c>
      <c r="AT219" s="43">
        <f>IF(ISERROR(AS219),"",FV((1+'Retirement Calculator'!$B$57)^(1/12)-1,AR219,-AS219,,0))</f>
        <v>4249200.5242936108</v>
      </c>
      <c r="AU219" s="47">
        <f>SUM($AJ$5:AS219)</f>
        <v>2638781191.5649686</v>
      </c>
      <c r="AW219" s="43" t="str">
        <f>IF(I219="","",SUM($I$5:I219))</f>
        <v/>
      </c>
      <c r="AY219" s="43">
        <f t="shared" si="70"/>
        <v>18</v>
      </c>
      <c r="AZ219" s="43">
        <f t="shared" si="71"/>
        <v>215</v>
      </c>
      <c r="BA219" s="43">
        <f>IF(BA218&lt;'Retirement Calculator'!$B$68,BA218+1,NA())</f>
        <v>215</v>
      </c>
      <c r="BB219" s="45">
        <f>IF(ISERROR(BA219),"",IF(AY219=AY218+1,BB218*(1+'Retirement Calculator'!$B$67),BB218))</f>
        <v>33713.21014397058</v>
      </c>
      <c r="BC219" s="43">
        <f>IF(ISERROR(BB219),"",FV((1+'Retirement Calculator'!$B$58)^(1/12)-1,BA219,-BB219,,0))</f>
        <v>15564769.001819791</v>
      </c>
      <c r="BD219" s="47">
        <f>SUM($AJ$5:BB219)</f>
        <v>133955099141.12448</v>
      </c>
      <c r="BF219" s="43" t="str">
        <f>IF(O219="","",SUM($O$5:O219))</f>
        <v/>
      </c>
      <c r="BH219" s="43">
        <f t="shared" si="72"/>
        <v>18</v>
      </c>
      <c r="BI219" s="43">
        <f t="shared" si="73"/>
        <v>215</v>
      </c>
      <c r="BJ219" s="43">
        <f>IF(BJ218&lt;'Retirement Calculator'!$B$68,BJ218+1,NA())</f>
        <v>215</v>
      </c>
      <c r="BM219" s="43">
        <f t="shared" si="74"/>
        <v>18</v>
      </c>
      <c r="BN219" s="43">
        <f t="shared" si="75"/>
        <v>215</v>
      </c>
      <c r="BO219" s="43">
        <f>IF(BO218&lt;'Retirement Calculator'!$B$68,BO218+1,NA())</f>
        <v>215</v>
      </c>
      <c r="BR219" s="43">
        <f t="shared" si="76"/>
        <v>18</v>
      </c>
      <c r="BS219" s="43">
        <f t="shared" si="77"/>
        <v>215</v>
      </c>
      <c r="BT219" s="43">
        <f>IF(BT218&lt;'Retirement Calculator'!$B$68,BT218+1,NA())</f>
        <v>215</v>
      </c>
      <c r="BW219" s="43">
        <f t="shared" si="78"/>
        <v>18</v>
      </c>
      <c r="BX219" s="43">
        <f t="shared" si="79"/>
        <v>215</v>
      </c>
      <c r="BY219" s="43">
        <f>IF(BY218&lt;'Retirement Calculator'!$B$68,BY218+1,NA())</f>
        <v>215</v>
      </c>
    </row>
    <row r="220" spans="1:77">
      <c r="A220" s="44"/>
      <c r="B220" s="12" t="e">
        <f xml:space="preserve"> IF(ISERROR(F220),NA(),AI220)</f>
        <v>#N/A</v>
      </c>
      <c r="C220" s="71"/>
      <c r="D220" s="104"/>
      <c r="E220" s="99"/>
      <c r="F220" s="102" t="e">
        <f t="shared" si="63"/>
        <v>#N/A</v>
      </c>
      <c r="G220" s="103" t="str">
        <f>IF(D220="","",(D220+G219)*(1+((1+'Retirement Calculator'!$B$56)^(1/12)-1)))</f>
        <v/>
      </c>
      <c r="H220" s="55" t="str">
        <f>IF(C220="","",FV((1+'Retirement Calculator'!$B$56)^(1/12)-1,AI220,-C220,,0))</f>
        <v/>
      </c>
      <c r="I220" s="71"/>
      <c r="J220" s="99"/>
      <c r="K220" s="99"/>
      <c r="L220" s="102" t="e">
        <f t="shared" si="64"/>
        <v>#N/A</v>
      </c>
      <c r="M220" s="12" t="str">
        <f>IF(I220="","",FV((1+'Retirement Calculator'!$B$57)^(1/12)-1,AR220,-I220,,0))</f>
        <v/>
      </c>
      <c r="N220" s="12" t="str">
        <f>IF(J220="","",(J220+N219)*(1+((1+'Retirement Calculator'!$B$57)^(1/12)-1)))</f>
        <v/>
      </c>
      <c r="O220" s="71"/>
      <c r="P220" s="71"/>
      <c r="Q220" s="99"/>
      <c r="R220" s="69" t="e">
        <f t="shared" si="65"/>
        <v>#N/A</v>
      </c>
      <c r="S220" s="12" t="str">
        <f>IF(O220="","",FV((1+'Retirement Calculator'!$B$58)^(1/12)-1,BA220,-O220,,0))</f>
        <v/>
      </c>
      <c r="T220" s="43" t="str">
        <f>IF(P220="","",(P220+T219)*(1+((1+'Retirement Calculator'!$B$58)^(1/12)-1)))</f>
        <v/>
      </c>
      <c r="U220" s="71"/>
      <c r="V220" s="99"/>
      <c r="W220" s="108" t="str">
        <f>IF(U220="","",(U220+W219)*(1+((1+'Retirement Calculator'!$C$65)^(1/12)-1)))</f>
        <v/>
      </c>
      <c r="X220" s="73">
        <f t="shared" si="60"/>
        <v>0</v>
      </c>
      <c r="Y220" s="83" t="str">
        <f>IF(ISERROR(B220),"",SUM($X$5:X220))</f>
        <v/>
      </c>
      <c r="Z220" s="73">
        <f t="shared" si="61"/>
        <v>0</v>
      </c>
      <c r="AA220" s="83" t="str">
        <f>IF(ISERROR(B220),"",IF(Z220=0,NA(),SUM($Z$5:Z220)))</f>
        <v/>
      </c>
      <c r="AB220" s="83">
        <f t="shared" si="62"/>
        <v>0</v>
      </c>
      <c r="AC220" s="83" t="str">
        <f>IF(ISERROR(B220),"",IF(AB220=0,NA(),SUM($AB$5:AB220)))</f>
        <v/>
      </c>
      <c r="AD220" s="68">
        <f>IF(ISERROR(AI220),"",IF(AG220=AG219+1,AD219*(1+'Retirement Calculator'!$B$6),AD219))</f>
        <v>160090.49242080731</v>
      </c>
      <c r="AE220" s="135"/>
      <c r="AF220" s="83" t="str">
        <f>IF(AE220="","",NPER((1+'Retirement Calculator'!$B$15)/(1+'Retirement Calculator'!$B$14)-1,-12*AE220,AA220,,1))</f>
        <v/>
      </c>
      <c r="AG220" s="129">
        <f t="shared" si="66"/>
        <v>18</v>
      </c>
      <c r="AH220" s="43">
        <f t="shared" si="67"/>
        <v>216</v>
      </c>
      <c r="AI220" s="43">
        <f>IF(AI219&lt;'Retirement Calculator'!$B$68,AI219+1,NA())</f>
        <v>216</v>
      </c>
      <c r="AJ220" s="47">
        <f>IF(ISERROR(AI220),"",IF(AG220=AG219+1,AJ219*(1+'Retirement Calculator'!$B$67),AJ219))</f>
        <v>67426.42028794116</v>
      </c>
      <c r="AK220" s="43">
        <f>IF(ISERROR(AJ220),"",FV((1+'Retirement Calculator'!$B$56)^(1/12)-1,AI220,-AJ220,,0))</f>
        <v>38556996.079896793</v>
      </c>
      <c r="AL220" s="47">
        <f>SUM($AJ$5:AJ220)</f>
        <v>7299492.5423695454</v>
      </c>
      <c r="AN220" s="43" t="str">
        <f>IF(C220="","",SUM($C$5:C220))</f>
        <v/>
      </c>
      <c r="AP220" s="43">
        <f t="shared" si="68"/>
        <v>18</v>
      </c>
      <c r="AQ220" s="43">
        <f t="shared" si="69"/>
        <v>216</v>
      </c>
      <c r="AR220" s="43">
        <f>IF(AR219&lt;'Retirement Calculator'!$B$68,AR219+1,NA())</f>
        <v>216</v>
      </c>
      <c r="AS220" s="45">
        <f>IF(ISERROR(AR220),"",IF(AP220=AP219+1,AS219*(1+'Retirement Calculator'!$B$67),AS219))</f>
        <v>11237.736714656858</v>
      </c>
      <c r="AT220" s="43">
        <f>IF(ISERROR(AS220),"",FV((1+'Retirement Calculator'!$B$57)^(1/12)-1,AR220,-AS220,,0))</f>
        <v>4281121.4594225502</v>
      </c>
      <c r="AU220" s="47">
        <f>SUM($AJ$5:AS220)</f>
        <v>2684716794.3442378</v>
      </c>
      <c r="AW220" s="43" t="str">
        <f>IF(I220="","",SUM($I$5:I220))</f>
        <v/>
      </c>
      <c r="AY220" s="43">
        <f t="shared" si="70"/>
        <v>18</v>
      </c>
      <c r="AZ220" s="43">
        <f t="shared" si="71"/>
        <v>216</v>
      </c>
      <c r="BA220" s="43">
        <f>IF(BA219&lt;'Retirement Calculator'!$B$68,BA219+1,NA())</f>
        <v>216</v>
      </c>
      <c r="BB220" s="45">
        <f>IF(ISERROR(BA220),"",IF(AY220=AY219+1,BB219*(1+'Retirement Calculator'!$B$67),BB219))</f>
        <v>33713.21014397058</v>
      </c>
      <c r="BC220" s="43">
        <f>IF(ISERROR(BB220),"",FV((1+'Retirement Calculator'!$B$58)^(1/12)-1,BA220,-BB220,,0))</f>
        <v>15698626.404376717</v>
      </c>
      <c r="BD220" s="47">
        <f>SUM($AJ$5:BB220)</f>
        <v>136690066822.91756</v>
      </c>
      <c r="BF220" s="43" t="str">
        <f>IF(O220="","",SUM($O$5:O220))</f>
        <v/>
      </c>
      <c r="BH220" s="43">
        <f t="shared" si="72"/>
        <v>18</v>
      </c>
      <c r="BI220" s="43">
        <f t="shared" si="73"/>
        <v>216</v>
      </c>
      <c r="BJ220" s="43">
        <f>IF(BJ219&lt;'Retirement Calculator'!$B$68,BJ219+1,NA())</f>
        <v>216</v>
      </c>
      <c r="BM220" s="43">
        <f t="shared" si="74"/>
        <v>18</v>
      </c>
      <c r="BN220" s="43">
        <f t="shared" si="75"/>
        <v>216</v>
      </c>
      <c r="BO220" s="43">
        <f>IF(BO219&lt;'Retirement Calculator'!$B$68,BO219+1,NA())</f>
        <v>216</v>
      </c>
      <c r="BR220" s="43">
        <f t="shared" si="76"/>
        <v>18</v>
      </c>
      <c r="BS220" s="43">
        <f t="shared" si="77"/>
        <v>216</v>
      </c>
      <c r="BT220" s="43">
        <f>IF(BT219&lt;'Retirement Calculator'!$B$68,BT219+1,NA())</f>
        <v>216</v>
      </c>
      <c r="BW220" s="43">
        <f t="shared" si="78"/>
        <v>18</v>
      </c>
      <c r="BX220" s="43">
        <f t="shared" si="79"/>
        <v>216</v>
      </c>
      <c r="BY220" s="43">
        <f>IF(BY219&lt;'Retirement Calculator'!$B$68,BY219+1,NA())</f>
        <v>216</v>
      </c>
    </row>
    <row r="221" spans="1:77">
      <c r="A221" s="44"/>
      <c r="B221" s="12" t="e">
        <f xml:space="preserve"> IF(ISERROR(F221),NA(),AI221)</f>
        <v>#N/A</v>
      </c>
      <c r="C221" s="71"/>
      <c r="D221" s="104"/>
      <c r="E221" s="99"/>
      <c r="F221" s="102" t="e">
        <f t="shared" si="63"/>
        <v>#N/A</v>
      </c>
      <c r="G221" s="103" t="str">
        <f>IF(D221="","",(D221+G220)*(1+((1+'Retirement Calculator'!$B$56)^(1/12)-1)))</f>
        <v/>
      </c>
      <c r="H221" s="55" t="str">
        <f>IF(C221="","",FV((1+'Retirement Calculator'!$B$56)^(1/12)-1,AI221,-C221,,0))</f>
        <v/>
      </c>
      <c r="I221" s="71"/>
      <c r="J221" s="99"/>
      <c r="K221" s="99"/>
      <c r="L221" s="102" t="e">
        <f t="shared" si="64"/>
        <v>#N/A</v>
      </c>
      <c r="M221" s="12" t="str">
        <f>IF(I221="","",FV((1+'Retirement Calculator'!$B$57)^(1/12)-1,AR221,-I221,,0))</f>
        <v/>
      </c>
      <c r="N221" s="12" t="str">
        <f>IF(J221="","",(J221+N220)*(1+((1+'Retirement Calculator'!$B$57)^(1/12)-1)))</f>
        <v/>
      </c>
      <c r="O221" s="71"/>
      <c r="P221" s="71"/>
      <c r="Q221" s="99"/>
      <c r="R221" s="69" t="e">
        <f t="shared" si="65"/>
        <v>#N/A</v>
      </c>
      <c r="S221" s="12" t="str">
        <f>IF(O221="","",FV((1+'Retirement Calculator'!$B$58)^(1/12)-1,BA221,-O221,,0))</f>
        <v/>
      </c>
      <c r="T221" s="43" t="str">
        <f>IF(P221="","",(P221+T220)*(1+((1+'Retirement Calculator'!$B$58)^(1/12)-1)))</f>
        <v/>
      </c>
      <c r="U221" s="71"/>
      <c r="V221" s="99"/>
      <c r="W221" s="108" t="str">
        <f>IF(U221="","",(U221+W220)*(1+((1+'Retirement Calculator'!$C$65)^(1/12)-1)))</f>
        <v/>
      </c>
      <c r="X221" s="73">
        <f t="shared" si="60"/>
        <v>0</v>
      </c>
      <c r="Y221" s="83" t="str">
        <f>IF(ISERROR(B221),"",SUM($X$5:X221))</f>
        <v/>
      </c>
      <c r="Z221" s="73">
        <f t="shared" si="61"/>
        <v>0</v>
      </c>
      <c r="AA221" s="83" t="str">
        <f>IF(ISERROR(B221),"",IF(Z221=0,NA(),SUM($Z$5:Z221)))</f>
        <v/>
      </c>
      <c r="AB221" s="83">
        <f t="shared" si="62"/>
        <v>0</v>
      </c>
      <c r="AC221" s="83" t="str">
        <f>IF(ISERROR(B221),"",IF(AB221=0,NA(),SUM($AB$5:AB221)))</f>
        <v/>
      </c>
      <c r="AD221" s="68">
        <f>IF(ISERROR(AI221),"",IF(AG221=AG220+1,AD220*(1+'Retirement Calculator'!$B$6),AD220))</f>
        <v>173698.18427657592</v>
      </c>
      <c r="AE221" s="135"/>
      <c r="AF221" s="83" t="str">
        <f>IF(AE221="","",NPER((1+'Retirement Calculator'!$B$15)/(1+'Retirement Calculator'!$B$14)-1,-12*AE221,AA221,,1))</f>
        <v/>
      </c>
      <c r="AG221" s="129">
        <f t="shared" si="66"/>
        <v>19</v>
      </c>
      <c r="AH221" s="43">
        <f t="shared" si="67"/>
        <v>217</v>
      </c>
      <c r="AI221" s="43">
        <f>IF(AI220&lt;'Retirement Calculator'!$B$68,AI220+1,NA())</f>
        <v>217</v>
      </c>
      <c r="AJ221" s="47">
        <f>IF(ISERROR(AI221),"",IF(AG221=AG220+1,AJ220*(1+'Retirement Calculator'!$B$67),AJ220))</f>
        <v>74169.06231673529</v>
      </c>
      <c r="AK221" s="43">
        <f>IF(ISERROR(AJ221),"",FV((1+'Retirement Calculator'!$B$56)^(1/12)-1,AI221,-AJ221,,0))</f>
        <v>42825069.541586787</v>
      </c>
      <c r="AL221" s="47">
        <f>SUM($AJ$5:AJ221)</f>
        <v>7373661.6046862807</v>
      </c>
      <c r="AN221" s="43" t="str">
        <f>IF(C221="","",SUM($C$5:C221))</f>
        <v/>
      </c>
      <c r="AP221" s="43">
        <f t="shared" si="68"/>
        <v>19</v>
      </c>
      <c r="AQ221" s="43">
        <f t="shared" si="69"/>
        <v>217</v>
      </c>
      <c r="AR221" s="43">
        <f>IF(AR220&lt;'Retirement Calculator'!$B$68,AR220+1,NA())</f>
        <v>217</v>
      </c>
      <c r="AS221" s="45">
        <f>IF(ISERROR(AR221),"",IF(AP221=AP220+1,AS220*(1+'Retirement Calculator'!$B$67),AS220))</f>
        <v>12361.510386122545</v>
      </c>
      <c r="AT221" s="43">
        <f>IF(ISERROR(AS221),"",FV((1+'Retirement Calculator'!$B$57)^(1/12)-1,AR221,-AS221,,0))</f>
        <v>4744517.5484490534</v>
      </c>
      <c r="AU221" s="47">
        <f>SUM($AJ$5:AS221)</f>
        <v>2735002509.0632138</v>
      </c>
      <c r="AW221" s="43" t="str">
        <f>IF(I221="","",SUM($I$5:I221))</f>
        <v/>
      </c>
      <c r="AY221" s="43">
        <f t="shared" si="70"/>
        <v>19</v>
      </c>
      <c r="AZ221" s="43">
        <f t="shared" si="71"/>
        <v>217</v>
      </c>
      <c r="BA221" s="43">
        <f>IF(BA220&lt;'Retirement Calculator'!$B$68,BA220+1,NA())</f>
        <v>217</v>
      </c>
      <c r="BB221" s="45">
        <f>IF(ISERROR(BA221),"",IF(AY221=AY220+1,BB220*(1+'Retirement Calculator'!$B$67),BB220))</f>
        <v>37084.531158367645</v>
      </c>
      <c r="BC221" s="43">
        <f>IF(ISERROR(BB221),"",FV((1+'Retirement Calculator'!$B$58)^(1/12)-1,BA221,-BB221,,0))</f>
        <v>17416679.554441363</v>
      </c>
      <c r="BD221" s="47">
        <f>SUM($AJ$5:BB221)</f>
        <v>139480137101.77936</v>
      </c>
      <c r="BF221" s="43" t="str">
        <f>IF(O221="","",SUM($O$5:O221))</f>
        <v/>
      </c>
      <c r="BH221" s="43">
        <f t="shared" si="72"/>
        <v>19</v>
      </c>
      <c r="BI221" s="43">
        <f t="shared" si="73"/>
        <v>217</v>
      </c>
      <c r="BJ221" s="43">
        <f>IF(BJ220&lt;'Retirement Calculator'!$B$68,BJ220+1,NA())</f>
        <v>217</v>
      </c>
      <c r="BM221" s="43">
        <f t="shared" si="74"/>
        <v>19</v>
      </c>
      <c r="BN221" s="43">
        <f t="shared" si="75"/>
        <v>217</v>
      </c>
      <c r="BO221" s="43">
        <f>IF(BO220&lt;'Retirement Calculator'!$B$68,BO220+1,NA())</f>
        <v>217</v>
      </c>
      <c r="BR221" s="43">
        <f t="shared" si="76"/>
        <v>19</v>
      </c>
      <c r="BS221" s="43">
        <f t="shared" si="77"/>
        <v>217</v>
      </c>
      <c r="BT221" s="43">
        <f>IF(BT220&lt;'Retirement Calculator'!$B$68,BT220+1,NA())</f>
        <v>217</v>
      </c>
      <c r="BW221" s="43">
        <f t="shared" si="78"/>
        <v>19</v>
      </c>
      <c r="BX221" s="43">
        <f t="shared" si="79"/>
        <v>217</v>
      </c>
      <c r="BY221" s="43">
        <f>IF(BY220&lt;'Retirement Calculator'!$B$68,BY220+1,NA())</f>
        <v>217</v>
      </c>
    </row>
    <row r="222" spans="1:77">
      <c r="A222" s="44"/>
      <c r="B222" s="12" t="e">
        <f xml:space="preserve"> IF(ISERROR(F222),NA(),AI222)</f>
        <v>#N/A</v>
      </c>
      <c r="C222" s="71"/>
      <c r="D222" s="104"/>
      <c r="E222" s="99"/>
      <c r="F222" s="102" t="e">
        <f t="shared" si="63"/>
        <v>#N/A</v>
      </c>
      <c r="G222" s="103" t="str">
        <f>IF(D222="","",(D222+G221)*(1+((1+'Retirement Calculator'!$B$56)^(1/12)-1)))</f>
        <v/>
      </c>
      <c r="H222" s="55" t="str">
        <f>IF(C222="","",FV((1+'Retirement Calculator'!$B$56)^(1/12)-1,AI222,-C222,,0))</f>
        <v/>
      </c>
      <c r="I222" s="71"/>
      <c r="J222" s="99"/>
      <c r="K222" s="99"/>
      <c r="L222" s="102" t="e">
        <f t="shared" si="64"/>
        <v>#N/A</v>
      </c>
      <c r="M222" s="12" t="str">
        <f>IF(I222="","",FV((1+'Retirement Calculator'!$B$57)^(1/12)-1,AR222,-I222,,0))</f>
        <v/>
      </c>
      <c r="N222" s="12" t="str">
        <f>IF(J222="","",(J222+N221)*(1+((1+'Retirement Calculator'!$B$57)^(1/12)-1)))</f>
        <v/>
      </c>
      <c r="O222" s="71"/>
      <c r="P222" s="71"/>
      <c r="Q222" s="99"/>
      <c r="R222" s="69" t="e">
        <f t="shared" si="65"/>
        <v>#N/A</v>
      </c>
      <c r="S222" s="12" t="str">
        <f>IF(O222="","",FV((1+'Retirement Calculator'!$B$58)^(1/12)-1,BA222,-O222,,0))</f>
        <v/>
      </c>
      <c r="T222" s="43" t="str">
        <f>IF(P222="","",(P222+T221)*(1+((1+'Retirement Calculator'!$B$58)^(1/12)-1)))</f>
        <v/>
      </c>
      <c r="U222" s="71"/>
      <c r="V222" s="99"/>
      <c r="W222" s="108" t="str">
        <f>IF(U222="","",(U222+W221)*(1+((1+'Retirement Calculator'!$C$65)^(1/12)-1)))</f>
        <v/>
      </c>
      <c r="X222" s="73">
        <f t="shared" si="60"/>
        <v>0</v>
      </c>
      <c r="Y222" s="83" t="str">
        <f>IF(ISERROR(B222),"",SUM($X$5:X222))</f>
        <v/>
      </c>
      <c r="Z222" s="73">
        <f t="shared" si="61"/>
        <v>0</v>
      </c>
      <c r="AA222" s="83" t="str">
        <f>IF(ISERROR(B222),"",IF(Z222=0,NA(),SUM($Z$5:Z222)))</f>
        <v/>
      </c>
      <c r="AB222" s="83">
        <f t="shared" si="62"/>
        <v>0</v>
      </c>
      <c r="AC222" s="83" t="str">
        <f>IF(ISERROR(B222),"",IF(AB222=0,NA(),SUM($AB$5:AB222)))</f>
        <v/>
      </c>
      <c r="AD222" s="68">
        <f>IF(ISERROR(AI222),"",IF(AG222=AG221+1,AD221*(1+'Retirement Calculator'!$B$6),AD221))</f>
        <v>173698.18427657592</v>
      </c>
      <c r="AE222" s="135"/>
      <c r="AF222" s="83" t="str">
        <f>IF(AE222="","",NPER((1+'Retirement Calculator'!$B$15)/(1+'Retirement Calculator'!$B$14)-1,-12*AE222,AA222,,1))</f>
        <v/>
      </c>
      <c r="AG222" s="129">
        <f t="shared" si="66"/>
        <v>19</v>
      </c>
      <c r="AH222" s="43">
        <f t="shared" si="67"/>
        <v>218</v>
      </c>
      <c r="AI222" s="43">
        <f>IF(AI221&lt;'Retirement Calculator'!$B$68,AI221+1,NA())</f>
        <v>218</v>
      </c>
      <c r="AJ222" s="47">
        <f>IF(ISERROR(AI222),"",IF(AG222=AG221+1,AJ221*(1+'Retirement Calculator'!$B$67),AJ221))</f>
        <v>74169.06231673529</v>
      </c>
      <c r="AK222" s="43">
        <f>IF(ISERROR(AJ222),"",FV((1+'Retirement Calculator'!$B$56)^(1/12)-1,AI222,-AJ222,,0))</f>
        <v>43240731.722305708</v>
      </c>
      <c r="AL222" s="47">
        <f>SUM($AJ$5:AJ222)</f>
        <v>7447830.667003016</v>
      </c>
      <c r="AN222" s="43" t="str">
        <f>IF(C222="","",SUM($C$5:C222))</f>
        <v/>
      </c>
      <c r="AP222" s="43">
        <f t="shared" si="68"/>
        <v>19</v>
      </c>
      <c r="AQ222" s="43">
        <f t="shared" si="69"/>
        <v>218</v>
      </c>
      <c r="AR222" s="43">
        <f>IF(AR221&lt;'Retirement Calculator'!$B$68,AR221+1,NA())</f>
        <v>218</v>
      </c>
      <c r="AS222" s="45">
        <f>IF(ISERROR(AR222),"",IF(AP222=AP221+1,AS221*(1+'Retirement Calculator'!$B$67),AS221))</f>
        <v>12361.510386122545</v>
      </c>
      <c r="AT222" s="43">
        <f>IF(ISERROR(AS222),"",FV((1+'Retirement Calculator'!$B$57)^(1/12)-1,AR222,-AS222,,0))</f>
        <v>4779973.2379104123</v>
      </c>
      <c r="AU222" s="47">
        <f>SUM($AJ$5:AS222)</f>
        <v>2785778057.0252256</v>
      </c>
      <c r="AW222" s="43" t="str">
        <f>IF(I222="","",SUM($I$5:I222))</f>
        <v/>
      </c>
      <c r="AY222" s="43">
        <f t="shared" si="70"/>
        <v>19</v>
      </c>
      <c r="AZ222" s="43">
        <f t="shared" si="71"/>
        <v>218</v>
      </c>
      <c r="BA222" s="43">
        <f>IF(BA221&lt;'Retirement Calculator'!$B$68,BA221+1,NA())</f>
        <v>218</v>
      </c>
      <c r="BB222" s="45">
        <f>IF(ISERROR(BA222),"",IF(AY222=AY221+1,BB221*(1+'Retirement Calculator'!$B$67),BB221))</f>
        <v>37084.531158367645</v>
      </c>
      <c r="BC222" s="43">
        <f>IF(ISERROR(BB222),"",FV((1+'Retirement Calculator'!$B$58)^(1/12)-1,BA222,-BB222,,0))</f>
        <v>17565823.526269283</v>
      </c>
      <c r="BD222" s="47">
        <f>SUM($AJ$5:BB222)</f>
        <v>142321508219.53568</v>
      </c>
      <c r="BF222" s="43" t="str">
        <f>IF(O222="","",SUM($O$5:O222))</f>
        <v/>
      </c>
      <c r="BH222" s="43">
        <f t="shared" si="72"/>
        <v>19</v>
      </c>
      <c r="BI222" s="43">
        <f t="shared" si="73"/>
        <v>218</v>
      </c>
      <c r="BJ222" s="43">
        <f>IF(BJ221&lt;'Retirement Calculator'!$B$68,BJ221+1,NA())</f>
        <v>218</v>
      </c>
      <c r="BM222" s="43">
        <f t="shared" si="74"/>
        <v>19</v>
      </c>
      <c r="BN222" s="43">
        <f t="shared" si="75"/>
        <v>218</v>
      </c>
      <c r="BO222" s="43">
        <f>IF(BO221&lt;'Retirement Calculator'!$B$68,BO221+1,NA())</f>
        <v>218</v>
      </c>
      <c r="BR222" s="43">
        <f t="shared" si="76"/>
        <v>19</v>
      </c>
      <c r="BS222" s="43">
        <f t="shared" si="77"/>
        <v>218</v>
      </c>
      <c r="BT222" s="43">
        <f>IF(BT221&lt;'Retirement Calculator'!$B$68,BT221+1,NA())</f>
        <v>218</v>
      </c>
      <c r="BW222" s="43">
        <f t="shared" si="78"/>
        <v>19</v>
      </c>
      <c r="BX222" s="43">
        <f t="shared" si="79"/>
        <v>218</v>
      </c>
      <c r="BY222" s="43">
        <f>IF(BY221&lt;'Retirement Calculator'!$B$68,BY221+1,NA())</f>
        <v>218</v>
      </c>
    </row>
    <row r="223" spans="1:77">
      <c r="A223" s="44"/>
      <c r="B223" s="12" t="e">
        <f xml:space="preserve"> IF(ISERROR(F223),NA(),AI223)</f>
        <v>#N/A</v>
      </c>
      <c r="C223" s="71"/>
      <c r="D223" s="104"/>
      <c r="E223" s="99"/>
      <c r="F223" s="102" t="e">
        <f t="shared" si="63"/>
        <v>#N/A</v>
      </c>
      <c r="G223" s="103" t="str">
        <f>IF(D223="","",(D223+G222)*(1+((1+'Retirement Calculator'!$B$56)^(1/12)-1)))</f>
        <v/>
      </c>
      <c r="H223" s="55" t="str">
        <f>IF(C223="","",FV((1+'Retirement Calculator'!$B$56)^(1/12)-1,AI223,-C223,,0))</f>
        <v/>
      </c>
      <c r="I223" s="71"/>
      <c r="J223" s="99"/>
      <c r="K223" s="99"/>
      <c r="L223" s="102" t="e">
        <f t="shared" si="64"/>
        <v>#N/A</v>
      </c>
      <c r="M223" s="12" t="str">
        <f>IF(I223="","",FV((1+'Retirement Calculator'!$B$57)^(1/12)-1,AR223,-I223,,0))</f>
        <v/>
      </c>
      <c r="N223" s="12" t="str">
        <f>IF(J223="","",(J223+N222)*(1+((1+'Retirement Calculator'!$B$57)^(1/12)-1)))</f>
        <v/>
      </c>
      <c r="O223" s="71"/>
      <c r="P223" s="71"/>
      <c r="Q223" s="99"/>
      <c r="R223" s="69" t="e">
        <f t="shared" si="65"/>
        <v>#N/A</v>
      </c>
      <c r="S223" s="12" t="str">
        <f>IF(O223="","",FV((1+'Retirement Calculator'!$B$58)^(1/12)-1,BA223,-O223,,0))</f>
        <v/>
      </c>
      <c r="T223" s="43" t="str">
        <f>IF(P223="","",(P223+T222)*(1+((1+'Retirement Calculator'!$B$58)^(1/12)-1)))</f>
        <v/>
      </c>
      <c r="U223" s="71"/>
      <c r="V223" s="99"/>
      <c r="W223" s="108" t="str">
        <f>IF(U223="","",(U223+W222)*(1+((1+'Retirement Calculator'!$C$65)^(1/12)-1)))</f>
        <v/>
      </c>
      <c r="X223" s="73">
        <f t="shared" si="60"/>
        <v>0</v>
      </c>
      <c r="Y223" s="83" t="str">
        <f>IF(ISERROR(B223),"",SUM($X$5:X223))</f>
        <v/>
      </c>
      <c r="Z223" s="73">
        <f t="shared" si="61"/>
        <v>0</v>
      </c>
      <c r="AA223" s="83" t="str">
        <f>IF(ISERROR(B223),"",IF(Z223=0,NA(),SUM($Z$5:Z223)))</f>
        <v/>
      </c>
      <c r="AB223" s="83">
        <f t="shared" si="62"/>
        <v>0</v>
      </c>
      <c r="AC223" s="83" t="str">
        <f>IF(ISERROR(B223),"",IF(AB223=0,NA(),SUM($AB$5:AB223)))</f>
        <v/>
      </c>
      <c r="AD223" s="68">
        <f>IF(ISERROR(AI223),"",IF(AG223=AG222+1,AD222*(1+'Retirement Calculator'!$B$6),AD222))</f>
        <v>173698.18427657592</v>
      </c>
      <c r="AE223" s="135"/>
      <c r="AF223" s="83" t="str">
        <f>IF(AE223="","",NPER((1+'Retirement Calculator'!$B$15)/(1+'Retirement Calculator'!$B$14)-1,-12*AE223,AA223,,1))</f>
        <v/>
      </c>
      <c r="AG223" s="129">
        <f t="shared" si="66"/>
        <v>19</v>
      </c>
      <c r="AH223" s="43">
        <f t="shared" si="67"/>
        <v>219</v>
      </c>
      <c r="AI223" s="43">
        <f>IF(AI222&lt;'Retirement Calculator'!$B$68,AI222+1,NA())</f>
        <v>219</v>
      </c>
      <c r="AJ223" s="47">
        <f>IF(ISERROR(AI223),"",IF(AG223=AG222+1,AJ222*(1+'Retirement Calculator'!$B$67),AJ222))</f>
        <v>74169.06231673529</v>
      </c>
      <c r="AK223" s="43">
        <f>IF(ISERROR(AJ223),"",FV((1+'Retirement Calculator'!$B$56)^(1/12)-1,AI223,-AJ223,,0))</f>
        <v>43659708.451624654</v>
      </c>
      <c r="AL223" s="47">
        <f>SUM($AJ$5:AJ223)</f>
        <v>7521999.7293197513</v>
      </c>
      <c r="AN223" s="43" t="str">
        <f>IF(C223="","",SUM($C$5:C223))</f>
        <v/>
      </c>
      <c r="AP223" s="43">
        <f t="shared" si="68"/>
        <v>19</v>
      </c>
      <c r="AQ223" s="43">
        <f t="shared" si="69"/>
        <v>219</v>
      </c>
      <c r="AR223" s="43">
        <f>IF(AR222&lt;'Retirement Calculator'!$B$68,AR222+1,NA())</f>
        <v>219</v>
      </c>
      <c r="AS223" s="45">
        <f>IF(ISERROR(AR223),"",IF(AP223=AP222+1,AS222*(1+'Retirement Calculator'!$B$67),AS222))</f>
        <v>12361.510386122545</v>
      </c>
      <c r="AT223" s="43">
        <f>IF(ISERROR(AS223),"",FV((1+'Retirement Calculator'!$B$57)^(1/12)-1,AR223,-AS223,,0))</f>
        <v>4815601.5097330473</v>
      </c>
      <c r="AU223" s="47">
        <f>SUM($AJ$5:AS223)</f>
        <v>2837046752.778873</v>
      </c>
      <c r="AW223" s="43" t="str">
        <f>IF(I223="","",SUM($I$5:I223))</f>
        <v/>
      </c>
      <c r="AY223" s="43">
        <f t="shared" si="70"/>
        <v>19</v>
      </c>
      <c r="AZ223" s="43">
        <f t="shared" si="71"/>
        <v>219</v>
      </c>
      <c r="BA223" s="43">
        <f>IF(BA222&lt;'Retirement Calculator'!$B$68,BA222+1,NA())</f>
        <v>219</v>
      </c>
      <c r="BB223" s="45">
        <f>IF(ISERROR(BA223),"",IF(AY223=AY222+1,BB222*(1+'Retirement Calculator'!$B$67),BB222))</f>
        <v>37084.531158367645</v>
      </c>
      <c r="BC223" s="43">
        <f>IF(ISERROR(BB223),"",FV((1+'Retirement Calculator'!$B$58)^(1/12)-1,BA223,-BB223,,0))</f>
        <v>17715927.094902679</v>
      </c>
      <c r="BD223" s="47">
        <f>SUM($AJ$5:BB223)</f>
        <v>145214676811.10907</v>
      </c>
      <c r="BF223" s="43" t="str">
        <f>IF(O223="","",SUM($O$5:O223))</f>
        <v/>
      </c>
      <c r="BH223" s="43">
        <f t="shared" si="72"/>
        <v>19</v>
      </c>
      <c r="BI223" s="43">
        <f t="shared" si="73"/>
        <v>219</v>
      </c>
      <c r="BJ223" s="43">
        <f>IF(BJ222&lt;'Retirement Calculator'!$B$68,BJ222+1,NA())</f>
        <v>219</v>
      </c>
      <c r="BM223" s="43">
        <f t="shared" si="74"/>
        <v>19</v>
      </c>
      <c r="BN223" s="43">
        <f t="shared" si="75"/>
        <v>219</v>
      </c>
      <c r="BO223" s="43">
        <f>IF(BO222&lt;'Retirement Calculator'!$B$68,BO222+1,NA())</f>
        <v>219</v>
      </c>
      <c r="BR223" s="43">
        <f t="shared" si="76"/>
        <v>19</v>
      </c>
      <c r="BS223" s="43">
        <f t="shared" si="77"/>
        <v>219</v>
      </c>
      <c r="BT223" s="43">
        <f>IF(BT222&lt;'Retirement Calculator'!$B$68,BT222+1,NA())</f>
        <v>219</v>
      </c>
      <c r="BW223" s="43">
        <f t="shared" si="78"/>
        <v>19</v>
      </c>
      <c r="BX223" s="43">
        <f t="shared" si="79"/>
        <v>219</v>
      </c>
      <c r="BY223" s="43">
        <f>IF(BY222&lt;'Retirement Calculator'!$B$68,BY222+1,NA())</f>
        <v>219</v>
      </c>
    </row>
    <row r="224" spans="1:77">
      <c r="A224" s="44"/>
      <c r="B224" s="12" t="e">
        <f xml:space="preserve"> IF(ISERROR(F224),NA(),AI224)</f>
        <v>#N/A</v>
      </c>
      <c r="C224" s="71"/>
      <c r="D224" s="104"/>
      <c r="E224" s="99"/>
      <c r="F224" s="102" t="e">
        <f t="shared" si="63"/>
        <v>#N/A</v>
      </c>
      <c r="G224" s="103" t="str">
        <f>IF(D224="","",(D224+G223)*(1+((1+'Retirement Calculator'!$B$56)^(1/12)-1)))</f>
        <v/>
      </c>
      <c r="H224" s="55" t="str">
        <f>IF(C224="","",FV((1+'Retirement Calculator'!$B$56)^(1/12)-1,AI224,-C224,,0))</f>
        <v/>
      </c>
      <c r="I224" s="71"/>
      <c r="J224" s="99"/>
      <c r="K224" s="99"/>
      <c r="L224" s="102" t="e">
        <f t="shared" si="64"/>
        <v>#N/A</v>
      </c>
      <c r="M224" s="12" t="str">
        <f>IF(I224="","",FV((1+'Retirement Calculator'!$B$57)^(1/12)-1,AR224,-I224,,0))</f>
        <v/>
      </c>
      <c r="N224" s="12" t="str">
        <f>IF(J224="","",(J224+N223)*(1+((1+'Retirement Calculator'!$B$57)^(1/12)-1)))</f>
        <v/>
      </c>
      <c r="O224" s="71"/>
      <c r="P224" s="71"/>
      <c r="Q224" s="99"/>
      <c r="R224" s="69" t="e">
        <f t="shared" si="65"/>
        <v>#N/A</v>
      </c>
      <c r="S224" s="12" t="str">
        <f>IF(O224="","",FV((1+'Retirement Calculator'!$B$58)^(1/12)-1,BA224,-O224,,0))</f>
        <v/>
      </c>
      <c r="T224" s="43" t="str">
        <f>IF(P224="","",(P224+T223)*(1+((1+'Retirement Calculator'!$B$58)^(1/12)-1)))</f>
        <v/>
      </c>
      <c r="U224" s="71"/>
      <c r="V224" s="99"/>
      <c r="W224" s="108" t="str">
        <f>IF(U224="","",(U224+W223)*(1+((1+'Retirement Calculator'!$C$65)^(1/12)-1)))</f>
        <v/>
      </c>
      <c r="X224" s="73">
        <f t="shared" si="60"/>
        <v>0</v>
      </c>
      <c r="Y224" s="83" t="str">
        <f>IF(ISERROR(B224),"",SUM($X$5:X224))</f>
        <v/>
      </c>
      <c r="Z224" s="73">
        <f t="shared" si="61"/>
        <v>0</v>
      </c>
      <c r="AA224" s="83" t="str">
        <f>IF(ISERROR(B224),"",IF(Z224=0,NA(),SUM($Z$5:Z224)))</f>
        <v/>
      </c>
      <c r="AB224" s="83">
        <f t="shared" si="62"/>
        <v>0</v>
      </c>
      <c r="AC224" s="83" t="str">
        <f>IF(ISERROR(B224),"",IF(AB224=0,NA(),SUM($AB$5:AB224)))</f>
        <v/>
      </c>
      <c r="AD224" s="68">
        <f>IF(ISERROR(AI224),"",IF(AG224=AG223+1,AD223*(1+'Retirement Calculator'!$B$6),AD223))</f>
        <v>173698.18427657592</v>
      </c>
      <c r="AE224" s="135"/>
      <c r="AF224" s="83" t="str">
        <f>IF(AE224="","",NPER((1+'Retirement Calculator'!$B$15)/(1+'Retirement Calculator'!$B$14)-1,-12*AE224,AA224,,1))</f>
        <v/>
      </c>
      <c r="AG224" s="129">
        <f t="shared" si="66"/>
        <v>19</v>
      </c>
      <c r="AH224" s="43">
        <f t="shared" si="67"/>
        <v>220</v>
      </c>
      <c r="AI224" s="43">
        <f>IF(AI223&lt;'Retirement Calculator'!$B$68,AI223+1,NA())</f>
        <v>220</v>
      </c>
      <c r="AJ224" s="47">
        <f>IF(ISERROR(AI224),"",IF(AG224=AG223+1,AJ223*(1+'Retirement Calculator'!$B$67),AJ223))</f>
        <v>74169.06231673529</v>
      </c>
      <c r="AK224" s="43">
        <f>IF(ISERROR(AJ224),"",FV((1+'Retirement Calculator'!$B$56)^(1/12)-1,AI224,-AJ224,,0))</f>
        <v>44082026.160219647</v>
      </c>
      <c r="AL224" s="47">
        <f>SUM($AJ$5:AJ224)</f>
        <v>7596168.7916364865</v>
      </c>
      <c r="AN224" s="43" t="str">
        <f>IF(C224="","",SUM($C$5:C224))</f>
        <v/>
      </c>
      <c r="AP224" s="43">
        <f t="shared" si="68"/>
        <v>19</v>
      </c>
      <c r="AQ224" s="43">
        <f t="shared" si="69"/>
        <v>220</v>
      </c>
      <c r="AR224" s="43">
        <f>IF(AR223&lt;'Retirement Calculator'!$B$68,AR223+1,NA())</f>
        <v>220</v>
      </c>
      <c r="AS224" s="45">
        <f>IF(ISERROR(AR224),"",IF(AP224=AP223+1,AS223*(1+'Retirement Calculator'!$B$67),AS223))</f>
        <v>12361.510386122545</v>
      </c>
      <c r="AT224" s="43">
        <f>IF(ISERROR(AS224),"",FV((1+'Retirement Calculator'!$B$57)^(1/12)-1,AR224,-AS224,,0))</f>
        <v>4851403.2039703401</v>
      </c>
      <c r="AU224" s="47">
        <f>SUM($AJ$5:AS224)</f>
        <v>2888811937.303432</v>
      </c>
      <c r="AW224" s="43" t="str">
        <f>IF(I224="","",SUM($I$5:I224))</f>
        <v/>
      </c>
      <c r="AY224" s="43">
        <f t="shared" si="70"/>
        <v>19</v>
      </c>
      <c r="AZ224" s="43">
        <f t="shared" si="71"/>
        <v>220</v>
      </c>
      <c r="BA224" s="43">
        <f>IF(BA223&lt;'Retirement Calculator'!$B$68,BA223+1,NA())</f>
        <v>220</v>
      </c>
      <c r="BB224" s="45">
        <f>IF(ISERROR(BA224),"",IF(AY224=AY223+1,BB223*(1+'Retirement Calculator'!$B$67),BB223))</f>
        <v>37084.531158367645</v>
      </c>
      <c r="BC224" s="43">
        <f>IF(ISERROR(BB224),"",FV((1+'Retirement Calculator'!$B$58)^(1/12)-1,BA224,-BB224,,0))</f>
        <v>17866996.434416268</v>
      </c>
      <c r="BD224" s="47">
        <f>SUM($AJ$5:BB224)</f>
        <v>148160142879.67218</v>
      </c>
      <c r="BF224" s="43" t="str">
        <f>IF(O224="","",SUM($O$5:O224))</f>
        <v/>
      </c>
      <c r="BH224" s="43">
        <f t="shared" si="72"/>
        <v>19</v>
      </c>
      <c r="BI224" s="43">
        <f t="shared" si="73"/>
        <v>220</v>
      </c>
      <c r="BJ224" s="43">
        <f>IF(BJ223&lt;'Retirement Calculator'!$B$68,BJ223+1,NA())</f>
        <v>220</v>
      </c>
      <c r="BM224" s="43">
        <f t="shared" si="74"/>
        <v>19</v>
      </c>
      <c r="BN224" s="43">
        <f t="shared" si="75"/>
        <v>220</v>
      </c>
      <c r="BO224" s="43">
        <f>IF(BO223&lt;'Retirement Calculator'!$B$68,BO223+1,NA())</f>
        <v>220</v>
      </c>
      <c r="BR224" s="43">
        <f t="shared" si="76"/>
        <v>19</v>
      </c>
      <c r="BS224" s="43">
        <f t="shared" si="77"/>
        <v>220</v>
      </c>
      <c r="BT224" s="43">
        <f>IF(BT223&lt;'Retirement Calculator'!$B$68,BT223+1,NA())</f>
        <v>220</v>
      </c>
      <c r="BW224" s="43">
        <f t="shared" si="78"/>
        <v>19</v>
      </c>
      <c r="BX224" s="43">
        <f t="shared" si="79"/>
        <v>220</v>
      </c>
      <c r="BY224" s="43">
        <f>IF(BY223&lt;'Retirement Calculator'!$B$68,BY223+1,NA())</f>
        <v>220</v>
      </c>
    </row>
    <row r="225" spans="1:77">
      <c r="A225" s="44"/>
      <c r="B225" s="12" t="e">
        <f xml:space="preserve"> IF(ISERROR(F225),NA(),AI225)</f>
        <v>#N/A</v>
      </c>
      <c r="C225" s="71"/>
      <c r="D225" s="104"/>
      <c r="E225" s="99"/>
      <c r="F225" s="102" t="e">
        <f t="shared" si="63"/>
        <v>#N/A</v>
      </c>
      <c r="G225" s="103" t="str">
        <f>IF(D225="","",(D225+G224)*(1+((1+'Retirement Calculator'!$B$56)^(1/12)-1)))</f>
        <v/>
      </c>
      <c r="H225" s="55" t="str">
        <f>IF(C225="","",FV((1+'Retirement Calculator'!$B$56)^(1/12)-1,AI225,-C225,,0))</f>
        <v/>
      </c>
      <c r="I225" s="71"/>
      <c r="J225" s="99"/>
      <c r="K225" s="99"/>
      <c r="L225" s="102" t="e">
        <f t="shared" si="64"/>
        <v>#N/A</v>
      </c>
      <c r="M225" s="12" t="str">
        <f>IF(I225="","",FV((1+'Retirement Calculator'!$B$57)^(1/12)-1,AR225,-I225,,0))</f>
        <v/>
      </c>
      <c r="N225" s="12" t="str">
        <f>IF(J225="","",(J225+N224)*(1+((1+'Retirement Calculator'!$B$57)^(1/12)-1)))</f>
        <v/>
      </c>
      <c r="O225" s="71"/>
      <c r="P225" s="71"/>
      <c r="Q225" s="99"/>
      <c r="R225" s="69" t="e">
        <f t="shared" si="65"/>
        <v>#N/A</v>
      </c>
      <c r="S225" s="12" t="str">
        <f>IF(O225="","",FV((1+'Retirement Calculator'!$B$58)^(1/12)-1,BA225,-O225,,0))</f>
        <v/>
      </c>
      <c r="T225" s="43" t="str">
        <f>IF(P225="","",(P225+T224)*(1+((1+'Retirement Calculator'!$B$58)^(1/12)-1)))</f>
        <v/>
      </c>
      <c r="U225" s="71"/>
      <c r="V225" s="99"/>
      <c r="W225" s="108" t="str">
        <f>IF(U225="","",(U225+W224)*(1+((1+'Retirement Calculator'!$C$65)^(1/12)-1)))</f>
        <v/>
      </c>
      <c r="X225" s="73">
        <f t="shared" si="60"/>
        <v>0</v>
      </c>
      <c r="Y225" s="83" t="str">
        <f>IF(ISERROR(B225),"",SUM($X$5:X225))</f>
        <v/>
      </c>
      <c r="Z225" s="73">
        <f t="shared" si="61"/>
        <v>0</v>
      </c>
      <c r="AA225" s="83" t="str">
        <f>IF(ISERROR(B225),"",IF(Z225=0,NA(),SUM($Z$5:Z225)))</f>
        <v/>
      </c>
      <c r="AB225" s="83">
        <f t="shared" si="62"/>
        <v>0</v>
      </c>
      <c r="AC225" s="83" t="str">
        <f>IF(ISERROR(B225),"",IF(AB225=0,NA(),SUM($AB$5:AB225)))</f>
        <v/>
      </c>
      <c r="AD225" s="68">
        <f>IF(ISERROR(AI225),"",IF(AG225=AG224+1,AD224*(1+'Retirement Calculator'!$B$6),AD224))</f>
        <v>173698.18427657592</v>
      </c>
      <c r="AE225" s="135"/>
      <c r="AF225" s="83" t="str">
        <f>IF(AE225="","",NPER((1+'Retirement Calculator'!$B$15)/(1+'Retirement Calculator'!$B$14)-1,-12*AE225,AA225,,1))</f>
        <v/>
      </c>
      <c r="AG225" s="129">
        <f t="shared" si="66"/>
        <v>19</v>
      </c>
      <c r="AH225" s="43">
        <f t="shared" si="67"/>
        <v>221</v>
      </c>
      <c r="AI225" s="43">
        <f>IF(AI224&lt;'Retirement Calculator'!$B$68,AI224+1,NA())</f>
        <v>221</v>
      </c>
      <c r="AJ225" s="47">
        <f>IF(ISERROR(AI225),"",IF(AG225=AG224+1,AJ224*(1+'Retirement Calculator'!$B$67),AJ224))</f>
        <v>74169.06231673529</v>
      </c>
      <c r="AK225" s="43">
        <f>IF(ISERROR(AJ225),"",FV((1+'Retirement Calculator'!$B$56)^(1/12)-1,AI225,-AJ225,,0))</f>
        <v>44507711.489528582</v>
      </c>
      <c r="AL225" s="47">
        <f>SUM($AJ$5:AJ225)</f>
        <v>7670337.8539532218</v>
      </c>
      <c r="AN225" s="43" t="str">
        <f>IF(C225="","",SUM($C$5:C225))</f>
        <v/>
      </c>
      <c r="AP225" s="43">
        <f t="shared" si="68"/>
        <v>19</v>
      </c>
      <c r="AQ225" s="43">
        <f t="shared" si="69"/>
        <v>221</v>
      </c>
      <c r="AR225" s="43">
        <f>IF(AR224&lt;'Retirement Calculator'!$B$68,AR224+1,NA())</f>
        <v>221</v>
      </c>
      <c r="AS225" s="45">
        <f>IF(ISERROR(AR225),"",IF(AP225=AP224+1,AS224*(1+'Retirement Calculator'!$B$67),AS224))</f>
        <v>12361.510386122545</v>
      </c>
      <c r="AT225" s="43">
        <f>IF(ISERROR(AS225),"",FV((1+'Retirement Calculator'!$B$57)^(1/12)-1,AR225,-AS225,,0))</f>
        <v>4887379.164764652</v>
      </c>
      <c r="AU225" s="47">
        <f>SUM($AJ$5:AS225)</f>
        <v>2941076978.2196169</v>
      </c>
      <c r="AW225" s="43" t="str">
        <f>IF(I225="","",SUM($I$5:I225))</f>
        <v/>
      </c>
      <c r="AY225" s="43">
        <f t="shared" si="70"/>
        <v>19</v>
      </c>
      <c r="AZ225" s="43">
        <f t="shared" si="71"/>
        <v>221</v>
      </c>
      <c r="BA225" s="43">
        <f>IF(BA224&lt;'Retirement Calculator'!$B$68,BA224+1,NA())</f>
        <v>221</v>
      </c>
      <c r="BB225" s="45">
        <f>IF(ISERROR(BA225),"",IF(AY225=AY224+1,BB224*(1+'Retirement Calculator'!$B$67),BB224))</f>
        <v>37084.531158367645</v>
      </c>
      <c r="BC225" s="43">
        <f>IF(ISERROR(BB225),"",FV((1+'Retirement Calculator'!$B$58)^(1/12)-1,BA225,-BB225,,0))</f>
        <v>18019037.758609004</v>
      </c>
      <c r="BD225" s="47">
        <f>SUM($AJ$5:BB225)</f>
        <v>151158409823.50388</v>
      </c>
      <c r="BF225" s="43" t="str">
        <f>IF(O225="","",SUM($O$5:O225))</f>
        <v/>
      </c>
      <c r="BH225" s="43">
        <f t="shared" si="72"/>
        <v>19</v>
      </c>
      <c r="BI225" s="43">
        <f t="shared" si="73"/>
        <v>221</v>
      </c>
      <c r="BJ225" s="43">
        <f>IF(BJ224&lt;'Retirement Calculator'!$B$68,BJ224+1,NA())</f>
        <v>221</v>
      </c>
      <c r="BM225" s="43">
        <f t="shared" si="74"/>
        <v>19</v>
      </c>
      <c r="BN225" s="43">
        <f t="shared" si="75"/>
        <v>221</v>
      </c>
      <c r="BO225" s="43">
        <f>IF(BO224&lt;'Retirement Calculator'!$B$68,BO224+1,NA())</f>
        <v>221</v>
      </c>
      <c r="BR225" s="43">
        <f t="shared" si="76"/>
        <v>19</v>
      </c>
      <c r="BS225" s="43">
        <f t="shared" si="77"/>
        <v>221</v>
      </c>
      <c r="BT225" s="43">
        <f>IF(BT224&lt;'Retirement Calculator'!$B$68,BT224+1,NA())</f>
        <v>221</v>
      </c>
      <c r="BW225" s="43">
        <f t="shared" si="78"/>
        <v>19</v>
      </c>
      <c r="BX225" s="43">
        <f t="shared" si="79"/>
        <v>221</v>
      </c>
      <c r="BY225" s="43">
        <f>IF(BY224&lt;'Retirement Calculator'!$B$68,BY224+1,NA())</f>
        <v>221</v>
      </c>
    </row>
    <row r="226" spans="1:77">
      <c r="A226" s="44"/>
      <c r="B226" s="12" t="e">
        <f xml:space="preserve"> IF(ISERROR(F226),NA(),AI226)</f>
        <v>#N/A</v>
      </c>
      <c r="C226" s="71"/>
      <c r="D226" s="104"/>
      <c r="E226" s="99"/>
      <c r="F226" s="102" t="e">
        <f t="shared" si="63"/>
        <v>#N/A</v>
      </c>
      <c r="G226" s="103" t="str">
        <f>IF(D226="","",(D226+G225)*(1+((1+'Retirement Calculator'!$B$56)^(1/12)-1)))</f>
        <v/>
      </c>
      <c r="H226" s="55" t="str">
        <f>IF(C226="","",FV((1+'Retirement Calculator'!$B$56)^(1/12)-1,AI226,-C226,,0))</f>
        <v/>
      </c>
      <c r="I226" s="71"/>
      <c r="J226" s="99"/>
      <c r="K226" s="99"/>
      <c r="L226" s="102" t="e">
        <f t="shared" si="64"/>
        <v>#N/A</v>
      </c>
      <c r="M226" s="12" t="str">
        <f>IF(I226="","",FV((1+'Retirement Calculator'!$B$57)^(1/12)-1,AR226,-I226,,0))</f>
        <v/>
      </c>
      <c r="N226" s="12" t="str">
        <f>IF(J226="","",(J226+N225)*(1+((1+'Retirement Calculator'!$B$57)^(1/12)-1)))</f>
        <v/>
      </c>
      <c r="O226" s="71"/>
      <c r="P226" s="71"/>
      <c r="Q226" s="99"/>
      <c r="R226" s="69" t="e">
        <f t="shared" si="65"/>
        <v>#N/A</v>
      </c>
      <c r="S226" s="12" t="str">
        <f>IF(O226="","",FV((1+'Retirement Calculator'!$B$58)^(1/12)-1,BA226,-O226,,0))</f>
        <v/>
      </c>
      <c r="T226" s="43" t="str">
        <f>IF(P226="","",(P226+T225)*(1+((1+'Retirement Calculator'!$B$58)^(1/12)-1)))</f>
        <v/>
      </c>
      <c r="U226" s="71"/>
      <c r="V226" s="99"/>
      <c r="W226" s="108" t="str">
        <f>IF(U226="","",(U226+W225)*(1+((1+'Retirement Calculator'!$C$65)^(1/12)-1)))</f>
        <v/>
      </c>
      <c r="X226" s="73">
        <f t="shared" si="60"/>
        <v>0</v>
      </c>
      <c r="Y226" s="83" t="str">
        <f>IF(ISERROR(B226),"",SUM($X$5:X226))</f>
        <v/>
      </c>
      <c r="Z226" s="73">
        <f t="shared" si="61"/>
        <v>0</v>
      </c>
      <c r="AA226" s="83" t="str">
        <f>IF(ISERROR(B226),"",IF(Z226=0,NA(),SUM($Z$5:Z226)))</f>
        <v/>
      </c>
      <c r="AB226" s="83">
        <f t="shared" si="62"/>
        <v>0</v>
      </c>
      <c r="AC226" s="83" t="str">
        <f>IF(ISERROR(B226),"",IF(AB226=0,NA(),SUM($AB$5:AB226)))</f>
        <v/>
      </c>
      <c r="AD226" s="68">
        <f>IF(ISERROR(AI226),"",IF(AG226=AG225+1,AD225*(1+'Retirement Calculator'!$B$6),AD225))</f>
        <v>173698.18427657592</v>
      </c>
      <c r="AE226" s="135"/>
      <c r="AF226" s="83" t="str">
        <f>IF(AE226="","",NPER((1+'Retirement Calculator'!$B$15)/(1+'Retirement Calculator'!$B$14)-1,-12*AE226,AA226,,1))</f>
        <v/>
      </c>
      <c r="AG226" s="129">
        <f t="shared" si="66"/>
        <v>19</v>
      </c>
      <c r="AH226" s="43">
        <f t="shared" si="67"/>
        <v>222</v>
      </c>
      <c r="AI226" s="43">
        <f>IF(AI225&lt;'Retirement Calculator'!$B$68,AI225+1,NA())</f>
        <v>222</v>
      </c>
      <c r="AJ226" s="47">
        <f>IF(ISERROR(AI226),"",IF(AG226=AG225+1,AJ225*(1+'Retirement Calculator'!$B$67),AJ225))</f>
        <v>74169.06231673529</v>
      </c>
      <c r="AK226" s="43">
        <f>IF(ISERROR(AJ226),"",FV((1+'Retirement Calculator'!$B$56)^(1/12)-1,AI226,-AJ226,,0))</f>
        <v>44936791.29343193</v>
      </c>
      <c r="AL226" s="47">
        <f>SUM($AJ$5:AJ226)</f>
        <v>7744506.9162699571</v>
      </c>
      <c r="AN226" s="43" t="str">
        <f>IF(C226="","",SUM($C$5:C226))</f>
        <v/>
      </c>
      <c r="AP226" s="43">
        <f t="shared" si="68"/>
        <v>19</v>
      </c>
      <c r="AQ226" s="43">
        <f t="shared" si="69"/>
        <v>222</v>
      </c>
      <c r="AR226" s="43">
        <f>IF(AR225&lt;'Retirement Calculator'!$B$68,AR225+1,NA())</f>
        <v>222</v>
      </c>
      <c r="AS226" s="45">
        <f>IF(ISERROR(AR226),"",IF(AP226=AP225+1,AS225*(1+'Retirement Calculator'!$B$67),AS225))</f>
        <v>12361.510386122545</v>
      </c>
      <c r="AT226" s="43">
        <f>IF(ISERROR(AS226),"",FV((1+'Retirement Calculator'!$B$57)^(1/12)-1,AR226,-AS226,,0))</f>
        <v>4923530.2403672729</v>
      </c>
      <c r="AU226" s="47">
        <f>SUM($AJ$5:AS226)</f>
        <v>2993845270.0020213</v>
      </c>
      <c r="AW226" s="43" t="str">
        <f>IF(I226="","",SUM($I$5:I226))</f>
        <v/>
      </c>
      <c r="AY226" s="43">
        <f t="shared" si="70"/>
        <v>19</v>
      </c>
      <c r="AZ226" s="43">
        <f t="shared" si="71"/>
        <v>222</v>
      </c>
      <c r="BA226" s="43">
        <f>IF(BA225&lt;'Retirement Calculator'!$B$68,BA225+1,NA())</f>
        <v>222</v>
      </c>
      <c r="BB226" s="45">
        <f>IF(ISERROR(BA226),"",IF(AY226=AY225+1,BB225*(1+'Retirement Calculator'!$B$67),BB225))</f>
        <v>37084.531158367645</v>
      </c>
      <c r="BC226" s="43">
        <f>IF(ISERROR(BB226),"",FV((1+'Retirement Calculator'!$B$58)^(1/12)-1,BA226,-BB226,,0))</f>
        <v>18172057.321259547</v>
      </c>
      <c r="BD226" s="47">
        <f>SUM($AJ$5:BB226)</f>
        <v>154209984463.05978</v>
      </c>
      <c r="BF226" s="43" t="str">
        <f>IF(O226="","",SUM($O$5:O226))</f>
        <v/>
      </c>
      <c r="BH226" s="43">
        <f t="shared" si="72"/>
        <v>19</v>
      </c>
      <c r="BI226" s="43">
        <f t="shared" si="73"/>
        <v>222</v>
      </c>
      <c r="BJ226" s="43">
        <f>IF(BJ225&lt;'Retirement Calculator'!$B$68,BJ225+1,NA())</f>
        <v>222</v>
      </c>
      <c r="BM226" s="43">
        <f t="shared" si="74"/>
        <v>19</v>
      </c>
      <c r="BN226" s="43">
        <f t="shared" si="75"/>
        <v>222</v>
      </c>
      <c r="BO226" s="43">
        <f>IF(BO225&lt;'Retirement Calculator'!$B$68,BO225+1,NA())</f>
        <v>222</v>
      </c>
      <c r="BR226" s="43">
        <f t="shared" si="76"/>
        <v>19</v>
      </c>
      <c r="BS226" s="43">
        <f t="shared" si="77"/>
        <v>222</v>
      </c>
      <c r="BT226" s="43">
        <f>IF(BT225&lt;'Retirement Calculator'!$B$68,BT225+1,NA())</f>
        <v>222</v>
      </c>
      <c r="BW226" s="43">
        <f t="shared" si="78"/>
        <v>19</v>
      </c>
      <c r="BX226" s="43">
        <f t="shared" si="79"/>
        <v>222</v>
      </c>
      <c r="BY226" s="43">
        <f>IF(BY225&lt;'Retirement Calculator'!$B$68,BY225+1,NA())</f>
        <v>222</v>
      </c>
    </row>
    <row r="227" spans="1:77">
      <c r="A227" s="44"/>
      <c r="B227" s="12" t="e">
        <f xml:space="preserve"> IF(ISERROR(F227),NA(),AI227)</f>
        <v>#N/A</v>
      </c>
      <c r="C227" s="71"/>
      <c r="D227" s="104"/>
      <c r="E227" s="99"/>
      <c r="F227" s="102" t="e">
        <f t="shared" si="63"/>
        <v>#N/A</v>
      </c>
      <c r="G227" s="103" t="str">
        <f>IF(D227="","",(D227+G226)*(1+((1+'Retirement Calculator'!$B$56)^(1/12)-1)))</f>
        <v/>
      </c>
      <c r="H227" s="55" t="str">
        <f>IF(C227="","",FV((1+'Retirement Calculator'!$B$56)^(1/12)-1,AI227,-C227,,0))</f>
        <v/>
      </c>
      <c r="I227" s="71"/>
      <c r="J227" s="99"/>
      <c r="K227" s="99"/>
      <c r="L227" s="102" t="e">
        <f t="shared" si="64"/>
        <v>#N/A</v>
      </c>
      <c r="M227" s="12" t="str">
        <f>IF(I227="","",FV((1+'Retirement Calculator'!$B$57)^(1/12)-1,AR227,-I227,,0))</f>
        <v/>
      </c>
      <c r="N227" s="12" t="str">
        <f>IF(J227="","",(J227+N226)*(1+((1+'Retirement Calculator'!$B$57)^(1/12)-1)))</f>
        <v/>
      </c>
      <c r="O227" s="71"/>
      <c r="P227" s="71"/>
      <c r="Q227" s="99"/>
      <c r="R227" s="69" t="e">
        <f t="shared" si="65"/>
        <v>#N/A</v>
      </c>
      <c r="S227" s="12" t="str">
        <f>IF(O227="","",FV((1+'Retirement Calculator'!$B$58)^(1/12)-1,BA227,-O227,,0))</f>
        <v/>
      </c>
      <c r="T227" s="43" t="str">
        <f>IF(P227="","",(P227+T226)*(1+((1+'Retirement Calculator'!$B$58)^(1/12)-1)))</f>
        <v/>
      </c>
      <c r="U227" s="71"/>
      <c r="V227" s="99"/>
      <c r="W227" s="108" t="str">
        <f>IF(U227="","",(U227+W226)*(1+((1+'Retirement Calculator'!$C$65)^(1/12)-1)))</f>
        <v/>
      </c>
      <c r="X227" s="73">
        <f t="shared" si="60"/>
        <v>0</v>
      </c>
      <c r="Y227" s="83" t="str">
        <f>IF(ISERROR(B227),"",SUM($X$5:X227))</f>
        <v/>
      </c>
      <c r="Z227" s="73">
        <f t="shared" si="61"/>
        <v>0</v>
      </c>
      <c r="AA227" s="83" t="str">
        <f>IF(ISERROR(B227),"",IF(Z227=0,NA(),SUM($Z$5:Z227)))</f>
        <v/>
      </c>
      <c r="AB227" s="83">
        <f t="shared" si="62"/>
        <v>0</v>
      </c>
      <c r="AC227" s="83" t="str">
        <f>IF(ISERROR(B227),"",IF(AB227=0,NA(),SUM($AB$5:AB227)))</f>
        <v/>
      </c>
      <c r="AD227" s="68">
        <f>IF(ISERROR(AI227),"",IF(AG227=AG226+1,AD226*(1+'Retirement Calculator'!$B$6),AD226))</f>
        <v>173698.18427657592</v>
      </c>
      <c r="AE227" s="135"/>
      <c r="AF227" s="83" t="str">
        <f>IF(AE227="","",NPER((1+'Retirement Calculator'!$B$15)/(1+'Retirement Calculator'!$B$14)-1,-12*AE227,AA227,,1))</f>
        <v/>
      </c>
      <c r="AG227" s="129">
        <f t="shared" si="66"/>
        <v>19</v>
      </c>
      <c r="AH227" s="43">
        <f t="shared" si="67"/>
        <v>223</v>
      </c>
      <c r="AI227" s="43">
        <f>IF(AI226&lt;'Retirement Calculator'!$B$68,AI226+1,NA())</f>
        <v>223</v>
      </c>
      <c r="AJ227" s="47">
        <f>IF(ISERROR(AI227),"",IF(AG227=AG226+1,AJ226*(1+'Retirement Calculator'!$B$67),AJ226))</f>
        <v>74169.06231673529</v>
      </c>
      <c r="AK227" s="43">
        <f>IF(ISERROR(AJ227),"",FV((1+'Retirement Calculator'!$B$56)^(1/12)-1,AI227,-AJ227,,0))</f>
        <v>45369292.639946833</v>
      </c>
      <c r="AL227" s="47">
        <f>SUM($AJ$5:AJ227)</f>
        <v>7818675.9785866924</v>
      </c>
      <c r="AN227" s="43" t="str">
        <f>IF(C227="","",SUM($C$5:C227))</f>
        <v/>
      </c>
      <c r="AP227" s="43">
        <f t="shared" si="68"/>
        <v>19</v>
      </c>
      <c r="AQ227" s="43">
        <f t="shared" si="69"/>
        <v>223</v>
      </c>
      <c r="AR227" s="43">
        <f>IF(AR226&lt;'Retirement Calculator'!$B$68,AR226+1,NA())</f>
        <v>223</v>
      </c>
      <c r="AS227" s="45">
        <f>IF(ISERROR(AR227),"",IF(AP227=AP226+1,AS226*(1+'Retirement Calculator'!$B$67),AS226))</f>
        <v>12361.510386122545</v>
      </c>
      <c r="AT227" s="43">
        <f>IF(ISERROR(AS227),"",FV((1+'Retirement Calculator'!$B$57)^(1/12)-1,AR227,-AS227,,0))</f>
        <v>4959857.2831583777</v>
      </c>
      <c r="AU227" s="47">
        <f>SUM($AJ$5:AS227)</f>
        <v>3047120234.1932578</v>
      </c>
      <c r="AW227" s="43" t="str">
        <f>IF(I227="","",SUM($I$5:I227))</f>
        <v/>
      </c>
      <c r="AY227" s="43">
        <f t="shared" si="70"/>
        <v>19</v>
      </c>
      <c r="AZ227" s="43">
        <f t="shared" si="71"/>
        <v>223</v>
      </c>
      <c r="BA227" s="43">
        <f>IF(BA226&lt;'Retirement Calculator'!$B$68,BA226+1,NA())</f>
        <v>223</v>
      </c>
      <c r="BB227" s="45">
        <f>IF(ISERROR(BA227),"",IF(AY227=AY226+1,BB226*(1+'Retirement Calculator'!$B$67),BB226))</f>
        <v>37084.531158367645</v>
      </c>
      <c r="BC227" s="43">
        <f>IF(ISERROR(BB227),"",FV((1+'Retirement Calculator'!$B$58)^(1/12)-1,BA227,-BB227,,0))</f>
        <v>18326061.416383609</v>
      </c>
      <c r="BD227" s="47">
        <f>SUM($AJ$5:BB227)</f>
        <v>157315377068.25861</v>
      </c>
      <c r="BF227" s="43" t="str">
        <f>IF(O227="","",SUM($O$5:O227))</f>
        <v/>
      </c>
      <c r="BH227" s="43">
        <f t="shared" si="72"/>
        <v>19</v>
      </c>
      <c r="BI227" s="43">
        <f t="shared" si="73"/>
        <v>223</v>
      </c>
      <c r="BJ227" s="43">
        <f>IF(BJ226&lt;'Retirement Calculator'!$B$68,BJ226+1,NA())</f>
        <v>223</v>
      </c>
      <c r="BM227" s="43">
        <f t="shared" si="74"/>
        <v>19</v>
      </c>
      <c r="BN227" s="43">
        <f t="shared" si="75"/>
        <v>223</v>
      </c>
      <c r="BO227" s="43">
        <f>IF(BO226&lt;'Retirement Calculator'!$B$68,BO226+1,NA())</f>
        <v>223</v>
      </c>
      <c r="BR227" s="43">
        <f t="shared" si="76"/>
        <v>19</v>
      </c>
      <c r="BS227" s="43">
        <f t="shared" si="77"/>
        <v>223</v>
      </c>
      <c r="BT227" s="43">
        <f>IF(BT226&lt;'Retirement Calculator'!$B$68,BT226+1,NA())</f>
        <v>223</v>
      </c>
      <c r="BW227" s="43">
        <f t="shared" si="78"/>
        <v>19</v>
      </c>
      <c r="BX227" s="43">
        <f t="shared" si="79"/>
        <v>223</v>
      </c>
      <c r="BY227" s="43">
        <f>IF(BY226&lt;'Retirement Calculator'!$B$68,BY226+1,NA())</f>
        <v>223</v>
      </c>
    </row>
    <row r="228" spans="1:77">
      <c r="A228" s="44"/>
      <c r="B228" s="12" t="e">
        <f xml:space="preserve"> IF(ISERROR(F228),NA(),AI228)</f>
        <v>#N/A</v>
      </c>
      <c r="C228" s="71"/>
      <c r="D228" s="104"/>
      <c r="E228" s="99"/>
      <c r="F228" s="102" t="e">
        <f t="shared" si="63"/>
        <v>#N/A</v>
      </c>
      <c r="G228" s="103" t="str">
        <f>IF(D228="","",(D228+G227)*(1+((1+'Retirement Calculator'!$B$56)^(1/12)-1)))</f>
        <v/>
      </c>
      <c r="H228" s="55" t="str">
        <f>IF(C228="","",FV((1+'Retirement Calculator'!$B$56)^(1/12)-1,AI228,-C228,,0))</f>
        <v/>
      </c>
      <c r="I228" s="71"/>
      <c r="J228" s="99"/>
      <c r="K228" s="99"/>
      <c r="L228" s="102" t="e">
        <f t="shared" si="64"/>
        <v>#N/A</v>
      </c>
      <c r="M228" s="12" t="str">
        <f>IF(I228="","",FV((1+'Retirement Calculator'!$B$57)^(1/12)-1,AR228,-I228,,0))</f>
        <v/>
      </c>
      <c r="N228" s="12" t="str">
        <f>IF(J228="","",(J228+N227)*(1+((1+'Retirement Calculator'!$B$57)^(1/12)-1)))</f>
        <v/>
      </c>
      <c r="O228" s="71"/>
      <c r="P228" s="71"/>
      <c r="Q228" s="99"/>
      <c r="R228" s="69" t="e">
        <f t="shared" si="65"/>
        <v>#N/A</v>
      </c>
      <c r="S228" s="12" t="str">
        <f>IF(O228="","",FV((1+'Retirement Calculator'!$B$58)^(1/12)-1,BA228,-O228,,0))</f>
        <v/>
      </c>
      <c r="T228" s="43" t="str">
        <f>IF(P228="","",(P228+T227)*(1+((1+'Retirement Calculator'!$B$58)^(1/12)-1)))</f>
        <v/>
      </c>
      <c r="U228" s="71"/>
      <c r="V228" s="99"/>
      <c r="W228" s="108" t="str">
        <f>IF(U228="","",(U228+W227)*(1+((1+'Retirement Calculator'!$C$65)^(1/12)-1)))</f>
        <v/>
      </c>
      <c r="X228" s="73">
        <f t="shared" si="60"/>
        <v>0</v>
      </c>
      <c r="Y228" s="83" t="str">
        <f>IF(ISERROR(B228),"",SUM($X$5:X228))</f>
        <v/>
      </c>
      <c r="Z228" s="73">
        <f t="shared" si="61"/>
        <v>0</v>
      </c>
      <c r="AA228" s="83" t="str">
        <f>IF(ISERROR(B228),"",IF(Z228=0,NA(),SUM($Z$5:Z228)))</f>
        <v/>
      </c>
      <c r="AB228" s="83">
        <f t="shared" si="62"/>
        <v>0</v>
      </c>
      <c r="AC228" s="83" t="str">
        <f>IF(ISERROR(B228),"",IF(AB228=0,NA(),SUM($AB$5:AB228)))</f>
        <v/>
      </c>
      <c r="AD228" s="68">
        <f>IF(ISERROR(AI228),"",IF(AG228=AG227+1,AD227*(1+'Retirement Calculator'!$B$6),AD227))</f>
        <v>173698.18427657592</v>
      </c>
      <c r="AE228" s="135"/>
      <c r="AF228" s="83" t="str">
        <f>IF(AE228="","",NPER((1+'Retirement Calculator'!$B$15)/(1+'Retirement Calculator'!$B$14)-1,-12*AE228,AA228,,1))</f>
        <v/>
      </c>
      <c r="AG228" s="129">
        <f t="shared" si="66"/>
        <v>19</v>
      </c>
      <c r="AH228" s="43">
        <f t="shared" si="67"/>
        <v>224</v>
      </c>
      <c r="AI228" s="43">
        <f>IF(AI227&lt;'Retirement Calculator'!$B$68,AI227+1,NA())</f>
        <v>224</v>
      </c>
      <c r="AJ228" s="47">
        <f>IF(ISERROR(AI228),"",IF(AG228=AG227+1,AJ227*(1+'Retirement Calculator'!$B$67),AJ227))</f>
        <v>74169.06231673529</v>
      </c>
      <c r="AK228" s="43">
        <f>IF(ISERROR(AJ228),"",FV((1+'Retirement Calculator'!$B$56)^(1/12)-1,AI228,-AJ228,,0))</f>
        <v>45805242.812934548</v>
      </c>
      <c r="AL228" s="47">
        <f>SUM($AJ$5:AJ228)</f>
        <v>7892845.0409034276</v>
      </c>
      <c r="AN228" s="43" t="str">
        <f>IF(C228="","",SUM($C$5:C228))</f>
        <v/>
      </c>
      <c r="AP228" s="43">
        <f t="shared" si="68"/>
        <v>19</v>
      </c>
      <c r="AQ228" s="43">
        <f t="shared" si="69"/>
        <v>224</v>
      </c>
      <c r="AR228" s="43">
        <f>IF(AR227&lt;'Retirement Calculator'!$B$68,AR227+1,NA())</f>
        <v>224</v>
      </c>
      <c r="AS228" s="45">
        <f>IF(ISERROR(AR228),"",IF(AP228=AP227+1,AS227*(1+'Retirement Calculator'!$B$67),AS227))</f>
        <v>12361.510386122545</v>
      </c>
      <c r="AT228" s="43">
        <f>IF(ISERROR(AS228),"",FV((1+'Retirement Calculator'!$B$57)^(1/12)-1,AR228,-AS228,,0))</f>
        <v>4996361.1496671615</v>
      </c>
      <c r="AU228" s="47">
        <f>SUM($AJ$5:AS228)</f>
        <v>3100905319.6197987</v>
      </c>
      <c r="AW228" s="43" t="str">
        <f>IF(I228="","",SUM($I$5:I228))</f>
        <v/>
      </c>
      <c r="AY228" s="43">
        <f t="shared" si="70"/>
        <v>19</v>
      </c>
      <c r="AZ228" s="43">
        <f t="shared" si="71"/>
        <v>224</v>
      </c>
      <c r="BA228" s="43">
        <f>IF(BA227&lt;'Retirement Calculator'!$B$68,BA227+1,NA())</f>
        <v>224</v>
      </c>
      <c r="BB228" s="45">
        <f>IF(ISERROR(BA228),"",IF(AY228=AY227+1,BB227*(1+'Retirement Calculator'!$B$67),BB227))</f>
        <v>37084.531158367645</v>
      </c>
      <c r="BC228" s="43">
        <f>IF(ISERROR(BB228),"",FV((1+'Retirement Calculator'!$B$58)^(1/12)-1,BA228,-BB228,,0))</f>
        <v>18481056.378492758</v>
      </c>
      <c r="BD228" s="47">
        <f>SUM($AJ$5:BB228)</f>
        <v>160475101385.98575</v>
      </c>
      <c r="BF228" s="43" t="str">
        <f>IF(O228="","",SUM($O$5:O228))</f>
        <v/>
      </c>
      <c r="BH228" s="43">
        <f t="shared" si="72"/>
        <v>19</v>
      </c>
      <c r="BI228" s="43">
        <f t="shared" si="73"/>
        <v>224</v>
      </c>
      <c r="BJ228" s="43">
        <f>IF(BJ227&lt;'Retirement Calculator'!$B$68,BJ227+1,NA())</f>
        <v>224</v>
      </c>
      <c r="BM228" s="43">
        <f t="shared" si="74"/>
        <v>19</v>
      </c>
      <c r="BN228" s="43">
        <f t="shared" si="75"/>
        <v>224</v>
      </c>
      <c r="BO228" s="43">
        <f>IF(BO227&lt;'Retirement Calculator'!$B$68,BO227+1,NA())</f>
        <v>224</v>
      </c>
      <c r="BR228" s="43">
        <f t="shared" si="76"/>
        <v>19</v>
      </c>
      <c r="BS228" s="43">
        <f t="shared" si="77"/>
        <v>224</v>
      </c>
      <c r="BT228" s="43">
        <f>IF(BT227&lt;'Retirement Calculator'!$B$68,BT227+1,NA())</f>
        <v>224</v>
      </c>
      <c r="BW228" s="43">
        <f t="shared" si="78"/>
        <v>19</v>
      </c>
      <c r="BX228" s="43">
        <f t="shared" si="79"/>
        <v>224</v>
      </c>
      <c r="BY228" s="43">
        <f>IF(BY227&lt;'Retirement Calculator'!$B$68,BY227+1,NA())</f>
        <v>224</v>
      </c>
    </row>
    <row r="229" spans="1:77">
      <c r="A229" s="44"/>
      <c r="B229" s="12" t="e">
        <f xml:space="preserve"> IF(ISERROR(F229),NA(),AI229)</f>
        <v>#N/A</v>
      </c>
      <c r="C229" s="71"/>
      <c r="D229" s="104"/>
      <c r="E229" s="99"/>
      <c r="F229" s="102" t="e">
        <f t="shared" si="63"/>
        <v>#N/A</v>
      </c>
      <c r="G229" s="103" t="str">
        <f>IF(D229="","",(D229+G228)*(1+((1+'Retirement Calculator'!$B$56)^(1/12)-1)))</f>
        <v/>
      </c>
      <c r="H229" s="55" t="str">
        <f>IF(C229="","",FV((1+'Retirement Calculator'!$B$56)^(1/12)-1,AI229,-C229,,0))</f>
        <v/>
      </c>
      <c r="I229" s="71"/>
      <c r="J229" s="99"/>
      <c r="K229" s="99"/>
      <c r="L229" s="102" t="e">
        <f t="shared" si="64"/>
        <v>#N/A</v>
      </c>
      <c r="M229" s="12" t="str">
        <f>IF(I229="","",FV((1+'Retirement Calculator'!$B$57)^(1/12)-1,AR229,-I229,,0))</f>
        <v/>
      </c>
      <c r="N229" s="12" t="str">
        <f>IF(J229="","",(J229+N228)*(1+((1+'Retirement Calculator'!$B$57)^(1/12)-1)))</f>
        <v/>
      </c>
      <c r="O229" s="71"/>
      <c r="P229" s="71"/>
      <c r="Q229" s="99"/>
      <c r="R229" s="69" t="e">
        <f t="shared" si="65"/>
        <v>#N/A</v>
      </c>
      <c r="S229" s="12" t="str">
        <f>IF(O229="","",FV((1+'Retirement Calculator'!$B$58)^(1/12)-1,BA229,-O229,,0))</f>
        <v/>
      </c>
      <c r="T229" s="43" t="str">
        <f>IF(P229="","",(P229+T228)*(1+((1+'Retirement Calculator'!$B$58)^(1/12)-1)))</f>
        <v/>
      </c>
      <c r="U229" s="71"/>
      <c r="V229" s="99"/>
      <c r="W229" s="108" t="str">
        <f>IF(U229="","",(U229+W228)*(1+((1+'Retirement Calculator'!$C$65)^(1/12)-1)))</f>
        <v/>
      </c>
      <c r="X229" s="73">
        <f t="shared" si="60"/>
        <v>0</v>
      </c>
      <c r="Y229" s="83" t="str">
        <f>IF(ISERROR(B229),"",SUM($X$5:X229))</f>
        <v/>
      </c>
      <c r="Z229" s="73">
        <f t="shared" si="61"/>
        <v>0</v>
      </c>
      <c r="AA229" s="83" t="str">
        <f>IF(ISERROR(B229),"",IF(Z229=0,NA(),SUM($Z$5:Z229)))</f>
        <v/>
      </c>
      <c r="AB229" s="83">
        <f t="shared" si="62"/>
        <v>0</v>
      </c>
      <c r="AC229" s="83" t="str">
        <f>IF(ISERROR(B229),"",IF(AB229=0,NA(),SUM($AB$5:AB229)))</f>
        <v/>
      </c>
      <c r="AD229" s="68">
        <f>IF(ISERROR(AI229),"",IF(AG229=AG228+1,AD228*(1+'Retirement Calculator'!$B$6),AD228))</f>
        <v>173698.18427657592</v>
      </c>
      <c r="AE229" s="135"/>
      <c r="AF229" s="83" t="str">
        <f>IF(AE229="","",NPER((1+'Retirement Calculator'!$B$15)/(1+'Retirement Calculator'!$B$14)-1,-12*AE229,AA229,,1))</f>
        <v/>
      </c>
      <c r="AG229" s="129">
        <f t="shared" si="66"/>
        <v>19</v>
      </c>
      <c r="AH229" s="43">
        <f t="shared" si="67"/>
        <v>225</v>
      </c>
      <c r="AI229" s="43">
        <f>IF(AI228&lt;'Retirement Calculator'!$B$68,AI228+1,NA())</f>
        <v>225</v>
      </c>
      <c r="AJ229" s="47">
        <f>IF(ISERROR(AI229),"",IF(AG229=AG228+1,AJ228*(1+'Retirement Calculator'!$B$67),AJ228))</f>
        <v>74169.06231673529</v>
      </c>
      <c r="AK229" s="43">
        <f>IF(ISERROR(AJ229),"",FV((1+'Retirement Calculator'!$B$56)^(1/12)-1,AI229,-AJ229,,0))</f>
        <v>46244669.313821666</v>
      </c>
      <c r="AL229" s="47">
        <f>SUM($AJ$5:AJ229)</f>
        <v>7967014.1032201629</v>
      </c>
      <c r="AN229" s="43" t="str">
        <f>IF(C229="","",SUM($C$5:C229))</f>
        <v/>
      </c>
      <c r="AP229" s="43">
        <f t="shared" si="68"/>
        <v>19</v>
      </c>
      <c r="AQ229" s="43">
        <f t="shared" si="69"/>
        <v>225</v>
      </c>
      <c r="AR229" s="43">
        <f>IF(AR228&lt;'Retirement Calculator'!$B$68,AR228+1,NA())</f>
        <v>225</v>
      </c>
      <c r="AS229" s="45">
        <f>IF(ISERROR(AR229),"",IF(AP229=AP228+1,AS228*(1+'Retirement Calculator'!$B$67),AS228))</f>
        <v>12361.510386122545</v>
      </c>
      <c r="AT229" s="43">
        <f>IF(ISERROR(AS229),"",FV((1+'Retirement Calculator'!$B$57)^(1/12)-1,AR229,-AS229,,0))</f>
        <v>5033042.7005920066</v>
      </c>
      <c r="AU229" s="47">
        <f>SUM($AJ$5:AS229)</f>
        <v>3155204002.6095433</v>
      </c>
      <c r="AW229" s="43" t="str">
        <f>IF(I229="","",SUM($I$5:I229))</f>
        <v/>
      </c>
      <c r="AY229" s="43">
        <f t="shared" si="70"/>
        <v>19</v>
      </c>
      <c r="AZ229" s="43">
        <f t="shared" si="71"/>
        <v>225</v>
      </c>
      <c r="BA229" s="43">
        <f>IF(BA228&lt;'Retirement Calculator'!$B$68,BA228+1,NA())</f>
        <v>225</v>
      </c>
      <c r="BB229" s="45">
        <f>IF(ISERROR(BA229),"",IF(AY229=AY228+1,BB228*(1+'Retirement Calculator'!$B$67),BB228))</f>
        <v>37084.531158367645</v>
      </c>
      <c r="BC229" s="43">
        <f>IF(ISERROR(BB229),"",FV((1+'Retirement Calculator'!$B$58)^(1/12)-1,BA229,-BB229,,0))</f>
        <v>18637048.582855016</v>
      </c>
      <c r="BD229" s="47">
        <f>SUM($AJ$5:BB229)</f>
        <v>163689674667.81677</v>
      </c>
      <c r="BF229" s="43" t="str">
        <f>IF(O229="","",SUM($O$5:O229))</f>
        <v/>
      </c>
      <c r="BH229" s="43">
        <f t="shared" si="72"/>
        <v>19</v>
      </c>
      <c r="BI229" s="43">
        <f t="shared" si="73"/>
        <v>225</v>
      </c>
      <c r="BJ229" s="43">
        <f>IF(BJ228&lt;'Retirement Calculator'!$B$68,BJ228+1,NA())</f>
        <v>225</v>
      </c>
      <c r="BM229" s="43">
        <f t="shared" si="74"/>
        <v>19</v>
      </c>
      <c r="BN229" s="43">
        <f t="shared" si="75"/>
        <v>225</v>
      </c>
      <c r="BO229" s="43">
        <f>IF(BO228&lt;'Retirement Calculator'!$B$68,BO228+1,NA())</f>
        <v>225</v>
      </c>
      <c r="BR229" s="43">
        <f t="shared" si="76"/>
        <v>19</v>
      </c>
      <c r="BS229" s="43">
        <f t="shared" si="77"/>
        <v>225</v>
      </c>
      <c r="BT229" s="43">
        <f>IF(BT228&lt;'Retirement Calculator'!$B$68,BT228+1,NA())</f>
        <v>225</v>
      </c>
      <c r="BW229" s="43">
        <f t="shared" si="78"/>
        <v>19</v>
      </c>
      <c r="BX229" s="43">
        <f t="shared" si="79"/>
        <v>225</v>
      </c>
      <c r="BY229" s="43">
        <f>IF(BY228&lt;'Retirement Calculator'!$B$68,BY228+1,NA())</f>
        <v>225</v>
      </c>
    </row>
    <row r="230" spans="1:77">
      <c r="A230" s="44"/>
      <c r="B230" s="12" t="e">
        <f xml:space="preserve"> IF(ISERROR(F230),NA(),AI230)</f>
        <v>#N/A</v>
      </c>
      <c r="C230" s="71"/>
      <c r="D230" s="104"/>
      <c r="E230" s="99"/>
      <c r="F230" s="102" t="e">
        <f t="shared" si="63"/>
        <v>#N/A</v>
      </c>
      <c r="G230" s="103" t="str">
        <f>IF(D230="","",(D230+G229)*(1+((1+'Retirement Calculator'!$B$56)^(1/12)-1)))</f>
        <v/>
      </c>
      <c r="H230" s="55" t="str">
        <f>IF(C230="","",FV((1+'Retirement Calculator'!$B$56)^(1/12)-1,AI230,-C230,,0))</f>
        <v/>
      </c>
      <c r="I230" s="71"/>
      <c r="J230" s="99"/>
      <c r="K230" s="99"/>
      <c r="L230" s="102" t="e">
        <f t="shared" si="64"/>
        <v>#N/A</v>
      </c>
      <c r="M230" s="12" t="str">
        <f>IF(I230="","",FV((1+'Retirement Calculator'!$B$57)^(1/12)-1,AR230,-I230,,0))</f>
        <v/>
      </c>
      <c r="N230" s="12" t="str">
        <f>IF(J230="","",(J230+N229)*(1+((1+'Retirement Calculator'!$B$57)^(1/12)-1)))</f>
        <v/>
      </c>
      <c r="O230" s="71"/>
      <c r="P230" s="71"/>
      <c r="Q230" s="99"/>
      <c r="R230" s="69" t="e">
        <f t="shared" si="65"/>
        <v>#N/A</v>
      </c>
      <c r="S230" s="12" t="str">
        <f>IF(O230="","",FV((1+'Retirement Calculator'!$B$58)^(1/12)-1,BA230,-O230,,0))</f>
        <v/>
      </c>
      <c r="T230" s="43" t="str">
        <f>IF(P230="","",(P230+T229)*(1+((1+'Retirement Calculator'!$B$58)^(1/12)-1)))</f>
        <v/>
      </c>
      <c r="U230" s="71"/>
      <c r="V230" s="99"/>
      <c r="W230" s="108" t="str">
        <f>IF(U230="","",(U230+W229)*(1+((1+'Retirement Calculator'!$C$65)^(1/12)-1)))</f>
        <v/>
      </c>
      <c r="X230" s="73">
        <f t="shared" si="60"/>
        <v>0</v>
      </c>
      <c r="Y230" s="83" t="str">
        <f>IF(ISERROR(B230),"",SUM($X$5:X230))</f>
        <v/>
      </c>
      <c r="Z230" s="73">
        <f t="shared" si="61"/>
        <v>0</v>
      </c>
      <c r="AA230" s="83" t="str">
        <f>IF(ISERROR(B230),"",IF(Z230=0,NA(),SUM($Z$5:Z230)))</f>
        <v/>
      </c>
      <c r="AB230" s="83">
        <f t="shared" si="62"/>
        <v>0</v>
      </c>
      <c r="AC230" s="83" t="str">
        <f>IF(ISERROR(B230),"",IF(AB230=0,NA(),SUM($AB$5:AB230)))</f>
        <v/>
      </c>
      <c r="AD230" s="68">
        <f>IF(ISERROR(AI230),"",IF(AG230=AG229+1,AD229*(1+'Retirement Calculator'!$B$6),AD229))</f>
        <v>173698.18427657592</v>
      </c>
      <c r="AE230" s="135"/>
      <c r="AF230" s="83" t="str">
        <f>IF(AE230="","",NPER((1+'Retirement Calculator'!$B$15)/(1+'Retirement Calculator'!$B$14)-1,-12*AE230,AA230,,1))</f>
        <v/>
      </c>
      <c r="AG230" s="129">
        <f t="shared" si="66"/>
        <v>19</v>
      </c>
      <c r="AH230" s="43">
        <f t="shared" si="67"/>
        <v>226</v>
      </c>
      <c r="AI230" s="43">
        <f>IF(AI229&lt;'Retirement Calculator'!$B$68,AI229+1,NA())</f>
        <v>226</v>
      </c>
      <c r="AJ230" s="47">
        <f>IF(ISERROR(AI230),"",IF(AG230=AG229+1,AJ229*(1+'Retirement Calculator'!$B$67),AJ229))</f>
        <v>74169.06231673529</v>
      </c>
      <c r="AK230" s="43">
        <f>IF(ISERROR(AJ230),"",FV((1+'Retirement Calculator'!$B$56)^(1/12)-1,AI230,-AJ230,,0))</f>
        <v>46687599.863335043</v>
      </c>
      <c r="AL230" s="47">
        <f>SUM($AJ$5:AJ230)</f>
        <v>8041183.1655368982</v>
      </c>
      <c r="AN230" s="43" t="str">
        <f>IF(C230="","",SUM($C$5:C230))</f>
        <v/>
      </c>
      <c r="AP230" s="43">
        <f t="shared" si="68"/>
        <v>19</v>
      </c>
      <c r="AQ230" s="43">
        <f t="shared" si="69"/>
        <v>226</v>
      </c>
      <c r="AR230" s="43">
        <f>IF(AR229&lt;'Retirement Calculator'!$B$68,AR229+1,NA())</f>
        <v>226</v>
      </c>
      <c r="AS230" s="45">
        <f>IF(ISERROR(AR230),"",IF(AP230=AP229+1,AS229*(1+'Retirement Calculator'!$B$67),AS229))</f>
        <v>12361.510386122545</v>
      </c>
      <c r="AT230" s="43">
        <f>IF(ISERROR(AS230),"",FV((1+'Retirement Calculator'!$B$57)^(1/12)-1,AR230,-AS230,,0))</f>
        <v>5069902.8008207902</v>
      </c>
      <c r="AU230" s="47">
        <f>SUM($AJ$5:AS230)</f>
        <v>3210019787.2111182</v>
      </c>
      <c r="AW230" s="43" t="str">
        <f>IF(I230="","",SUM($I$5:I230))</f>
        <v/>
      </c>
      <c r="AY230" s="43">
        <f t="shared" si="70"/>
        <v>19</v>
      </c>
      <c r="AZ230" s="43">
        <f t="shared" si="71"/>
        <v>226</v>
      </c>
      <c r="BA230" s="43">
        <f>IF(BA229&lt;'Retirement Calculator'!$B$68,BA229+1,NA())</f>
        <v>226</v>
      </c>
      <c r="BB230" s="45">
        <f>IF(ISERROR(BA230),"",IF(AY230=AY229+1,BB229*(1+'Retirement Calculator'!$B$67),BB229))</f>
        <v>37084.531158367645</v>
      </c>
      <c r="BC230" s="43">
        <f>IF(ISERROR(BB230),"",FV((1+'Retirement Calculator'!$B$58)^(1/12)-1,BA230,-BB230,,0))</f>
        <v>18794044.445757072</v>
      </c>
      <c r="BD230" s="47">
        <f>SUM($AJ$5:BB230)</f>
        <v>166959617697.96143</v>
      </c>
      <c r="BF230" s="43" t="str">
        <f>IF(O230="","",SUM($O$5:O230))</f>
        <v/>
      </c>
      <c r="BH230" s="43">
        <f t="shared" si="72"/>
        <v>19</v>
      </c>
      <c r="BI230" s="43">
        <f t="shared" si="73"/>
        <v>226</v>
      </c>
      <c r="BJ230" s="43">
        <f>IF(BJ229&lt;'Retirement Calculator'!$B$68,BJ229+1,NA())</f>
        <v>226</v>
      </c>
      <c r="BM230" s="43">
        <f t="shared" si="74"/>
        <v>19</v>
      </c>
      <c r="BN230" s="43">
        <f t="shared" si="75"/>
        <v>226</v>
      </c>
      <c r="BO230" s="43">
        <f>IF(BO229&lt;'Retirement Calculator'!$B$68,BO229+1,NA())</f>
        <v>226</v>
      </c>
      <c r="BR230" s="43">
        <f t="shared" si="76"/>
        <v>19</v>
      </c>
      <c r="BS230" s="43">
        <f t="shared" si="77"/>
        <v>226</v>
      </c>
      <c r="BT230" s="43">
        <f>IF(BT229&lt;'Retirement Calculator'!$B$68,BT229+1,NA())</f>
        <v>226</v>
      </c>
      <c r="BW230" s="43">
        <f t="shared" si="78"/>
        <v>19</v>
      </c>
      <c r="BX230" s="43">
        <f t="shared" si="79"/>
        <v>226</v>
      </c>
      <c r="BY230" s="43">
        <f>IF(BY229&lt;'Retirement Calculator'!$B$68,BY229+1,NA())</f>
        <v>226</v>
      </c>
    </row>
    <row r="231" spans="1:77">
      <c r="A231" s="44"/>
      <c r="B231" s="12" t="e">
        <f xml:space="preserve"> IF(ISERROR(F231),NA(),AI231)</f>
        <v>#N/A</v>
      </c>
      <c r="C231" s="71"/>
      <c r="D231" s="104"/>
      <c r="E231" s="99"/>
      <c r="F231" s="102" t="e">
        <f t="shared" si="63"/>
        <v>#N/A</v>
      </c>
      <c r="G231" s="103" t="str">
        <f>IF(D231="","",(D231+G230)*(1+((1+'Retirement Calculator'!$B$56)^(1/12)-1)))</f>
        <v/>
      </c>
      <c r="H231" s="55" t="str">
        <f>IF(C231="","",FV((1+'Retirement Calculator'!$B$56)^(1/12)-1,AI231,-C231,,0))</f>
        <v/>
      </c>
      <c r="I231" s="71"/>
      <c r="J231" s="99"/>
      <c r="K231" s="99"/>
      <c r="L231" s="102" t="e">
        <f t="shared" si="64"/>
        <v>#N/A</v>
      </c>
      <c r="M231" s="12" t="str">
        <f>IF(I231="","",FV((1+'Retirement Calculator'!$B$57)^(1/12)-1,AR231,-I231,,0))</f>
        <v/>
      </c>
      <c r="N231" s="12" t="str">
        <f>IF(J231="","",(J231+N230)*(1+((1+'Retirement Calculator'!$B$57)^(1/12)-1)))</f>
        <v/>
      </c>
      <c r="O231" s="71"/>
      <c r="P231" s="71"/>
      <c r="Q231" s="99"/>
      <c r="R231" s="69" t="e">
        <f t="shared" si="65"/>
        <v>#N/A</v>
      </c>
      <c r="S231" s="12" t="str">
        <f>IF(O231="","",FV((1+'Retirement Calculator'!$B$58)^(1/12)-1,BA231,-O231,,0))</f>
        <v/>
      </c>
      <c r="T231" s="43" t="str">
        <f>IF(P231="","",(P231+T230)*(1+((1+'Retirement Calculator'!$B$58)^(1/12)-1)))</f>
        <v/>
      </c>
      <c r="U231" s="71"/>
      <c r="V231" s="99"/>
      <c r="W231" s="108" t="str">
        <f>IF(U231="","",(U231+W230)*(1+((1+'Retirement Calculator'!$C$65)^(1/12)-1)))</f>
        <v/>
      </c>
      <c r="X231" s="73">
        <f t="shared" si="60"/>
        <v>0</v>
      </c>
      <c r="Y231" s="83" t="str">
        <f>IF(ISERROR(B231),"",SUM($X$5:X231))</f>
        <v/>
      </c>
      <c r="Z231" s="73">
        <f t="shared" si="61"/>
        <v>0</v>
      </c>
      <c r="AA231" s="83" t="str">
        <f>IF(ISERROR(B231),"",IF(Z231=0,NA(),SUM($Z$5:Z231)))</f>
        <v/>
      </c>
      <c r="AB231" s="83">
        <f t="shared" si="62"/>
        <v>0</v>
      </c>
      <c r="AC231" s="83" t="str">
        <f>IF(ISERROR(B231),"",IF(AB231=0,NA(),SUM($AB$5:AB231)))</f>
        <v/>
      </c>
      <c r="AD231" s="68">
        <f>IF(ISERROR(AI231),"",IF(AG231=AG230+1,AD230*(1+'Retirement Calculator'!$B$6),AD230))</f>
        <v>173698.18427657592</v>
      </c>
      <c r="AE231" s="135"/>
      <c r="AF231" s="83" t="str">
        <f>IF(AE231="","",NPER((1+'Retirement Calculator'!$B$15)/(1+'Retirement Calculator'!$B$14)-1,-12*AE231,AA231,,1))</f>
        <v/>
      </c>
      <c r="AG231" s="129">
        <f t="shared" si="66"/>
        <v>19</v>
      </c>
      <c r="AH231" s="43">
        <f t="shared" si="67"/>
        <v>227</v>
      </c>
      <c r="AI231" s="43">
        <f>IF(AI230&lt;'Retirement Calculator'!$B$68,AI230+1,NA())</f>
        <v>227</v>
      </c>
      <c r="AJ231" s="47">
        <f>IF(ISERROR(AI231),"",IF(AG231=AG230+1,AJ230*(1+'Retirement Calculator'!$B$67),AJ230))</f>
        <v>74169.06231673529</v>
      </c>
      <c r="AK231" s="43">
        <f>IF(ISERROR(AJ231),"",FV((1+'Retirement Calculator'!$B$56)^(1/12)-1,AI231,-AJ231,,0))</f>
        <v>47134062.403250456</v>
      </c>
      <c r="AL231" s="47">
        <f>SUM($AJ$5:AJ231)</f>
        <v>8115352.2278536335</v>
      </c>
      <c r="AN231" s="43" t="str">
        <f>IF(C231="","",SUM($C$5:C231))</f>
        <v/>
      </c>
      <c r="AP231" s="43">
        <f t="shared" si="68"/>
        <v>19</v>
      </c>
      <c r="AQ231" s="43">
        <f t="shared" si="69"/>
        <v>227</v>
      </c>
      <c r="AR231" s="43">
        <f>IF(AR230&lt;'Retirement Calculator'!$B$68,AR230+1,NA())</f>
        <v>227</v>
      </c>
      <c r="AS231" s="45">
        <f>IF(ISERROR(AR231),"",IF(AP231=AP230+1,AS230*(1+'Retirement Calculator'!$B$67),AS230))</f>
        <v>12361.510386122545</v>
      </c>
      <c r="AT231" s="43">
        <f>IF(ISERROR(AS231),"",FV((1+'Retirement Calculator'!$B$57)^(1/12)-1,AR231,-AS231,,0))</f>
        <v>5106942.3194512818</v>
      </c>
      <c r="AU231" s="47">
        <f>SUM($AJ$5:AS231)</f>
        <v>3265356205.4149251</v>
      </c>
      <c r="AW231" s="43" t="str">
        <f>IF(I231="","",SUM($I$5:I231))</f>
        <v/>
      </c>
      <c r="AY231" s="43">
        <f t="shared" si="70"/>
        <v>19</v>
      </c>
      <c r="AZ231" s="43">
        <f t="shared" si="71"/>
        <v>227</v>
      </c>
      <c r="BA231" s="43">
        <f>IF(BA230&lt;'Retirement Calculator'!$B$68,BA230+1,NA())</f>
        <v>227</v>
      </c>
      <c r="BB231" s="45">
        <f>IF(ISERROR(BA231),"",IF(AY231=AY230+1,BB230*(1+'Retirement Calculator'!$B$67),BB230))</f>
        <v>37084.531158367645</v>
      </c>
      <c r="BC231" s="43">
        <f>IF(ISERROR(BB231),"",FV((1+'Retirement Calculator'!$B$58)^(1/12)-1,BA231,-BB231,,0))</f>
        <v>18952050.424768187</v>
      </c>
      <c r="BD231" s="47">
        <f>SUM($AJ$5:BB231)</f>
        <v>170285454821.43076</v>
      </c>
      <c r="BF231" s="43" t="str">
        <f>IF(O231="","",SUM($O$5:O231))</f>
        <v/>
      </c>
      <c r="BH231" s="43">
        <f t="shared" si="72"/>
        <v>19</v>
      </c>
      <c r="BI231" s="43">
        <f t="shared" si="73"/>
        <v>227</v>
      </c>
      <c r="BJ231" s="43">
        <f>IF(BJ230&lt;'Retirement Calculator'!$B$68,BJ230+1,NA())</f>
        <v>227</v>
      </c>
      <c r="BM231" s="43">
        <f t="shared" si="74"/>
        <v>19</v>
      </c>
      <c r="BN231" s="43">
        <f t="shared" si="75"/>
        <v>227</v>
      </c>
      <c r="BO231" s="43">
        <f>IF(BO230&lt;'Retirement Calculator'!$B$68,BO230+1,NA())</f>
        <v>227</v>
      </c>
      <c r="BR231" s="43">
        <f t="shared" si="76"/>
        <v>19</v>
      </c>
      <c r="BS231" s="43">
        <f t="shared" si="77"/>
        <v>227</v>
      </c>
      <c r="BT231" s="43">
        <f>IF(BT230&lt;'Retirement Calculator'!$B$68,BT230+1,NA())</f>
        <v>227</v>
      </c>
      <c r="BW231" s="43">
        <f t="shared" si="78"/>
        <v>19</v>
      </c>
      <c r="BX231" s="43">
        <f t="shared" si="79"/>
        <v>227</v>
      </c>
      <c r="BY231" s="43">
        <f>IF(BY230&lt;'Retirement Calculator'!$B$68,BY230+1,NA())</f>
        <v>227</v>
      </c>
    </row>
    <row r="232" spans="1:77">
      <c r="A232" s="44"/>
      <c r="B232" s="12" t="e">
        <f xml:space="preserve"> IF(ISERROR(F232),NA(),AI232)</f>
        <v>#N/A</v>
      </c>
      <c r="C232" s="71"/>
      <c r="D232" s="104"/>
      <c r="E232" s="99"/>
      <c r="F232" s="102" t="e">
        <f t="shared" si="63"/>
        <v>#N/A</v>
      </c>
      <c r="G232" s="103" t="str">
        <f>IF(D232="","",(D232+G231)*(1+((1+'Retirement Calculator'!$B$56)^(1/12)-1)))</f>
        <v/>
      </c>
      <c r="H232" s="55" t="str">
        <f>IF(C232="","",FV((1+'Retirement Calculator'!$B$56)^(1/12)-1,AI232,-C232,,0))</f>
        <v/>
      </c>
      <c r="I232" s="71"/>
      <c r="J232" s="99"/>
      <c r="K232" s="99"/>
      <c r="L232" s="102" t="e">
        <f t="shared" si="64"/>
        <v>#N/A</v>
      </c>
      <c r="M232" s="12" t="str">
        <f>IF(I232="","",FV((1+'Retirement Calculator'!$B$57)^(1/12)-1,AR232,-I232,,0))</f>
        <v/>
      </c>
      <c r="N232" s="12" t="str">
        <f>IF(J232="","",(J232+N231)*(1+((1+'Retirement Calculator'!$B$57)^(1/12)-1)))</f>
        <v/>
      </c>
      <c r="O232" s="71"/>
      <c r="P232" s="71"/>
      <c r="Q232" s="99"/>
      <c r="R232" s="69" t="e">
        <f t="shared" si="65"/>
        <v>#N/A</v>
      </c>
      <c r="S232" s="12" t="str">
        <f>IF(O232="","",FV((1+'Retirement Calculator'!$B$58)^(1/12)-1,BA232,-O232,,0))</f>
        <v/>
      </c>
      <c r="T232" s="43" t="str">
        <f>IF(P232="","",(P232+T231)*(1+((1+'Retirement Calculator'!$B$58)^(1/12)-1)))</f>
        <v/>
      </c>
      <c r="U232" s="71"/>
      <c r="V232" s="99"/>
      <c r="W232" s="108" t="str">
        <f>IF(U232="","",(U232+W231)*(1+((1+'Retirement Calculator'!$C$65)^(1/12)-1)))</f>
        <v/>
      </c>
      <c r="X232" s="73">
        <f t="shared" si="60"/>
        <v>0</v>
      </c>
      <c r="Y232" s="83" t="str">
        <f>IF(ISERROR(B232),"",SUM($X$5:X232))</f>
        <v/>
      </c>
      <c r="Z232" s="73">
        <f t="shared" si="61"/>
        <v>0</v>
      </c>
      <c r="AA232" s="83" t="str">
        <f>IF(ISERROR(B232),"",IF(Z232=0,NA(),SUM($Z$5:Z232)))</f>
        <v/>
      </c>
      <c r="AB232" s="83">
        <f t="shared" si="62"/>
        <v>0</v>
      </c>
      <c r="AC232" s="83" t="str">
        <f>IF(ISERROR(B232),"",IF(AB232=0,NA(),SUM($AB$5:AB232)))</f>
        <v/>
      </c>
      <c r="AD232" s="68">
        <f>IF(ISERROR(AI232),"",IF(AG232=AG231+1,AD231*(1+'Retirement Calculator'!$B$6),AD231))</f>
        <v>173698.18427657592</v>
      </c>
      <c r="AE232" s="135"/>
      <c r="AF232" s="83" t="str">
        <f>IF(AE232="","",NPER((1+'Retirement Calculator'!$B$15)/(1+'Retirement Calculator'!$B$14)-1,-12*AE232,AA232,,1))</f>
        <v/>
      </c>
      <c r="AG232" s="129">
        <f t="shared" si="66"/>
        <v>19</v>
      </c>
      <c r="AH232" s="43">
        <f t="shared" si="67"/>
        <v>228</v>
      </c>
      <c r="AI232" s="43">
        <f>IF(AI231&lt;'Retirement Calculator'!$B$68,AI231+1,NA())</f>
        <v>228</v>
      </c>
      <c r="AJ232" s="47">
        <f>IF(ISERROR(AI232),"",IF(AG232=AG231+1,AJ231*(1+'Retirement Calculator'!$B$67),AJ231))</f>
        <v>74169.06231673529</v>
      </c>
      <c r="AK232" s="43">
        <f>IF(ISERROR(AJ232),"",FV((1+'Retirement Calculator'!$B$56)^(1/12)-1,AI232,-AJ232,,0))</f>
        <v>47584085.098155439</v>
      </c>
      <c r="AL232" s="47">
        <f>SUM($AJ$5:AJ232)</f>
        <v>8189521.2901703687</v>
      </c>
      <c r="AN232" s="43" t="str">
        <f>IF(C232="","",SUM($C$5:C232))</f>
        <v/>
      </c>
      <c r="AP232" s="43">
        <f t="shared" si="68"/>
        <v>19</v>
      </c>
      <c r="AQ232" s="43">
        <f t="shared" si="69"/>
        <v>228</v>
      </c>
      <c r="AR232" s="43">
        <f>IF(AR231&lt;'Retirement Calculator'!$B$68,AR231+1,NA())</f>
        <v>228</v>
      </c>
      <c r="AS232" s="45">
        <f>IF(ISERROR(AR232),"",IF(AP232=AP231+1,AS231*(1+'Retirement Calculator'!$B$67),AS231))</f>
        <v>12361.510386122545</v>
      </c>
      <c r="AT232" s="43">
        <f>IF(ISERROR(AS232),"",FV((1+'Retirement Calculator'!$B$57)^(1/12)-1,AR232,-AS232,,0))</f>
        <v>5144162.1298116241</v>
      </c>
      <c r="AU232" s="47">
        <f>SUM($AJ$5:AS232)</f>
        <v>3321216817.3759537</v>
      </c>
      <c r="AW232" s="43" t="str">
        <f>IF(I232="","",SUM($I$5:I232))</f>
        <v/>
      </c>
      <c r="AY232" s="43">
        <f t="shared" si="70"/>
        <v>19</v>
      </c>
      <c r="AZ232" s="43">
        <f t="shared" si="71"/>
        <v>228</v>
      </c>
      <c r="BA232" s="43">
        <f>IF(BA231&lt;'Retirement Calculator'!$B$68,BA231+1,NA())</f>
        <v>228</v>
      </c>
      <c r="BB232" s="45">
        <f>IF(ISERROR(BA232),"",IF(AY232=AY231+1,BB231*(1+'Retirement Calculator'!$B$67),BB231))</f>
        <v>37084.531158367645</v>
      </c>
      <c r="BC232" s="43">
        <f>IF(ISERROR(BB232),"",FV((1+'Retirement Calculator'!$B$58)^(1/12)-1,BA232,-BB232,,0))</f>
        <v>19111073.019005816</v>
      </c>
      <c r="BD232" s="47">
        <f>SUM($AJ$5:BB232)</f>
        <v>173667713972.42868</v>
      </c>
      <c r="BF232" s="43" t="str">
        <f>IF(O232="","",SUM($O$5:O232))</f>
        <v/>
      </c>
      <c r="BH232" s="43">
        <f t="shared" si="72"/>
        <v>19</v>
      </c>
      <c r="BI232" s="43">
        <f t="shared" si="73"/>
        <v>228</v>
      </c>
      <c r="BJ232" s="43">
        <f>IF(BJ231&lt;'Retirement Calculator'!$B$68,BJ231+1,NA())</f>
        <v>228</v>
      </c>
      <c r="BM232" s="43">
        <f t="shared" si="74"/>
        <v>19</v>
      </c>
      <c r="BN232" s="43">
        <f t="shared" si="75"/>
        <v>228</v>
      </c>
      <c r="BO232" s="43">
        <f>IF(BO231&lt;'Retirement Calculator'!$B$68,BO231+1,NA())</f>
        <v>228</v>
      </c>
      <c r="BR232" s="43">
        <f t="shared" si="76"/>
        <v>19</v>
      </c>
      <c r="BS232" s="43">
        <f t="shared" si="77"/>
        <v>228</v>
      </c>
      <c r="BT232" s="43">
        <f>IF(BT231&lt;'Retirement Calculator'!$B$68,BT231+1,NA())</f>
        <v>228</v>
      </c>
      <c r="BW232" s="43">
        <f t="shared" si="78"/>
        <v>19</v>
      </c>
      <c r="BX232" s="43">
        <f t="shared" si="79"/>
        <v>228</v>
      </c>
      <c r="BY232" s="43">
        <f>IF(BY231&lt;'Retirement Calculator'!$B$68,BY231+1,NA())</f>
        <v>228</v>
      </c>
    </row>
    <row r="233" spans="1:77">
      <c r="A233" s="44"/>
      <c r="B233" s="12" t="e">
        <f xml:space="preserve"> IF(ISERROR(F233),NA(),AI233)</f>
        <v>#N/A</v>
      </c>
      <c r="C233" s="71"/>
      <c r="D233" s="104"/>
      <c r="E233" s="99"/>
      <c r="F233" s="102" t="e">
        <f t="shared" si="63"/>
        <v>#N/A</v>
      </c>
      <c r="G233" s="103" t="str">
        <f>IF(D233="","",(D233+G232)*(1+((1+'Retirement Calculator'!$B$56)^(1/12)-1)))</f>
        <v/>
      </c>
      <c r="H233" s="55" t="str">
        <f>IF(C233="","",FV((1+'Retirement Calculator'!$B$56)^(1/12)-1,AI233,-C233,,0))</f>
        <v/>
      </c>
      <c r="I233" s="71"/>
      <c r="J233" s="99"/>
      <c r="K233" s="99"/>
      <c r="L233" s="102" t="e">
        <f t="shared" si="64"/>
        <v>#N/A</v>
      </c>
      <c r="M233" s="12" t="str">
        <f>IF(I233="","",FV((1+'Retirement Calculator'!$B$57)^(1/12)-1,AR233,-I233,,0))</f>
        <v/>
      </c>
      <c r="N233" s="12" t="str">
        <f>IF(J233="","",(J233+N232)*(1+((1+'Retirement Calculator'!$B$57)^(1/12)-1)))</f>
        <v/>
      </c>
      <c r="O233" s="71"/>
      <c r="P233" s="71"/>
      <c r="Q233" s="99"/>
      <c r="R233" s="69" t="e">
        <f t="shared" si="65"/>
        <v>#N/A</v>
      </c>
      <c r="S233" s="12" t="str">
        <f>IF(O233="","",FV((1+'Retirement Calculator'!$B$58)^(1/12)-1,BA233,-O233,,0))</f>
        <v/>
      </c>
      <c r="T233" s="43" t="str">
        <f>IF(P233="","",(P233+T232)*(1+((1+'Retirement Calculator'!$B$58)^(1/12)-1)))</f>
        <v/>
      </c>
      <c r="U233" s="71"/>
      <c r="V233" s="99"/>
      <c r="W233" s="108" t="str">
        <f>IF(U233="","",(U233+W232)*(1+((1+'Retirement Calculator'!$C$65)^(1/12)-1)))</f>
        <v/>
      </c>
      <c r="X233" s="73">
        <f t="shared" si="60"/>
        <v>0</v>
      </c>
      <c r="Y233" s="83" t="str">
        <f>IF(ISERROR(B233),"",SUM($X$5:X233))</f>
        <v/>
      </c>
      <c r="Z233" s="73">
        <f t="shared" si="61"/>
        <v>0</v>
      </c>
      <c r="AA233" s="83" t="str">
        <f>IF(ISERROR(B233),"",IF(Z233=0,NA(),SUM($Z$5:Z233)))</f>
        <v/>
      </c>
      <c r="AB233" s="83">
        <f t="shared" si="62"/>
        <v>0</v>
      </c>
      <c r="AC233" s="83" t="str">
        <f>IF(ISERROR(B233),"",IF(AB233=0,NA(),SUM($AB$5:AB233)))</f>
        <v/>
      </c>
      <c r="AD233" s="68">
        <f>IF(ISERROR(AI233),"",IF(AG233=AG232+1,AD232*(1+'Retirement Calculator'!$B$6),AD232))</f>
        <v>188462.52994008487</v>
      </c>
      <c r="AE233" s="135"/>
      <c r="AF233" s="83" t="str">
        <f>IF(AE233="","",NPER((1+'Retirement Calculator'!$B$15)/(1+'Retirement Calculator'!$B$14)-1,-12*AE233,AA233,,1))</f>
        <v/>
      </c>
      <c r="AG233" s="129">
        <f t="shared" si="66"/>
        <v>20</v>
      </c>
      <c r="AH233" s="43">
        <f t="shared" si="67"/>
        <v>229</v>
      </c>
      <c r="AI233" s="43">
        <f>IF(AI232&lt;'Retirement Calculator'!$B$68,AI232+1,NA())</f>
        <v>229</v>
      </c>
      <c r="AJ233" s="47">
        <f>IF(ISERROR(AI233),"",IF(AG233=AG232+1,AJ232*(1+'Retirement Calculator'!$B$67),AJ232))</f>
        <v>81585.968548408826</v>
      </c>
      <c r="AK233" s="43">
        <f>IF(ISERROR(AJ233),"",FV((1+'Retirement Calculator'!$B$56)^(1/12)-1,AI233,-AJ233,,0))</f>
        <v>52841465.970948339</v>
      </c>
      <c r="AL233" s="47">
        <f>SUM($AJ$5:AJ233)</f>
        <v>8271107.2587187774</v>
      </c>
      <c r="AN233" s="43" t="str">
        <f>IF(C233="","",SUM($C$5:C233))</f>
        <v/>
      </c>
      <c r="AP233" s="43">
        <f t="shared" si="68"/>
        <v>20</v>
      </c>
      <c r="AQ233" s="43">
        <f t="shared" si="69"/>
        <v>229</v>
      </c>
      <c r="AR233" s="43">
        <f>IF(AR232&lt;'Retirement Calculator'!$B$68,AR232+1,NA())</f>
        <v>229</v>
      </c>
      <c r="AS233" s="45">
        <f>IF(ISERROR(AR233),"",IF(AP233=AP232+1,AS232*(1+'Retirement Calculator'!$B$67),AS232))</f>
        <v>13597.661424734801</v>
      </c>
      <c r="AT233" s="43">
        <f>IF(ISERROR(AS233),"",FV((1+'Retirement Calculator'!$B$57)^(1/12)-1,AR233,-AS233,,0))</f>
        <v>5699719.4204290202</v>
      </c>
      <c r="AU233" s="47">
        <f>SUM($AJ$5:AS233)</f>
        <v>3382425052.2355938</v>
      </c>
      <c r="AW233" s="43" t="str">
        <f>IF(I233="","",SUM($I$5:I233))</f>
        <v/>
      </c>
      <c r="AY233" s="43">
        <f t="shared" si="70"/>
        <v>20</v>
      </c>
      <c r="AZ233" s="43">
        <f t="shared" si="71"/>
        <v>229</v>
      </c>
      <c r="BA233" s="43">
        <f>IF(BA232&lt;'Retirement Calculator'!$B$68,BA232+1,NA())</f>
        <v>229</v>
      </c>
      <c r="BB233" s="45">
        <f>IF(ISERROR(BA233),"",IF(AY233=AY232+1,BB232*(1+'Retirement Calculator'!$B$67),BB232))</f>
        <v>40792.984274204413</v>
      </c>
      <c r="BC233" s="43">
        <f>IF(ISERROR(BB233),"",FV((1+'Retirement Calculator'!$B$58)^(1/12)-1,BA233,-BB233,,0))</f>
        <v>21198230.646343235</v>
      </c>
      <c r="BD233" s="47">
        <f>SUM($AJ$5:BB233)</f>
        <v>177117088249.92865</v>
      </c>
      <c r="BF233" s="43" t="str">
        <f>IF(O233="","",SUM($O$5:O233))</f>
        <v/>
      </c>
      <c r="BH233" s="43">
        <f t="shared" si="72"/>
        <v>20</v>
      </c>
      <c r="BI233" s="43">
        <f t="shared" si="73"/>
        <v>229</v>
      </c>
      <c r="BJ233" s="43">
        <f>IF(BJ232&lt;'Retirement Calculator'!$B$68,BJ232+1,NA())</f>
        <v>229</v>
      </c>
      <c r="BM233" s="43">
        <f t="shared" si="74"/>
        <v>20</v>
      </c>
      <c r="BN233" s="43">
        <f t="shared" si="75"/>
        <v>229</v>
      </c>
      <c r="BO233" s="43">
        <f>IF(BO232&lt;'Retirement Calculator'!$B$68,BO232+1,NA())</f>
        <v>229</v>
      </c>
      <c r="BR233" s="43">
        <f t="shared" si="76"/>
        <v>20</v>
      </c>
      <c r="BS233" s="43">
        <f t="shared" si="77"/>
        <v>229</v>
      </c>
      <c r="BT233" s="43">
        <f>IF(BT232&lt;'Retirement Calculator'!$B$68,BT232+1,NA())</f>
        <v>229</v>
      </c>
      <c r="BW233" s="43">
        <f t="shared" si="78"/>
        <v>20</v>
      </c>
      <c r="BX233" s="43">
        <f t="shared" si="79"/>
        <v>229</v>
      </c>
      <c r="BY233" s="43">
        <f>IF(BY232&lt;'Retirement Calculator'!$B$68,BY232+1,NA())</f>
        <v>229</v>
      </c>
    </row>
    <row r="234" spans="1:77">
      <c r="A234" s="44"/>
      <c r="B234" s="12" t="e">
        <f xml:space="preserve"> IF(ISERROR(F234),NA(),AI234)</f>
        <v>#N/A</v>
      </c>
      <c r="C234" s="71"/>
      <c r="D234" s="104"/>
      <c r="E234" s="99"/>
      <c r="F234" s="102" t="e">
        <f t="shared" si="63"/>
        <v>#N/A</v>
      </c>
      <c r="G234" s="103" t="str">
        <f>IF(D234="","",(D234+G233)*(1+((1+'Retirement Calculator'!$B$56)^(1/12)-1)))</f>
        <v/>
      </c>
      <c r="H234" s="55" t="str">
        <f>IF(C234="","",FV((1+'Retirement Calculator'!$B$56)^(1/12)-1,AI234,-C234,,0))</f>
        <v/>
      </c>
      <c r="I234" s="71"/>
      <c r="J234" s="99"/>
      <c r="K234" s="99"/>
      <c r="L234" s="102" t="e">
        <f t="shared" si="64"/>
        <v>#N/A</v>
      </c>
      <c r="M234" s="12" t="str">
        <f>IF(I234="","",FV((1+'Retirement Calculator'!$B$57)^(1/12)-1,AR234,-I234,,0))</f>
        <v/>
      </c>
      <c r="N234" s="12" t="str">
        <f>IF(J234="","",(J234+N233)*(1+((1+'Retirement Calculator'!$B$57)^(1/12)-1)))</f>
        <v/>
      </c>
      <c r="O234" s="71"/>
      <c r="P234" s="71"/>
      <c r="Q234" s="99"/>
      <c r="R234" s="69" t="e">
        <f t="shared" si="65"/>
        <v>#N/A</v>
      </c>
      <c r="S234" s="12" t="str">
        <f>IF(O234="","",FV((1+'Retirement Calculator'!$B$58)^(1/12)-1,BA234,-O234,,0))</f>
        <v/>
      </c>
      <c r="T234" s="43" t="str">
        <f>IF(P234="","",(P234+T233)*(1+((1+'Retirement Calculator'!$B$58)^(1/12)-1)))</f>
        <v/>
      </c>
      <c r="U234" s="71"/>
      <c r="V234" s="99"/>
      <c r="W234" s="108" t="str">
        <f>IF(U234="","",(U234+W233)*(1+((1+'Retirement Calculator'!$C$65)^(1/12)-1)))</f>
        <v/>
      </c>
      <c r="X234" s="73">
        <f t="shared" si="60"/>
        <v>0</v>
      </c>
      <c r="Y234" s="83" t="str">
        <f>IF(ISERROR(B234),"",SUM($X$5:X234))</f>
        <v/>
      </c>
      <c r="Z234" s="73">
        <f t="shared" si="61"/>
        <v>0</v>
      </c>
      <c r="AA234" s="83" t="str">
        <f>IF(ISERROR(B234),"",IF(Z234=0,NA(),SUM($Z$5:Z234)))</f>
        <v/>
      </c>
      <c r="AB234" s="83">
        <f t="shared" si="62"/>
        <v>0</v>
      </c>
      <c r="AC234" s="83" t="str">
        <f>IF(ISERROR(B234),"",IF(AB234=0,NA(),SUM($AB$5:AB234)))</f>
        <v/>
      </c>
      <c r="AD234" s="68">
        <f>IF(ISERROR(AI234),"",IF(AG234=AG233+1,AD233*(1+'Retirement Calculator'!$B$6),AD233))</f>
        <v>188462.52994008487</v>
      </c>
      <c r="AE234" s="135"/>
      <c r="AF234" s="83" t="str">
        <f>IF(AE234="","",NPER((1+'Retirement Calculator'!$B$15)/(1+'Retirement Calculator'!$B$14)-1,-12*AE234,AA234,,1))</f>
        <v/>
      </c>
      <c r="AG234" s="129">
        <f t="shared" si="66"/>
        <v>20</v>
      </c>
      <c r="AH234" s="43">
        <f t="shared" si="67"/>
        <v>230</v>
      </c>
      <c r="AI234" s="43">
        <f>IF(AI233&lt;'Retirement Calculator'!$B$68,AI233+1,NA())</f>
        <v>230</v>
      </c>
      <c r="AJ234" s="47">
        <f>IF(ISERROR(AI234),"",IF(AG234=AG233+1,AJ233*(1+'Retirement Calculator'!$B$67),AJ233))</f>
        <v>81585.968548408826</v>
      </c>
      <c r="AK234" s="43">
        <f>IF(ISERROR(AJ234),"",FV((1+'Retirement Calculator'!$B$56)^(1/12)-1,AI234,-AJ234,,0))</f>
        <v>53344417.209618233</v>
      </c>
      <c r="AL234" s="47">
        <f>SUM($AJ$5:AJ234)</f>
        <v>8352693.2272671862</v>
      </c>
      <c r="AN234" s="43" t="str">
        <f>IF(C234="","",SUM($C$5:C234))</f>
        <v/>
      </c>
      <c r="AP234" s="43">
        <f t="shared" si="68"/>
        <v>20</v>
      </c>
      <c r="AQ234" s="43">
        <f t="shared" si="69"/>
        <v>230</v>
      </c>
      <c r="AR234" s="43">
        <f>IF(AR233&lt;'Retirement Calculator'!$B$68,AR233+1,NA())</f>
        <v>230</v>
      </c>
      <c r="AS234" s="45">
        <f>IF(ISERROR(AR234),"",IF(AP234=AP233+1,AS233*(1+'Retirement Calculator'!$B$67),AS233))</f>
        <v>13597.661424734801</v>
      </c>
      <c r="AT234" s="43">
        <f>IF(ISERROR(AS234),"",FV((1+'Retirement Calculator'!$B$57)^(1/12)-1,AR234,-AS234,,0))</f>
        <v>5741060.7543409634</v>
      </c>
      <c r="AU234" s="47">
        <f>SUM($AJ$5:AS234)</f>
        <v>3444217826.3024521</v>
      </c>
      <c r="AW234" s="43" t="str">
        <f>IF(I234="","",SUM($I$5:I234))</f>
        <v/>
      </c>
      <c r="AY234" s="43">
        <f t="shared" si="70"/>
        <v>20</v>
      </c>
      <c r="AZ234" s="43">
        <f t="shared" si="71"/>
        <v>230</v>
      </c>
      <c r="BA234" s="43">
        <f>IF(BA233&lt;'Retirement Calculator'!$B$68,BA233+1,NA())</f>
        <v>230</v>
      </c>
      <c r="BB234" s="45">
        <f>IF(ISERROR(BA234),"",IF(AY234=AY233+1,BB233*(1+'Retirement Calculator'!$B$67),BB233))</f>
        <v>40792.984274204413</v>
      </c>
      <c r="BC234" s="43">
        <f>IF(ISERROR(BB234),"",FV((1+'Retirement Calculator'!$B$58)^(1/12)-1,BA234,-BB234,,0))</f>
        <v>21375413.684874807</v>
      </c>
      <c r="BD234" s="47">
        <f>SUM($AJ$5:BB234)</f>
        <v>180628881184.03659</v>
      </c>
      <c r="BF234" s="43" t="str">
        <f>IF(O234="","",SUM($O$5:O234))</f>
        <v/>
      </c>
      <c r="BH234" s="43">
        <f t="shared" si="72"/>
        <v>20</v>
      </c>
      <c r="BI234" s="43">
        <f t="shared" si="73"/>
        <v>230</v>
      </c>
      <c r="BJ234" s="43">
        <f>IF(BJ233&lt;'Retirement Calculator'!$B$68,BJ233+1,NA())</f>
        <v>230</v>
      </c>
      <c r="BM234" s="43">
        <f t="shared" si="74"/>
        <v>20</v>
      </c>
      <c r="BN234" s="43">
        <f t="shared" si="75"/>
        <v>230</v>
      </c>
      <c r="BO234" s="43">
        <f>IF(BO233&lt;'Retirement Calculator'!$B$68,BO233+1,NA())</f>
        <v>230</v>
      </c>
      <c r="BR234" s="43">
        <f t="shared" si="76"/>
        <v>20</v>
      </c>
      <c r="BS234" s="43">
        <f t="shared" si="77"/>
        <v>230</v>
      </c>
      <c r="BT234" s="43">
        <f>IF(BT233&lt;'Retirement Calculator'!$B$68,BT233+1,NA())</f>
        <v>230</v>
      </c>
      <c r="BW234" s="43">
        <f t="shared" si="78"/>
        <v>20</v>
      </c>
      <c r="BX234" s="43">
        <f t="shared" si="79"/>
        <v>230</v>
      </c>
      <c r="BY234" s="43">
        <f>IF(BY233&lt;'Retirement Calculator'!$B$68,BY233+1,NA())</f>
        <v>230</v>
      </c>
    </row>
    <row r="235" spans="1:77">
      <c r="A235" s="44"/>
      <c r="B235" s="12" t="e">
        <f xml:space="preserve"> IF(ISERROR(F235),NA(),AI235)</f>
        <v>#N/A</v>
      </c>
      <c r="C235" s="71"/>
      <c r="D235" s="104"/>
      <c r="E235" s="99"/>
      <c r="F235" s="102" t="e">
        <f t="shared" si="63"/>
        <v>#N/A</v>
      </c>
      <c r="G235" s="103" t="str">
        <f>IF(D235="","",(D235+G234)*(1+((1+'Retirement Calculator'!$B$56)^(1/12)-1)))</f>
        <v/>
      </c>
      <c r="H235" s="55" t="str">
        <f>IF(C235="","",FV((1+'Retirement Calculator'!$B$56)^(1/12)-1,AI235,-C235,,0))</f>
        <v/>
      </c>
      <c r="I235" s="71"/>
      <c r="J235" s="99"/>
      <c r="K235" s="99"/>
      <c r="L235" s="102" t="e">
        <f t="shared" si="64"/>
        <v>#N/A</v>
      </c>
      <c r="M235" s="12" t="str">
        <f>IF(I235="","",FV((1+'Retirement Calculator'!$B$57)^(1/12)-1,AR235,-I235,,0))</f>
        <v/>
      </c>
      <c r="N235" s="12" t="str">
        <f>IF(J235="","",(J235+N234)*(1+((1+'Retirement Calculator'!$B$57)^(1/12)-1)))</f>
        <v/>
      </c>
      <c r="O235" s="71"/>
      <c r="P235" s="71"/>
      <c r="Q235" s="99"/>
      <c r="R235" s="69" t="e">
        <f t="shared" si="65"/>
        <v>#N/A</v>
      </c>
      <c r="S235" s="12" t="str">
        <f>IF(O235="","",FV((1+'Retirement Calculator'!$B$58)^(1/12)-1,BA235,-O235,,0))</f>
        <v/>
      </c>
      <c r="T235" s="43" t="str">
        <f>IF(P235="","",(P235+T234)*(1+((1+'Retirement Calculator'!$B$58)^(1/12)-1)))</f>
        <v/>
      </c>
      <c r="U235" s="71"/>
      <c r="V235" s="99"/>
      <c r="W235" s="108" t="str">
        <f>IF(U235="","",(U235+W234)*(1+((1+'Retirement Calculator'!$C$65)^(1/12)-1)))</f>
        <v/>
      </c>
      <c r="X235" s="73">
        <f t="shared" si="60"/>
        <v>0</v>
      </c>
      <c r="Y235" s="83" t="str">
        <f>IF(ISERROR(B235),"",SUM($X$5:X235))</f>
        <v/>
      </c>
      <c r="Z235" s="73">
        <f t="shared" si="61"/>
        <v>0</v>
      </c>
      <c r="AA235" s="83" t="str">
        <f>IF(ISERROR(B235),"",IF(Z235=0,NA(),SUM($Z$5:Z235)))</f>
        <v/>
      </c>
      <c r="AB235" s="83">
        <f t="shared" si="62"/>
        <v>0</v>
      </c>
      <c r="AC235" s="83" t="str">
        <f>IF(ISERROR(B235),"",IF(AB235=0,NA(),SUM($AB$5:AB235)))</f>
        <v/>
      </c>
      <c r="AD235" s="68">
        <f>IF(ISERROR(AI235),"",IF(AG235=AG234+1,AD234*(1+'Retirement Calculator'!$B$6),AD234))</f>
        <v>188462.52994008487</v>
      </c>
      <c r="AE235" s="135"/>
      <c r="AF235" s="83" t="str">
        <f>IF(AE235="","",NPER((1+'Retirement Calculator'!$B$15)/(1+'Retirement Calculator'!$B$14)-1,-12*AE235,AA235,,1))</f>
        <v/>
      </c>
      <c r="AG235" s="129">
        <f t="shared" si="66"/>
        <v>20</v>
      </c>
      <c r="AH235" s="43">
        <f t="shared" si="67"/>
        <v>231</v>
      </c>
      <c r="AI235" s="43">
        <f>IF(AI234&lt;'Retirement Calculator'!$B$68,AI234+1,NA())</f>
        <v>231</v>
      </c>
      <c r="AJ235" s="47">
        <f>IF(ISERROR(AI235),"",IF(AG235=AG234+1,AJ234*(1+'Retirement Calculator'!$B$67),AJ234))</f>
        <v>81585.968548408826</v>
      </c>
      <c r="AK235" s="43">
        <f>IF(ISERROR(AJ235),"",FV((1+'Retirement Calculator'!$B$56)^(1/12)-1,AI235,-AJ235,,0))</f>
        <v>53851379.052094169</v>
      </c>
      <c r="AL235" s="47">
        <f>SUM($AJ$5:AJ235)</f>
        <v>8434279.1958155949</v>
      </c>
      <c r="AN235" s="43" t="str">
        <f>IF(C235="","",SUM($C$5:C235))</f>
        <v/>
      </c>
      <c r="AP235" s="43">
        <f t="shared" si="68"/>
        <v>20</v>
      </c>
      <c r="AQ235" s="43">
        <f t="shared" si="69"/>
        <v>231</v>
      </c>
      <c r="AR235" s="43">
        <f>IF(AR234&lt;'Retirement Calculator'!$B$68,AR234+1,NA())</f>
        <v>231</v>
      </c>
      <c r="AS235" s="45">
        <f>IF(ISERROR(AR235),"",IF(AP235=AP234+1,AS234*(1+'Retirement Calculator'!$B$67),AS234))</f>
        <v>13597.661424734801</v>
      </c>
      <c r="AT235" s="43">
        <f>IF(ISERROR(AS235),"",FV((1+'Retirement Calculator'!$B$57)^(1/12)-1,AR235,-AS235,,0))</f>
        <v>5782603.3192861592</v>
      </c>
      <c r="AU235" s="47">
        <f>SUM($AJ$5:AS235)</f>
        <v>3506599150.1803346</v>
      </c>
      <c r="AW235" s="43" t="str">
        <f>IF(I235="","",SUM($I$5:I235))</f>
        <v/>
      </c>
      <c r="AY235" s="43">
        <f t="shared" si="70"/>
        <v>20</v>
      </c>
      <c r="AZ235" s="43">
        <f t="shared" si="71"/>
        <v>231</v>
      </c>
      <c r="BA235" s="43">
        <f>IF(BA234&lt;'Retirement Calculator'!$B$68,BA234+1,NA())</f>
        <v>231</v>
      </c>
      <c r="BB235" s="45">
        <f>IF(ISERROR(BA235),"",IF(AY235=AY234+1,BB234*(1+'Retirement Calculator'!$B$67),BB234))</f>
        <v>40792.984274204413</v>
      </c>
      <c r="BC235" s="43">
        <f>IF(ISERROR(BB235),"",FV((1+'Retirement Calculator'!$B$58)^(1/12)-1,BA235,-BB235,,0))</f>
        <v>21553736.724411283</v>
      </c>
      <c r="BD235" s="47">
        <f>SUM($AJ$5:BB235)</f>
        <v>184203685536.39835</v>
      </c>
      <c r="BF235" s="43" t="str">
        <f>IF(O235="","",SUM($O$5:O235))</f>
        <v/>
      </c>
      <c r="BH235" s="43">
        <f t="shared" si="72"/>
        <v>20</v>
      </c>
      <c r="BI235" s="43">
        <f t="shared" si="73"/>
        <v>231</v>
      </c>
      <c r="BJ235" s="43">
        <f>IF(BJ234&lt;'Retirement Calculator'!$B$68,BJ234+1,NA())</f>
        <v>231</v>
      </c>
      <c r="BM235" s="43">
        <f t="shared" si="74"/>
        <v>20</v>
      </c>
      <c r="BN235" s="43">
        <f t="shared" si="75"/>
        <v>231</v>
      </c>
      <c r="BO235" s="43">
        <f>IF(BO234&lt;'Retirement Calculator'!$B$68,BO234+1,NA())</f>
        <v>231</v>
      </c>
      <c r="BR235" s="43">
        <f t="shared" si="76"/>
        <v>20</v>
      </c>
      <c r="BS235" s="43">
        <f t="shared" si="77"/>
        <v>231</v>
      </c>
      <c r="BT235" s="43">
        <f>IF(BT234&lt;'Retirement Calculator'!$B$68,BT234+1,NA())</f>
        <v>231</v>
      </c>
      <c r="BW235" s="43">
        <f t="shared" si="78"/>
        <v>20</v>
      </c>
      <c r="BX235" s="43">
        <f t="shared" si="79"/>
        <v>231</v>
      </c>
      <c r="BY235" s="43">
        <f>IF(BY234&lt;'Retirement Calculator'!$B$68,BY234+1,NA())</f>
        <v>231</v>
      </c>
    </row>
    <row r="236" spans="1:77">
      <c r="A236" s="44"/>
      <c r="B236" s="12" t="e">
        <f xml:space="preserve"> IF(ISERROR(F236),NA(),AI236)</f>
        <v>#N/A</v>
      </c>
      <c r="C236" s="71"/>
      <c r="D236" s="104"/>
      <c r="E236" s="99"/>
      <c r="F236" s="102" t="e">
        <f t="shared" si="63"/>
        <v>#N/A</v>
      </c>
      <c r="G236" s="103" t="str">
        <f>IF(D236="","",(D236+G235)*(1+((1+'Retirement Calculator'!$B$56)^(1/12)-1)))</f>
        <v/>
      </c>
      <c r="H236" s="55" t="str">
        <f>IF(C236="","",FV((1+'Retirement Calculator'!$B$56)^(1/12)-1,AI236,-C236,,0))</f>
        <v/>
      </c>
      <c r="I236" s="71"/>
      <c r="J236" s="99"/>
      <c r="K236" s="99"/>
      <c r="L236" s="102" t="e">
        <f t="shared" si="64"/>
        <v>#N/A</v>
      </c>
      <c r="M236" s="12" t="str">
        <f>IF(I236="","",FV((1+'Retirement Calculator'!$B$57)^(1/12)-1,AR236,-I236,,0))</f>
        <v/>
      </c>
      <c r="N236" s="12" t="str">
        <f>IF(J236="","",(J236+N235)*(1+((1+'Retirement Calculator'!$B$57)^(1/12)-1)))</f>
        <v/>
      </c>
      <c r="O236" s="71"/>
      <c r="P236" s="71"/>
      <c r="Q236" s="99"/>
      <c r="R236" s="69" t="e">
        <f t="shared" si="65"/>
        <v>#N/A</v>
      </c>
      <c r="S236" s="12" t="str">
        <f>IF(O236="","",FV((1+'Retirement Calculator'!$B$58)^(1/12)-1,BA236,-O236,,0))</f>
        <v/>
      </c>
      <c r="T236" s="43" t="str">
        <f>IF(P236="","",(P236+T235)*(1+((1+'Retirement Calculator'!$B$58)^(1/12)-1)))</f>
        <v/>
      </c>
      <c r="U236" s="71"/>
      <c r="V236" s="99"/>
      <c r="W236" s="108" t="str">
        <f>IF(U236="","",(U236+W235)*(1+((1+'Retirement Calculator'!$C$65)^(1/12)-1)))</f>
        <v/>
      </c>
      <c r="X236" s="73">
        <f t="shared" si="60"/>
        <v>0</v>
      </c>
      <c r="Y236" s="83" t="str">
        <f>IF(ISERROR(B236),"",SUM($X$5:X236))</f>
        <v/>
      </c>
      <c r="Z236" s="73">
        <f t="shared" si="61"/>
        <v>0</v>
      </c>
      <c r="AA236" s="83" t="str">
        <f>IF(ISERROR(B236),"",IF(Z236=0,NA(),SUM($Z$5:Z236)))</f>
        <v/>
      </c>
      <c r="AB236" s="83">
        <f t="shared" si="62"/>
        <v>0</v>
      </c>
      <c r="AC236" s="83" t="str">
        <f>IF(ISERROR(B236),"",IF(AB236=0,NA(),SUM($AB$5:AB236)))</f>
        <v/>
      </c>
      <c r="AD236" s="68">
        <f>IF(ISERROR(AI236),"",IF(AG236=AG235+1,AD235*(1+'Retirement Calculator'!$B$6),AD235))</f>
        <v>188462.52994008487</v>
      </c>
      <c r="AE236" s="135"/>
      <c r="AF236" s="83" t="str">
        <f>IF(AE236="","",NPER((1+'Retirement Calculator'!$B$15)/(1+'Retirement Calculator'!$B$14)-1,-12*AE236,AA236,,1))</f>
        <v/>
      </c>
      <c r="AG236" s="129">
        <f t="shared" si="66"/>
        <v>20</v>
      </c>
      <c r="AH236" s="43">
        <f t="shared" si="67"/>
        <v>232</v>
      </c>
      <c r="AI236" s="43">
        <f>IF(AI235&lt;'Retirement Calculator'!$B$68,AI235+1,NA())</f>
        <v>232</v>
      </c>
      <c r="AJ236" s="47">
        <f>IF(ISERROR(AI236),"",IF(AG236=AG235+1,AJ235*(1+'Retirement Calculator'!$B$67),AJ235))</f>
        <v>81585.968548408826</v>
      </c>
      <c r="AK236" s="43">
        <f>IF(ISERROR(AJ236),"",FV((1+'Retirement Calculator'!$B$56)^(1/12)-1,AI236,-AJ236,,0))</f>
        <v>54362383.479494102</v>
      </c>
      <c r="AL236" s="47">
        <f>SUM($AJ$5:AJ236)</f>
        <v>8515865.1643640045</v>
      </c>
      <c r="AN236" s="43" t="str">
        <f>IF(C236="","",SUM($C$5:C236))</f>
        <v/>
      </c>
      <c r="AP236" s="43">
        <f t="shared" si="68"/>
        <v>20</v>
      </c>
      <c r="AQ236" s="43">
        <f t="shared" si="69"/>
        <v>232</v>
      </c>
      <c r="AR236" s="43">
        <f>IF(AR235&lt;'Retirement Calculator'!$B$68,AR235+1,NA())</f>
        <v>232</v>
      </c>
      <c r="AS236" s="45">
        <f>IF(ISERROR(AR236),"",IF(AP236=AP235+1,AS235*(1+'Retirement Calculator'!$B$67),AS235))</f>
        <v>13597.661424734801</v>
      </c>
      <c r="AT236" s="43">
        <f>IF(ISERROR(AS236),"",FV((1+'Retirement Calculator'!$B$57)^(1/12)-1,AR236,-AS236,,0))</f>
        <v>5824348.0947668403</v>
      </c>
      <c r="AU236" s="47">
        <f>SUM($AJ$5:AS236)</f>
        <v>3569573066.4541655</v>
      </c>
      <c r="AW236" s="43" t="str">
        <f>IF(I236="","",SUM($I$5:I236))</f>
        <v/>
      </c>
      <c r="AY236" s="43">
        <f t="shared" si="70"/>
        <v>20</v>
      </c>
      <c r="AZ236" s="43">
        <f t="shared" si="71"/>
        <v>232</v>
      </c>
      <c r="BA236" s="43">
        <f>IF(BA235&lt;'Retirement Calculator'!$B$68,BA235+1,NA())</f>
        <v>232</v>
      </c>
      <c r="BB236" s="45">
        <f>IF(ISERROR(BA236),"",IF(AY236=AY235+1,BB235*(1+'Retirement Calculator'!$B$67),BB235))</f>
        <v>40792.984274204413</v>
      </c>
      <c r="BC236" s="43">
        <f>IF(ISERROR(BB236),"",FV((1+'Retirement Calculator'!$B$58)^(1/12)-1,BA236,-BB236,,0))</f>
        <v>21733207.099753428</v>
      </c>
      <c r="BD236" s="47">
        <f>SUM($AJ$5:BB236)</f>
        <v>187842098144.20538</v>
      </c>
      <c r="BF236" s="43" t="str">
        <f>IF(O236="","",SUM($O$5:O236))</f>
        <v/>
      </c>
      <c r="BH236" s="43">
        <f t="shared" si="72"/>
        <v>20</v>
      </c>
      <c r="BI236" s="43">
        <f t="shared" si="73"/>
        <v>232</v>
      </c>
      <c r="BJ236" s="43">
        <f>IF(BJ235&lt;'Retirement Calculator'!$B$68,BJ235+1,NA())</f>
        <v>232</v>
      </c>
      <c r="BM236" s="43">
        <f t="shared" si="74"/>
        <v>20</v>
      </c>
      <c r="BN236" s="43">
        <f t="shared" si="75"/>
        <v>232</v>
      </c>
      <c r="BO236" s="43">
        <f>IF(BO235&lt;'Retirement Calculator'!$B$68,BO235+1,NA())</f>
        <v>232</v>
      </c>
      <c r="BR236" s="43">
        <f t="shared" si="76"/>
        <v>20</v>
      </c>
      <c r="BS236" s="43">
        <f t="shared" si="77"/>
        <v>232</v>
      </c>
      <c r="BT236" s="43">
        <f>IF(BT235&lt;'Retirement Calculator'!$B$68,BT235+1,NA())</f>
        <v>232</v>
      </c>
      <c r="BW236" s="43">
        <f t="shared" si="78"/>
        <v>20</v>
      </c>
      <c r="BX236" s="43">
        <f t="shared" si="79"/>
        <v>232</v>
      </c>
      <c r="BY236" s="43">
        <f>IF(BY235&lt;'Retirement Calculator'!$B$68,BY235+1,NA())</f>
        <v>232</v>
      </c>
    </row>
    <row r="237" spans="1:77">
      <c r="A237" s="44"/>
      <c r="B237" s="12" t="e">
        <f xml:space="preserve"> IF(ISERROR(F237),NA(),AI237)</f>
        <v>#N/A</v>
      </c>
      <c r="C237" s="71"/>
      <c r="D237" s="104"/>
      <c r="E237" s="99"/>
      <c r="F237" s="102" t="e">
        <f t="shared" si="63"/>
        <v>#N/A</v>
      </c>
      <c r="G237" s="103" t="str">
        <f>IF(D237="","",(D237+G236)*(1+((1+'Retirement Calculator'!$B$56)^(1/12)-1)))</f>
        <v/>
      </c>
      <c r="H237" s="55" t="str">
        <f>IF(C237="","",FV((1+'Retirement Calculator'!$B$56)^(1/12)-1,AI237,-C237,,0))</f>
        <v/>
      </c>
      <c r="I237" s="71"/>
      <c r="J237" s="99"/>
      <c r="K237" s="99"/>
      <c r="L237" s="102" t="e">
        <f t="shared" si="64"/>
        <v>#N/A</v>
      </c>
      <c r="M237" s="12" t="str">
        <f>IF(I237="","",FV((1+'Retirement Calculator'!$B$57)^(1/12)-1,AR237,-I237,,0))</f>
        <v/>
      </c>
      <c r="N237" s="12" t="str">
        <f>IF(J237="","",(J237+N236)*(1+((1+'Retirement Calculator'!$B$57)^(1/12)-1)))</f>
        <v/>
      </c>
      <c r="O237" s="71"/>
      <c r="P237" s="71"/>
      <c r="Q237" s="99"/>
      <c r="R237" s="69" t="e">
        <f t="shared" si="65"/>
        <v>#N/A</v>
      </c>
      <c r="S237" s="12" t="str">
        <f>IF(O237="","",FV((1+'Retirement Calculator'!$B$58)^(1/12)-1,BA237,-O237,,0))</f>
        <v/>
      </c>
      <c r="T237" s="43" t="str">
        <f>IF(P237="","",(P237+T236)*(1+((1+'Retirement Calculator'!$B$58)^(1/12)-1)))</f>
        <v/>
      </c>
      <c r="U237" s="71"/>
      <c r="V237" s="99"/>
      <c r="W237" s="108" t="str">
        <f>IF(U237="","",(U237+W236)*(1+((1+'Retirement Calculator'!$C$65)^(1/12)-1)))</f>
        <v/>
      </c>
      <c r="X237" s="73">
        <f t="shared" si="60"/>
        <v>0</v>
      </c>
      <c r="Y237" s="83" t="str">
        <f>IF(ISERROR(B237),"",SUM($X$5:X237))</f>
        <v/>
      </c>
      <c r="Z237" s="73">
        <f t="shared" si="61"/>
        <v>0</v>
      </c>
      <c r="AA237" s="83" t="str">
        <f>IF(ISERROR(B237),"",IF(Z237=0,NA(),SUM($Z$5:Z237)))</f>
        <v/>
      </c>
      <c r="AB237" s="83">
        <f t="shared" si="62"/>
        <v>0</v>
      </c>
      <c r="AC237" s="83" t="str">
        <f>IF(ISERROR(B237),"",IF(AB237=0,NA(),SUM($AB$5:AB237)))</f>
        <v/>
      </c>
      <c r="AD237" s="68">
        <f>IF(ISERROR(AI237),"",IF(AG237=AG236+1,AD236*(1+'Retirement Calculator'!$B$6),AD236))</f>
        <v>188462.52994008487</v>
      </c>
      <c r="AE237" s="135"/>
      <c r="AF237" s="83" t="str">
        <f>IF(AE237="","",NPER((1+'Retirement Calculator'!$B$15)/(1+'Retirement Calculator'!$B$14)-1,-12*AE237,AA237,,1))</f>
        <v/>
      </c>
      <c r="AG237" s="129">
        <f t="shared" si="66"/>
        <v>20</v>
      </c>
      <c r="AH237" s="43">
        <f t="shared" si="67"/>
        <v>233</v>
      </c>
      <c r="AI237" s="43">
        <f>IF(AI236&lt;'Retirement Calculator'!$B$68,AI236+1,NA())</f>
        <v>233</v>
      </c>
      <c r="AJ237" s="47">
        <f>IF(ISERROR(AI237),"",IF(AG237=AG236+1,AJ236*(1+'Retirement Calculator'!$B$67),AJ236))</f>
        <v>81585.968548408826</v>
      </c>
      <c r="AK237" s="43">
        <f>IF(ISERROR(AJ237),"",FV((1+'Retirement Calculator'!$B$56)^(1/12)-1,AI237,-AJ237,,0))</f>
        <v>54877462.727957912</v>
      </c>
      <c r="AL237" s="47">
        <f>SUM($AJ$5:AJ237)</f>
        <v>8597451.1329124141</v>
      </c>
      <c r="AN237" s="43" t="str">
        <f>IF(C237="","",SUM($C$5:C237))</f>
        <v/>
      </c>
      <c r="AP237" s="43">
        <f t="shared" si="68"/>
        <v>20</v>
      </c>
      <c r="AQ237" s="43">
        <f t="shared" si="69"/>
        <v>233</v>
      </c>
      <c r="AR237" s="43">
        <f>IF(AR236&lt;'Retirement Calculator'!$B$68,AR236+1,NA())</f>
        <v>233</v>
      </c>
      <c r="AS237" s="45">
        <f>IF(ISERROR(AR237),"",IF(AP237=AP236+1,AS236*(1+'Retirement Calculator'!$B$67),AS236))</f>
        <v>13597.661424734801</v>
      </c>
      <c r="AT237" s="43">
        <f>IF(ISERROR(AS237),"",FV((1+'Retirement Calculator'!$B$57)^(1/12)-1,AR237,-AS237,,0))</f>
        <v>5866296.0650530132</v>
      </c>
      <c r="AU237" s="47">
        <f>SUM($AJ$5:AS237)</f>
        <v>3633143649.9450088</v>
      </c>
      <c r="AW237" s="43" t="str">
        <f>IF(I237="","",SUM($I$5:I237))</f>
        <v/>
      </c>
      <c r="AY237" s="43">
        <f t="shared" si="70"/>
        <v>20</v>
      </c>
      <c r="AZ237" s="43">
        <f t="shared" si="71"/>
        <v>233</v>
      </c>
      <c r="BA237" s="43">
        <f>IF(BA236&lt;'Retirement Calculator'!$B$68,BA236+1,NA())</f>
        <v>233</v>
      </c>
      <c r="BB237" s="45">
        <f>IF(ISERROR(BA237),"",IF(AY237=AY236+1,BB236*(1+'Retirement Calculator'!$B$67),BB236))</f>
        <v>40792.984274204413</v>
      </c>
      <c r="BC237" s="43">
        <f>IF(ISERROR(BB237),"",FV((1+'Retirement Calculator'!$B$58)^(1/12)-1,BA237,-BB237,,0))</f>
        <v>21913832.192894392</v>
      </c>
      <c r="BD237" s="47">
        <f>SUM($AJ$5:BB237)</f>
        <v>191544719952.69058</v>
      </c>
      <c r="BF237" s="43" t="str">
        <f>IF(O237="","",SUM($O$5:O237))</f>
        <v/>
      </c>
      <c r="BH237" s="43">
        <f t="shared" si="72"/>
        <v>20</v>
      </c>
      <c r="BI237" s="43">
        <f t="shared" si="73"/>
        <v>233</v>
      </c>
      <c r="BJ237" s="43">
        <f>IF(BJ236&lt;'Retirement Calculator'!$B$68,BJ236+1,NA())</f>
        <v>233</v>
      </c>
      <c r="BM237" s="43">
        <f t="shared" si="74"/>
        <v>20</v>
      </c>
      <c r="BN237" s="43">
        <f t="shared" si="75"/>
        <v>233</v>
      </c>
      <c r="BO237" s="43">
        <f>IF(BO236&lt;'Retirement Calculator'!$B$68,BO236+1,NA())</f>
        <v>233</v>
      </c>
      <c r="BR237" s="43">
        <f t="shared" si="76"/>
        <v>20</v>
      </c>
      <c r="BS237" s="43">
        <f t="shared" si="77"/>
        <v>233</v>
      </c>
      <c r="BT237" s="43">
        <f>IF(BT236&lt;'Retirement Calculator'!$B$68,BT236+1,NA())</f>
        <v>233</v>
      </c>
      <c r="BW237" s="43">
        <f t="shared" si="78"/>
        <v>20</v>
      </c>
      <c r="BX237" s="43">
        <f t="shared" si="79"/>
        <v>233</v>
      </c>
      <c r="BY237" s="43">
        <f>IF(BY236&lt;'Retirement Calculator'!$B$68,BY236+1,NA())</f>
        <v>233</v>
      </c>
    </row>
    <row r="238" spans="1:77">
      <c r="A238" s="44"/>
      <c r="B238" s="12" t="e">
        <f xml:space="preserve"> IF(ISERROR(F238),NA(),AI238)</f>
        <v>#N/A</v>
      </c>
      <c r="C238" s="71"/>
      <c r="D238" s="104"/>
      <c r="E238" s="99"/>
      <c r="F238" s="102" t="e">
        <f t="shared" si="63"/>
        <v>#N/A</v>
      </c>
      <c r="G238" s="103" t="str">
        <f>IF(D238="","",(D238+G237)*(1+((1+'Retirement Calculator'!$B$56)^(1/12)-1)))</f>
        <v/>
      </c>
      <c r="H238" s="55" t="str">
        <f>IF(C238="","",FV((1+'Retirement Calculator'!$B$56)^(1/12)-1,AI238,-C238,,0))</f>
        <v/>
      </c>
      <c r="I238" s="71"/>
      <c r="J238" s="99"/>
      <c r="K238" s="99"/>
      <c r="L238" s="102" t="e">
        <f t="shared" si="64"/>
        <v>#N/A</v>
      </c>
      <c r="M238" s="12" t="str">
        <f>IF(I238="","",FV((1+'Retirement Calculator'!$B$57)^(1/12)-1,AR238,-I238,,0))</f>
        <v/>
      </c>
      <c r="N238" s="12" t="str">
        <f>IF(J238="","",(J238+N237)*(1+((1+'Retirement Calculator'!$B$57)^(1/12)-1)))</f>
        <v/>
      </c>
      <c r="O238" s="71"/>
      <c r="P238" s="71"/>
      <c r="Q238" s="99"/>
      <c r="R238" s="69" t="e">
        <f t="shared" si="65"/>
        <v>#N/A</v>
      </c>
      <c r="S238" s="12" t="str">
        <f>IF(O238="","",FV((1+'Retirement Calculator'!$B$58)^(1/12)-1,BA238,-O238,,0))</f>
        <v/>
      </c>
      <c r="T238" s="43" t="str">
        <f>IF(P238="","",(P238+T237)*(1+((1+'Retirement Calculator'!$B$58)^(1/12)-1)))</f>
        <v/>
      </c>
      <c r="U238" s="71"/>
      <c r="V238" s="99"/>
      <c r="W238" s="108" t="str">
        <f>IF(U238="","",(U238+W237)*(1+((1+'Retirement Calculator'!$C$65)^(1/12)-1)))</f>
        <v/>
      </c>
      <c r="X238" s="73">
        <f t="shared" si="60"/>
        <v>0</v>
      </c>
      <c r="Y238" s="83" t="str">
        <f>IF(ISERROR(B238),"",SUM($X$5:X238))</f>
        <v/>
      </c>
      <c r="Z238" s="73">
        <f t="shared" si="61"/>
        <v>0</v>
      </c>
      <c r="AA238" s="83" t="str">
        <f>IF(ISERROR(B238),"",IF(Z238=0,NA(),SUM($Z$5:Z238)))</f>
        <v/>
      </c>
      <c r="AB238" s="83">
        <f t="shared" si="62"/>
        <v>0</v>
      </c>
      <c r="AC238" s="83" t="str">
        <f>IF(ISERROR(B238),"",IF(AB238=0,NA(),SUM($AB$5:AB238)))</f>
        <v/>
      </c>
      <c r="AD238" s="68">
        <f>IF(ISERROR(AI238),"",IF(AG238=AG237+1,AD237*(1+'Retirement Calculator'!$B$6),AD237))</f>
        <v>188462.52994008487</v>
      </c>
      <c r="AE238" s="135"/>
      <c r="AF238" s="83" t="str">
        <f>IF(AE238="","",NPER((1+'Retirement Calculator'!$B$15)/(1+'Retirement Calculator'!$B$14)-1,-12*AE238,AA238,,1))</f>
        <v/>
      </c>
      <c r="AG238" s="129">
        <f t="shared" si="66"/>
        <v>20</v>
      </c>
      <c r="AH238" s="43">
        <f t="shared" si="67"/>
        <v>234</v>
      </c>
      <c r="AI238" s="43">
        <f>IF(AI237&lt;'Retirement Calculator'!$B$68,AI237+1,NA())</f>
        <v>234</v>
      </c>
      <c r="AJ238" s="47">
        <f>IF(ISERROR(AI238),"",IF(AG238=AG237+1,AJ237*(1+'Retirement Calculator'!$B$67),AJ237))</f>
        <v>81585.968548408826</v>
      </c>
      <c r="AK238" s="43">
        <f>IF(ISERROR(AJ238),"",FV((1+'Retirement Calculator'!$B$56)^(1/12)-1,AI238,-AJ238,,0))</f>
        <v>55396649.290680997</v>
      </c>
      <c r="AL238" s="47">
        <f>SUM($AJ$5:AJ238)</f>
        <v>8679037.1014608238</v>
      </c>
      <c r="AN238" s="43" t="str">
        <f>IF(C238="","",SUM($C$5:C238))</f>
        <v/>
      </c>
      <c r="AP238" s="43">
        <f t="shared" si="68"/>
        <v>20</v>
      </c>
      <c r="AQ238" s="43">
        <f t="shared" si="69"/>
        <v>234</v>
      </c>
      <c r="AR238" s="43">
        <f>IF(AR237&lt;'Retirement Calculator'!$B$68,AR237+1,NA())</f>
        <v>234</v>
      </c>
      <c r="AS238" s="45">
        <f>IF(ISERROR(AR238),"",IF(AP238=AP237+1,AS237*(1+'Retirement Calculator'!$B$67),AS237))</f>
        <v>13597.661424734801</v>
      </c>
      <c r="AT238" s="43">
        <f>IF(ISERROR(AS238),"",FV((1+'Retirement Calculator'!$B$57)^(1/12)-1,AR238,-AS238,,0))</f>
        <v>5908448.2192056673</v>
      </c>
      <c r="AU238" s="47">
        <f>SUM($AJ$5:AS238)</f>
        <v>3697315007.9671235</v>
      </c>
      <c r="AW238" s="43" t="str">
        <f>IF(I238="","",SUM($I$5:I238))</f>
        <v/>
      </c>
      <c r="AY238" s="43">
        <f t="shared" si="70"/>
        <v>20</v>
      </c>
      <c r="AZ238" s="43">
        <f t="shared" si="71"/>
        <v>234</v>
      </c>
      <c r="BA238" s="43">
        <f>IF(BA237&lt;'Retirement Calculator'!$B$68,BA237+1,NA())</f>
        <v>234</v>
      </c>
      <c r="BB238" s="45">
        <f>IF(ISERROR(BA238),"",IF(AY238=AY237+1,BB237*(1+'Retirement Calculator'!$B$67),BB237))</f>
        <v>40792.984274204413</v>
      </c>
      <c r="BC238" s="43">
        <f>IF(ISERROR(BB238),"",FV((1+'Retirement Calculator'!$B$58)^(1/12)-1,BA238,-BB238,,0))</f>
        <v>22095619.433323238</v>
      </c>
      <c r="BD238" s="47">
        <f>SUM($AJ$5:BB238)</f>
        <v>195312156047.88333</v>
      </c>
      <c r="BF238" s="43" t="str">
        <f>IF(O238="","",SUM($O$5:O238))</f>
        <v/>
      </c>
      <c r="BH238" s="43">
        <f t="shared" si="72"/>
        <v>20</v>
      </c>
      <c r="BI238" s="43">
        <f t="shared" si="73"/>
        <v>234</v>
      </c>
      <c r="BJ238" s="43">
        <f>IF(BJ237&lt;'Retirement Calculator'!$B$68,BJ237+1,NA())</f>
        <v>234</v>
      </c>
      <c r="BM238" s="43">
        <f t="shared" si="74"/>
        <v>20</v>
      </c>
      <c r="BN238" s="43">
        <f t="shared" si="75"/>
        <v>234</v>
      </c>
      <c r="BO238" s="43">
        <f>IF(BO237&lt;'Retirement Calculator'!$B$68,BO237+1,NA())</f>
        <v>234</v>
      </c>
      <c r="BR238" s="43">
        <f t="shared" si="76"/>
        <v>20</v>
      </c>
      <c r="BS238" s="43">
        <f t="shared" si="77"/>
        <v>234</v>
      </c>
      <c r="BT238" s="43">
        <f>IF(BT237&lt;'Retirement Calculator'!$B$68,BT237+1,NA())</f>
        <v>234</v>
      </c>
      <c r="BW238" s="43">
        <f t="shared" si="78"/>
        <v>20</v>
      </c>
      <c r="BX238" s="43">
        <f t="shared" si="79"/>
        <v>234</v>
      </c>
      <c r="BY238" s="43">
        <f>IF(BY237&lt;'Retirement Calculator'!$B$68,BY237+1,NA())</f>
        <v>234</v>
      </c>
    </row>
    <row r="239" spans="1:77">
      <c r="A239" s="44"/>
      <c r="B239" s="12" t="e">
        <f xml:space="preserve"> IF(ISERROR(F239),NA(),AI239)</f>
        <v>#N/A</v>
      </c>
      <c r="C239" s="71"/>
      <c r="D239" s="104"/>
      <c r="E239" s="99"/>
      <c r="F239" s="102" t="e">
        <f t="shared" si="63"/>
        <v>#N/A</v>
      </c>
      <c r="G239" s="103" t="str">
        <f>IF(D239="","",(D239+G238)*(1+((1+'Retirement Calculator'!$B$56)^(1/12)-1)))</f>
        <v/>
      </c>
      <c r="H239" s="55" t="str">
        <f>IF(C239="","",FV((1+'Retirement Calculator'!$B$56)^(1/12)-1,AI239,-C239,,0))</f>
        <v/>
      </c>
      <c r="I239" s="71"/>
      <c r="J239" s="99"/>
      <c r="K239" s="99"/>
      <c r="L239" s="102" t="e">
        <f t="shared" si="64"/>
        <v>#N/A</v>
      </c>
      <c r="M239" s="12" t="str">
        <f>IF(I239="","",FV((1+'Retirement Calculator'!$B$57)^(1/12)-1,AR239,-I239,,0))</f>
        <v/>
      </c>
      <c r="N239" s="12" t="str">
        <f>IF(J239="","",(J239+N238)*(1+((1+'Retirement Calculator'!$B$57)^(1/12)-1)))</f>
        <v/>
      </c>
      <c r="O239" s="71"/>
      <c r="P239" s="71"/>
      <c r="Q239" s="99"/>
      <c r="R239" s="69" t="e">
        <f t="shared" si="65"/>
        <v>#N/A</v>
      </c>
      <c r="S239" s="12" t="str">
        <f>IF(O239="","",FV((1+'Retirement Calculator'!$B$58)^(1/12)-1,BA239,-O239,,0))</f>
        <v/>
      </c>
      <c r="T239" s="43" t="str">
        <f>IF(P239="","",(P239+T238)*(1+((1+'Retirement Calculator'!$B$58)^(1/12)-1)))</f>
        <v/>
      </c>
      <c r="U239" s="71"/>
      <c r="V239" s="99"/>
      <c r="W239" s="108" t="str">
        <f>IF(U239="","",(U239+W238)*(1+((1+'Retirement Calculator'!$C$65)^(1/12)-1)))</f>
        <v/>
      </c>
      <c r="X239" s="73">
        <f t="shared" si="60"/>
        <v>0</v>
      </c>
      <c r="Y239" s="83" t="str">
        <f>IF(ISERROR(B239),"",SUM($X$5:X239))</f>
        <v/>
      </c>
      <c r="Z239" s="73">
        <f t="shared" si="61"/>
        <v>0</v>
      </c>
      <c r="AA239" s="83" t="str">
        <f>IF(ISERROR(B239),"",IF(Z239=0,NA(),SUM($Z$5:Z239)))</f>
        <v/>
      </c>
      <c r="AB239" s="83">
        <f t="shared" si="62"/>
        <v>0</v>
      </c>
      <c r="AC239" s="83" t="str">
        <f>IF(ISERROR(B239),"",IF(AB239=0,NA(),SUM($AB$5:AB239)))</f>
        <v/>
      </c>
      <c r="AD239" s="68">
        <f>IF(ISERROR(AI239),"",IF(AG239=AG238+1,AD238*(1+'Retirement Calculator'!$B$6),AD238))</f>
        <v>188462.52994008487</v>
      </c>
      <c r="AE239" s="135"/>
      <c r="AF239" s="83" t="str">
        <f>IF(AE239="","",NPER((1+'Retirement Calculator'!$B$15)/(1+'Retirement Calculator'!$B$14)-1,-12*AE239,AA239,,1))</f>
        <v/>
      </c>
      <c r="AG239" s="129">
        <f t="shared" si="66"/>
        <v>20</v>
      </c>
      <c r="AH239" s="43">
        <f t="shared" si="67"/>
        <v>235</v>
      </c>
      <c r="AI239" s="43">
        <f>IF(AI238&lt;'Retirement Calculator'!$B$68,AI238+1,NA())</f>
        <v>235</v>
      </c>
      <c r="AJ239" s="47">
        <f>IF(ISERROR(AI239),"",IF(AG239=AG238+1,AJ238*(1+'Retirement Calculator'!$B$67),AJ238))</f>
        <v>81585.968548408826</v>
      </c>
      <c r="AK239" s="43">
        <f>IF(ISERROR(AJ239),"",FV((1+'Retirement Calculator'!$B$56)^(1/12)-1,AI239,-AJ239,,0))</f>
        <v>55919975.919964015</v>
      </c>
      <c r="AL239" s="47">
        <f>SUM($AJ$5:AJ239)</f>
        <v>8760623.0700092334</v>
      </c>
      <c r="AN239" s="43" t="str">
        <f>IF(C239="","",SUM($C$5:C239))</f>
        <v/>
      </c>
      <c r="AP239" s="43">
        <f t="shared" si="68"/>
        <v>20</v>
      </c>
      <c r="AQ239" s="43">
        <f t="shared" si="69"/>
        <v>235</v>
      </c>
      <c r="AR239" s="43">
        <f>IF(AR238&lt;'Retirement Calculator'!$B$68,AR238+1,NA())</f>
        <v>235</v>
      </c>
      <c r="AS239" s="45">
        <f>IF(ISERROR(AR239),"",IF(AP239=AP238+1,AS238*(1+'Retirement Calculator'!$B$67),AS238))</f>
        <v>13597.661424734801</v>
      </c>
      <c r="AT239" s="43">
        <f>IF(ISERROR(AS239),"",FV((1+'Retirement Calculator'!$B$57)^(1/12)-1,AR239,-AS239,,0))</f>
        <v>5950805.5511000948</v>
      </c>
      <c r="AU239" s="47">
        <f>SUM($AJ$5:AS239)</f>
        <v>3762091280.5870695</v>
      </c>
      <c r="AW239" s="43" t="str">
        <f>IF(I239="","",SUM($I$5:I239))</f>
        <v/>
      </c>
      <c r="AY239" s="43">
        <f t="shared" si="70"/>
        <v>20</v>
      </c>
      <c r="AZ239" s="43">
        <f t="shared" si="71"/>
        <v>235</v>
      </c>
      <c r="BA239" s="43">
        <f>IF(BA238&lt;'Retirement Calculator'!$B$68,BA238+1,NA())</f>
        <v>235</v>
      </c>
      <c r="BB239" s="45">
        <f>IF(ISERROR(BA239),"",IF(AY239=AY238+1,BB238*(1+'Retirement Calculator'!$B$67),BB238))</f>
        <v>40792.984274204413</v>
      </c>
      <c r="BC239" s="43">
        <f>IF(ISERROR(BB239),"",FV((1+'Retirement Calculator'!$B$58)^(1/12)-1,BA239,-BB239,,0))</f>
        <v>22278576.298330627</v>
      </c>
      <c r="BD239" s="47">
        <f>SUM($AJ$5:BB239)</f>
        <v>199145015689.6257</v>
      </c>
      <c r="BF239" s="43" t="str">
        <f>IF(O239="","",SUM($O$5:O239))</f>
        <v/>
      </c>
      <c r="BH239" s="43">
        <f t="shared" si="72"/>
        <v>20</v>
      </c>
      <c r="BI239" s="43">
        <f t="shared" si="73"/>
        <v>235</v>
      </c>
      <c r="BJ239" s="43">
        <f>IF(BJ238&lt;'Retirement Calculator'!$B$68,BJ238+1,NA())</f>
        <v>235</v>
      </c>
      <c r="BM239" s="43">
        <f t="shared" si="74"/>
        <v>20</v>
      </c>
      <c r="BN239" s="43">
        <f t="shared" si="75"/>
        <v>235</v>
      </c>
      <c r="BO239" s="43">
        <f>IF(BO238&lt;'Retirement Calculator'!$B$68,BO238+1,NA())</f>
        <v>235</v>
      </c>
      <c r="BR239" s="43">
        <f t="shared" si="76"/>
        <v>20</v>
      </c>
      <c r="BS239" s="43">
        <f t="shared" si="77"/>
        <v>235</v>
      </c>
      <c r="BT239" s="43">
        <f>IF(BT238&lt;'Retirement Calculator'!$B$68,BT238+1,NA())</f>
        <v>235</v>
      </c>
      <c r="BW239" s="43">
        <f t="shared" si="78"/>
        <v>20</v>
      </c>
      <c r="BX239" s="43">
        <f t="shared" si="79"/>
        <v>235</v>
      </c>
      <c r="BY239" s="43">
        <f>IF(BY238&lt;'Retirement Calculator'!$B$68,BY238+1,NA())</f>
        <v>235</v>
      </c>
    </row>
    <row r="240" spans="1:77">
      <c r="A240" s="44"/>
      <c r="B240" s="12" t="e">
        <f xml:space="preserve"> IF(ISERROR(F240),NA(),AI240)</f>
        <v>#N/A</v>
      </c>
      <c r="C240" s="71"/>
      <c r="D240" s="104"/>
      <c r="E240" s="99"/>
      <c r="F240" s="102" t="e">
        <f t="shared" si="63"/>
        <v>#N/A</v>
      </c>
      <c r="G240" s="103" t="str">
        <f>IF(D240="","",(D240+G239)*(1+((1+'Retirement Calculator'!$B$56)^(1/12)-1)))</f>
        <v/>
      </c>
      <c r="H240" s="55" t="str">
        <f>IF(C240="","",FV((1+'Retirement Calculator'!$B$56)^(1/12)-1,AI240,-C240,,0))</f>
        <v/>
      </c>
      <c r="I240" s="71"/>
      <c r="J240" s="99"/>
      <c r="K240" s="99"/>
      <c r="L240" s="102" t="e">
        <f t="shared" si="64"/>
        <v>#N/A</v>
      </c>
      <c r="M240" s="12" t="str">
        <f>IF(I240="","",FV((1+'Retirement Calculator'!$B$57)^(1/12)-1,AR240,-I240,,0))</f>
        <v/>
      </c>
      <c r="N240" s="12" t="str">
        <f>IF(J240="","",(J240+N239)*(1+((1+'Retirement Calculator'!$B$57)^(1/12)-1)))</f>
        <v/>
      </c>
      <c r="O240" s="71"/>
      <c r="P240" s="71"/>
      <c r="Q240" s="99"/>
      <c r="R240" s="69" t="e">
        <f t="shared" si="65"/>
        <v>#N/A</v>
      </c>
      <c r="S240" s="12" t="str">
        <f>IF(O240="","",FV((1+'Retirement Calculator'!$B$58)^(1/12)-1,BA240,-O240,,0))</f>
        <v/>
      </c>
      <c r="T240" s="43" t="str">
        <f>IF(P240="","",(P240+T239)*(1+((1+'Retirement Calculator'!$B$58)^(1/12)-1)))</f>
        <v/>
      </c>
      <c r="U240" s="71"/>
      <c r="V240" s="99"/>
      <c r="W240" s="108" t="str">
        <f>IF(U240="","",(U240+W239)*(1+((1+'Retirement Calculator'!$C$65)^(1/12)-1)))</f>
        <v/>
      </c>
      <c r="X240" s="73">
        <f t="shared" si="60"/>
        <v>0</v>
      </c>
      <c r="Y240" s="83" t="str">
        <f>IF(ISERROR(B240),"",SUM($X$5:X240))</f>
        <v/>
      </c>
      <c r="Z240" s="73">
        <f t="shared" si="61"/>
        <v>0</v>
      </c>
      <c r="AA240" s="83" t="str">
        <f>IF(ISERROR(B240),"",IF(Z240=0,NA(),SUM($Z$5:Z240)))</f>
        <v/>
      </c>
      <c r="AB240" s="83">
        <f t="shared" si="62"/>
        <v>0</v>
      </c>
      <c r="AC240" s="83" t="str">
        <f>IF(ISERROR(B240),"",IF(AB240=0,NA(),SUM($AB$5:AB240)))</f>
        <v/>
      </c>
      <c r="AD240" s="68">
        <f>IF(ISERROR(AI240),"",IF(AG240=AG239+1,AD239*(1+'Retirement Calculator'!$B$6),AD239))</f>
        <v>188462.52994008487</v>
      </c>
      <c r="AE240" s="135"/>
      <c r="AF240" s="83" t="str">
        <f>IF(AE240="","",NPER((1+'Retirement Calculator'!$B$15)/(1+'Retirement Calculator'!$B$14)-1,-12*AE240,AA240,,1))</f>
        <v/>
      </c>
      <c r="AG240" s="129">
        <f t="shared" si="66"/>
        <v>20</v>
      </c>
      <c r="AH240" s="43">
        <f t="shared" si="67"/>
        <v>236</v>
      </c>
      <c r="AI240" s="43">
        <f>IF(AI239&lt;'Retirement Calculator'!$B$68,AI239+1,NA())</f>
        <v>236</v>
      </c>
      <c r="AJ240" s="47">
        <f>IF(ISERROR(AI240),"",IF(AG240=AG239+1,AJ239*(1+'Retirement Calculator'!$B$67),AJ239))</f>
        <v>81585.968548408826</v>
      </c>
      <c r="AK240" s="43">
        <f>IF(ISERROR(AJ240),"",FV((1+'Retirement Calculator'!$B$56)^(1/12)-1,AI240,-AJ240,,0))</f>
        <v>56447475.629279159</v>
      </c>
      <c r="AL240" s="47">
        <f>SUM($AJ$5:AJ240)</f>
        <v>8842209.0385576431</v>
      </c>
      <c r="AN240" s="43" t="str">
        <f>IF(C240="","",SUM($C$5:C240))</f>
        <v/>
      </c>
      <c r="AP240" s="43">
        <f t="shared" si="68"/>
        <v>20</v>
      </c>
      <c r="AQ240" s="43">
        <f t="shared" si="69"/>
        <v>236</v>
      </c>
      <c r="AR240" s="43">
        <f>IF(AR239&lt;'Retirement Calculator'!$B$68,AR239+1,NA())</f>
        <v>236</v>
      </c>
      <c r="AS240" s="45">
        <f>IF(ISERROR(AR240),"",IF(AP240=AP239+1,AS239*(1+'Retirement Calculator'!$B$67),AS239))</f>
        <v>13597.661424734801</v>
      </c>
      <c r="AT240" s="43">
        <f>IF(ISERROR(AS240),"",FV((1+'Retirement Calculator'!$B$57)^(1/12)-1,AR240,-AS240,,0))</f>
        <v>5993369.0594493365</v>
      </c>
      <c r="AU240" s="47">
        <f>SUM($AJ$5:AS240)</f>
        <v>3827476640.8848791</v>
      </c>
      <c r="AW240" s="43" t="str">
        <f>IF(I240="","",SUM($I$5:I240))</f>
        <v/>
      </c>
      <c r="AY240" s="43">
        <f t="shared" si="70"/>
        <v>20</v>
      </c>
      <c r="AZ240" s="43">
        <f t="shared" si="71"/>
        <v>236</v>
      </c>
      <c r="BA240" s="43">
        <f>IF(BA239&lt;'Retirement Calculator'!$B$68,BA239+1,NA())</f>
        <v>236</v>
      </c>
      <c r="BB240" s="45">
        <f>IF(ISERROR(BA240),"",IF(AY240=AY239+1,BB239*(1+'Retirement Calculator'!$B$67),BB239))</f>
        <v>40792.984274204413</v>
      </c>
      <c r="BC240" s="43">
        <f>IF(ISERROR(BB240),"",FV((1+'Retirement Calculator'!$B$58)^(1/12)-1,BA240,-BB240,,0))</f>
        <v>22462710.313316293</v>
      </c>
      <c r="BD240" s="47">
        <f>SUM($AJ$5:BB240)</f>
        <v>203043912344.85211</v>
      </c>
      <c r="BF240" s="43" t="str">
        <f>IF(O240="","",SUM($O$5:O240))</f>
        <v/>
      </c>
      <c r="BH240" s="43">
        <f t="shared" si="72"/>
        <v>20</v>
      </c>
      <c r="BI240" s="43">
        <f t="shared" si="73"/>
        <v>236</v>
      </c>
      <c r="BJ240" s="43">
        <f>IF(BJ239&lt;'Retirement Calculator'!$B$68,BJ239+1,NA())</f>
        <v>236</v>
      </c>
      <c r="BM240" s="43">
        <f t="shared" si="74"/>
        <v>20</v>
      </c>
      <c r="BN240" s="43">
        <f t="shared" si="75"/>
        <v>236</v>
      </c>
      <c r="BO240" s="43">
        <f>IF(BO239&lt;'Retirement Calculator'!$B$68,BO239+1,NA())</f>
        <v>236</v>
      </c>
      <c r="BR240" s="43">
        <f t="shared" si="76"/>
        <v>20</v>
      </c>
      <c r="BS240" s="43">
        <f t="shared" si="77"/>
        <v>236</v>
      </c>
      <c r="BT240" s="43">
        <f>IF(BT239&lt;'Retirement Calculator'!$B$68,BT239+1,NA())</f>
        <v>236</v>
      </c>
      <c r="BW240" s="43">
        <f t="shared" si="78"/>
        <v>20</v>
      </c>
      <c r="BX240" s="43">
        <f t="shared" si="79"/>
        <v>236</v>
      </c>
      <c r="BY240" s="43">
        <f>IF(BY239&lt;'Retirement Calculator'!$B$68,BY239+1,NA())</f>
        <v>236</v>
      </c>
    </row>
    <row r="241" spans="1:77">
      <c r="A241" s="44"/>
      <c r="B241" s="12" t="e">
        <f xml:space="preserve"> IF(ISERROR(F241),NA(),AI241)</f>
        <v>#N/A</v>
      </c>
      <c r="C241" s="71"/>
      <c r="D241" s="104"/>
      <c r="E241" s="99"/>
      <c r="F241" s="102" t="e">
        <f t="shared" si="63"/>
        <v>#N/A</v>
      </c>
      <c r="G241" s="103" t="str">
        <f>IF(D241="","",(D241+G240)*(1+((1+'Retirement Calculator'!$B$56)^(1/12)-1)))</f>
        <v/>
      </c>
      <c r="H241" s="55" t="str">
        <f>IF(C241="","",FV((1+'Retirement Calculator'!$B$56)^(1/12)-1,AI241,-C241,,0))</f>
        <v/>
      </c>
      <c r="I241" s="71"/>
      <c r="J241" s="99"/>
      <c r="K241" s="99"/>
      <c r="L241" s="102" t="e">
        <f t="shared" si="64"/>
        <v>#N/A</v>
      </c>
      <c r="M241" s="12" t="str">
        <f>IF(I241="","",FV((1+'Retirement Calculator'!$B$57)^(1/12)-1,AR241,-I241,,0))</f>
        <v/>
      </c>
      <c r="N241" s="12" t="str">
        <f>IF(J241="","",(J241+N240)*(1+((1+'Retirement Calculator'!$B$57)^(1/12)-1)))</f>
        <v/>
      </c>
      <c r="O241" s="71"/>
      <c r="P241" s="71"/>
      <c r="Q241" s="99"/>
      <c r="R241" s="69" t="e">
        <f t="shared" si="65"/>
        <v>#N/A</v>
      </c>
      <c r="S241" s="12" t="str">
        <f>IF(O241="","",FV((1+'Retirement Calculator'!$B$58)^(1/12)-1,BA241,-O241,,0))</f>
        <v/>
      </c>
      <c r="T241" s="43" t="str">
        <f>IF(P241="","",(P241+T240)*(1+((1+'Retirement Calculator'!$B$58)^(1/12)-1)))</f>
        <v/>
      </c>
      <c r="U241" s="71"/>
      <c r="V241" s="99"/>
      <c r="W241" s="108" t="str">
        <f>IF(U241="","",(U241+W240)*(1+((1+'Retirement Calculator'!$C$65)^(1/12)-1)))</f>
        <v/>
      </c>
      <c r="X241" s="73">
        <f t="shared" si="60"/>
        <v>0</v>
      </c>
      <c r="Y241" s="83" t="str">
        <f>IF(ISERROR(B241),"",SUM($X$5:X241))</f>
        <v/>
      </c>
      <c r="Z241" s="73">
        <f t="shared" si="61"/>
        <v>0</v>
      </c>
      <c r="AA241" s="83" t="str">
        <f>IF(ISERROR(B241),"",IF(Z241=0,NA(),SUM($Z$5:Z241)))</f>
        <v/>
      </c>
      <c r="AB241" s="83">
        <f t="shared" si="62"/>
        <v>0</v>
      </c>
      <c r="AC241" s="83" t="str">
        <f>IF(ISERROR(B241),"",IF(AB241=0,NA(),SUM($AB$5:AB241)))</f>
        <v/>
      </c>
      <c r="AD241" s="68">
        <f>IF(ISERROR(AI241),"",IF(AG241=AG240+1,AD240*(1+'Retirement Calculator'!$B$6),AD240))</f>
        <v>188462.52994008487</v>
      </c>
      <c r="AE241" s="135"/>
      <c r="AF241" s="83" t="str">
        <f>IF(AE241="","",NPER((1+'Retirement Calculator'!$B$15)/(1+'Retirement Calculator'!$B$14)-1,-12*AE241,AA241,,1))</f>
        <v/>
      </c>
      <c r="AG241" s="129">
        <f t="shared" si="66"/>
        <v>20</v>
      </c>
      <c r="AH241" s="43">
        <f t="shared" si="67"/>
        <v>237</v>
      </c>
      <c r="AI241" s="43">
        <f>IF(AI240&lt;'Retirement Calculator'!$B$68,AI240+1,NA())</f>
        <v>237</v>
      </c>
      <c r="AJ241" s="47">
        <f>IF(ISERROR(AI241),"",IF(AG241=AG240+1,AJ240*(1+'Retirement Calculator'!$B$67),AJ240))</f>
        <v>81585.968548408826</v>
      </c>
      <c r="AK241" s="43">
        <f>IF(ISERROR(AJ241),"",FV((1+'Retirement Calculator'!$B$56)^(1/12)-1,AI241,-AJ241,,0))</f>
        <v>56979181.695352554</v>
      </c>
      <c r="AL241" s="47">
        <f>SUM($AJ$5:AJ241)</f>
        <v>8923795.0071060527</v>
      </c>
      <c r="AN241" s="43" t="str">
        <f>IF(C241="","",SUM($C$5:C241))</f>
        <v/>
      </c>
      <c r="AP241" s="43">
        <f t="shared" si="68"/>
        <v>20</v>
      </c>
      <c r="AQ241" s="43">
        <f t="shared" si="69"/>
        <v>237</v>
      </c>
      <c r="AR241" s="43">
        <f>IF(AR240&lt;'Retirement Calculator'!$B$68,AR240+1,NA())</f>
        <v>237</v>
      </c>
      <c r="AS241" s="45">
        <f>IF(ISERROR(AR241),"",IF(AP241=AP240+1,AS240*(1+'Retirement Calculator'!$B$67),AS240))</f>
        <v>13597.661424734801</v>
      </c>
      <c r="AT241" s="43">
        <f>IF(ISERROR(AS241),"",FV((1+'Retirement Calculator'!$B$57)^(1/12)-1,AR241,-AS241,,0))</f>
        <v>6036139.7478277003</v>
      </c>
      <c r="AU241" s="47">
        <f>SUM($AJ$5:AS241)</f>
        <v>3893475295.2173104</v>
      </c>
      <c r="AW241" s="43" t="str">
        <f>IF(I241="","",SUM($I$5:I241))</f>
        <v/>
      </c>
      <c r="AY241" s="43">
        <f t="shared" si="70"/>
        <v>20</v>
      </c>
      <c r="AZ241" s="43">
        <f t="shared" si="71"/>
        <v>237</v>
      </c>
      <c r="BA241" s="43">
        <f>IF(BA240&lt;'Retirement Calculator'!$B$68,BA240+1,NA())</f>
        <v>237</v>
      </c>
      <c r="BB241" s="45">
        <f>IF(ISERROR(BA241),"",IF(AY241=AY240+1,BB240*(1+'Retirement Calculator'!$B$67),BB240))</f>
        <v>40792.984274204413</v>
      </c>
      <c r="BC241" s="43">
        <f>IF(ISERROR(BB241),"",FV((1+'Retirement Calculator'!$B$58)^(1/12)-1,BA241,-BB241,,0))</f>
        <v>22648029.052098673</v>
      </c>
      <c r="BD241" s="47">
        <f>SUM($AJ$5:BB241)</f>
        <v>207009463721.13397</v>
      </c>
      <c r="BF241" s="43" t="str">
        <f>IF(O241="","",SUM($O$5:O241))</f>
        <v/>
      </c>
      <c r="BH241" s="43">
        <f t="shared" si="72"/>
        <v>20</v>
      </c>
      <c r="BI241" s="43">
        <f t="shared" si="73"/>
        <v>237</v>
      </c>
      <c r="BJ241" s="43">
        <f>IF(BJ240&lt;'Retirement Calculator'!$B$68,BJ240+1,NA())</f>
        <v>237</v>
      </c>
      <c r="BM241" s="43">
        <f t="shared" si="74"/>
        <v>20</v>
      </c>
      <c r="BN241" s="43">
        <f t="shared" si="75"/>
        <v>237</v>
      </c>
      <c r="BO241" s="43">
        <f>IF(BO240&lt;'Retirement Calculator'!$B$68,BO240+1,NA())</f>
        <v>237</v>
      </c>
      <c r="BR241" s="43">
        <f t="shared" si="76"/>
        <v>20</v>
      </c>
      <c r="BS241" s="43">
        <f t="shared" si="77"/>
        <v>237</v>
      </c>
      <c r="BT241" s="43">
        <f>IF(BT240&lt;'Retirement Calculator'!$B$68,BT240+1,NA())</f>
        <v>237</v>
      </c>
      <c r="BW241" s="43">
        <f t="shared" si="78"/>
        <v>20</v>
      </c>
      <c r="BX241" s="43">
        <f t="shared" si="79"/>
        <v>237</v>
      </c>
      <c r="BY241" s="43">
        <f>IF(BY240&lt;'Retirement Calculator'!$B$68,BY240+1,NA())</f>
        <v>237</v>
      </c>
    </row>
    <row r="242" spans="1:77">
      <c r="A242" s="44"/>
      <c r="B242" s="12" t="e">
        <f xml:space="preserve"> IF(ISERROR(F242),NA(),AI242)</f>
        <v>#N/A</v>
      </c>
      <c r="C242" s="71"/>
      <c r="D242" s="104"/>
      <c r="E242" s="99"/>
      <c r="F242" s="102" t="e">
        <f t="shared" si="63"/>
        <v>#N/A</v>
      </c>
      <c r="G242" s="103" t="str">
        <f>IF(D242="","",(D242+G241)*(1+((1+'Retirement Calculator'!$B$56)^(1/12)-1)))</f>
        <v/>
      </c>
      <c r="H242" s="55" t="str">
        <f>IF(C242="","",FV((1+'Retirement Calculator'!$B$56)^(1/12)-1,AI242,-C242,,0))</f>
        <v/>
      </c>
      <c r="I242" s="71"/>
      <c r="J242" s="99"/>
      <c r="K242" s="99"/>
      <c r="L242" s="102" t="e">
        <f t="shared" si="64"/>
        <v>#N/A</v>
      </c>
      <c r="M242" s="12" t="str">
        <f>IF(I242="","",FV((1+'Retirement Calculator'!$B$57)^(1/12)-1,AR242,-I242,,0))</f>
        <v/>
      </c>
      <c r="N242" s="12" t="str">
        <f>IF(J242="","",(J242+N241)*(1+((1+'Retirement Calculator'!$B$57)^(1/12)-1)))</f>
        <v/>
      </c>
      <c r="O242" s="71"/>
      <c r="P242" s="71"/>
      <c r="Q242" s="99"/>
      <c r="R242" s="69" t="e">
        <f t="shared" si="65"/>
        <v>#N/A</v>
      </c>
      <c r="S242" s="12" t="str">
        <f>IF(O242="","",FV((1+'Retirement Calculator'!$B$58)^(1/12)-1,BA242,-O242,,0))</f>
        <v/>
      </c>
      <c r="T242" s="43" t="str">
        <f>IF(P242="","",(P242+T241)*(1+((1+'Retirement Calculator'!$B$58)^(1/12)-1)))</f>
        <v/>
      </c>
      <c r="U242" s="71"/>
      <c r="V242" s="99"/>
      <c r="W242" s="108" t="str">
        <f>IF(U242="","",(U242+W241)*(1+((1+'Retirement Calculator'!$C$65)^(1/12)-1)))</f>
        <v/>
      </c>
      <c r="X242" s="73">
        <f t="shared" si="60"/>
        <v>0</v>
      </c>
      <c r="Y242" s="83" t="str">
        <f>IF(ISERROR(B242),"",SUM($X$5:X242))</f>
        <v/>
      </c>
      <c r="Z242" s="73">
        <f t="shared" si="61"/>
        <v>0</v>
      </c>
      <c r="AA242" s="83" t="str">
        <f>IF(ISERROR(B242),"",IF(Z242=0,NA(),SUM($Z$5:Z242)))</f>
        <v/>
      </c>
      <c r="AB242" s="83">
        <f t="shared" si="62"/>
        <v>0</v>
      </c>
      <c r="AC242" s="83" t="str">
        <f>IF(ISERROR(B242),"",IF(AB242=0,NA(),SUM($AB$5:AB242)))</f>
        <v/>
      </c>
      <c r="AD242" s="68">
        <f>IF(ISERROR(AI242),"",IF(AG242=AG241+1,AD241*(1+'Retirement Calculator'!$B$6),AD241))</f>
        <v>188462.52994008487</v>
      </c>
      <c r="AE242" s="135"/>
      <c r="AF242" s="83" t="str">
        <f>IF(AE242="","",NPER((1+'Retirement Calculator'!$B$15)/(1+'Retirement Calculator'!$B$14)-1,-12*AE242,AA242,,1))</f>
        <v/>
      </c>
      <c r="AG242" s="129">
        <f t="shared" si="66"/>
        <v>20</v>
      </c>
      <c r="AH242" s="43">
        <f t="shared" si="67"/>
        <v>238</v>
      </c>
      <c r="AI242" s="43">
        <f>IF(AI241&lt;'Retirement Calculator'!$B$68,AI241+1,NA())</f>
        <v>238</v>
      </c>
      <c r="AJ242" s="47">
        <f>IF(ISERROR(AI242),"",IF(AG242=AG241+1,AJ241*(1+'Retirement Calculator'!$B$67),AJ241))</f>
        <v>81585.968548408826</v>
      </c>
      <c r="AK242" s="43">
        <f>IF(ISERROR(AJ242),"",FV((1+'Retirement Calculator'!$B$56)^(1/12)-1,AI242,-AJ242,,0))</f>
        <v>57515127.660263717</v>
      </c>
      <c r="AL242" s="47">
        <f>SUM($AJ$5:AJ242)</f>
        <v>9005380.9756544624</v>
      </c>
      <c r="AN242" s="43" t="str">
        <f>IF(C242="","",SUM($C$5:C242))</f>
        <v/>
      </c>
      <c r="AP242" s="43">
        <f t="shared" si="68"/>
        <v>20</v>
      </c>
      <c r="AQ242" s="43">
        <f t="shared" si="69"/>
        <v>238</v>
      </c>
      <c r="AR242" s="43">
        <f>IF(AR241&lt;'Retirement Calculator'!$B$68,AR241+1,NA())</f>
        <v>238</v>
      </c>
      <c r="AS242" s="45">
        <f>IF(ISERROR(AR242),"",IF(AP242=AP241+1,AS241*(1+'Retirement Calculator'!$B$67),AS241))</f>
        <v>13597.661424734801</v>
      </c>
      <c r="AT242" s="43">
        <f>IF(ISERROR(AS242),"",FV((1+'Retirement Calculator'!$B$57)^(1/12)-1,AR242,-AS242,,0))</f>
        <v>6079118.6246944647</v>
      </c>
      <c r="AU242" s="47">
        <f>SUM($AJ$5:AS242)</f>
        <v>3960091483.4832015</v>
      </c>
      <c r="AW242" s="43" t="str">
        <f>IF(I242="","",SUM($I$5:I242))</f>
        <v/>
      </c>
      <c r="AY242" s="43">
        <f t="shared" si="70"/>
        <v>20</v>
      </c>
      <c r="AZ242" s="43">
        <f t="shared" si="71"/>
        <v>238</v>
      </c>
      <c r="BA242" s="43">
        <f>IF(BA241&lt;'Retirement Calculator'!$B$68,BA241+1,NA())</f>
        <v>238</v>
      </c>
      <c r="BB242" s="45">
        <f>IF(ISERROR(BA242),"",IF(AY242=AY241+1,BB241*(1+'Retirement Calculator'!$B$67),BB241))</f>
        <v>40792.984274204413</v>
      </c>
      <c r="BC242" s="43">
        <f>IF(ISERROR(BB242),"",FV((1+'Retirement Calculator'!$B$58)^(1/12)-1,BA242,-BB242,,0))</f>
        <v>22834540.137226306</v>
      </c>
      <c r="BD242" s="47">
        <f>SUM($AJ$5:BB242)</f>
        <v>211042291800.49207</v>
      </c>
      <c r="BF242" s="43" t="str">
        <f>IF(O242="","",SUM($O$5:O242))</f>
        <v/>
      </c>
      <c r="BH242" s="43">
        <f t="shared" si="72"/>
        <v>20</v>
      </c>
      <c r="BI242" s="43">
        <f t="shared" si="73"/>
        <v>238</v>
      </c>
      <c r="BJ242" s="43">
        <f>IF(BJ241&lt;'Retirement Calculator'!$B$68,BJ241+1,NA())</f>
        <v>238</v>
      </c>
      <c r="BM242" s="43">
        <f t="shared" si="74"/>
        <v>20</v>
      </c>
      <c r="BN242" s="43">
        <f t="shared" si="75"/>
        <v>238</v>
      </c>
      <c r="BO242" s="43">
        <f>IF(BO241&lt;'Retirement Calculator'!$B$68,BO241+1,NA())</f>
        <v>238</v>
      </c>
      <c r="BR242" s="43">
        <f t="shared" si="76"/>
        <v>20</v>
      </c>
      <c r="BS242" s="43">
        <f t="shared" si="77"/>
        <v>238</v>
      </c>
      <c r="BT242" s="43">
        <f>IF(BT241&lt;'Retirement Calculator'!$B$68,BT241+1,NA())</f>
        <v>238</v>
      </c>
      <c r="BW242" s="43">
        <f t="shared" si="78"/>
        <v>20</v>
      </c>
      <c r="BX242" s="43">
        <f t="shared" si="79"/>
        <v>238</v>
      </c>
      <c r="BY242" s="43">
        <f>IF(BY241&lt;'Retirement Calculator'!$B$68,BY241+1,NA())</f>
        <v>238</v>
      </c>
    </row>
    <row r="243" spans="1:77">
      <c r="A243" s="44"/>
      <c r="B243" s="12" t="e">
        <f xml:space="preserve"> IF(ISERROR(F243),NA(),AI243)</f>
        <v>#N/A</v>
      </c>
      <c r="C243" s="71"/>
      <c r="D243" s="104"/>
      <c r="E243" s="99"/>
      <c r="F243" s="102" t="e">
        <f t="shared" si="63"/>
        <v>#N/A</v>
      </c>
      <c r="G243" s="103" t="str">
        <f>IF(D243="","",(D243+G242)*(1+((1+'Retirement Calculator'!$B$56)^(1/12)-1)))</f>
        <v/>
      </c>
      <c r="H243" s="55" t="str">
        <f>IF(C243="","",FV((1+'Retirement Calculator'!$B$56)^(1/12)-1,AI243,-C243,,0))</f>
        <v/>
      </c>
      <c r="I243" s="71"/>
      <c r="J243" s="99"/>
      <c r="K243" s="99"/>
      <c r="L243" s="102" t="e">
        <f t="shared" si="64"/>
        <v>#N/A</v>
      </c>
      <c r="M243" s="12" t="str">
        <f>IF(I243="","",FV((1+'Retirement Calculator'!$B$57)^(1/12)-1,AR243,-I243,,0))</f>
        <v/>
      </c>
      <c r="N243" s="12" t="str">
        <f>IF(J243="","",(J243+N242)*(1+((1+'Retirement Calculator'!$B$57)^(1/12)-1)))</f>
        <v/>
      </c>
      <c r="O243" s="71"/>
      <c r="P243" s="71"/>
      <c r="Q243" s="99"/>
      <c r="R243" s="69" t="e">
        <f t="shared" si="65"/>
        <v>#N/A</v>
      </c>
      <c r="S243" s="12" t="str">
        <f>IF(O243="","",FV((1+'Retirement Calculator'!$B$58)^(1/12)-1,BA243,-O243,,0))</f>
        <v/>
      </c>
      <c r="T243" s="43" t="str">
        <f>IF(P243="","",(P243+T242)*(1+((1+'Retirement Calculator'!$B$58)^(1/12)-1)))</f>
        <v/>
      </c>
      <c r="U243" s="71"/>
      <c r="V243" s="99"/>
      <c r="W243" s="108" t="str">
        <f>IF(U243="","",(U243+W242)*(1+((1+'Retirement Calculator'!$C$65)^(1/12)-1)))</f>
        <v/>
      </c>
      <c r="X243" s="73">
        <f t="shared" si="60"/>
        <v>0</v>
      </c>
      <c r="Y243" s="83" t="str">
        <f>IF(ISERROR(B243),"",SUM($X$5:X243))</f>
        <v/>
      </c>
      <c r="Z243" s="73">
        <f t="shared" si="61"/>
        <v>0</v>
      </c>
      <c r="AA243" s="83" t="str">
        <f>IF(ISERROR(B243),"",IF(Z243=0,NA(),SUM($Z$5:Z243)))</f>
        <v/>
      </c>
      <c r="AB243" s="83">
        <f t="shared" si="62"/>
        <v>0</v>
      </c>
      <c r="AC243" s="83" t="str">
        <f>IF(ISERROR(B243),"",IF(AB243=0,NA(),SUM($AB$5:AB243)))</f>
        <v/>
      </c>
      <c r="AD243" s="68">
        <f>IF(ISERROR(AI243),"",IF(AG243=AG242+1,AD242*(1+'Retirement Calculator'!$B$6),AD242))</f>
        <v>188462.52994008487</v>
      </c>
      <c r="AE243" s="135"/>
      <c r="AF243" s="83" t="str">
        <f>IF(AE243="","",NPER((1+'Retirement Calculator'!$B$15)/(1+'Retirement Calculator'!$B$14)-1,-12*AE243,AA243,,1))</f>
        <v/>
      </c>
      <c r="AG243" s="129">
        <f t="shared" si="66"/>
        <v>20</v>
      </c>
      <c r="AH243" s="43">
        <f t="shared" si="67"/>
        <v>239</v>
      </c>
      <c r="AI243" s="43">
        <f>IF(AI242&lt;'Retirement Calculator'!$B$68,AI242+1,NA())</f>
        <v>239</v>
      </c>
      <c r="AJ243" s="47">
        <f>IF(ISERROR(AI243),"",IF(AG243=AG242+1,AJ242*(1+'Retirement Calculator'!$B$67),AJ242))</f>
        <v>81585.968548408826</v>
      </c>
      <c r="AK243" s="43">
        <f>IF(ISERROR(AJ243),"",FV((1+'Retirement Calculator'!$B$56)^(1/12)-1,AI243,-AJ243,,0))</f>
        <v>58055347.333561391</v>
      </c>
      <c r="AL243" s="47">
        <f>SUM($AJ$5:AJ243)</f>
        <v>9086966.944202872</v>
      </c>
      <c r="AN243" s="43" t="str">
        <f>IF(C243="","",SUM($C$5:C243))</f>
        <v/>
      </c>
      <c r="AP243" s="43">
        <f t="shared" si="68"/>
        <v>20</v>
      </c>
      <c r="AQ243" s="43">
        <f t="shared" si="69"/>
        <v>239</v>
      </c>
      <c r="AR243" s="43">
        <f>IF(AR242&lt;'Retirement Calculator'!$B$68,AR242+1,NA())</f>
        <v>239</v>
      </c>
      <c r="AS243" s="45">
        <f>IF(ISERROR(AR243),"",IF(AP243=AP242+1,AS242*(1+'Retirement Calculator'!$B$67),AS242))</f>
        <v>13597.661424734801</v>
      </c>
      <c r="AT243" s="43">
        <f>IF(ISERROR(AS243),"",FV((1+'Retirement Calculator'!$B$57)^(1/12)-1,AR243,-AS243,,0))</f>
        <v>6122306.7034176188</v>
      </c>
      <c r="AU243" s="47">
        <f>SUM($AJ$5:AS243)</f>
        <v>4027329479.3909388</v>
      </c>
      <c r="AW243" s="43" t="str">
        <f>IF(I243="","",SUM($I$5:I243))</f>
        <v/>
      </c>
      <c r="AY243" s="43">
        <f t="shared" si="70"/>
        <v>20</v>
      </c>
      <c r="AZ243" s="43">
        <f t="shared" si="71"/>
        <v>239</v>
      </c>
      <c r="BA243" s="43">
        <f>IF(BA242&lt;'Retirement Calculator'!$B$68,BA242+1,NA())</f>
        <v>239</v>
      </c>
      <c r="BB243" s="45">
        <f>IF(ISERROR(BA243),"",IF(AY243=AY242+1,BB242*(1+'Retirement Calculator'!$B$67),BB242))</f>
        <v>40792.984274204413</v>
      </c>
      <c r="BC243" s="43">
        <f>IF(ISERROR(BB243),"",FV((1+'Retirement Calculator'!$B$58)^(1/12)-1,BA243,-BB243,,0))</f>
        <v>23022251.24029151</v>
      </c>
      <c r="BD243" s="47">
        <f>SUM($AJ$5:BB243)</f>
        <v>215143022873.47845</v>
      </c>
      <c r="BF243" s="43" t="str">
        <f>IF(O243="","",SUM($O$5:O243))</f>
        <v/>
      </c>
      <c r="BH243" s="43">
        <f t="shared" si="72"/>
        <v>20</v>
      </c>
      <c r="BI243" s="43">
        <f t="shared" si="73"/>
        <v>239</v>
      </c>
      <c r="BJ243" s="43">
        <f>IF(BJ242&lt;'Retirement Calculator'!$B$68,BJ242+1,NA())</f>
        <v>239</v>
      </c>
      <c r="BM243" s="43">
        <f t="shared" si="74"/>
        <v>20</v>
      </c>
      <c r="BN243" s="43">
        <f t="shared" si="75"/>
        <v>239</v>
      </c>
      <c r="BO243" s="43">
        <f>IF(BO242&lt;'Retirement Calculator'!$B$68,BO242+1,NA())</f>
        <v>239</v>
      </c>
      <c r="BR243" s="43">
        <f t="shared" si="76"/>
        <v>20</v>
      </c>
      <c r="BS243" s="43">
        <f t="shared" si="77"/>
        <v>239</v>
      </c>
      <c r="BT243" s="43">
        <f>IF(BT242&lt;'Retirement Calculator'!$B$68,BT242+1,NA())</f>
        <v>239</v>
      </c>
      <c r="BW243" s="43">
        <f t="shared" si="78"/>
        <v>20</v>
      </c>
      <c r="BX243" s="43">
        <f t="shared" si="79"/>
        <v>239</v>
      </c>
      <c r="BY243" s="43">
        <f>IF(BY242&lt;'Retirement Calculator'!$B$68,BY242+1,NA())</f>
        <v>239</v>
      </c>
    </row>
    <row r="244" spans="1:77">
      <c r="A244" s="44"/>
      <c r="B244" s="12" t="e">
        <f xml:space="preserve"> IF(ISERROR(F244),NA(),AI244)</f>
        <v>#N/A</v>
      </c>
      <c r="C244" s="71"/>
      <c r="D244" s="104"/>
      <c r="E244" s="99"/>
      <c r="F244" s="102" t="e">
        <f t="shared" si="63"/>
        <v>#N/A</v>
      </c>
      <c r="G244" s="103" t="str">
        <f>IF(D244="","",(D244+G243)*(1+((1+'Retirement Calculator'!$B$56)^(1/12)-1)))</f>
        <v/>
      </c>
      <c r="H244" s="55" t="str">
        <f>IF(C244="","",FV((1+'Retirement Calculator'!$B$56)^(1/12)-1,AI244,-C244,,0))</f>
        <v/>
      </c>
      <c r="I244" s="71"/>
      <c r="J244" s="99"/>
      <c r="K244" s="99"/>
      <c r="L244" s="102" t="e">
        <f t="shared" si="64"/>
        <v>#N/A</v>
      </c>
      <c r="M244" s="12" t="str">
        <f>IF(I244="","",FV((1+'Retirement Calculator'!$B$57)^(1/12)-1,AR244,-I244,,0))</f>
        <v/>
      </c>
      <c r="N244" s="12" t="str">
        <f>IF(J244="","",(J244+N243)*(1+((1+'Retirement Calculator'!$B$57)^(1/12)-1)))</f>
        <v/>
      </c>
      <c r="O244" s="71"/>
      <c r="P244" s="71"/>
      <c r="Q244" s="99"/>
      <c r="R244" s="69" t="e">
        <f t="shared" si="65"/>
        <v>#N/A</v>
      </c>
      <c r="S244" s="12" t="str">
        <f>IF(O244="","",FV((1+'Retirement Calculator'!$B$58)^(1/12)-1,BA244,-O244,,0))</f>
        <v/>
      </c>
      <c r="T244" s="43" t="str">
        <f>IF(P244="","",(P244+T243)*(1+((1+'Retirement Calculator'!$B$58)^(1/12)-1)))</f>
        <v/>
      </c>
      <c r="U244" s="71"/>
      <c r="V244" s="99"/>
      <c r="W244" s="108" t="str">
        <f>IF(U244="","",(U244+W243)*(1+((1+'Retirement Calculator'!$C$65)^(1/12)-1)))</f>
        <v/>
      </c>
      <c r="X244" s="73">
        <f t="shared" si="60"/>
        <v>0</v>
      </c>
      <c r="Y244" s="83" t="str">
        <f>IF(ISERROR(B244),"",SUM($X$5:X244))</f>
        <v/>
      </c>
      <c r="Z244" s="73">
        <f t="shared" si="61"/>
        <v>0</v>
      </c>
      <c r="AA244" s="83" t="str">
        <f>IF(ISERROR(B244),"",IF(Z244=0,NA(),SUM($Z$5:Z244)))</f>
        <v/>
      </c>
      <c r="AB244" s="83">
        <f t="shared" si="62"/>
        <v>0</v>
      </c>
      <c r="AC244" s="83" t="str">
        <f>IF(ISERROR(B244),"",IF(AB244=0,NA(),SUM($AB$5:AB244)))</f>
        <v/>
      </c>
      <c r="AD244" s="68">
        <f>IF(ISERROR(AI244),"",IF(AG244=AG243+1,AD243*(1+'Retirement Calculator'!$B$6),AD243))</f>
        <v>188462.52994008487</v>
      </c>
      <c r="AE244" s="135"/>
      <c r="AF244" s="83" t="str">
        <f>IF(AE244="","",NPER((1+'Retirement Calculator'!$B$15)/(1+'Retirement Calculator'!$B$14)-1,-12*AE244,AA244,,1))</f>
        <v/>
      </c>
      <c r="AG244" s="129">
        <f t="shared" si="66"/>
        <v>20</v>
      </c>
      <c r="AH244" s="43">
        <f t="shared" si="67"/>
        <v>240</v>
      </c>
      <c r="AI244" s="43">
        <f>IF(AI243&lt;'Retirement Calculator'!$B$68,AI243+1,NA())</f>
        <v>240</v>
      </c>
      <c r="AJ244" s="47">
        <f>IF(ISERROR(AI244),"",IF(AG244=AG243+1,AJ243*(1+'Retirement Calculator'!$B$67),AJ243))</f>
        <v>81585.968548408826</v>
      </c>
      <c r="AK244" s="43">
        <f>IF(ISERROR(AJ244),"",FV((1+'Retirement Calculator'!$B$56)^(1/12)-1,AI244,-AJ244,,0))</f>
        <v>58599874.794396423</v>
      </c>
      <c r="AL244" s="47">
        <f>SUM($AJ$5:AJ244)</f>
        <v>9168552.9127512816</v>
      </c>
      <c r="AN244" s="43" t="str">
        <f>IF(C244="","",SUM($C$5:C244))</f>
        <v/>
      </c>
      <c r="AP244" s="43">
        <f t="shared" si="68"/>
        <v>20</v>
      </c>
      <c r="AQ244" s="43">
        <f t="shared" si="69"/>
        <v>240</v>
      </c>
      <c r="AR244" s="43">
        <f>IF(AR243&lt;'Retirement Calculator'!$B$68,AR243+1,NA())</f>
        <v>240</v>
      </c>
      <c r="AS244" s="45">
        <f>IF(ISERROR(AR244),"",IF(AP244=AP243+1,AS243*(1+'Retirement Calculator'!$B$67),AS243))</f>
        <v>13597.661424734801</v>
      </c>
      <c r="AT244" s="43">
        <f>IF(ISERROR(AS244),"",FV((1+'Retirement Calculator'!$B$57)^(1/12)-1,AR244,-AS244,,0))</f>
        <v>6165705.0022977805</v>
      </c>
      <c r="AU244" s="47">
        <f>SUM($AJ$5:AS244)</f>
        <v>4095193590.7280593</v>
      </c>
      <c r="AW244" s="43" t="str">
        <f>IF(I244="","",SUM($I$5:I244))</f>
        <v/>
      </c>
      <c r="AY244" s="43">
        <f t="shared" si="70"/>
        <v>20</v>
      </c>
      <c r="AZ244" s="43">
        <f t="shared" si="71"/>
        <v>240</v>
      </c>
      <c r="BA244" s="43">
        <f>IF(BA243&lt;'Retirement Calculator'!$B$68,BA243+1,NA())</f>
        <v>240</v>
      </c>
      <c r="BB244" s="45">
        <f>IF(ISERROR(BA244),"",IF(AY244=AY243+1,BB243*(1+'Retirement Calculator'!$B$67),BB243))</f>
        <v>40792.984274204413</v>
      </c>
      <c r="BC244" s="43">
        <f>IF(ISERROR(BB244),"",FV((1+'Retirement Calculator'!$B$58)^(1/12)-1,BA244,-BB244,,0))</f>
        <v>23211170.082245804</v>
      </c>
      <c r="BD244" s="47">
        <f>SUM($AJ$5:BB244)</f>
        <v>219312287573.53021</v>
      </c>
      <c r="BF244" s="43" t="str">
        <f>IF(O244="","",SUM($O$5:O244))</f>
        <v/>
      </c>
      <c r="BH244" s="43">
        <f t="shared" si="72"/>
        <v>20</v>
      </c>
      <c r="BI244" s="43">
        <f t="shared" si="73"/>
        <v>240</v>
      </c>
      <c r="BJ244" s="43">
        <f>IF(BJ243&lt;'Retirement Calculator'!$B$68,BJ243+1,NA())</f>
        <v>240</v>
      </c>
      <c r="BM244" s="43">
        <f t="shared" si="74"/>
        <v>20</v>
      </c>
      <c r="BN244" s="43">
        <f t="shared" si="75"/>
        <v>240</v>
      </c>
      <c r="BO244" s="43">
        <f>IF(BO243&lt;'Retirement Calculator'!$B$68,BO243+1,NA())</f>
        <v>240</v>
      </c>
      <c r="BR244" s="43">
        <f t="shared" si="76"/>
        <v>20</v>
      </c>
      <c r="BS244" s="43">
        <f t="shared" si="77"/>
        <v>240</v>
      </c>
      <c r="BT244" s="43">
        <f>IF(BT243&lt;'Retirement Calculator'!$B$68,BT243+1,NA())</f>
        <v>240</v>
      </c>
      <c r="BW244" s="43">
        <f t="shared" si="78"/>
        <v>20</v>
      </c>
      <c r="BX244" s="43">
        <f t="shared" si="79"/>
        <v>240</v>
      </c>
      <c r="BY244" s="43">
        <f>IF(BY243&lt;'Retirement Calculator'!$B$68,BY243+1,NA())</f>
        <v>240</v>
      </c>
    </row>
    <row r="245" spans="1:77">
      <c r="A245" s="44"/>
      <c r="B245" s="12" t="e">
        <f xml:space="preserve"> IF(ISERROR(F245),NA(),AI245)</f>
        <v>#N/A</v>
      </c>
      <c r="C245" s="71"/>
      <c r="D245" s="104"/>
      <c r="E245" s="99"/>
      <c r="F245" s="102" t="e">
        <f t="shared" si="63"/>
        <v>#N/A</v>
      </c>
      <c r="G245" s="103" t="str">
        <f>IF(D245="","",(D245+G244)*(1+((1+'Retirement Calculator'!$B$56)^(1/12)-1)))</f>
        <v/>
      </c>
      <c r="H245" s="55" t="str">
        <f>IF(C245="","",FV((1+'Retirement Calculator'!$B$56)^(1/12)-1,AI245,-C245,,0))</f>
        <v/>
      </c>
      <c r="I245" s="71"/>
      <c r="J245" s="99"/>
      <c r="K245" s="99"/>
      <c r="L245" s="102" t="e">
        <f t="shared" si="64"/>
        <v>#N/A</v>
      </c>
      <c r="M245" s="12" t="str">
        <f>IF(I245="","",FV((1+'Retirement Calculator'!$B$57)^(1/12)-1,AR245,-I245,,0))</f>
        <v/>
      </c>
      <c r="N245" s="12" t="str">
        <f>IF(J245="","",(J245+N244)*(1+((1+'Retirement Calculator'!$B$57)^(1/12)-1)))</f>
        <v/>
      </c>
      <c r="O245" s="71"/>
      <c r="P245" s="71"/>
      <c r="Q245" s="99"/>
      <c r="R245" s="69" t="e">
        <f t="shared" si="65"/>
        <v>#N/A</v>
      </c>
      <c r="S245" s="12" t="str">
        <f>IF(O245="","",FV((1+'Retirement Calculator'!$B$58)^(1/12)-1,BA245,-O245,,0))</f>
        <v/>
      </c>
      <c r="T245" s="43" t="str">
        <f>IF(P245="","",(P245+T244)*(1+((1+'Retirement Calculator'!$B$58)^(1/12)-1)))</f>
        <v/>
      </c>
      <c r="U245" s="71"/>
      <c r="V245" s="99"/>
      <c r="W245" s="108" t="str">
        <f>IF(U245="","",(U245+W244)*(1+((1+'Retirement Calculator'!$C$65)^(1/12)-1)))</f>
        <v/>
      </c>
      <c r="X245" s="73">
        <f t="shared" si="60"/>
        <v>0</v>
      </c>
      <c r="Y245" s="83" t="str">
        <f>IF(ISERROR(B245),"",SUM($X$5:X245))</f>
        <v/>
      </c>
      <c r="Z245" s="73">
        <f t="shared" si="61"/>
        <v>0</v>
      </c>
      <c r="AA245" s="83" t="str">
        <f>IF(ISERROR(B245),"",IF(Z245=0,NA(),SUM($Z$5:Z245)))</f>
        <v/>
      </c>
      <c r="AB245" s="83">
        <f t="shared" si="62"/>
        <v>0</v>
      </c>
      <c r="AC245" s="83" t="str">
        <f>IF(ISERROR(B245),"",IF(AB245=0,NA(),SUM($AB$5:AB245)))</f>
        <v/>
      </c>
      <c r="AD245" s="68">
        <f>IF(ISERROR(AI245),"",IF(AG245=AG244+1,AD244*(1+'Retirement Calculator'!$B$6),AD244))</f>
        <v>204481.84498499209</v>
      </c>
      <c r="AE245" s="135"/>
      <c r="AF245" s="83" t="str">
        <f>IF(AE245="","",NPER((1+'Retirement Calculator'!$B$15)/(1+'Retirement Calculator'!$B$14)-1,-12*AE245,AA245,,1))</f>
        <v/>
      </c>
      <c r="AG245" s="129">
        <f t="shared" si="66"/>
        <v>21</v>
      </c>
      <c r="AH245" s="43">
        <f t="shared" si="67"/>
        <v>241</v>
      </c>
      <c r="AI245" s="43">
        <f>IF(AI244&lt;'Retirement Calculator'!$B$68,AI244+1,NA())</f>
        <v>241</v>
      </c>
      <c r="AJ245" s="47">
        <f>IF(ISERROR(AI245),"",IF(AG245=AG244+1,AJ244*(1+'Retirement Calculator'!$B$67),AJ244))</f>
        <v>89744.565403249711</v>
      </c>
      <c r="AK245" s="43">
        <f>IF(ISERROR(AJ245),"",FV((1+'Retirement Calculator'!$B$56)^(1/12)-1,AI245,-AJ245,,0))</f>
        <v>65063618.833038695</v>
      </c>
      <c r="AL245" s="47">
        <f>SUM($AJ$5:AJ245)</f>
        <v>9258297.4781545307</v>
      </c>
      <c r="AN245" s="43" t="str">
        <f>IF(C245="","",SUM($C$5:C245))</f>
        <v/>
      </c>
      <c r="AP245" s="43">
        <f t="shared" si="68"/>
        <v>21</v>
      </c>
      <c r="AQ245" s="43">
        <f t="shared" si="69"/>
        <v>241</v>
      </c>
      <c r="AR245" s="43">
        <f>IF(AR244&lt;'Retirement Calculator'!$B$68,AR244+1,NA())</f>
        <v>241</v>
      </c>
      <c r="AS245" s="45">
        <f>IF(ISERROR(AR245),"",IF(AP245=AP244+1,AS244*(1+'Retirement Calculator'!$B$67),AS244))</f>
        <v>14957.427567208282</v>
      </c>
      <c r="AT245" s="43">
        <f>IF(ISERROR(AS245),"",FV((1+'Retirement Calculator'!$B$57)^(1/12)-1,AR245,-AS245,,0))</f>
        <v>6830245.999051407</v>
      </c>
      <c r="AU245" s="47">
        <f>SUM($AJ$5:AS245)</f>
        <v>4169620712.0322232</v>
      </c>
      <c r="AW245" s="43" t="str">
        <f>IF(I245="","",SUM($I$5:I245))</f>
        <v/>
      </c>
      <c r="AY245" s="43">
        <f t="shared" si="70"/>
        <v>21</v>
      </c>
      <c r="AZ245" s="43">
        <f t="shared" si="71"/>
        <v>241</v>
      </c>
      <c r="BA245" s="43">
        <f>IF(BA244&lt;'Retirement Calculator'!$B$68,BA244+1,NA())</f>
        <v>241</v>
      </c>
      <c r="BB245" s="45">
        <f>IF(ISERROR(BA245),"",IF(AY245=AY244+1,BB244*(1+'Retirement Calculator'!$B$67),BB244))</f>
        <v>44872.282701624856</v>
      </c>
      <c r="BC245" s="43">
        <f>IF(ISERROR(BB245),"",FV((1+'Retirement Calculator'!$B$58)^(1/12)-1,BA245,-BB245,,0))</f>
        <v>25741434.877089351</v>
      </c>
      <c r="BD245" s="47">
        <f>SUM($AJ$5:BB245)</f>
        <v>223563211028.14838</v>
      </c>
      <c r="BF245" s="43" t="str">
        <f>IF(O245="","",SUM($O$5:O245))</f>
        <v/>
      </c>
      <c r="BH245" s="43">
        <f t="shared" si="72"/>
        <v>21</v>
      </c>
      <c r="BI245" s="43">
        <f t="shared" si="73"/>
        <v>241</v>
      </c>
      <c r="BJ245" s="43">
        <f>IF(BJ244&lt;'Retirement Calculator'!$B$68,BJ244+1,NA())</f>
        <v>241</v>
      </c>
      <c r="BM245" s="43">
        <f t="shared" si="74"/>
        <v>21</v>
      </c>
      <c r="BN245" s="43">
        <f t="shared" si="75"/>
        <v>241</v>
      </c>
      <c r="BO245" s="43">
        <f>IF(BO244&lt;'Retirement Calculator'!$B$68,BO244+1,NA())</f>
        <v>241</v>
      </c>
      <c r="BR245" s="43">
        <f t="shared" si="76"/>
        <v>21</v>
      </c>
      <c r="BS245" s="43">
        <f t="shared" si="77"/>
        <v>241</v>
      </c>
      <c r="BT245" s="43">
        <f>IF(BT244&lt;'Retirement Calculator'!$B$68,BT244+1,NA())</f>
        <v>241</v>
      </c>
      <c r="BW245" s="43">
        <f t="shared" si="78"/>
        <v>21</v>
      </c>
      <c r="BX245" s="43">
        <f t="shared" si="79"/>
        <v>241</v>
      </c>
      <c r="BY245" s="43">
        <f>IF(BY244&lt;'Retirement Calculator'!$B$68,BY244+1,NA())</f>
        <v>241</v>
      </c>
    </row>
    <row r="246" spans="1:77">
      <c r="A246" s="44"/>
      <c r="B246" s="12" t="e">
        <f xml:space="preserve"> IF(ISERROR(F246),NA(),AI246)</f>
        <v>#N/A</v>
      </c>
      <c r="C246" s="71"/>
      <c r="D246" s="104"/>
      <c r="E246" s="99"/>
      <c r="F246" s="102" t="e">
        <f t="shared" si="63"/>
        <v>#N/A</v>
      </c>
      <c r="G246" s="103" t="str">
        <f>IF(D246="","",(D246+G245)*(1+((1+'Retirement Calculator'!$B$56)^(1/12)-1)))</f>
        <v/>
      </c>
      <c r="H246" s="55" t="str">
        <f>IF(C246="","",FV((1+'Retirement Calculator'!$B$56)^(1/12)-1,AI246,-C246,,0))</f>
        <v/>
      </c>
      <c r="I246" s="71"/>
      <c r="J246" s="99"/>
      <c r="K246" s="99"/>
      <c r="L246" s="102" t="e">
        <f t="shared" si="64"/>
        <v>#N/A</v>
      </c>
      <c r="M246" s="12" t="str">
        <f>IF(I246="","",FV((1+'Retirement Calculator'!$B$57)^(1/12)-1,AR246,-I246,,0))</f>
        <v/>
      </c>
      <c r="N246" s="12" t="str">
        <f>IF(J246="","",(J246+N245)*(1+((1+'Retirement Calculator'!$B$57)^(1/12)-1)))</f>
        <v/>
      </c>
      <c r="O246" s="71"/>
      <c r="P246" s="71"/>
      <c r="Q246" s="99"/>
      <c r="R246" s="69" t="e">
        <f t="shared" si="65"/>
        <v>#N/A</v>
      </c>
      <c r="S246" s="12" t="str">
        <f>IF(O246="","",FV((1+'Retirement Calculator'!$B$58)^(1/12)-1,BA246,-O246,,0))</f>
        <v/>
      </c>
      <c r="T246" s="43" t="str">
        <f>IF(P246="","",(P246+T245)*(1+((1+'Retirement Calculator'!$B$58)^(1/12)-1)))</f>
        <v/>
      </c>
      <c r="U246" s="71"/>
      <c r="V246" s="99"/>
      <c r="W246" s="108" t="str">
        <f>IF(U246="","",(U246+W245)*(1+((1+'Retirement Calculator'!$C$65)^(1/12)-1)))</f>
        <v/>
      </c>
      <c r="X246" s="73">
        <f t="shared" si="60"/>
        <v>0</v>
      </c>
      <c r="Y246" s="83" t="str">
        <f>IF(ISERROR(B246),"",SUM($X$5:X246))</f>
        <v/>
      </c>
      <c r="Z246" s="73">
        <f t="shared" si="61"/>
        <v>0</v>
      </c>
      <c r="AA246" s="83" t="str">
        <f>IF(ISERROR(B246),"",IF(Z246=0,NA(),SUM($Z$5:Z246)))</f>
        <v/>
      </c>
      <c r="AB246" s="83">
        <f t="shared" si="62"/>
        <v>0</v>
      </c>
      <c r="AC246" s="83" t="str">
        <f>IF(ISERROR(B246),"",IF(AB246=0,NA(),SUM($AB$5:AB246)))</f>
        <v/>
      </c>
      <c r="AD246" s="68">
        <f>IF(ISERROR(AI246),"",IF(AG246=AG245+1,AD245*(1+'Retirement Calculator'!$B$6),AD245))</f>
        <v>204481.84498499209</v>
      </c>
      <c r="AE246" s="135"/>
      <c r="AF246" s="83" t="str">
        <f>IF(AE246="","",NPER((1+'Retirement Calculator'!$B$15)/(1+'Retirement Calculator'!$B$14)-1,-12*AE246,AA246,,1))</f>
        <v/>
      </c>
      <c r="AG246" s="129">
        <f t="shared" si="66"/>
        <v>21</v>
      </c>
      <c r="AH246" s="43">
        <f t="shared" si="67"/>
        <v>242</v>
      </c>
      <c r="AI246" s="43">
        <f>IF(AI245&lt;'Retirement Calculator'!$B$68,AI245+1,NA())</f>
        <v>242</v>
      </c>
      <c r="AJ246" s="47">
        <f>IF(ISERROR(AI246),"",IF(AG246=AG245+1,AJ245*(1+'Retirement Calculator'!$B$67),AJ245))</f>
        <v>89744.565403249711</v>
      </c>
      <c r="AK246" s="43">
        <f>IF(ISERROR(AJ246),"",FV((1+'Retirement Calculator'!$B$56)^(1/12)-1,AI246,-AJ246,,0))</f>
        <v>65672189.83182925</v>
      </c>
      <c r="AL246" s="47">
        <f>SUM($AJ$5:AJ246)</f>
        <v>9348042.0435577799</v>
      </c>
      <c r="AN246" s="43" t="str">
        <f>IF(C246="","",SUM($C$5:C246))</f>
        <v/>
      </c>
      <c r="AP246" s="43">
        <f t="shared" si="68"/>
        <v>21</v>
      </c>
      <c r="AQ246" s="43">
        <f t="shared" si="69"/>
        <v>242</v>
      </c>
      <c r="AR246" s="43">
        <f>IF(AR245&lt;'Retirement Calculator'!$B$68,AR245+1,NA())</f>
        <v>242</v>
      </c>
      <c r="AS246" s="45">
        <f>IF(ISERROR(AR246),"",IF(AP246=AP245+1,AS245*(1+'Retirement Calculator'!$B$67),AS245))</f>
        <v>14957.427567208282</v>
      </c>
      <c r="AT246" s="43">
        <f>IF(ISERROR(AS246),"",FV((1+'Retirement Calculator'!$B$57)^(1/12)-1,AR246,-AS246,,0))</f>
        <v>6878449.9943927303</v>
      </c>
      <c r="AU246" s="47">
        <f>SUM($AJ$5:AS246)</f>
        <v>4244746150.9005804</v>
      </c>
      <c r="AW246" s="43" t="str">
        <f>IF(I246="","",SUM($I$5:I246))</f>
        <v/>
      </c>
      <c r="AY246" s="43">
        <f t="shared" si="70"/>
        <v>21</v>
      </c>
      <c r="AZ246" s="43">
        <f t="shared" si="71"/>
        <v>242</v>
      </c>
      <c r="BA246" s="43">
        <f>IF(BA245&lt;'Retirement Calculator'!$B$68,BA245+1,NA())</f>
        <v>242</v>
      </c>
      <c r="BB246" s="45">
        <f>IF(ISERROR(BA246),"",IF(AY246=AY245+1,BB245*(1+'Retirement Calculator'!$B$67),BB245))</f>
        <v>44872.282701624856</v>
      </c>
      <c r="BC246" s="43">
        <f>IF(ISERROR(BB246),"",FV((1+'Retirement Calculator'!$B$58)^(1/12)-1,BA246,-BB246,,0))</f>
        <v>25951928.326864872</v>
      </c>
      <c r="BD246" s="47">
        <f>SUM($AJ$5:BB246)</f>
        <v>227890006445.1944</v>
      </c>
      <c r="BF246" s="43" t="str">
        <f>IF(O246="","",SUM($O$5:O246))</f>
        <v/>
      </c>
      <c r="BH246" s="43">
        <f t="shared" si="72"/>
        <v>21</v>
      </c>
      <c r="BI246" s="43">
        <f t="shared" si="73"/>
        <v>242</v>
      </c>
      <c r="BJ246" s="43">
        <f>IF(BJ245&lt;'Retirement Calculator'!$B$68,BJ245+1,NA())</f>
        <v>242</v>
      </c>
      <c r="BM246" s="43">
        <f t="shared" si="74"/>
        <v>21</v>
      </c>
      <c r="BN246" s="43">
        <f t="shared" si="75"/>
        <v>242</v>
      </c>
      <c r="BO246" s="43">
        <f>IF(BO245&lt;'Retirement Calculator'!$B$68,BO245+1,NA())</f>
        <v>242</v>
      </c>
      <c r="BR246" s="43">
        <f t="shared" si="76"/>
        <v>21</v>
      </c>
      <c r="BS246" s="43">
        <f t="shared" si="77"/>
        <v>242</v>
      </c>
      <c r="BT246" s="43">
        <f>IF(BT245&lt;'Retirement Calculator'!$B$68,BT245+1,NA())</f>
        <v>242</v>
      </c>
      <c r="BW246" s="43">
        <f t="shared" si="78"/>
        <v>21</v>
      </c>
      <c r="BX246" s="43">
        <f t="shared" si="79"/>
        <v>242</v>
      </c>
      <c r="BY246" s="43">
        <f>IF(BY245&lt;'Retirement Calculator'!$B$68,BY245+1,NA())</f>
        <v>242</v>
      </c>
    </row>
    <row r="247" spans="1:77">
      <c r="A247" s="44"/>
      <c r="B247" s="12" t="e">
        <f xml:space="preserve"> IF(ISERROR(F247),NA(),AI247)</f>
        <v>#N/A</v>
      </c>
      <c r="C247" s="71"/>
      <c r="D247" s="104"/>
      <c r="E247" s="99"/>
      <c r="F247" s="102" t="e">
        <f t="shared" si="63"/>
        <v>#N/A</v>
      </c>
      <c r="G247" s="103" t="str">
        <f>IF(D247="","",(D247+G246)*(1+((1+'Retirement Calculator'!$B$56)^(1/12)-1)))</f>
        <v/>
      </c>
      <c r="H247" s="55" t="str">
        <f>IF(C247="","",FV((1+'Retirement Calculator'!$B$56)^(1/12)-1,AI247,-C247,,0))</f>
        <v/>
      </c>
      <c r="I247" s="71"/>
      <c r="J247" s="99"/>
      <c r="K247" s="99"/>
      <c r="L247" s="102" t="e">
        <f t="shared" si="64"/>
        <v>#N/A</v>
      </c>
      <c r="M247" s="12" t="str">
        <f>IF(I247="","",FV((1+'Retirement Calculator'!$B$57)^(1/12)-1,AR247,-I247,,0))</f>
        <v/>
      </c>
      <c r="N247" s="12" t="str">
        <f>IF(J247="","",(J247+N246)*(1+((1+'Retirement Calculator'!$B$57)^(1/12)-1)))</f>
        <v/>
      </c>
      <c r="O247" s="71"/>
      <c r="P247" s="71"/>
      <c r="Q247" s="99"/>
      <c r="R247" s="69" t="e">
        <f t="shared" si="65"/>
        <v>#N/A</v>
      </c>
      <c r="S247" s="12" t="str">
        <f>IF(O247="","",FV((1+'Retirement Calculator'!$B$58)^(1/12)-1,BA247,-O247,,0))</f>
        <v/>
      </c>
      <c r="T247" s="43" t="str">
        <f>IF(P247="","",(P247+T246)*(1+((1+'Retirement Calculator'!$B$58)^(1/12)-1)))</f>
        <v/>
      </c>
      <c r="U247" s="71"/>
      <c r="V247" s="99"/>
      <c r="W247" s="108" t="str">
        <f>IF(U247="","",(U247+W246)*(1+((1+'Retirement Calculator'!$C$65)^(1/12)-1)))</f>
        <v/>
      </c>
      <c r="X247" s="73">
        <f t="shared" si="60"/>
        <v>0</v>
      </c>
      <c r="Y247" s="83" t="str">
        <f>IF(ISERROR(B247),"",SUM($X$5:X247))</f>
        <v/>
      </c>
      <c r="Z247" s="73">
        <f t="shared" si="61"/>
        <v>0</v>
      </c>
      <c r="AA247" s="83" t="str">
        <f>IF(ISERROR(B247),"",IF(Z247=0,NA(),SUM($Z$5:Z247)))</f>
        <v/>
      </c>
      <c r="AB247" s="83">
        <f t="shared" si="62"/>
        <v>0</v>
      </c>
      <c r="AC247" s="83" t="str">
        <f>IF(ISERROR(B247),"",IF(AB247=0,NA(),SUM($AB$5:AB247)))</f>
        <v/>
      </c>
      <c r="AD247" s="68">
        <f>IF(ISERROR(AI247),"",IF(AG247=AG246+1,AD246*(1+'Retirement Calculator'!$B$6),AD246))</f>
        <v>204481.84498499209</v>
      </c>
      <c r="AE247" s="135"/>
      <c r="AF247" s="83" t="str">
        <f>IF(AE247="","",NPER((1+'Retirement Calculator'!$B$15)/(1+'Retirement Calculator'!$B$14)-1,-12*AE247,AA247,,1))</f>
        <v/>
      </c>
      <c r="AG247" s="129">
        <f t="shared" si="66"/>
        <v>21</v>
      </c>
      <c r="AH247" s="43">
        <f t="shared" si="67"/>
        <v>243</v>
      </c>
      <c r="AI247" s="43">
        <f>IF(AI246&lt;'Retirement Calculator'!$B$68,AI246+1,NA())</f>
        <v>243</v>
      </c>
      <c r="AJ247" s="47">
        <f>IF(ISERROR(AI247),"",IF(AG247=AG246+1,AJ246*(1+'Retirement Calculator'!$B$67),AJ246))</f>
        <v>89744.565403249711</v>
      </c>
      <c r="AK247" s="43">
        <f>IF(ISERROR(AJ247),"",FV((1+'Retirement Calculator'!$B$56)^(1/12)-1,AI247,-AJ247,,0))</f>
        <v>66285613.661225133</v>
      </c>
      <c r="AL247" s="47">
        <f>SUM($AJ$5:AJ247)</f>
        <v>9437786.608961029</v>
      </c>
      <c r="AN247" s="43" t="str">
        <f>IF(C247="","",SUM($C$5:C247))</f>
        <v/>
      </c>
      <c r="AP247" s="43">
        <f t="shared" si="68"/>
        <v>21</v>
      </c>
      <c r="AQ247" s="43">
        <f t="shared" si="69"/>
        <v>243</v>
      </c>
      <c r="AR247" s="43">
        <f>IF(AR246&lt;'Retirement Calculator'!$B$68,AR246+1,NA())</f>
        <v>243</v>
      </c>
      <c r="AS247" s="45">
        <f>IF(ISERROR(AR247),"",IF(AP247=AP246+1,AS246*(1+'Retirement Calculator'!$B$67),AS246))</f>
        <v>14957.427567208282</v>
      </c>
      <c r="AT247" s="43">
        <f>IF(ISERROR(AS247),"",FV((1+'Retirement Calculator'!$B$57)^(1/12)-1,AR247,-AS247,,0))</f>
        <v>6926888.6251188284</v>
      </c>
      <c r="AU247" s="47">
        <f>SUM($AJ$5:AS247)</f>
        <v>4320574760.1637373</v>
      </c>
      <c r="AW247" s="43" t="str">
        <f>IF(I247="","",SUM($I$5:I247))</f>
        <v/>
      </c>
      <c r="AY247" s="43">
        <f t="shared" si="70"/>
        <v>21</v>
      </c>
      <c r="AZ247" s="43">
        <f t="shared" si="71"/>
        <v>243</v>
      </c>
      <c r="BA247" s="43">
        <f>IF(BA246&lt;'Retirement Calculator'!$B$68,BA246+1,NA())</f>
        <v>243</v>
      </c>
      <c r="BB247" s="45">
        <f>IF(ISERROR(BA247),"",IF(AY247=AY246+1,BB246*(1+'Retirement Calculator'!$B$67),BB246))</f>
        <v>44872.282701624856</v>
      </c>
      <c r="BC247" s="43">
        <f>IF(ISERROR(BB247),"",FV((1+'Retirement Calculator'!$B$58)^(1/12)-1,BA247,-BB247,,0))</f>
        <v>26163776.097834192</v>
      </c>
      <c r="BD247" s="47">
        <f>SUM($AJ$5:BB247)</f>
        <v>232293382082.52911</v>
      </c>
      <c r="BF247" s="43" t="str">
        <f>IF(O247="","",SUM($O$5:O247))</f>
        <v/>
      </c>
      <c r="BH247" s="43">
        <f t="shared" si="72"/>
        <v>21</v>
      </c>
      <c r="BI247" s="43">
        <f t="shared" si="73"/>
        <v>243</v>
      </c>
      <c r="BJ247" s="43">
        <f>IF(BJ246&lt;'Retirement Calculator'!$B$68,BJ246+1,NA())</f>
        <v>243</v>
      </c>
      <c r="BM247" s="43">
        <f t="shared" si="74"/>
        <v>21</v>
      </c>
      <c r="BN247" s="43">
        <f t="shared" si="75"/>
        <v>243</v>
      </c>
      <c r="BO247" s="43">
        <f>IF(BO246&lt;'Retirement Calculator'!$B$68,BO246+1,NA())</f>
        <v>243</v>
      </c>
      <c r="BR247" s="43">
        <f t="shared" si="76"/>
        <v>21</v>
      </c>
      <c r="BS247" s="43">
        <f t="shared" si="77"/>
        <v>243</v>
      </c>
      <c r="BT247" s="43">
        <f>IF(BT246&lt;'Retirement Calculator'!$B$68,BT246+1,NA())</f>
        <v>243</v>
      </c>
      <c r="BW247" s="43">
        <f t="shared" si="78"/>
        <v>21</v>
      </c>
      <c r="BX247" s="43">
        <f t="shared" si="79"/>
        <v>243</v>
      </c>
      <c r="BY247" s="43">
        <f>IF(BY246&lt;'Retirement Calculator'!$B$68,BY246+1,NA())</f>
        <v>243</v>
      </c>
    </row>
    <row r="248" spans="1:77">
      <c r="A248" s="44"/>
      <c r="B248" s="12" t="e">
        <f xml:space="preserve"> IF(ISERROR(F248),NA(),AI248)</f>
        <v>#N/A</v>
      </c>
      <c r="C248" s="71"/>
      <c r="D248" s="104"/>
      <c r="E248" s="99"/>
      <c r="F248" s="102" t="e">
        <f t="shared" si="63"/>
        <v>#N/A</v>
      </c>
      <c r="G248" s="103" t="str">
        <f>IF(D248="","",(D248+G247)*(1+((1+'Retirement Calculator'!$B$56)^(1/12)-1)))</f>
        <v/>
      </c>
      <c r="H248" s="55" t="str">
        <f>IF(C248="","",FV((1+'Retirement Calculator'!$B$56)^(1/12)-1,AI248,-C248,,0))</f>
        <v/>
      </c>
      <c r="I248" s="71"/>
      <c r="J248" s="99"/>
      <c r="K248" s="99"/>
      <c r="L248" s="102" t="e">
        <f t="shared" si="64"/>
        <v>#N/A</v>
      </c>
      <c r="M248" s="12" t="str">
        <f>IF(I248="","",FV((1+'Retirement Calculator'!$B$57)^(1/12)-1,AR248,-I248,,0))</f>
        <v/>
      </c>
      <c r="N248" s="12" t="str">
        <f>IF(J248="","",(J248+N247)*(1+((1+'Retirement Calculator'!$B$57)^(1/12)-1)))</f>
        <v/>
      </c>
      <c r="O248" s="71"/>
      <c r="P248" s="71"/>
      <c r="Q248" s="99"/>
      <c r="R248" s="69" t="e">
        <f t="shared" si="65"/>
        <v>#N/A</v>
      </c>
      <c r="S248" s="12" t="str">
        <f>IF(O248="","",FV((1+'Retirement Calculator'!$B$58)^(1/12)-1,BA248,-O248,,0))</f>
        <v/>
      </c>
      <c r="T248" s="43" t="str">
        <f>IF(P248="","",(P248+T247)*(1+((1+'Retirement Calculator'!$B$58)^(1/12)-1)))</f>
        <v/>
      </c>
      <c r="U248" s="71"/>
      <c r="V248" s="99"/>
      <c r="W248" s="108" t="str">
        <f>IF(U248="","",(U248+W247)*(1+((1+'Retirement Calculator'!$C$65)^(1/12)-1)))</f>
        <v/>
      </c>
      <c r="X248" s="73">
        <f t="shared" si="60"/>
        <v>0</v>
      </c>
      <c r="Y248" s="83" t="str">
        <f>IF(ISERROR(B248),"",SUM($X$5:X248))</f>
        <v/>
      </c>
      <c r="Z248" s="73">
        <f t="shared" si="61"/>
        <v>0</v>
      </c>
      <c r="AA248" s="83" t="str">
        <f>IF(ISERROR(B248),"",IF(Z248=0,NA(),SUM($Z$5:Z248)))</f>
        <v/>
      </c>
      <c r="AB248" s="83">
        <f t="shared" si="62"/>
        <v>0</v>
      </c>
      <c r="AC248" s="83" t="str">
        <f>IF(ISERROR(B248),"",IF(AB248=0,NA(),SUM($AB$5:AB248)))</f>
        <v/>
      </c>
      <c r="AD248" s="68">
        <f>IF(ISERROR(AI248),"",IF(AG248=AG247+1,AD247*(1+'Retirement Calculator'!$B$6),AD247))</f>
        <v>204481.84498499209</v>
      </c>
      <c r="AE248" s="135"/>
      <c r="AF248" s="83" t="str">
        <f>IF(AE248="","",NPER((1+'Retirement Calculator'!$B$15)/(1+'Retirement Calculator'!$B$14)-1,-12*AE248,AA248,,1))</f>
        <v/>
      </c>
      <c r="AG248" s="129">
        <f t="shared" si="66"/>
        <v>21</v>
      </c>
      <c r="AH248" s="43">
        <f t="shared" si="67"/>
        <v>244</v>
      </c>
      <c r="AI248" s="43">
        <f>IF(AI247&lt;'Retirement Calculator'!$B$68,AI247+1,NA())</f>
        <v>244</v>
      </c>
      <c r="AJ248" s="47">
        <f>IF(ISERROR(AI248),"",IF(AG248=AG247+1,AJ247*(1+'Retirement Calculator'!$B$67),AJ247))</f>
        <v>89744.565403249711</v>
      </c>
      <c r="AK248" s="43">
        <f>IF(ISERROR(AJ248),"",FV((1+'Retirement Calculator'!$B$56)^(1/12)-1,AI248,-AJ248,,0))</f>
        <v>66903929.01837904</v>
      </c>
      <c r="AL248" s="47">
        <f>SUM($AJ$5:AJ248)</f>
        <v>9527531.1743642781</v>
      </c>
      <c r="AN248" s="43" t="str">
        <f>IF(C248="","",SUM($C$5:C248))</f>
        <v/>
      </c>
      <c r="AP248" s="43">
        <f t="shared" si="68"/>
        <v>21</v>
      </c>
      <c r="AQ248" s="43">
        <f t="shared" si="69"/>
        <v>244</v>
      </c>
      <c r="AR248" s="43">
        <f>IF(AR247&lt;'Retirement Calculator'!$B$68,AR247+1,NA())</f>
        <v>244</v>
      </c>
      <c r="AS248" s="45">
        <f>IF(ISERROR(AR248),"",IF(AP248=AP247+1,AS247*(1+'Retirement Calculator'!$B$67),AS247))</f>
        <v>14957.427567208282</v>
      </c>
      <c r="AT248" s="43">
        <f>IF(ISERROR(AS248),"",FV((1+'Retirement Calculator'!$B$57)^(1/12)-1,AR248,-AS248,,0))</f>
        <v>6975563.0333293024</v>
      </c>
      <c r="AU248" s="47">
        <f>SUM($AJ$5:AS248)</f>
        <v>4397111431.3494511</v>
      </c>
      <c r="AW248" s="43" t="str">
        <f>IF(I248="","",SUM($I$5:I248))</f>
        <v/>
      </c>
      <c r="AY248" s="43">
        <f t="shared" si="70"/>
        <v>21</v>
      </c>
      <c r="AZ248" s="43">
        <f t="shared" si="71"/>
        <v>244</v>
      </c>
      <c r="BA248" s="43">
        <f>IF(BA247&lt;'Retirement Calculator'!$B$68,BA247+1,NA())</f>
        <v>244</v>
      </c>
      <c r="BB248" s="45">
        <f>IF(ISERROR(BA248),"",IF(AY248=AY247+1,BB247*(1+'Retirement Calculator'!$B$67),BB247))</f>
        <v>44872.282701624856</v>
      </c>
      <c r="BC248" s="43">
        <f>IF(ISERROR(BB248),"",FV((1+'Retirement Calculator'!$B$58)^(1/12)-1,BA248,-BB248,,0))</f>
        <v>26376986.903740659</v>
      </c>
      <c r="BD248" s="47">
        <f>SUM($AJ$5:BB248)</f>
        <v>236774051129.38034</v>
      </c>
      <c r="BF248" s="43" t="str">
        <f>IF(O248="","",SUM($O$5:O248))</f>
        <v/>
      </c>
      <c r="BH248" s="43">
        <f t="shared" si="72"/>
        <v>21</v>
      </c>
      <c r="BI248" s="43">
        <f t="shared" si="73"/>
        <v>244</v>
      </c>
      <c r="BJ248" s="43">
        <f>IF(BJ247&lt;'Retirement Calculator'!$B$68,BJ247+1,NA())</f>
        <v>244</v>
      </c>
      <c r="BM248" s="43">
        <f t="shared" si="74"/>
        <v>21</v>
      </c>
      <c r="BN248" s="43">
        <f t="shared" si="75"/>
        <v>244</v>
      </c>
      <c r="BO248" s="43">
        <f>IF(BO247&lt;'Retirement Calculator'!$B$68,BO247+1,NA())</f>
        <v>244</v>
      </c>
      <c r="BR248" s="43">
        <f t="shared" si="76"/>
        <v>21</v>
      </c>
      <c r="BS248" s="43">
        <f t="shared" si="77"/>
        <v>244</v>
      </c>
      <c r="BT248" s="43">
        <f>IF(BT247&lt;'Retirement Calculator'!$B$68,BT247+1,NA())</f>
        <v>244</v>
      </c>
      <c r="BW248" s="43">
        <f t="shared" si="78"/>
        <v>21</v>
      </c>
      <c r="BX248" s="43">
        <f t="shared" si="79"/>
        <v>244</v>
      </c>
      <c r="BY248" s="43">
        <f>IF(BY247&lt;'Retirement Calculator'!$B$68,BY247+1,NA())</f>
        <v>244</v>
      </c>
    </row>
    <row r="249" spans="1:77">
      <c r="A249" s="44"/>
      <c r="B249" s="12" t="e">
        <f xml:space="preserve"> IF(ISERROR(F249),NA(),AI249)</f>
        <v>#N/A</v>
      </c>
      <c r="C249" s="71"/>
      <c r="D249" s="104"/>
      <c r="E249" s="99"/>
      <c r="F249" s="102" t="e">
        <f t="shared" si="63"/>
        <v>#N/A</v>
      </c>
      <c r="G249" s="103" t="str">
        <f>IF(D249="","",(D249+G248)*(1+((1+'Retirement Calculator'!$B$56)^(1/12)-1)))</f>
        <v/>
      </c>
      <c r="H249" s="55" t="str">
        <f>IF(C249="","",FV((1+'Retirement Calculator'!$B$56)^(1/12)-1,AI249,-C249,,0))</f>
        <v/>
      </c>
      <c r="I249" s="71"/>
      <c r="J249" s="99"/>
      <c r="K249" s="99"/>
      <c r="L249" s="102" t="e">
        <f t="shared" si="64"/>
        <v>#N/A</v>
      </c>
      <c r="M249" s="12" t="str">
        <f>IF(I249="","",FV((1+'Retirement Calculator'!$B$57)^(1/12)-1,AR249,-I249,,0))</f>
        <v/>
      </c>
      <c r="N249" s="12" t="str">
        <f>IF(J249="","",(J249+N248)*(1+((1+'Retirement Calculator'!$B$57)^(1/12)-1)))</f>
        <v/>
      </c>
      <c r="O249" s="71"/>
      <c r="P249" s="71"/>
      <c r="Q249" s="99"/>
      <c r="R249" s="69" t="e">
        <f t="shared" si="65"/>
        <v>#N/A</v>
      </c>
      <c r="S249" s="12" t="str">
        <f>IF(O249="","",FV((1+'Retirement Calculator'!$B$58)^(1/12)-1,BA249,-O249,,0))</f>
        <v/>
      </c>
      <c r="T249" s="43" t="str">
        <f>IF(P249="","",(P249+T248)*(1+((1+'Retirement Calculator'!$B$58)^(1/12)-1)))</f>
        <v/>
      </c>
      <c r="U249" s="71"/>
      <c r="V249" s="99"/>
      <c r="W249" s="108" t="str">
        <f>IF(U249="","",(U249+W248)*(1+((1+'Retirement Calculator'!$C$65)^(1/12)-1)))</f>
        <v/>
      </c>
      <c r="X249" s="73">
        <f t="shared" si="60"/>
        <v>0</v>
      </c>
      <c r="Y249" s="83" t="str">
        <f>IF(ISERROR(B249),"",SUM($X$5:X249))</f>
        <v/>
      </c>
      <c r="Z249" s="73">
        <f t="shared" si="61"/>
        <v>0</v>
      </c>
      <c r="AA249" s="83" t="str">
        <f>IF(ISERROR(B249),"",IF(Z249=0,NA(),SUM($Z$5:Z249)))</f>
        <v/>
      </c>
      <c r="AB249" s="83">
        <f t="shared" si="62"/>
        <v>0</v>
      </c>
      <c r="AC249" s="83" t="str">
        <f>IF(ISERROR(B249),"",IF(AB249=0,NA(),SUM($AB$5:AB249)))</f>
        <v/>
      </c>
      <c r="AD249" s="68">
        <f>IF(ISERROR(AI249),"",IF(AG249=AG248+1,AD248*(1+'Retirement Calculator'!$B$6),AD248))</f>
        <v>204481.84498499209</v>
      </c>
      <c r="AE249" s="135"/>
      <c r="AF249" s="83" t="str">
        <f>IF(AE249="","",NPER((1+'Retirement Calculator'!$B$15)/(1+'Retirement Calculator'!$B$14)-1,-12*AE249,AA249,,1))</f>
        <v/>
      </c>
      <c r="AG249" s="129">
        <f t="shared" si="66"/>
        <v>21</v>
      </c>
      <c r="AH249" s="43">
        <f t="shared" si="67"/>
        <v>245</v>
      </c>
      <c r="AI249" s="43">
        <f>IF(AI248&lt;'Retirement Calculator'!$B$68,AI248+1,NA())</f>
        <v>245</v>
      </c>
      <c r="AJ249" s="47">
        <f>IF(ISERROR(AI249),"",IF(AG249=AG248+1,AJ248*(1+'Retirement Calculator'!$B$67),AJ248))</f>
        <v>89744.565403249711</v>
      </c>
      <c r="AK249" s="43">
        <f>IF(ISERROR(AJ249),"",FV((1+'Retirement Calculator'!$B$56)^(1/12)-1,AI249,-AJ249,,0))</f>
        <v>67527174.909020275</v>
      </c>
      <c r="AL249" s="47">
        <f>SUM($AJ$5:AJ249)</f>
        <v>9617275.7397675272</v>
      </c>
      <c r="AN249" s="43" t="str">
        <f>IF(C249="","",SUM($C$5:C249))</f>
        <v/>
      </c>
      <c r="AP249" s="43">
        <f t="shared" si="68"/>
        <v>21</v>
      </c>
      <c r="AQ249" s="43">
        <f t="shared" si="69"/>
        <v>245</v>
      </c>
      <c r="AR249" s="43">
        <f>IF(AR248&lt;'Retirement Calculator'!$B$68,AR248+1,NA())</f>
        <v>245</v>
      </c>
      <c r="AS249" s="45">
        <f>IF(ISERROR(AR249),"",IF(AP249=AP248+1,AS248*(1+'Retirement Calculator'!$B$67),AS248))</f>
        <v>14957.427567208282</v>
      </c>
      <c r="AT249" s="43">
        <f>IF(ISERROR(AS249),"",FV((1+'Retirement Calculator'!$B$57)^(1/12)-1,AR249,-AS249,,0))</f>
        <v>7024474.3666829793</v>
      </c>
      <c r="AU249" s="47">
        <f>SUM($AJ$5:AS249)</f>
        <v>4474361094.991209</v>
      </c>
      <c r="AW249" s="43" t="str">
        <f>IF(I249="","",SUM($I$5:I249))</f>
        <v/>
      </c>
      <c r="AY249" s="43">
        <f t="shared" si="70"/>
        <v>21</v>
      </c>
      <c r="AZ249" s="43">
        <f t="shared" si="71"/>
        <v>245</v>
      </c>
      <c r="BA249" s="43">
        <f>IF(BA248&lt;'Retirement Calculator'!$B$68,BA248+1,NA())</f>
        <v>245</v>
      </c>
      <c r="BB249" s="45">
        <f>IF(ISERROR(BA249),"",IF(AY249=AY248+1,BB248*(1+'Retirement Calculator'!$B$67),BB248))</f>
        <v>44872.282701624856</v>
      </c>
      <c r="BC249" s="43">
        <f>IF(ISERROR(BB249),"",FV((1+'Retirement Calculator'!$B$58)^(1/12)-1,BA249,-BB249,,0))</f>
        <v>26591569.514392134</v>
      </c>
      <c r="BD249" s="47">
        <f>SUM($AJ$5:BB249)</f>
        <v>241332731745.66272</v>
      </c>
      <c r="BF249" s="43" t="str">
        <f>IF(O249="","",SUM($O$5:O249))</f>
        <v/>
      </c>
      <c r="BH249" s="43">
        <f t="shared" si="72"/>
        <v>21</v>
      </c>
      <c r="BI249" s="43">
        <f t="shared" si="73"/>
        <v>245</v>
      </c>
      <c r="BJ249" s="43">
        <f>IF(BJ248&lt;'Retirement Calculator'!$B$68,BJ248+1,NA())</f>
        <v>245</v>
      </c>
      <c r="BM249" s="43">
        <f t="shared" si="74"/>
        <v>21</v>
      </c>
      <c r="BN249" s="43">
        <f t="shared" si="75"/>
        <v>245</v>
      </c>
      <c r="BO249" s="43">
        <f>IF(BO248&lt;'Retirement Calculator'!$B$68,BO248+1,NA())</f>
        <v>245</v>
      </c>
      <c r="BR249" s="43">
        <f t="shared" si="76"/>
        <v>21</v>
      </c>
      <c r="BS249" s="43">
        <f t="shared" si="77"/>
        <v>245</v>
      </c>
      <c r="BT249" s="43">
        <f>IF(BT248&lt;'Retirement Calculator'!$B$68,BT248+1,NA())</f>
        <v>245</v>
      </c>
      <c r="BW249" s="43">
        <f t="shared" si="78"/>
        <v>21</v>
      </c>
      <c r="BX249" s="43">
        <f t="shared" si="79"/>
        <v>245</v>
      </c>
      <c r="BY249" s="43">
        <f>IF(BY248&lt;'Retirement Calculator'!$B$68,BY248+1,NA())</f>
        <v>245</v>
      </c>
    </row>
    <row r="250" spans="1:77">
      <c r="A250" s="44"/>
      <c r="B250" s="12" t="e">
        <f xml:space="preserve"> IF(ISERROR(F250),NA(),AI250)</f>
        <v>#N/A</v>
      </c>
      <c r="C250" s="71"/>
      <c r="D250" s="104"/>
      <c r="E250" s="99"/>
      <c r="F250" s="102" t="e">
        <f t="shared" si="63"/>
        <v>#N/A</v>
      </c>
      <c r="G250" s="103" t="str">
        <f>IF(D250="","",(D250+G249)*(1+((1+'Retirement Calculator'!$B$56)^(1/12)-1)))</f>
        <v/>
      </c>
      <c r="H250" s="55" t="str">
        <f>IF(C250="","",FV((1+'Retirement Calculator'!$B$56)^(1/12)-1,AI250,-C250,,0))</f>
        <v/>
      </c>
      <c r="I250" s="71"/>
      <c r="J250" s="99"/>
      <c r="K250" s="99"/>
      <c r="L250" s="102" t="e">
        <f t="shared" si="64"/>
        <v>#N/A</v>
      </c>
      <c r="M250" s="12" t="str">
        <f>IF(I250="","",FV((1+'Retirement Calculator'!$B$57)^(1/12)-1,AR250,-I250,,0))</f>
        <v/>
      </c>
      <c r="N250" s="12" t="str">
        <f>IF(J250="","",(J250+N249)*(1+((1+'Retirement Calculator'!$B$57)^(1/12)-1)))</f>
        <v/>
      </c>
      <c r="O250" s="71"/>
      <c r="P250" s="71"/>
      <c r="Q250" s="99"/>
      <c r="R250" s="69" t="e">
        <f t="shared" si="65"/>
        <v>#N/A</v>
      </c>
      <c r="S250" s="12" t="str">
        <f>IF(O250="","",FV((1+'Retirement Calculator'!$B$58)^(1/12)-1,BA250,-O250,,0))</f>
        <v/>
      </c>
      <c r="T250" s="43" t="str">
        <f>IF(P250="","",(P250+T249)*(1+((1+'Retirement Calculator'!$B$58)^(1/12)-1)))</f>
        <v/>
      </c>
      <c r="U250" s="71"/>
      <c r="V250" s="99"/>
      <c r="W250" s="108" t="str">
        <f>IF(U250="","",(U250+W249)*(1+((1+'Retirement Calculator'!$C$65)^(1/12)-1)))</f>
        <v/>
      </c>
      <c r="X250" s="73">
        <f t="shared" si="60"/>
        <v>0</v>
      </c>
      <c r="Y250" s="83" t="str">
        <f>IF(ISERROR(B250),"",SUM($X$5:X250))</f>
        <v/>
      </c>
      <c r="Z250" s="73">
        <f t="shared" si="61"/>
        <v>0</v>
      </c>
      <c r="AA250" s="83" t="str">
        <f>IF(ISERROR(B250),"",IF(Z250=0,NA(),SUM($Z$5:Z250)))</f>
        <v/>
      </c>
      <c r="AB250" s="83">
        <f t="shared" si="62"/>
        <v>0</v>
      </c>
      <c r="AC250" s="83" t="str">
        <f>IF(ISERROR(B250),"",IF(AB250=0,NA(),SUM($AB$5:AB250)))</f>
        <v/>
      </c>
      <c r="AD250" s="68">
        <f>IF(ISERROR(AI250),"",IF(AG250=AG249+1,AD249*(1+'Retirement Calculator'!$B$6),AD249))</f>
        <v>204481.84498499209</v>
      </c>
      <c r="AE250" s="135"/>
      <c r="AF250" s="83" t="str">
        <f>IF(AE250="","",NPER((1+'Retirement Calculator'!$B$15)/(1+'Retirement Calculator'!$B$14)-1,-12*AE250,AA250,,1))</f>
        <v/>
      </c>
      <c r="AG250" s="129">
        <f t="shared" si="66"/>
        <v>21</v>
      </c>
      <c r="AH250" s="43">
        <f t="shared" si="67"/>
        <v>246</v>
      </c>
      <c r="AI250" s="43">
        <f>IF(AI249&lt;'Retirement Calculator'!$B$68,AI249+1,NA())</f>
        <v>246</v>
      </c>
      <c r="AJ250" s="47">
        <f>IF(ISERROR(AI250),"",IF(AG250=AG249+1,AJ249*(1+'Retirement Calculator'!$B$67),AJ249))</f>
        <v>89744.565403249711</v>
      </c>
      <c r="AK250" s="43">
        <f>IF(ISERROR(AJ250),"",FV((1+'Retirement Calculator'!$B$56)^(1/12)-1,AI250,-AJ250,,0))</f>
        <v>68155390.649915189</v>
      </c>
      <c r="AL250" s="47">
        <f>SUM($AJ$5:AJ250)</f>
        <v>9707020.3051707763</v>
      </c>
      <c r="AN250" s="43" t="str">
        <f>IF(C250="","",SUM($C$5:C250))</f>
        <v/>
      </c>
      <c r="AP250" s="43">
        <f t="shared" si="68"/>
        <v>21</v>
      </c>
      <c r="AQ250" s="43">
        <f t="shared" si="69"/>
        <v>246</v>
      </c>
      <c r="AR250" s="43">
        <f>IF(AR249&lt;'Retirement Calculator'!$B$68,AR249+1,NA())</f>
        <v>246</v>
      </c>
      <c r="AS250" s="45">
        <f>IF(ISERROR(AR250),"",IF(AP250=AP249+1,AS249*(1+'Retirement Calculator'!$B$67),AS249))</f>
        <v>14957.427567208282</v>
      </c>
      <c r="AT250" s="43">
        <f>IF(ISERROR(AS250),"",FV((1+'Retirement Calculator'!$B$57)^(1/12)-1,AR250,-AS250,,0))</f>
        <v>7073623.7784249755</v>
      </c>
      <c r="AU250" s="47">
        <f>SUM($AJ$5:AS250)</f>
        <v>4552328720.9392653</v>
      </c>
      <c r="AW250" s="43" t="str">
        <f>IF(I250="","",SUM($I$5:I250))</f>
        <v/>
      </c>
      <c r="AY250" s="43">
        <f t="shared" si="70"/>
        <v>21</v>
      </c>
      <c r="AZ250" s="43">
        <f t="shared" si="71"/>
        <v>246</v>
      </c>
      <c r="BA250" s="43">
        <f>IF(BA249&lt;'Retirement Calculator'!$B$68,BA249+1,NA())</f>
        <v>246</v>
      </c>
      <c r="BB250" s="45">
        <f>IF(ISERROR(BA250),"",IF(AY250=AY249+1,BB249*(1+'Retirement Calculator'!$B$67),BB249))</f>
        <v>44872.282701624856</v>
      </c>
      <c r="BC250" s="43">
        <f>IF(ISERROR(BB250),"",FV((1+'Retirement Calculator'!$B$58)^(1/12)-1,BA250,-BB250,,0))</f>
        <v>26807532.756021596</v>
      </c>
      <c r="BD250" s="47">
        <f>SUM($AJ$5:BB250)</f>
        <v>245970147101.61118</v>
      </c>
      <c r="BF250" s="43" t="str">
        <f>IF(O250="","",SUM($O$5:O250))</f>
        <v/>
      </c>
      <c r="BH250" s="43">
        <f t="shared" si="72"/>
        <v>21</v>
      </c>
      <c r="BI250" s="43">
        <f t="shared" si="73"/>
        <v>246</v>
      </c>
      <c r="BJ250" s="43">
        <f>IF(BJ249&lt;'Retirement Calculator'!$B$68,BJ249+1,NA())</f>
        <v>246</v>
      </c>
      <c r="BM250" s="43">
        <f t="shared" si="74"/>
        <v>21</v>
      </c>
      <c r="BN250" s="43">
        <f t="shared" si="75"/>
        <v>246</v>
      </c>
      <c r="BO250" s="43">
        <f>IF(BO249&lt;'Retirement Calculator'!$B$68,BO249+1,NA())</f>
        <v>246</v>
      </c>
      <c r="BR250" s="43">
        <f t="shared" si="76"/>
        <v>21</v>
      </c>
      <c r="BS250" s="43">
        <f t="shared" si="77"/>
        <v>246</v>
      </c>
      <c r="BT250" s="43">
        <f>IF(BT249&lt;'Retirement Calculator'!$B$68,BT249+1,NA())</f>
        <v>246</v>
      </c>
      <c r="BW250" s="43">
        <f t="shared" si="78"/>
        <v>21</v>
      </c>
      <c r="BX250" s="43">
        <f t="shared" si="79"/>
        <v>246</v>
      </c>
      <c r="BY250" s="43">
        <f>IF(BY249&lt;'Retirement Calculator'!$B$68,BY249+1,NA())</f>
        <v>246</v>
      </c>
    </row>
    <row r="251" spans="1:77">
      <c r="A251" s="44"/>
      <c r="B251" s="12" t="e">
        <f xml:space="preserve"> IF(ISERROR(F251),NA(),AI251)</f>
        <v>#N/A</v>
      </c>
      <c r="C251" s="71"/>
      <c r="D251" s="104"/>
      <c r="E251" s="99"/>
      <c r="F251" s="102" t="e">
        <f t="shared" si="63"/>
        <v>#N/A</v>
      </c>
      <c r="G251" s="103" t="str">
        <f>IF(D251="","",(D251+G250)*(1+((1+'Retirement Calculator'!$B$56)^(1/12)-1)))</f>
        <v/>
      </c>
      <c r="H251" s="55" t="str">
        <f>IF(C251="","",FV((1+'Retirement Calculator'!$B$56)^(1/12)-1,AI251,-C251,,0))</f>
        <v/>
      </c>
      <c r="I251" s="71"/>
      <c r="J251" s="99"/>
      <c r="K251" s="99"/>
      <c r="L251" s="102" t="e">
        <f t="shared" si="64"/>
        <v>#N/A</v>
      </c>
      <c r="M251" s="12" t="str">
        <f>IF(I251="","",FV((1+'Retirement Calculator'!$B$57)^(1/12)-1,AR251,-I251,,0))</f>
        <v/>
      </c>
      <c r="N251" s="12" t="str">
        <f>IF(J251="","",(J251+N250)*(1+((1+'Retirement Calculator'!$B$57)^(1/12)-1)))</f>
        <v/>
      </c>
      <c r="O251" s="71"/>
      <c r="P251" s="71"/>
      <c r="Q251" s="99"/>
      <c r="R251" s="69" t="e">
        <f t="shared" si="65"/>
        <v>#N/A</v>
      </c>
      <c r="S251" s="12" t="str">
        <f>IF(O251="","",FV((1+'Retirement Calculator'!$B$58)^(1/12)-1,BA251,-O251,,0))</f>
        <v/>
      </c>
      <c r="T251" s="43" t="str">
        <f>IF(P251="","",(P251+T250)*(1+((1+'Retirement Calculator'!$B$58)^(1/12)-1)))</f>
        <v/>
      </c>
      <c r="U251" s="71"/>
      <c r="V251" s="99"/>
      <c r="W251" s="108" t="str">
        <f>IF(U251="","",(U251+W250)*(1+((1+'Retirement Calculator'!$C$65)^(1/12)-1)))</f>
        <v/>
      </c>
      <c r="X251" s="73">
        <f t="shared" si="60"/>
        <v>0</v>
      </c>
      <c r="Y251" s="83" t="str">
        <f>IF(ISERROR(B251),"",SUM($X$5:X251))</f>
        <v/>
      </c>
      <c r="Z251" s="73">
        <f t="shared" si="61"/>
        <v>0</v>
      </c>
      <c r="AA251" s="83" t="str">
        <f>IF(ISERROR(B251),"",IF(Z251=0,NA(),SUM($Z$5:Z251)))</f>
        <v/>
      </c>
      <c r="AB251" s="83">
        <f t="shared" si="62"/>
        <v>0</v>
      </c>
      <c r="AC251" s="83" t="str">
        <f>IF(ISERROR(B251),"",IF(AB251=0,NA(),SUM($AB$5:AB251)))</f>
        <v/>
      </c>
      <c r="AD251" s="68">
        <f>IF(ISERROR(AI251),"",IF(AG251=AG250+1,AD250*(1+'Retirement Calculator'!$B$6),AD250))</f>
        <v>204481.84498499209</v>
      </c>
      <c r="AE251" s="135"/>
      <c r="AF251" s="83" t="str">
        <f>IF(AE251="","",NPER((1+'Retirement Calculator'!$B$15)/(1+'Retirement Calculator'!$B$14)-1,-12*AE251,AA251,,1))</f>
        <v/>
      </c>
      <c r="AG251" s="129">
        <f t="shared" si="66"/>
        <v>21</v>
      </c>
      <c r="AH251" s="43">
        <f t="shared" si="67"/>
        <v>247</v>
      </c>
      <c r="AI251" s="43">
        <f>IF(AI250&lt;'Retirement Calculator'!$B$68,AI250+1,NA())</f>
        <v>247</v>
      </c>
      <c r="AJ251" s="47">
        <f>IF(ISERROR(AI251),"",IF(AG251=AG250+1,AJ250*(1+'Retirement Calculator'!$B$67),AJ250))</f>
        <v>89744.565403249711</v>
      </c>
      <c r="AK251" s="43">
        <f>IF(ISERROR(AJ251),"",FV((1+'Retirement Calculator'!$B$56)^(1/12)-1,AI251,-AJ251,,0))</f>
        <v>68788615.871347651</v>
      </c>
      <c r="AL251" s="47">
        <f>SUM($AJ$5:AJ251)</f>
        <v>9796764.8705740254</v>
      </c>
      <c r="AN251" s="43" t="str">
        <f>IF(C251="","",SUM($C$5:C251))</f>
        <v/>
      </c>
      <c r="AP251" s="43">
        <f t="shared" si="68"/>
        <v>21</v>
      </c>
      <c r="AQ251" s="43">
        <f t="shared" si="69"/>
        <v>247</v>
      </c>
      <c r="AR251" s="43">
        <f>IF(AR250&lt;'Retirement Calculator'!$B$68,AR250+1,NA())</f>
        <v>247</v>
      </c>
      <c r="AS251" s="45">
        <f>IF(ISERROR(AR251),"",IF(AP251=AP250+1,AS250*(1+'Retirement Calculator'!$B$67),AS250))</f>
        <v>14957.427567208282</v>
      </c>
      <c r="AT251" s="43">
        <f>IF(ISERROR(AS251),"",FV((1+'Retirement Calculator'!$B$57)^(1/12)-1,AR251,-AS251,,0))</f>
        <v>7123012.4274138808</v>
      </c>
      <c r="AU251" s="47">
        <f>SUM($AJ$5:AS251)</f>
        <v>4631019318.6741571</v>
      </c>
      <c r="AW251" s="43" t="str">
        <f>IF(I251="","",SUM($I$5:I251))</f>
        <v/>
      </c>
      <c r="AY251" s="43">
        <f t="shared" si="70"/>
        <v>21</v>
      </c>
      <c r="AZ251" s="43">
        <f t="shared" si="71"/>
        <v>247</v>
      </c>
      <c r="BA251" s="43">
        <f>IF(BA250&lt;'Retirement Calculator'!$B$68,BA250+1,NA())</f>
        <v>247</v>
      </c>
      <c r="BB251" s="45">
        <f>IF(ISERROR(BA251),"",IF(AY251=AY250+1,BB250*(1+'Retirement Calculator'!$B$67),BB250))</f>
        <v>44872.282701624856</v>
      </c>
      <c r="BC251" s="43">
        <f>IF(ISERROR(BB251),"",FV((1+'Retirement Calculator'!$B$58)^(1/12)-1,BA251,-BB251,,0))</f>
        <v>27024885.51165038</v>
      </c>
      <c r="BD251" s="47">
        <f>SUM($AJ$5:BB251)</f>
        <v>250687025417.73035</v>
      </c>
      <c r="BF251" s="43" t="str">
        <f>IF(O251="","",SUM($O$5:O251))</f>
        <v/>
      </c>
      <c r="BH251" s="43">
        <f t="shared" si="72"/>
        <v>21</v>
      </c>
      <c r="BI251" s="43">
        <f t="shared" si="73"/>
        <v>247</v>
      </c>
      <c r="BJ251" s="43">
        <f>IF(BJ250&lt;'Retirement Calculator'!$B$68,BJ250+1,NA())</f>
        <v>247</v>
      </c>
      <c r="BM251" s="43">
        <f t="shared" si="74"/>
        <v>21</v>
      </c>
      <c r="BN251" s="43">
        <f t="shared" si="75"/>
        <v>247</v>
      </c>
      <c r="BO251" s="43">
        <f>IF(BO250&lt;'Retirement Calculator'!$B$68,BO250+1,NA())</f>
        <v>247</v>
      </c>
      <c r="BR251" s="43">
        <f t="shared" si="76"/>
        <v>21</v>
      </c>
      <c r="BS251" s="43">
        <f t="shared" si="77"/>
        <v>247</v>
      </c>
      <c r="BT251" s="43">
        <f>IF(BT250&lt;'Retirement Calculator'!$B$68,BT250+1,NA())</f>
        <v>247</v>
      </c>
      <c r="BW251" s="43">
        <f t="shared" si="78"/>
        <v>21</v>
      </c>
      <c r="BX251" s="43">
        <f t="shared" si="79"/>
        <v>247</v>
      </c>
      <c r="BY251" s="43">
        <f>IF(BY250&lt;'Retirement Calculator'!$B$68,BY250+1,NA())</f>
        <v>247</v>
      </c>
    </row>
    <row r="252" spans="1:77">
      <c r="A252" s="44"/>
      <c r="B252" s="12" t="e">
        <f xml:space="preserve"> IF(ISERROR(F252),NA(),AI252)</f>
        <v>#N/A</v>
      </c>
      <c r="C252" s="71"/>
      <c r="D252" s="104"/>
      <c r="E252" s="99"/>
      <c r="F252" s="102" t="e">
        <f t="shared" si="63"/>
        <v>#N/A</v>
      </c>
      <c r="G252" s="103" t="str">
        <f>IF(D252="","",(D252+G251)*(1+((1+'Retirement Calculator'!$B$56)^(1/12)-1)))</f>
        <v/>
      </c>
      <c r="H252" s="55" t="str">
        <f>IF(C252="","",FV((1+'Retirement Calculator'!$B$56)^(1/12)-1,AI252,-C252,,0))</f>
        <v/>
      </c>
      <c r="I252" s="71"/>
      <c r="J252" s="99"/>
      <c r="K252" s="99"/>
      <c r="L252" s="102" t="e">
        <f t="shared" si="64"/>
        <v>#N/A</v>
      </c>
      <c r="M252" s="12" t="str">
        <f>IF(I252="","",FV((1+'Retirement Calculator'!$B$57)^(1/12)-1,AR252,-I252,,0))</f>
        <v/>
      </c>
      <c r="N252" s="12" t="str">
        <f>IF(J252="","",(J252+N251)*(1+((1+'Retirement Calculator'!$B$57)^(1/12)-1)))</f>
        <v/>
      </c>
      <c r="O252" s="71"/>
      <c r="P252" s="71"/>
      <c r="Q252" s="99"/>
      <c r="R252" s="69" t="e">
        <f t="shared" si="65"/>
        <v>#N/A</v>
      </c>
      <c r="S252" s="12" t="str">
        <f>IF(O252="","",FV((1+'Retirement Calculator'!$B$58)^(1/12)-1,BA252,-O252,,0))</f>
        <v/>
      </c>
      <c r="T252" s="43" t="str">
        <f>IF(P252="","",(P252+T251)*(1+((1+'Retirement Calculator'!$B$58)^(1/12)-1)))</f>
        <v/>
      </c>
      <c r="U252" s="71"/>
      <c r="V252" s="99"/>
      <c r="W252" s="108" t="str">
        <f>IF(U252="","",(U252+W251)*(1+((1+'Retirement Calculator'!$C$65)^(1/12)-1)))</f>
        <v/>
      </c>
      <c r="X252" s="73">
        <f t="shared" si="60"/>
        <v>0</v>
      </c>
      <c r="Y252" s="83" t="str">
        <f>IF(ISERROR(B252),"",SUM($X$5:X252))</f>
        <v/>
      </c>
      <c r="Z252" s="73">
        <f t="shared" si="61"/>
        <v>0</v>
      </c>
      <c r="AA252" s="83" t="str">
        <f>IF(ISERROR(B252),"",IF(Z252=0,NA(),SUM($Z$5:Z252)))</f>
        <v/>
      </c>
      <c r="AB252" s="83">
        <f t="shared" si="62"/>
        <v>0</v>
      </c>
      <c r="AC252" s="83" t="str">
        <f>IF(ISERROR(B252),"",IF(AB252=0,NA(),SUM($AB$5:AB252)))</f>
        <v/>
      </c>
      <c r="AD252" s="68">
        <f>IF(ISERROR(AI252),"",IF(AG252=AG251+1,AD251*(1+'Retirement Calculator'!$B$6),AD251))</f>
        <v>204481.84498499209</v>
      </c>
      <c r="AE252" s="135"/>
      <c r="AF252" s="83" t="str">
        <f>IF(AE252="","",NPER((1+'Retirement Calculator'!$B$15)/(1+'Retirement Calculator'!$B$14)-1,-12*AE252,AA252,,1))</f>
        <v/>
      </c>
      <c r="AG252" s="129">
        <f t="shared" si="66"/>
        <v>21</v>
      </c>
      <c r="AH252" s="43">
        <f t="shared" si="67"/>
        <v>248</v>
      </c>
      <c r="AI252" s="43">
        <f>IF(AI251&lt;'Retirement Calculator'!$B$68,AI251+1,NA())</f>
        <v>248</v>
      </c>
      <c r="AJ252" s="47">
        <f>IF(ISERROR(AI252),"",IF(AG252=AG251+1,AJ251*(1+'Retirement Calculator'!$B$67),AJ251))</f>
        <v>89744.565403249711</v>
      </c>
      <c r="AK252" s="43">
        <f>IF(ISERROR(AJ252),"",FV((1+'Retirement Calculator'!$B$56)^(1/12)-1,AI252,-AJ252,,0))</f>
        <v>69426890.519618958</v>
      </c>
      <c r="AL252" s="47">
        <f>SUM($AJ$5:AJ252)</f>
        <v>9886509.4359772746</v>
      </c>
      <c r="AN252" s="43" t="str">
        <f>IF(C252="","",SUM($C$5:C252))</f>
        <v/>
      </c>
      <c r="AP252" s="43">
        <f t="shared" si="68"/>
        <v>21</v>
      </c>
      <c r="AQ252" s="43">
        <f t="shared" si="69"/>
        <v>248</v>
      </c>
      <c r="AR252" s="43">
        <f>IF(AR251&lt;'Retirement Calculator'!$B$68,AR251+1,NA())</f>
        <v>248</v>
      </c>
      <c r="AS252" s="45">
        <f>IF(ISERROR(AR252),"",IF(AP252=AP251+1,AS251*(1+'Retirement Calculator'!$B$67),AS251))</f>
        <v>14957.427567208282</v>
      </c>
      <c r="AT252" s="43">
        <f>IF(ISERROR(AS252),"",FV((1+'Retirement Calculator'!$B$57)^(1/12)-1,AR252,-AS252,,0))</f>
        <v>7172641.4781490937</v>
      </c>
      <c r="AU252" s="47">
        <f>SUM($AJ$5:AS252)</f>
        <v>4710437937.6227236</v>
      </c>
      <c r="AW252" s="43" t="str">
        <f>IF(I252="","",SUM($I$5:I252))</f>
        <v/>
      </c>
      <c r="AY252" s="43">
        <f t="shared" si="70"/>
        <v>21</v>
      </c>
      <c r="AZ252" s="43">
        <f t="shared" si="71"/>
        <v>248</v>
      </c>
      <c r="BA252" s="43">
        <f>IF(BA251&lt;'Retirement Calculator'!$B$68,BA251+1,NA())</f>
        <v>248</v>
      </c>
      <c r="BB252" s="45">
        <f>IF(ISERROR(BA252),"",IF(AY252=AY251+1,BB251*(1+'Retirement Calculator'!$B$67),BB251))</f>
        <v>44872.282701624856</v>
      </c>
      <c r="BC252" s="43">
        <f>IF(ISERROR(BB252),"",FV((1+'Retirement Calculator'!$B$58)^(1/12)-1,BA252,-BB252,,0))</f>
        <v>27243636.72145335</v>
      </c>
      <c r="BD252" s="47">
        <f>SUM($AJ$5:BB252)</f>
        <v>255484100005.0625</v>
      </c>
      <c r="BF252" s="43" t="str">
        <f>IF(O252="","",SUM($O$5:O252))</f>
        <v/>
      </c>
      <c r="BH252" s="43">
        <f t="shared" si="72"/>
        <v>21</v>
      </c>
      <c r="BI252" s="43">
        <f t="shared" si="73"/>
        <v>248</v>
      </c>
      <c r="BJ252" s="43">
        <f>IF(BJ251&lt;'Retirement Calculator'!$B$68,BJ251+1,NA())</f>
        <v>248</v>
      </c>
      <c r="BM252" s="43">
        <f t="shared" si="74"/>
        <v>21</v>
      </c>
      <c r="BN252" s="43">
        <f t="shared" si="75"/>
        <v>248</v>
      </c>
      <c r="BO252" s="43">
        <f>IF(BO251&lt;'Retirement Calculator'!$B$68,BO251+1,NA())</f>
        <v>248</v>
      </c>
      <c r="BR252" s="43">
        <f t="shared" si="76"/>
        <v>21</v>
      </c>
      <c r="BS252" s="43">
        <f t="shared" si="77"/>
        <v>248</v>
      </c>
      <c r="BT252" s="43">
        <f>IF(BT251&lt;'Retirement Calculator'!$B$68,BT251+1,NA())</f>
        <v>248</v>
      </c>
      <c r="BW252" s="43">
        <f t="shared" si="78"/>
        <v>21</v>
      </c>
      <c r="BX252" s="43">
        <f t="shared" si="79"/>
        <v>248</v>
      </c>
      <c r="BY252" s="43">
        <f>IF(BY251&lt;'Retirement Calculator'!$B$68,BY251+1,NA())</f>
        <v>248</v>
      </c>
    </row>
    <row r="253" spans="1:77">
      <c r="A253" s="44"/>
      <c r="B253" s="12" t="e">
        <f xml:space="preserve"> IF(ISERROR(F253),NA(),AI253)</f>
        <v>#N/A</v>
      </c>
      <c r="C253" s="71"/>
      <c r="D253" s="104"/>
      <c r="E253" s="99"/>
      <c r="F253" s="102" t="e">
        <f t="shared" si="63"/>
        <v>#N/A</v>
      </c>
      <c r="G253" s="103" t="str">
        <f>IF(D253="","",(D253+G252)*(1+((1+'Retirement Calculator'!$B$56)^(1/12)-1)))</f>
        <v/>
      </c>
      <c r="H253" s="55" t="str">
        <f>IF(C253="","",FV((1+'Retirement Calculator'!$B$56)^(1/12)-1,AI253,-C253,,0))</f>
        <v/>
      </c>
      <c r="I253" s="71"/>
      <c r="J253" s="99"/>
      <c r="K253" s="99"/>
      <c r="L253" s="102" t="e">
        <f t="shared" si="64"/>
        <v>#N/A</v>
      </c>
      <c r="M253" s="12" t="str">
        <f>IF(I253="","",FV((1+'Retirement Calculator'!$B$57)^(1/12)-1,AR253,-I253,,0))</f>
        <v/>
      </c>
      <c r="N253" s="12" t="str">
        <f>IF(J253="","",(J253+N252)*(1+((1+'Retirement Calculator'!$B$57)^(1/12)-1)))</f>
        <v/>
      </c>
      <c r="O253" s="71"/>
      <c r="P253" s="71"/>
      <c r="Q253" s="99"/>
      <c r="R253" s="69" t="e">
        <f t="shared" si="65"/>
        <v>#N/A</v>
      </c>
      <c r="S253" s="12" t="str">
        <f>IF(O253="","",FV((1+'Retirement Calculator'!$B$58)^(1/12)-1,BA253,-O253,,0))</f>
        <v/>
      </c>
      <c r="T253" s="43" t="str">
        <f>IF(P253="","",(P253+T252)*(1+((1+'Retirement Calculator'!$B$58)^(1/12)-1)))</f>
        <v/>
      </c>
      <c r="U253" s="71"/>
      <c r="V253" s="99"/>
      <c r="W253" s="108" t="str">
        <f>IF(U253="","",(U253+W252)*(1+((1+'Retirement Calculator'!$C$65)^(1/12)-1)))</f>
        <v/>
      </c>
      <c r="X253" s="73">
        <f t="shared" si="60"/>
        <v>0</v>
      </c>
      <c r="Y253" s="83" t="str">
        <f>IF(ISERROR(B253),"",SUM($X$5:X253))</f>
        <v/>
      </c>
      <c r="Z253" s="73">
        <f t="shared" si="61"/>
        <v>0</v>
      </c>
      <c r="AA253" s="83" t="str">
        <f>IF(ISERROR(B253),"",IF(Z253=0,NA(),SUM($Z$5:Z253)))</f>
        <v/>
      </c>
      <c r="AB253" s="83">
        <f t="shared" si="62"/>
        <v>0</v>
      </c>
      <c r="AC253" s="83" t="str">
        <f>IF(ISERROR(B253),"",IF(AB253=0,NA(),SUM($AB$5:AB253)))</f>
        <v/>
      </c>
      <c r="AD253" s="68">
        <f>IF(ISERROR(AI253),"",IF(AG253=AG252+1,AD252*(1+'Retirement Calculator'!$B$6),AD252))</f>
        <v>204481.84498499209</v>
      </c>
      <c r="AE253" s="135"/>
      <c r="AF253" s="83" t="str">
        <f>IF(AE253="","",NPER((1+'Retirement Calculator'!$B$15)/(1+'Retirement Calculator'!$B$14)-1,-12*AE253,AA253,,1))</f>
        <v/>
      </c>
      <c r="AG253" s="129">
        <f t="shared" si="66"/>
        <v>21</v>
      </c>
      <c r="AH253" s="43">
        <f t="shared" si="67"/>
        <v>249</v>
      </c>
      <c r="AI253" s="43">
        <f>IF(AI252&lt;'Retirement Calculator'!$B$68,AI252+1,NA())</f>
        <v>249</v>
      </c>
      <c r="AJ253" s="47">
        <f>IF(ISERROR(AI253),"",IF(AG253=AG252+1,AJ252*(1+'Retirement Calculator'!$B$67),AJ252))</f>
        <v>89744.565403249711</v>
      </c>
      <c r="AK253" s="43">
        <f>IF(ISERROR(AJ253),"",FV((1+'Retirement Calculator'!$B$56)^(1/12)-1,AI253,-AJ253,,0))</f>
        <v>70070254.859567761</v>
      </c>
      <c r="AL253" s="47">
        <f>SUM($AJ$5:AJ253)</f>
        <v>9976254.0013805237</v>
      </c>
      <c r="AN253" s="43" t="str">
        <f>IF(C253="","",SUM($C$5:C253))</f>
        <v/>
      </c>
      <c r="AP253" s="43">
        <f t="shared" si="68"/>
        <v>21</v>
      </c>
      <c r="AQ253" s="43">
        <f t="shared" si="69"/>
        <v>249</v>
      </c>
      <c r="AR253" s="43">
        <f>IF(AR252&lt;'Retirement Calculator'!$B$68,AR252+1,NA())</f>
        <v>249</v>
      </c>
      <c r="AS253" s="45">
        <f>IF(ISERROR(AR253),"",IF(AP253=AP252+1,AS252*(1+'Retirement Calculator'!$B$67),AS252))</f>
        <v>14957.427567208282</v>
      </c>
      <c r="AT253" s="43">
        <f>IF(ISERROR(AS253),"",FV((1+'Retirement Calculator'!$B$57)^(1/12)-1,AR253,-AS253,,0))</f>
        <v>7222512.1007982688</v>
      </c>
      <c r="AU253" s="47">
        <f>SUM($AJ$5:AS253)</f>
        <v>4790589667.4766426</v>
      </c>
      <c r="AW253" s="43" t="str">
        <f>IF(I253="","",SUM($I$5:I253))</f>
        <v/>
      </c>
      <c r="AY253" s="43">
        <f t="shared" si="70"/>
        <v>21</v>
      </c>
      <c r="AZ253" s="43">
        <f t="shared" si="71"/>
        <v>249</v>
      </c>
      <c r="BA253" s="43">
        <f>IF(BA252&lt;'Retirement Calculator'!$B$68,BA252+1,NA())</f>
        <v>249</v>
      </c>
      <c r="BB253" s="45">
        <f>IF(ISERROR(BA253),"",IF(AY253=AY252+1,BB252*(1+'Retirement Calculator'!$B$67),BB252))</f>
        <v>44872.282701624856</v>
      </c>
      <c r="BC253" s="43">
        <f>IF(ISERROR(BB253),"",FV((1+'Retirement Calculator'!$B$58)^(1/12)-1,BA253,-BB253,,0))</f>
        <v>27463795.38312681</v>
      </c>
      <c r="BD253" s="47">
        <f>SUM($AJ$5:BB253)</f>
        <v>260362109305.77658</v>
      </c>
      <c r="BF253" s="43" t="str">
        <f>IF(O253="","",SUM($O$5:O253))</f>
        <v/>
      </c>
      <c r="BH253" s="43">
        <f t="shared" si="72"/>
        <v>21</v>
      </c>
      <c r="BI253" s="43">
        <f t="shared" si="73"/>
        <v>249</v>
      </c>
      <c r="BJ253" s="43">
        <f>IF(BJ252&lt;'Retirement Calculator'!$B$68,BJ252+1,NA())</f>
        <v>249</v>
      </c>
      <c r="BM253" s="43">
        <f t="shared" si="74"/>
        <v>21</v>
      </c>
      <c r="BN253" s="43">
        <f t="shared" si="75"/>
        <v>249</v>
      </c>
      <c r="BO253" s="43">
        <f>IF(BO252&lt;'Retirement Calculator'!$B$68,BO252+1,NA())</f>
        <v>249</v>
      </c>
      <c r="BR253" s="43">
        <f t="shared" si="76"/>
        <v>21</v>
      </c>
      <c r="BS253" s="43">
        <f t="shared" si="77"/>
        <v>249</v>
      </c>
      <c r="BT253" s="43">
        <f>IF(BT252&lt;'Retirement Calculator'!$B$68,BT252+1,NA())</f>
        <v>249</v>
      </c>
      <c r="BW253" s="43">
        <f t="shared" si="78"/>
        <v>21</v>
      </c>
      <c r="BX253" s="43">
        <f t="shared" si="79"/>
        <v>249</v>
      </c>
      <c r="BY253" s="43">
        <f>IF(BY252&lt;'Retirement Calculator'!$B$68,BY252+1,NA())</f>
        <v>249</v>
      </c>
    </row>
    <row r="254" spans="1:77">
      <c r="A254" s="44"/>
      <c r="B254" s="12" t="e">
        <f xml:space="preserve"> IF(ISERROR(F254),NA(),AI254)</f>
        <v>#N/A</v>
      </c>
      <c r="C254" s="71"/>
      <c r="D254" s="104"/>
      <c r="E254" s="99"/>
      <c r="F254" s="102" t="e">
        <f t="shared" si="63"/>
        <v>#N/A</v>
      </c>
      <c r="G254" s="103" t="str">
        <f>IF(D254="","",(D254+G253)*(1+((1+'Retirement Calculator'!$B$56)^(1/12)-1)))</f>
        <v/>
      </c>
      <c r="H254" s="55" t="str">
        <f>IF(C254="","",FV((1+'Retirement Calculator'!$B$56)^(1/12)-1,AI254,-C254,,0))</f>
        <v/>
      </c>
      <c r="I254" s="71"/>
      <c r="J254" s="99"/>
      <c r="K254" s="99"/>
      <c r="L254" s="102" t="e">
        <f t="shared" si="64"/>
        <v>#N/A</v>
      </c>
      <c r="M254" s="12" t="str">
        <f>IF(I254="","",FV((1+'Retirement Calculator'!$B$57)^(1/12)-1,AR254,-I254,,0))</f>
        <v/>
      </c>
      <c r="N254" s="12" t="str">
        <f>IF(J254="","",(J254+N253)*(1+((1+'Retirement Calculator'!$B$57)^(1/12)-1)))</f>
        <v/>
      </c>
      <c r="O254" s="71"/>
      <c r="P254" s="71"/>
      <c r="Q254" s="99"/>
      <c r="R254" s="69" t="e">
        <f t="shared" si="65"/>
        <v>#N/A</v>
      </c>
      <c r="S254" s="12" t="str">
        <f>IF(O254="","",FV((1+'Retirement Calculator'!$B$58)^(1/12)-1,BA254,-O254,,0))</f>
        <v/>
      </c>
      <c r="T254" s="43" t="str">
        <f>IF(P254="","",(P254+T253)*(1+((1+'Retirement Calculator'!$B$58)^(1/12)-1)))</f>
        <v/>
      </c>
      <c r="U254" s="71"/>
      <c r="V254" s="99"/>
      <c r="W254" s="108" t="str">
        <f>IF(U254="","",(U254+W253)*(1+((1+'Retirement Calculator'!$C$65)^(1/12)-1)))</f>
        <v/>
      </c>
      <c r="X254" s="73">
        <f t="shared" si="60"/>
        <v>0</v>
      </c>
      <c r="Y254" s="83" t="str">
        <f>IF(ISERROR(B254),"",SUM($X$5:X254))</f>
        <v/>
      </c>
      <c r="Z254" s="73">
        <f t="shared" si="61"/>
        <v>0</v>
      </c>
      <c r="AA254" s="83" t="str">
        <f>IF(ISERROR(B254),"",IF(Z254=0,NA(),SUM($Z$5:Z254)))</f>
        <v/>
      </c>
      <c r="AB254" s="83">
        <f t="shared" si="62"/>
        <v>0</v>
      </c>
      <c r="AC254" s="83" t="str">
        <f>IF(ISERROR(B254),"",IF(AB254=0,NA(),SUM($AB$5:AB254)))</f>
        <v/>
      </c>
      <c r="AD254" s="68">
        <f>IF(ISERROR(AI254),"",IF(AG254=AG253+1,AD253*(1+'Retirement Calculator'!$B$6),AD253))</f>
        <v>204481.84498499209</v>
      </c>
      <c r="AE254" s="135"/>
      <c r="AF254" s="83" t="str">
        <f>IF(AE254="","",NPER((1+'Retirement Calculator'!$B$15)/(1+'Retirement Calculator'!$B$14)-1,-12*AE254,AA254,,1))</f>
        <v/>
      </c>
      <c r="AG254" s="129">
        <f t="shared" si="66"/>
        <v>21</v>
      </c>
      <c r="AH254" s="43">
        <f t="shared" si="67"/>
        <v>250</v>
      </c>
      <c r="AI254" s="43">
        <f>IF(AI253&lt;'Retirement Calculator'!$B$68,AI253+1,NA())</f>
        <v>250</v>
      </c>
      <c r="AJ254" s="47">
        <f>IF(ISERROR(AI254),"",IF(AG254=AG253+1,AJ253*(1+'Retirement Calculator'!$B$67),AJ253))</f>
        <v>89744.565403249711</v>
      </c>
      <c r="AK254" s="43">
        <f>IF(ISERROR(AJ254),"",FV((1+'Retirement Calculator'!$B$56)^(1/12)-1,AI254,-AJ254,,0))</f>
        <v>70718749.477110282</v>
      </c>
      <c r="AL254" s="47">
        <f>SUM($AJ$5:AJ254)</f>
        <v>10065998.566783773</v>
      </c>
      <c r="AN254" s="43" t="str">
        <f>IF(C254="","",SUM($C$5:C254))</f>
        <v/>
      </c>
      <c r="AP254" s="43">
        <f t="shared" si="68"/>
        <v>21</v>
      </c>
      <c r="AQ254" s="43">
        <f t="shared" si="69"/>
        <v>250</v>
      </c>
      <c r="AR254" s="43">
        <f>IF(AR253&lt;'Retirement Calculator'!$B$68,AR253+1,NA())</f>
        <v>250</v>
      </c>
      <c r="AS254" s="45">
        <f>IF(ISERROR(AR254),"",IF(AP254=AP253+1,AS253*(1+'Retirement Calculator'!$B$67),AS253))</f>
        <v>14957.427567208282</v>
      </c>
      <c r="AT254" s="43">
        <f>IF(ISERROR(AS254),"",FV((1+'Retirement Calculator'!$B$57)^(1/12)-1,AR254,-AS254,,0))</f>
        <v>7272625.4712249171</v>
      </c>
      <c r="AU254" s="47">
        <f>SUM($AJ$5:AS254)</f>
        <v>4871479638.5135069</v>
      </c>
      <c r="AW254" s="43" t="str">
        <f>IF(I254="","",SUM($I$5:I254))</f>
        <v/>
      </c>
      <c r="AY254" s="43">
        <f t="shared" si="70"/>
        <v>21</v>
      </c>
      <c r="AZ254" s="43">
        <f t="shared" si="71"/>
        <v>250</v>
      </c>
      <c r="BA254" s="43">
        <f>IF(BA253&lt;'Retirement Calculator'!$B$68,BA253+1,NA())</f>
        <v>250</v>
      </c>
      <c r="BB254" s="45">
        <f>IF(ISERROR(BA254),"",IF(AY254=AY253+1,BB253*(1+'Retirement Calculator'!$B$67),BB253))</f>
        <v>44872.282701624856</v>
      </c>
      <c r="BC254" s="43">
        <f>IF(ISERROR(BB254),"",FV((1+'Retirement Calculator'!$B$58)^(1/12)-1,BA254,-BB254,,0))</f>
        <v>27685370.552258447</v>
      </c>
      <c r="BD254" s="47">
        <f>SUM($AJ$5:BB254)</f>
        <v>265321796934.0809</v>
      </c>
      <c r="BF254" s="43" t="str">
        <f>IF(O254="","",SUM($O$5:O254))</f>
        <v/>
      </c>
      <c r="BH254" s="43">
        <f t="shared" si="72"/>
        <v>21</v>
      </c>
      <c r="BI254" s="43">
        <f t="shared" si="73"/>
        <v>250</v>
      </c>
      <c r="BJ254" s="43">
        <f>IF(BJ253&lt;'Retirement Calculator'!$B$68,BJ253+1,NA())</f>
        <v>250</v>
      </c>
      <c r="BM254" s="43">
        <f t="shared" si="74"/>
        <v>21</v>
      </c>
      <c r="BN254" s="43">
        <f t="shared" si="75"/>
        <v>250</v>
      </c>
      <c r="BO254" s="43">
        <f>IF(BO253&lt;'Retirement Calculator'!$B$68,BO253+1,NA())</f>
        <v>250</v>
      </c>
      <c r="BR254" s="43">
        <f t="shared" si="76"/>
        <v>21</v>
      </c>
      <c r="BS254" s="43">
        <f t="shared" si="77"/>
        <v>250</v>
      </c>
      <c r="BT254" s="43">
        <f>IF(BT253&lt;'Retirement Calculator'!$B$68,BT253+1,NA())</f>
        <v>250</v>
      </c>
      <c r="BW254" s="43">
        <f t="shared" si="78"/>
        <v>21</v>
      </c>
      <c r="BX254" s="43">
        <f t="shared" si="79"/>
        <v>250</v>
      </c>
      <c r="BY254" s="43">
        <f>IF(BY253&lt;'Retirement Calculator'!$B$68,BY253+1,NA())</f>
        <v>250</v>
      </c>
    </row>
    <row r="255" spans="1:77">
      <c r="A255" s="44"/>
      <c r="B255" s="12" t="e">
        <f xml:space="preserve"> IF(ISERROR(F255),NA(),AI255)</f>
        <v>#N/A</v>
      </c>
      <c r="C255" s="71"/>
      <c r="D255" s="104"/>
      <c r="E255" s="99"/>
      <c r="F255" s="102" t="e">
        <f t="shared" si="63"/>
        <v>#N/A</v>
      </c>
      <c r="G255" s="103" t="str">
        <f>IF(D255="","",(D255+G254)*(1+((1+'Retirement Calculator'!$B$56)^(1/12)-1)))</f>
        <v/>
      </c>
      <c r="H255" s="55" t="str">
        <f>IF(C255="","",FV((1+'Retirement Calculator'!$B$56)^(1/12)-1,AI255,-C255,,0))</f>
        <v/>
      </c>
      <c r="I255" s="71"/>
      <c r="J255" s="99"/>
      <c r="K255" s="99"/>
      <c r="L255" s="102" t="e">
        <f t="shared" si="64"/>
        <v>#N/A</v>
      </c>
      <c r="M255" s="12" t="str">
        <f>IF(I255="","",FV((1+'Retirement Calculator'!$B$57)^(1/12)-1,AR255,-I255,,0))</f>
        <v/>
      </c>
      <c r="N255" s="12" t="str">
        <f>IF(J255="","",(J255+N254)*(1+((1+'Retirement Calculator'!$B$57)^(1/12)-1)))</f>
        <v/>
      </c>
      <c r="O255" s="71"/>
      <c r="P255" s="71"/>
      <c r="Q255" s="99"/>
      <c r="R255" s="69" t="e">
        <f t="shared" si="65"/>
        <v>#N/A</v>
      </c>
      <c r="S255" s="12" t="str">
        <f>IF(O255="","",FV((1+'Retirement Calculator'!$B$58)^(1/12)-1,BA255,-O255,,0))</f>
        <v/>
      </c>
      <c r="T255" s="43" t="str">
        <f>IF(P255="","",(P255+T254)*(1+((1+'Retirement Calculator'!$B$58)^(1/12)-1)))</f>
        <v/>
      </c>
      <c r="U255" s="71"/>
      <c r="V255" s="99"/>
      <c r="W255" s="108" t="str">
        <f>IF(U255="","",(U255+W254)*(1+((1+'Retirement Calculator'!$C$65)^(1/12)-1)))</f>
        <v/>
      </c>
      <c r="X255" s="73">
        <f t="shared" si="60"/>
        <v>0</v>
      </c>
      <c r="Y255" s="83" t="str">
        <f>IF(ISERROR(B255),"",SUM($X$5:X255))</f>
        <v/>
      </c>
      <c r="Z255" s="73">
        <f t="shared" si="61"/>
        <v>0</v>
      </c>
      <c r="AA255" s="83" t="str">
        <f>IF(ISERROR(B255),"",IF(Z255=0,NA(),SUM($Z$5:Z255)))</f>
        <v/>
      </c>
      <c r="AB255" s="83">
        <f t="shared" si="62"/>
        <v>0</v>
      </c>
      <c r="AC255" s="83" t="str">
        <f>IF(ISERROR(B255),"",IF(AB255=0,NA(),SUM($AB$5:AB255)))</f>
        <v/>
      </c>
      <c r="AD255" s="68">
        <f>IF(ISERROR(AI255),"",IF(AG255=AG254+1,AD254*(1+'Retirement Calculator'!$B$6),AD254))</f>
        <v>204481.84498499209</v>
      </c>
      <c r="AE255" s="135"/>
      <c r="AF255" s="83" t="str">
        <f>IF(AE255="","",NPER((1+'Retirement Calculator'!$B$15)/(1+'Retirement Calculator'!$B$14)-1,-12*AE255,AA255,,1))</f>
        <v/>
      </c>
      <c r="AG255" s="129">
        <f t="shared" si="66"/>
        <v>21</v>
      </c>
      <c r="AH255" s="43">
        <f t="shared" si="67"/>
        <v>251</v>
      </c>
      <c r="AI255" s="43">
        <f>IF(AI254&lt;'Retirement Calculator'!$B$68,AI254+1,NA())</f>
        <v>251</v>
      </c>
      <c r="AJ255" s="47">
        <f>IF(ISERROR(AI255),"",IF(AG255=AG254+1,AJ254*(1+'Retirement Calculator'!$B$67),AJ254))</f>
        <v>89744.565403249711</v>
      </c>
      <c r="AK255" s="43">
        <f>IF(ISERROR(AJ255),"",FV((1+'Retirement Calculator'!$B$56)^(1/12)-1,AI255,-AJ255,,0))</f>
        <v>71372415.281800479</v>
      </c>
      <c r="AL255" s="47">
        <f>SUM($AJ$5:AJ255)</f>
        <v>10155743.132187022</v>
      </c>
      <c r="AN255" s="43" t="str">
        <f>IF(C255="","",SUM($C$5:C255))</f>
        <v/>
      </c>
      <c r="AP255" s="43">
        <f t="shared" si="68"/>
        <v>21</v>
      </c>
      <c r="AQ255" s="43">
        <f t="shared" si="69"/>
        <v>251</v>
      </c>
      <c r="AR255" s="43">
        <f>IF(AR254&lt;'Retirement Calculator'!$B$68,AR254+1,NA())</f>
        <v>251</v>
      </c>
      <c r="AS255" s="45">
        <f>IF(ISERROR(AR255),"",IF(AP255=AP254+1,AS254*(1+'Retirement Calculator'!$B$67),AS254))</f>
        <v>14957.427567208282</v>
      </c>
      <c r="AT255" s="43">
        <f>IF(ISERROR(AS255),"",FV((1+'Retirement Calculator'!$B$57)^(1/12)-1,AR255,-AS255,,0))</f>
        <v>7322982.7710161116</v>
      </c>
      <c r="AU255" s="47">
        <f>SUM($AJ$5:AS255)</f>
        <v>4953113021.9204645</v>
      </c>
      <c r="AW255" s="43" t="str">
        <f>IF(I255="","",SUM($I$5:I255))</f>
        <v/>
      </c>
      <c r="AY255" s="43">
        <f t="shared" si="70"/>
        <v>21</v>
      </c>
      <c r="AZ255" s="43">
        <f t="shared" si="71"/>
        <v>251</v>
      </c>
      <c r="BA255" s="43">
        <f>IF(BA254&lt;'Retirement Calculator'!$B$68,BA254+1,NA())</f>
        <v>251</v>
      </c>
      <c r="BB255" s="45">
        <f>IF(ISERROR(BA255),"",IF(AY255=AY254+1,BB254*(1+'Retirement Calculator'!$B$67),BB254))</f>
        <v>44872.282701624856</v>
      </c>
      <c r="BC255" s="43">
        <f>IF(ISERROR(BB255),"",FV((1+'Retirement Calculator'!$B$58)^(1/12)-1,BA255,-BB255,,0))</f>
        <v>27908371.342699897</v>
      </c>
      <c r="BD255" s="47">
        <f>SUM($AJ$5:BB255)</f>
        <v>270363911717.4621</v>
      </c>
      <c r="BF255" s="43" t="str">
        <f>IF(O255="","",SUM($O$5:O255))</f>
        <v/>
      </c>
      <c r="BH255" s="43">
        <f t="shared" si="72"/>
        <v>21</v>
      </c>
      <c r="BI255" s="43">
        <f t="shared" si="73"/>
        <v>251</v>
      </c>
      <c r="BJ255" s="43">
        <f>IF(BJ254&lt;'Retirement Calculator'!$B$68,BJ254+1,NA())</f>
        <v>251</v>
      </c>
      <c r="BM255" s="43">
        <f t="shared" si="74"/>
        <v>21</v>
      </c>
      <c r="BN255" s="43">
        <f t="shared" si="75"/>
        <v>251</v>
      </c>
      <c r="BO255" s="43">
        <f>IF(BO254&lt;'Retirement Calculator'!$B$68,BO254+1,NA())</f>
        <v>251</v>
      </c>
      <c r="BR255" s="43">
        <f t="shared" si="76"/>
        <v>21</v>
      </c>
      <c r="BS255" s="43">
        <f t="shared" si="77"/>
        <v>251</v>
      </c>
      <c r="BT255" s="43">
        <f>IF(BT254&lt;'Retirement Calculator'!$B$68,BT254+1,NA())</f>
        <v>251</v>
      </c>
      <c r="BW255" s="43">
        <f t="shared" si="78"/>
        <v>21</v>
      </c>
      <c r="BX255" s="43">
        <f t="shared" si="79"/>
        <v>251</v>
      </c>
      <c r="BY255" s="43">
        <f>IF(BY254&lt;'Retirement Calculator'!$B$68,BY254+1,NA())</f>
        <v>251</v>
      </c>
    </row>
    <row r="256" spans="1:77">
      <c r="A256" s="44"/>
      <c r="B256" s="12" t="e">
        <f xml:space="preserve"> IF(ISERROR(F256),NA(),AI256)</f>
        <v>#N/A</v>
      </c>
      <c r="C256" s="71"/>
      <c r="D256" s="104"/>
      <c r="E256" s="99"/>
      <c r="F256" s="102" t="e">
        <f t="shared" si="63"/>
        <v>#N/A</v>
      </c>
      <c r="G256" s="103" t="str">
        <f>IF(D256="","",(D256+G255)*(1+((1+'Retirement Calculator'!$B$56)^(1/12)-1)))</f>
        <v/>
      </c>
      <c r="H256" s="55" t="str">
        <f>IF(C256="","",FV((1+'Retirement Calculator'!$B$56)^(1/12)-1,AI256,-C256,,0))</f>
        <v/>
      </c>
      <c r="I256" s="71"/>
      <c r="J256" s="99"/>
      <c r="K256" s="99"/>
      <c r="L256" s="102" t="e">
        <f t="shared" si="64"/>
        <v>#N/A</v>
      </c>
      <c r="M256" s="12" t="str">
        <f>IF(I256="","",FV((1+'Retirement Calculator'!$B$57)^(1/12)-1,AR256,-I256,,0))</f>
        <v/>
      </c>
      <c r="N256" s="12" t="str">
        <f>IF(J256="","",(J256+N255)*(1+((1+'Retirement Calculator'!$B$57)^(1/12)-1)))</f>
        <v/>
      </c>
      <c r="O256" s="71"/>
      <c r="P256" s="71"/>
      <c r="Q256" s="99"/>
      <c r="R256" s="69" t="e">
        <f t="shared" si="65"/>
        <v>#N/A</v>
      </c>
      <c r="S256" s="12" t="str">
        <f>IF(O256="","",FV((1+'Retirement Calculator'!$B$58)^(1/12)-1,BA256,-O256,,0))</f>
        <v/>
      </c>
      <c r="T256" s="43" t="str">
        <f>IF(P256="","",(P256+T255)*(1+((1+'Retirement Calculator'!$B$58)^(1/12)-1)))</f>
        <v/>
      </c>
      <c r="U256" s="71"/>
      <c r="V256" s="99"/>
      <c r="W256" s="108" t="str">
        <f>IF(U256="","",(U256+W255)*(1+((1+'Retirement Calculator'!$C$65)^(1/12)-1)))</f>
        <v/>
      </c>
      <c r="X256" s="73">
        <f t="shared" si="60"/>
        <v>0</v>
      </c>
      <c r="Y256" s="83" t="str">
        <f>IF(ISERROR(B256),"",SUM($X$5:X256))</f>
        <v/>
      </c>
      <c r="Z256" s="73">
        <f t="shared" si="61"/>
        <v>0</v>
      </c>
      <c r="AA256" s="83" t="str">
        <f>IF(ISERROR(B256),"",IF(Z256=0,NA(),SUM($Z$5:Z256)))</f>
        <v/>
      </c>
      <c r="AB256" s="83">
        <f t="shared" si="62"/>
        <v>0</v>
      </c>
      <c r="AC256" s="83" t="str">
        <f>IF(ISERROR(B256),"",IF(AB256=0,NA(),SUM($AB$5:AB256)))</f>
        <v/>
      </c>
      <c r="AD256" s="68">
        <f>IF(ISERROR(AI256),"",IF(AG256=AG255+1,AD255*(1+'Retirement Calculator'!$B$6),AD255))</f>
        <v>204481.84498499209</v>
      </c>
      <c r="AE256" s="135"/>
      <c r="AF256" s="83" t="str">
        <f>IF(AE256="","",NPER((1+'Retirement Calculator'!$B$15)/(1+'Retirement Calculator'!$B$14)-1,-12*AE256,AA256,,1))</f>
        <v/>
      </c>
      <c r="AG256" s="129">
        <f t="shared" si="66"/>
        <v>21</v>
      </c>
      <c r="AH256" s="43">
        <f t="shared" si="67"/>
        <v>252</v>
      </c>
      <c r="AI256" s="43">
        <f>IF(AI255&lt;'Retirement Calculator'!$B$68,AI255+1,NA())</f>
        <v>252</v>
      </c>
      <c r="AJ256" s="47">
        <f>IF(ISERROR(AI256),"",IF(AG256=AG255+1,AJ255*(1+'Retirement Calculator'!$B$67),AJ255))</f>
        <v>89744.565403249711</v>
      </c>
      <c r="AK256" s="43">
        <f>IF(ISERROR(AJ256),"",FV((1+'Retirement Calculator'!$B$56)^(1/12)-1,AI256,-AJ256,,0))</f>
        <v>72031293.509410843</v>
      </c>
      <c r="AL256" s="47">
        <f>SUM($AJ$5:AJ256)</f>
        <v>10245487.697590271</v>
      </c>
      <c r="AN256" s="43" t="str">
        <f>IF(C256="","",SUM($C$5:C256))</f>
        <v/>
      </c>
      <c r="AP256" s="43">
        <f t="shared" si="68"/>
        <v>21</v>
      </c>
      <c r="AQ256" s="43">
        <f t="shared" si="69"/>
        <v>252</v>
      </c>
      <c r="AR256" s="43">
        <f>IF(AR255&lt;'Retirement Calculator'!$B$68,AR255+1,NA())</f>
        <v>252</v>
      </c>
      <c r="AS256" s="45">
        <f>IF(ISERROR(AR256),"",IF(AP256=AP255+1,AS255*(1+'Retirement Calculator'!$B$67),AS255))</f>
        <v>14957.427567208282</v>
      </c>
      <c r="AT256" s="43">
        <f>IF(ISERROR(AS256),"",FV((1+'Retirement Calculator'!$B$57)^(1/12)-1,AR256,-AS256,,0))</f>
        <v>7373585.1875103815</v>
      </c>
      <c r="AU256" s="47">
        <f>SUM($AJ$5:AS256)</f>
        <v>5035495030.1204357</v>
      </c>
      <c r="AW256" s="43" t="str">
        <f>IF(I256="","",SUM($I$5:I256))</f>
        <v/>
      </c>
      <c r="AY256" s="43">
        <f t="shared" si="70"/>
        <v>21</v>
      </c>
      <c r="AZ256" s="43">
        <f t="shared" si="71"/>
        <v>252</v>
      </c>
      <c r="BA256" s="43">
        <f>IF(BA255&lt;'Retirement Calculator'!$B$68,BA255+1,NA())</f>
        <v>252</v>
      </c>
      <c r="BB256" s="45">
        <f>IF(ISERROR(BA256),"",IF(AY256=AY255+1,BB255*(1+'Retirement Calculator'!$B$67),BB255))</f>
        <v>44872.282701624856</v>
      </c>
      <c r="BC256" s="43">
        <f>IF(ISERROR(BB256),"",FV((1+'Retirement Calculator'!$B$58)^(1/12)-1,BA256,-BB256,,0))</f>
        <v>28132806.926941603</v>
      </c>
      <c r="BD256" s="47">
        <f>SUM($AJ$5:BB256)</f>
        <v>275489207738.25275</v>
      </c>
      <c r="BF256" s="43" t="str">
        <f>IF(O256="","",SUM($O$5:O256))</f>
        <v/>
      </c>
      <c r="BH256" s="43">
        <f t="shared" si="72"/>
        <v>21</v>
      </c>
      <c r="BI256" s="43">
        <f t="shared" si="73"/>
        <v>252</v>
      </c>
      <c r="BJ256" s="43">
        <f>IF(BJ255&lt;'Retirement Calculator'!$B$68,BJ255+1,NA())</f>
        <v>252</v>
      </c>
      <c r="BM256" s="43">
        <f t="shared" si="74"/>
        <v>21</v>
      </c>
      <c r="BN256" s="43">
        <f t="shared" si="75"/>
        <v>252</v>
      </c>
      <c r="BO256" s="43">
        <f>IF(BO255&lt;'Retirement Calculator'!$B$68,BO255+1,NA())</f>
        <v>252</v>
      </c>
      <c r="BR256" s="43">
        <f t="shared" si="76"/>
        <v>21</v>
      </c>
      <c r="BS256" s="43">
        <f t="shared" si="77"/>
        <v>252</v>
      </c>
      <c r="BT256" s="43">
        <f>IF(BT255&lt;'Retirement Calculator'!$B$68,BT255+1,NA())</f>
        <v>252</v>
      </c>
      <c r="BW256" s="43">
        <f t="shared" si="78"/>
        <v>21</v>
      </c>
      <c r="BX256" s="43">
        <f t="shared" si="79"/>
        <v>252</v>
      </c>
      <c r="BY256" s="43">
        <f>IF(BY255&lt;'Retirement Calculator'!$B$68,BY255+1,NA())</f>
        <v>252</v>
      </c>
    </row>
    <row r="257" spans="1:77">
      <c r="A257" s="44"/>
      <c r="B257" s="12" t="e">
        <f xml:space="preserve"> IF(ISERROR(F257),NA(),AI257)</f>
        <v>#N/A</v>
      </c>
      <c r="C257" s="71"/>
      <c r="D257" s="104"/>
      <c r="E257" s="99"/>
      <c r="F257" s="102" t="e">
        <f t="shared" si="63"/>
        <v>#N/A</v>
      </c>
      <c r="G257" s="103" t="str">
        <f>IF(D257="","",(D257+G256)*(1+((1+'Retirement Calculator'!$B$56)^(1/12)-1)))</f>
        <v/>
      </c>
      <c r="H257" s="55" t="str">
        <f>IF(C257="","",FV((1+'Retirement Calculator'!$B$56)^(1/12)-1,AI257,-C257,,0))</f>
        <v/>
      </c>
      <c r="I257" s="71"/>
      <c r="J257" s="99"/>
      <c r="K257" s="99"/>
      <c r="L257" s="102" t="e">
        <f t="shared" si="64"/>
        <v>#N/A</v>
      </c>
      <c r="M257" s="12" t="str">
        <f>IF(I257="","",FV((1+'Retirement Calculator'!$B$57)^(1/12)-1,AR257,-I257,,0))</f>
        <v/>
      </c>
      <c r="N257" s="12" t="str">
        <f>IF(J257="","",(J257+N256)*(1+((1+'Retirement Calculator'!$B$57)^(1/12)-1)))</f>
        <v/>
      </c>
      <c r="O257" s="71"/>
      <c r="P257" s="71"/>
      <c r="Q257" s="99"/>
      <c r="R257" s="69" t="e">
        <f t="shared" si="65"/>
        <v>#N/A</v>
      </c>
      <c r="S257" s="12" t="str">
        <f>IF(O257="","",FV((1+'Retirement Calculator'!$B$58)^(1/12)-1,BA257,-O257,,0))</f>
        <v/>
      </c>
      <c r="T257" s="43" t="str">
        <f>IF(P257="","",(P257+T256)*(1+((1+'Retirement Calculator'!$B$58)^(1/12)-1)))</f>
        <v/>
      </c>
      <c r="U257" s="71"/>
      <c r="V257" s="99"/>
      <c r="W257" s="108" t="str">
        <f>IF(U257="","",(U257+W256)*(1+((1+'Retirement Calculator'!$C$65)^(1/12)-1)))</f>
        <v/>
      </c>
      <c r="X257" s="73">
        <f t="shared" si="60"/>
        <v>0</v>
      </c>
      <c r="Y257" s="83" t="str">
        <f>IF(ISERROR(B257),"",SUM($X$5:X257))</f>
        <v/>
      </c>
      <c r="Z257" s="73">
        <f t="shared" si="61"/>
        <v>0</v>
      </c>
      <c r="AA257" s="83" t="str">
        <f>IF(ISERROR(B257),"",IF(Z257=0,NA(),SUM($Z$5:Z257)))</f>
        <v/>
      </c>
      <c r="AB257" s="83">
        <f t="shared" si="62"/>
        <v>0</v>
      </c>
      <c r="AC257" s="83" t="str">
        <f>IF(ISERROR(B257),"",IF(AB257=0,NA(),SUM($AB$5:AB257)))</f>
        <v/>
      </c>
      <c r="AD257" s="68">
        <f>IF(ISERROR(AI257),"",IF(AG257=AG256+1,AD256*(1+'Retirement Calculator'!$B$6),AD256))</f>
        <v>221862.80180871641</v>
      </c>
      <c r="AE257" s="135"/>
      <c r="AF257" s="83" t="str">
        <f>IF(AE257="","",NPER((1+'Retirement Calculator'!$B$15)/(1+'Retirement Calculator'!$B$14)-1,-12*AE257,AA257,,1))</f>
        <v/>
      </c>
      <c r="AG257" s="129">
        <f t="shared" si="66"/>
        <v>22</v>
      </c>
      <c r="AH257" s="43">
        <f t="shared" si="67"/>
        <v>253</v>
      </c>
      <c r="AI257" s="43">
        <f>IF(AI256&lt;'Retirement Calculator'!$B$68,AI256+1,NA())</f>
        <v>253</v>
      </c>
      <c r="AJ257" s="47">
        <f>IF(ISERROR(AI257),"",IF(AG257=AG256+1,AJ256*(1+'Retirement Calculator'!$B$67),AJ256))</f>
        <v>98719.021943574684</v>
      </c>
      <c r="AK257" s="43">
        <f>IF(ISERROR(AJ257),"",FV((1+'Retirement Calculator'!$B$56)^(1/12)-1,AI257,-AJ257,,0))</f>
        <v>79964968.296987101</v>
      </c>
      <c r="AL257" s="47">
        <f>SUM($AJ$5:AJ257)</f>
        <v>10344206.719533846</v>
      </c>
      <c r="AN257" s="43" t="str">
        <f>IF(C257="","",SUM($C$5:C257))</f>
        <v/>
      </c>
      <c r="AP257" s="43">
        <f t="shared" si="68"/>
        <v>22</v>
      </c>
      <c r="AQ257" s="43">
        <f t="shared" si="69"/>
        <v>253</v>
      </c>
      <c r="AR257" s="43">
        <f>IF(AR256&lt;'Retirement Calculator'!$B$68,AR256+1,NA())</f>
        <v>253</v>
      </c>
      <c r="AS257" s="45">
        <f>IF(ISERROR(AR257),"",IF(AP257=AP256+1,AS256*(1+'Retirement Calculator'!$B$67),AS256))</f>
        <v>16453.170323929113</v>
      </c>
      <c r="AT257" s="43">
        <f>IF(ISERROR(AS257),"",FV((1+'Retirement Calculator'!$B$57)^(1/12)-1,AR257,-AS257,,0))</f>
        <v>8166877.3052082239</v>
      </c>
      <c r="AU257" s="47">
        <f>SUM($AJ$5:AS257)</f>
        <v>5125919905.3292255</v>
      </c>
      <c r="AW257" s="43" t="str">
        <f>IF(I257="","",SUM($I$5:I257))</f>
        <v/>
      </c>
      <c r="AY257" s="43">
        <f t="shared" si="70"/>
        <v>22</v>
      </c>
      <c r="AZ257" s="43">
        <f t="shared" si="71"/>
        <v>253</v>
      </c>
      <c r="BA257" s="43">
        <f>IF(BA256&lt;'Retirement Calculator'!$B$68,BA256+1,NA())</f>
        <v>253</v>
      </c>
      <c r="BB257" s="45">
        <f>IF(ISERROR(BA257),"",IF(AY257=AY256+1,BB256*(1+'Retirement Calculator'!$B$67),BB256))</f>
        <v>49359.510971787342</v>
      </c>
      <c r="BC257" s="43">
        <f>IF(ISERROR(BB257),"",FV((1+'Retirement Calculator'!$B$58)^(1/12)-1,BA257,-BB257,,0))</f>
        <v>31194555.190139111</v>
      </c>
      <c r="BD257" s="47">
        <f>SUM($AJ$5:BB257)</f>
        <v>280713769283.60706</v>
      </c>
      <c r="BF257" s="43" t="str">
        <f>IF(O257="","",SUM($O$5:O257))</f>
        <v/>
      </c>
      <c r="BH257" s="43">
        <f t="shared" si="72"/>
        <v>22</v>
      </c>
      <c r="BI257" s="43">
        <f t="shared" si="73"/>
        <v>253</v>
      </c>
      <c r="BJ257" s="43">
        <f>IF(BJ256&lt;'Retirement Calculator'!$B$68,BJ256+1,NA())</f>
        <v>253</v>
      </c>
      <c r="BM257" s="43">
        <f t="shared" si="74"/>
        <v>22</v>
      </c>
      <c r="BN257" s="43">
        <f t="shared" si="75"/>
        <v>253</v>
      </c>
      <c r="BO257" s="43">
        <f>IF(BO256&lt;'Retirement Calculator'!$B$68,BO256+1,NA())</f>
        <v>253</v>
      </c>
      <c r="BR257" s="43">
        <f t="shared" si="76"/>
        <v>22</v>
      </c>
      <c r="BS257" s="43">
        <f t="shared" si="77"/>
        <v>253</v>
      </c>
      <c r="BT257" s="43">
        <f>IF(BT256&lt;'Retirement Calculator'!$B$68,BT256+1,NA())</f>
        <v>253</v>
      </c>
      <c r="BW257" s="43">
        <f t="shared" si="78"/>
        <v>22</v>
      </c>
      <c r="BX257" s="43">
        <f t="shared" si="79"/>
        <v>253</v>
      </c>
      <c r="BY257" s="43">
        <f>IF(BY256&lt;'Retirement Calculator'!$B$68,BY256+1,NA())</f>
        <v>253</v>
      </c>
    </row>
    <row r="258" spans="1:77">
      <c r="A258" s="44"/>
      <c r="B258" s="12" t="e">
        <f xml:space="preserve"> IF(ISERROR(F258),NA(),AI258)</f>
        <v>#N/A</v>
      </c>
      <c r="C258" s="71"/>
      <c r="D258" s="104"/>
      <c r="E258" s="99"/>
      <c r="F258" s="102" t="e">
        <f t="shared" si="63"/>
        <v>#N/A</v>
      </c>
      <c r="G258" s="103" t="str">
        <f>IF(D258="","",(D258+G257)*(1+((1+'Retirement Calculator'!$B$56)^(1/12)-1)))</f>
        <v/>
      </c>
      <c r="H258" s="55" t="str">
        <f>IF(C258="","",FV((1+'Retirement Calculator'!$B$56)^(1/12)-1,AI258,-C258,,0))</f>
        <v/>
      </c>
      <c r="I258" s="71"/>
      <c r="J258" s="99"/>
      <c r="K258" s="99"/>
      <c r="L258" s="102" t="e">
        <f t="shared" si="64"/>
        <v>#N/A</v>
      </c>
      <c r="M258" s="12" t="str">
        <f>IF(I258="","",FV((1+'Retirement Calculator'!$B$57)^(1/12)-1,AR258,-I258,,0))</f>
        <v/>
      </c>
      <c r="N258" s="12" t="str">
        <f>IF(J258="","",(J258+N257)*(1+((1+'Retirement Calculator'!$B$57)^(1/12)-1)))</f>
        <v/>
      </c>
      <c r="O258" s="71"/>
      <c r="P258" s="71"/>
      <c r="Q258" s="99"/>
      <c r="R258" s="69" t="e">
        <f t="shared" si="65"/>
        <v>#N/A</v>
      </c>
      <c r="S258" s="12" t="str">
        <f>IF(O258="","",FV((1+'Retirement Calculator'!$B$58)^(1/12)-1,BA258,-O258,,0))</f>
        <v/>
      </c>
      <c r="T258" s="43" t="str">
        <f>IF(P258="","",(P258+T257)*(1+((1+'Retirement Calculator'!$B$58)^(1/12)-1)))</f>
        <v/>
      </c>
      <c r="U258" s="71"/>
      <c r="V258" s="99"/>
      <c r="W258" s="108" t="str">
        <f>IF(U258="","",(U258+W257)*(1+((1+'Retirement Calculator'!$C$65)^(1/12)-1)))</f>
        <v/>
      </c>
      <c r="X258" s="73">
        <f t="shared" si="60"/>
        <v>0</v>
      </c>
      <c r="Y258" s="83" t="str">
        <f>IF(ISERROR(B258),"",SUM($X$5:X258))</f>
        <v/>
      </c>
      <c r="Z258" s="73">
        <f t="shared" si="61"/>
        <v>0</v>
      </c>
      <c r="AA258" s="83" t="str">
        <f>IF(ISERROR(B258),"",IF(Z258=0,NA(),SUM($Z$5:Z258)))</f>
        <v/>
      </c>
      <c r="AB258" s="83">
        <f t="shared" si="62"/>
        <v>0</v>
      </c>
      <c r="AC258" s="83" t="str">
        <f>IF(ISERROR(B258),"",IF(AB258=0,NA(),SUM($AB$5:AB258)))</f>
        <v/>
      </c>
      <c r="AD258" s="68">
        <f>IF(ISERROR(AI258),"",IF(AG258=AG257+1,AD257*(1+'Retirement Calculator'!$B$6),AD257))</f>
        <v>221862.80180871641</v>
      </c>
      <c r="AE258" s="135"/>
      <c r="AF258" s="83" t="str">
        <f>IF(AE258="","",NPER((1+'Retirement Calculator'!$B$15)/(1+'Retirement Calculator'!$B$14)-1,-12*AE258,AA258,,1))</f>
        <v/>
      </c>
      <c r="AG258" s="129">
        <f t="shared" si="66"/>
        <v>22</v>
      </c>
      <c r="AH258" s="43">
        <f t="shared" si="67"/>
        <v>254</v>
      </c>
      <c r="AI258" s="43">
        <f>IF(AI257&lt;'Retirement Calculator'!$B$68,AI257+1,NA())</f>
        <v>254</v>
      </c>
      <c r="AJ258" s="47">
        <f>IF(ISERROR(AI258),"",IF(AG258=AG257+1,AJ257*(1+'Retirement Calculator'!$B$67),AJ257))</f>
        <v>98719.021943574684</v>
      </c>
      <c r="AK258" s="43">
        <f>IF(ISERROR(AJ258),"",FV((1+'Retirement Calculator'!$B$56)^(1/12)-1,AI258,-AJ258,,0))</f>
        <v>80701339.20552367</v>
      </c>
      <c r="AL258" s="47">
        <f>SUM($AJ$5:AJ258)</f>
        <v>10442925.741477421</v>
      </c>
      <c r="AN258" s="43" t="str">
        <f>IF(C258="","",SUM($C$5:C258))</f>
        <v/>
      </c>
      <c r="AP258" s="43">
        <f t="shared" si="68"/>
        <v>22</v>
      </c>
      <c r="AQ258" s="43">
        <f t="shared" si="69"/>
        <v>254</v>
      </c>
      <c r="AR258" s="43">
        <f>IF(AR257&lt;'Retirement Calculator'!$B$68,AR257+1,NA())</f>
        <v>254</v>
      </c>
      <c r="AS258" s="45">
        <f>IF(ISERROR(AR258),"",IF(AP258=AP257+1,AS257*(1+'Retirement Calculator'!$B$67),AS257))</f>
        <v>16453.170323929113</v>
      </c>
      <c r="AT258" s="43">
        <f>IF(ISERROR(AS258),"",FV((1+'Retirement Calculator'!$B$57)^(1/12)-1,AR258,-AS258,,0))</f>
        <v>8223083.1637762105</v>
      </c>
      <c r="AU258" s="47">
        <f>SUM($AJ$5:AS258)</f>
        <v>5217179872.4684944</v>
      </c>
      <c r="AW258" s="43" t="str">
        <f>IF(I258="","",SUM($I$5:I258))</f>
        <v/>
      </c>
      <c r="AY258" s="43">
        <f t="shared" si="70"/>
        <v>22</v>
      </c>
      <c r="AZ258" s="43">
        <f t="shared" si="71"/>
        <v>254</v>
      </c>
      <c r="BA258" s="43">
        <f>IF(BA257&lt;'Retirement Calculator'!$B$68,BA257+1,NA())</f>
        <v>254</v>
      </c>
      <c r="BB258" s="45">
        <f>IF(ISERROR(BA258),"",IF(AY258=AY257+1,BB257*(1+'Retirement Calculator'!$B$67),BB257))</f>
        <v>49359.510971787342</v>
      </c>
      <c r="BC258" s="43">
        <f>IF(ISERROR(BB258),"",FV((1+'Retirement Calculator'!$B$58)^(1/12)-1,BA258,-BB258,,0))</f>
        <v>31444621.408472415</v>
      </c>
      <c r="BD258" s="47">
        <f>SUM($AJ$5:BB258)</f>
        <v>286030482095.88959</v>
      </c>
      <c r="BF258" s="43" t="str">
        <f>IF(O258="","",SUM($O$5:O258))</f>
        <v/>
      </c>
      <c r="BH258" s="43">
        <f t="shared" si="72"/>
        <v>22</v>
      </c>
      <c r="BI258" s="43">
        <f t="shared" si="73"/>
        <v>254</v>
      </c>
      <c r="BJ258" s="43">
        <f>IF(BJ257&lt;'Retirement Calculator'!$B$68,BJ257+1,NA())</f>
        <v>254</v>
      </c>
      <c r="BM258" s="43">
        <f t="shared" si="74"/>
        <v>22</v>
      </c>
      <c r="BN258" s="43">
        <f t="shared" si="75"/>
        <v>254</v>
      </c>
      <c r="BO258" s="43">
        <f>IF(BO257&lt;'Retirement Calculator'!$B$68,BO257+1,NA())</f>
        <v>254</v>
      </c>
      <c r="BR258" s="43">
        <f t="shared" si="76"/>
        <v>22</v>
      </c>
      <c r="BS258" s="43">
        <f t="shared" si="77"/>
        <v>254</v>
      </c>
      <c r="BT258" s="43">
        <f>IF(BT257&lt;'Retirement Calculator'!$B$68,BT257+1,NA())</f>
        <v>254</v>
      </c>
      <c r="BW258" s="43">
        <f t="shared" si="78"/>
        <v>22</v>
      </c>
      <c r="BX258" s="43">
        <f t="shared" si="79"/>
        <v>254</v>
      </c>
      <c r="BY258" s="43">
        <f>IF(BY257&lt;'Retirement Calculator'!$B$68,BY257+1,NA())</f>
        <v>254</v>
      </c>
    </row>
    <row r="259" spans="1:77">
      <c r="A259" s="44"/>
      <c r="B259" s="12" t="e">
        <f xml:space="preserve"> IF(ISERROR(F259),NA(),AI259)</f>
        <v>#N/A</v>
      </c>
      <c r="C259" s="71"/>
      <c r="D259" s="104"/>
      <c r="E259" s="99"/>
      <c r="F259" s="102" t="e">
        <f t="shared" si="63"/>
        <v>#N/A</v>
      </c>
      <c r="G259" s="103" t="str">
        <f>IF(D259="","",(D259+G258)*(1+((1+'Retirement Calculator'!$B$56)^(1/12)-1)))</f>
        <v/>
      </c>
      <c r="H259" s="55" t="str">
        <f>IF(C259="","",FV((1+'Retirement Calculator'!$B$56)^(1/12)-1,AI259,-C259,,0))</f>
        <v/>
      </c>
      <c r="I259" s="71"/>
      <c r="J259" s="99"/>
      <c r="K259" s="99"/>
      <c r="L259" s="102" t="e">
        <f t="shared" si="64"/>
        <v>#N/A</v>
      </c>
      <c r="M259" s="12" t="str">
        <f>IF(I259="","",FV((1+'Retirement Calculator'!$B$57)^(1/12)-1,AR259,-I259,,0))</f>
        <v/>
      </c>
      <c r="N259" s="12" t="str">
        <f>IF(J259="","",(J259+N258)*(1+((1+'Retirement Calculator'!$B$57)^(1/12)-1)))</f>
        <v/>
      </c>
      <c r="O259" s="71"/>
      <c r="P259" s="71"/>
      <c r="Q259" s="99"/>
      <c r="R259" s="69" t="e">
        <f t="shared" si="65"/>
        <v>#N/A</v>
      </c>
      <c r="S259" s="12" t="str">
        <f>IF(O259="","",FV((1+'Retirement Calculator'!$B$58)^(1/12)-1,BA259,-O259,,0))</f>
        <v/>
      </c>
      <c r="T259" s="43" t="str">
        <f>IF(P259="","",(P259+T258)*(1+((1+'Retirement Calculator'!$B$58)^(1/12)-1)))</f>
        <v/>
      </c>
      <c r="U259" s="71"/>
      <c r="V259" s="99"/>
      <c r="W259" s="108" t="str">
        <f>IF(U259="","",(U259+W258)*(1+((1+'Retirement Calculator'!$C$65)^(1/12)-1)))</f>
        <v/>
      </c>
      <c r="X259" s="73">
        <f t="shared" si="60"/>
        <v>0</v>
      </c>
      <c r="Y259" s="83" t="str">
        <f>IF(ISERROR(B259),"",SUM($X$5:X259))</f>
        <v/>
      </c>
      <c r="Z259" s="73">
        <f t="shared" si="61"/>
        <v>0</v>
      </c>
      <c r="AA259" s="83" t="str">
        <f>IF(ISERROR(B259),"",IF(Z259=0,NA(),SUM($Z$5:Z259)))</f>
        <v/>
      </c>
      <c r="AB259" s="83">
        <f t="shared" si="62"/>
        <v>0</v>
      </c>
      <c r="AC259" s="83" t="str">
        <f>IF(ISERROR(B259),"",IF(AB259=0,NA(),SUM($AB$5:AB259)))</f>
        <v/>
      </c>
      <c r="AD259" s="68">
        <f>IF(ISERROR(AI259),"",IF(AG259=AG258+1,AD258*(1+'Retirement Calculator'!$B$6),AD258))</f>
        <v>221862.80180871641</v>
      </c>
      <c r="AE259" s="135"/>
      <c r="AF259" s="83" t="str">
        <f>IF(AE259="","",NPER((1+'Retirement Calculator'!$B$15)/(1+'Retirement Calculator'!$B$14)-1,-12*AE259,AA259,,1))</f>
        <v/>
      </c>
      <c r="AG259" s="129">
        <f t="shared" si="66"/>
        <v>22</v>
      </c>
      <c r="AH259" s="43">
        <f t="shared" si="67"/>
        <v>255</v>
      </c>
      <c r="AI259" s="43">
        <f>IF(AI258&lt;'Retirement Calculator'!$B$68,AI258+1,NA())</f>
        <v>255</v>
      </c>
      <c r="AJ259" s="47">
        <f>IF(ISERROR(AI259),"",IF(AG259=AG258+1,AJ258*(1+'Retirement Calculator'!$B$67),AJ258))</f>
        <v>98719.021943574684</v>
      </c>
      <c r="AK259" s="43">
        <f>IF(ISERROR(AJ259),"",FV((1+'Retirement Calculator'!$B$56)^(1/12)-1,AI259,-AJ259,,0))</f>
        <v>81443582.039092675</v>
      </c>
      <c r="AL259" s="47">
        <f>SUM($AJ$5:AJ259)</f>
        <v>10541644.763420995</v>
      </c>
      <c r="AN259" s="43" t="str">
        <f>IF(C259="","",SUM($C$5:C259))</f>
        <v/>
      </c>
      <c r="AP259" s="43">
        <f t="shared" si="68"/>
        <v>22</v>
      </c>
      <c r="AQ259" s="43">
        <f t="shared" si="69"/>
        <v>255</v>
      </c>
      <c r="AR259" s="43">
        <f>IF(AR258&lt;'Retirement Calculator'!$B$68,AR258+1,NA())</f>
        <v>255</v>
      </c>
      <c r="AS259" s="45">
        <f>IF(ISERROR(AR259),"",IF(AP259=AP258+1,AS258*(1+'Retirement Calculator'!$B$67),AS258))</f>
        <v>16453.170323929113</v>
      </c>
      <c r="AT259" s="43">
        <f>IF(ISERROR(AS259),"",FV((1+'Retirement Calculator'!$B$57)^(1/12)-1,AR259,-AS259,,0))</f>
        <v>8279562.6072028391</v>
      </c>
      <c r="AU259" s="47">
        <f>SUM($AJ$5:AS259)</f>
        <v>5309280803.4632769</v>
      </c>
      <c r="AW259" s="43" t="str">
        <f>IF(I259="","",SUM($I$5:I259))</f>
        <v/>
      </c>
      <c r="AY259" s="43">
        <f t="shared" si="70"/>
        <v>22</v>
      </c>
      <c r="AZ259" s="43">
        <f t="shared" si="71"/>
        <v>255</v>
      </c>
      <c r="BA259" s="43">
        <f>IF(BA258&lt;'Retirement Calculator'!$B$68,BA258+1,NA())</f>
        <v>255</v>
      </c>
      <c r="BB259" s="45">
        <f>IF(ISERROR(BA259),"",IF(AY259=AY258+1,BB258*(1+'Retirement Calculator'!$B$67),BB258))</f>
        <v>49359.510971787342</v>
      </c>
      <c r="BC259" s="43">
        <f>IF(ISERROR(BB259),"",FV((1+'Retirement Calculator'!$B$58)^(1/12)-1,BA259,-BB259,,0))</f>
        <v>31696296.560383976</v>
      </c>
      <c r="BD259" s="47">
        <f>SUM($AJ$5:BB259)</f>
        <v>291440193284.46582</v>
      </c>
      <c r="BF259" s="43" t="str">
        <f>IF(O259="","",SUM($O$5:O259))</f>
        <v/>
      </c>
      <c r="BH259" s="43">
        <f t="shared" si="72"/>
        <v>22</v>
      </c>
      <c r="BI259" s="43">
        <f t="shared" si="73"/>
        <v>255</v>
      </c>
      <c r="BJ259" s="43">
        <f>IF(BJ258&lt;'Retirement Calculator'!$B$68,BJ258+1,NA())</f>
        <v>255</v>
      </c>
      <c r="BM259" s="43">
        <f t="shared" si="74"/>
        <v>22</v>
      </c>
      <c r="BN259" s="43">
        <f t="shared" si="75"/>
        <v>255</v>
      </c>
      <c r="BO259" s="43">
        <f>IF(BO258&lt;'Retirement Calculator'!$B$68,BO258+1,NA())</f>
        <v>255</v>
      </c>
      <c r="BR259" s="43">
        <f t="shared" si="76"/>
        <v>22</v>
      </c>
      <c r="BS259" s="43">
        <f t="shared" si="77"/>
        <v>255</v>
      </c>
      <c r="BT259" s="43">
        <f>IF(BT258&lt;'Retirement Calculator'!$B$68,BT258+1,NA())</f>
        <v>255</v>
      </c>
      <c r="BW259" s="43">
        <f t="shared" si="78"/>
        <v>22</v>
      </c>
      <c r="BX259" s="43">
        <f t="shared" si="79"/>
        <v>255</v>
      </c>
      <c r="BY259" s="43">
        <f>IF(BY258&lt;'Retirement Calculator'!$B$68,BY258+1,NA())</f>
        <v>255</v>
      </c>
    </row>
    <row r="260" spans="1:77">
      <c r="A260" s="44"/>
      <c r="B260" s="12" t="e">
        <f xml:space="preserve"> IF(ISERROR(F260),NA(),AI260)</f>
        <v>#N/A</v>
      </c>
      <c r="C260" s="71"/>
      <c r="D260" s="104"/>
      <c r="E260" s="99"/>
      <c r="F260" s="102" t="e">
        <f t="shared" si="63"/>
        <v>#N/A</v>
      </c>
      <c r="G260" s="103" t="str">
        <f>IF(D260="","",(D260+G259)*(1+((1+'Retirement Calculator'!$B$56)^(1/12)-1)))</f>
        <v/>
      </c>
      <c r="H260" s="55" t="str">
        <f>IF(C260="","",FV((1+'Retirement Calculator'!$B$56)^(1/12)-1,AI260,-C260,,0))</f>
        <v/>
      </c>
      <c r="I260" s="71"/>
      <c r="J260" s="99"/>
      <c r="K260" s="99"/>
      <c r="L260" s="102" t="e">
        <f t="shared" si="64"/>
        <v>#N/A</v>
      </c>
      <c r="M260" s="12" t="str">
        <f>IF(I260="","",FV((1+'Retirement Calculator'!$B$57)^(1/12)-1,AR260,-I260,,0))</f>
        <v/>
      </c>
      <c r="N260" s="12" t="str">
        <f>IF(J260="","",(J260+N259)*(1+((1+'Retirement Calculator'!$B$57)^(1/12)-1)))</f>
        <v/>
      </c>
      <c r="O260" s="71"/>
      <c r="P260" s="71"/>
      <c r="Q260" s="99"/>
      <c r="R260" s="69" t="e">
        <f t="shared" si="65"/>
        <v>#N/A</v>
      </c>
      <c r="S260" s="12" t="str">
        <f>IF(O260="","",FV((1+'Retirement Calculator'!$B$58)^(1/12)-1,BA260,-O260,,0))</f>
        <v/>
      </c>
      <c r="T260" s="43" t="str">
        <f>IF(P260="","",(P260+T259)*(1+((1+'Retirement Calculator'!$B$58)^(1/12)-1)))</f>
        <v/>
      </c>
      <c r="U260" s="71"/>
      <c r="V260" s="99"/>
      <c r="W260" s="108" t="str">
        <f>IF(U260="","",(U260+W259)*(1+((1+'Retirement Calculator'!$C$65)^(1/12)-1)))</f>
        <v/>
      </c>
      <c r="X260" s="73">
        <f t="shared" si="60"/>
        <v>0</v>
      </c>
      <c r="Y260" s="83" t="str">
        <f>IF(ISERROR(B260),"",SUM($X$5:X260))</f>
        <v/>
      </c>
      <c r="Z260" s="73">
        <f t="shared" si="61"/>
        <v>0</v>
      </c>
      <c r="AA260" s="83" t="str">
        <f>IF(ISERROR(B260),"",IF(Z260=0,NA(),SUM($Z$5:Z260)))</f>
        <v/>
      </c>
      <c r="AB260" s="83">
        <f t="shared" si="62"/>
        <v>0</v>
      </c>
      <c r="AC260" s="83" t="str">
        <f>IF(ISERROR(B260),"",IF(AB260=0,NA(),SUM($AB$5:AB260)))</f>
        <v/>
      </c>
      <c r="AD260" s="68">
        <f>IF(ISERROR(AI260),"",IF(AG260=AG259+1,AD259*(1+'Retirement Calculator'!$B$6),AD259))</f>
        <v>221862.80180871641</v>
      </c>
      <c r="AE260" s="135"/>
      <c r="AF260" s="83" t="str">
        <f>IF(AE260="","",NPER((1+'Retirement Calculator'!$B$15)/(1+'Retirement Calculator'!$B$14)-1,-12*AE260,AA260,,1))</f>
        <v/>
      </c>
      <c r="AG260" s="129">
        <f t="shared" si="66"/>
        <v>22</v>
      </c>
      <c r="AH260" s="43">
        <f t="shared" si="67"/>
        <v>256</v>
      </c>
      <c r="AI260" s="43">
        <f>IF(AI259&lt;'Retirement Calculator'!$B$68,AI259+1,NA())</f>
        <v>256</v>
      </c>
      <c r="AJ260" s="47">
        <f>IF(ISERROR(AI260),"",IF(AG260=AG259+1,AJ259*(1+'Retirement Calculator'!$B$67),AJ259))</f>
        <v>98719.021943574684</v>
      </c>
      <c r="AK260" s="43">
        <f>IF(ISERROR(AJ260),"",FV((1+'Retirement Calculator'!$B$56)^(1/12)-1,AI260,-AJ260,,0))</f>
        <v>82191743.621248946</v>
      </c>
      <c r="AL260" s="47">
        <f>SUM($AJ$5:AJ260)</f>
        <v>10640363.78536457</v>
      </c>
      <c r="AN260" s="43" t="str">
        <f>IF(C260="","",SUM($C$5:C260))</f>
        <v/>
      </c>
      <c r="AP260" s="43">
        <f t="shared" si="68"/>
        <v>22</v>
      </c>
      <c r="AQ260" s="43">
        <f t="shared" si="69"/>
        <v>256</v>
      </c>
      <c r="AR260" s="43">
        <f>IF(AR259&lt;'Retirement Calculator'!$B$68,AR259+1,NA())</f>
        <v>256</v>
      </c>
      <c r="AS260" s="45">
        <f>IF(ISERROR(AR260),"",IF(AP260=AP259+1,AS259*(1+'Retirement Calculator'!$B$67),AS259))</f>
        <v>16453.170323929113</v>
      </c>
      <c r="AT260" s="43">
        <f>IF(ISERROR(AS260),"",FV((1+'Retirement Calculator'!$B$57)^(1/12)-1,AR260,-AS260,,0))</f>
        <v>8336316.9671762548</v>
      </c>
      <c r="AU260" s="47">
        <f>SUM($AJ$5:AS260)</f>
        <v>5402228617.0621586</v>
      </c>
      <c r="AW260" s="43" t="str">
        <f>IF(I260="","",SUM($I$5:I260))</f>
        <v/>
      </c>
      <c r="AY260" s="43">
        <f t="shared" si="70"/>
        <v>22</v>
      </c>
      <c r="AZ260" s="43">
        <f t="shared" si="71"/>
        <v>256</v>
      </c>
      <c r="BA260" s="43">
        <f>IF(BA259&lt;'Retirement Calculator'!$B$68,BA259+1,NA())</f>
        <v>256</v>
      </c>
      <c r="BB260" s="45">
        <f>IF(ISERROR(BA260),"",IF(AY260=AY259+1,BB259*(1+'Retirement Calculator'!$B$67),BB259))</f>
        <v>49359.510971787342</v>
      </c>
      <c r="BC260" s="43">
        <f>IF(ISERROR(BB260),"",FV((1+'Retirement Calculator'!$B$58)^(1/12)-1,BA260,-BB260,,0))</f>
        <v>31949590.997800861</v>
      </c>
      <c r="BD260" s="47">
        <f>SUM($AJ$5:BB260)</f>
        <v>296943755925.60504</v>
      </c>
      <c r="BF260" s="43" t="str">
        <f>IF(O260="","",SUM($O$5:O260))</f>
        <v/>
      </c>
      <c r="BH260" s="43">
        <f t="shared" si="72"/>
        <v>22</v>
      </c>
      <c r="BI260" s="43">
        <f t="shared" si="73"/>
        <v>256</v>
      </c>
      <c r="BJ260" s="43">
        <f>IF(BJ259&lt;'Retirement Calculator'!$B$68,BJ259+1,NA())</f>
        <v>256</v>
      </c>
      <c r="BM260" s="43">
        <f t="shared" si="74"/>
        <v>22</v>
      </c>
      <c r="BN260" s="43">
        <f t="shared" si="75"/>
        <v>256</v>
      </c>
      <c r="BO260" s="43">
        <f>IF(BO259&lt;'Retirement Calculator'!$B$68,BO259+1,NA())</f>
        <v>256</v>
      </c>
      <c r="BR260" s="43">
        <f t="shared" si="76"/>
        <v>22</v>
      </c>
      <c r="BS260" s="43">
        <f t="shared" si="77"/>
        <v>256</v>
      </c>
      <c r="BT260" s="43">
        <f>IF(BT259&lt;'Retirement Calculator'!$B$68,BT259+1,NA())</f>
        <v>256</v>
      </c>
      <c r="BW260" s="43">
        <f t="shared" si="78"/>
        <v>22</v>
      </c>
      <c r="BX260" s="43">
        <f t="shared" si="79"/>
        <v>256</v>
      </c>
      <c r="BY260" s="43">
        <f>IF(BY259&lt;'Retirement Calculator'!$B$68,BY259+1,NA())</f>
        <v>256</v>
      </c>
    </row>
    <row r="261" spans="1:77">
      <c r="A261" s="44"/>
      <c r="B261" s="12" t="e">
        <f xml:space="preserve"> IF(ISERROR(F261),NA(),AI261)</f>
        <v>#N/A</v>
      </c>
      <c r="C261" s="71"/>
      <c r="D261" s="104"/>
      <c r="E261" s="99"/>
      <c r="F261" s="102" t="e">
        <f t="shared" si="63"/>
        <v>#N/A</v>
      </c>
      <c r="G261" s="103" t="str">
        <f>IF(D261="","",(D261+G260)*(1+((1+'Retirement Calculator'!$B$56)^(1/12)-1)))</f>
        <v/>
      </c>
      <c r="H261" s="55" t="str">
        <f>IF(C261="","",FV((1+'Retirement Calculator'!$B$56)^(1/12)-1,AI261,-C261,,0))</f>
        <v/>
      </c>
      <c r="I261" s="71"/>
      <c r="J261" s="99"/>
      <c r="K261" s="99"/>
      <c r="L261" s="102" t="e">
        <f t="shared" si="64"/>
        <v>#N/A</v>
      </c>
      <c r="M261" s="12" t="str">
        <f>IF(I261="","",FV((1+'Retirement Calculator'!$B$57)^(1/12)-1,AR261,-I261,,0))</f>
        <v/>
      </c>
      <c r="N261" s="12" t="str">
        <f>IF(J261="","",(J261+N260)*(1+((1+'Retirement Calculator'!$B$57)^(1/12)-1)))</f>
        <v/>
      </c>
      <c r="O261" s="71"/>
      <c r="P261" s="71"/>
      <c r="Q261" s="99"/>
      <c r="R261" s="69" t="e">
        <f t="shared" si="65"/>
        <v>#N/A</v>
      </c>
      <c r="S261" s="12" t="str">
        <f>IF(O261="","",FV((1+'Retirement Calculator'!$B$58)^(1/12)-1,BA261,-O261,,0))</f>
        <v/>
      </c>
      <c r="T261" s="43" t="str">
        <f>IF(P261="","",(P261+T260)*(1+((1+'Retirement Calculator'!$B$58)^(1/12)-1)))</f>
        <v/>
      </c>
      <c r="U261" s="71"/>
      <c r="V261" s="99"/>
      <c r="W261" s="108" t="str">
        <f>IF(U261="","",(U261+W260)*(1+((1+'Retirement Calculator'!$C$65)^(1/12)-1)))</f>
        <v/>
      </c>
      <c r="X261" s="73">
        <f t="shared" ref="X261:X324" si="80">C261+D261+I261+J261+O261+P261+U261</f>
        <v>0</v>
      </c>
      <c r="Y261" s="83" t="str">
        <f>IF(ISERROR(B261),"",SUM($X$5:X261))</f>
        <v/>
      </c>
      <c r="Z261" s="73">
        <f t="shared" ref="Z261:Z324" si="81">E261+K261+Q261+V261</f>
        <v>0</v>
      </c>
      <c r="AA261" s="83" t="str">
        <f>IF(ISERROR(B261),"",IF(Z261=0,NA(),SUM($Z$5:Z261)))</f>
        <v/>
      </c>
      <c r="AB261" s="83">
        <f t="shared" si="62"/>
        <v>0</v>
      </c>
      <c r="AC261" s="83" t="str">
        <f>IF(ISERROR(B261),"",IF(AB261=0,NA(),SUM($AB$5:AB261)))</f>
        <v/>
      </c>
      <c r="AD261" s="68">
        <f>IF(ISERROR(AI261),"",IF(AG261=AG260+1,AD260*(1+'Retirement Calculator'!$B$6),AD260))</f>
        <v>221862.80180871641</v>
      </c>
      <c r="AE261" s="135"/>
      <c r="AF261" s="83" t="str">
        <f>IF(AE261="","",NPER((1+'Retirement Calculator'!$B$15)/(1+'Retirement Calculator'!$B$14)-1,-12*AE261,AA261,,1))</f>
        <v/>
      </c>
      <c r="AG261" s="129">
        <f t="shared" si="66"/>
        <v>22</v>
      </c>
      <c r="AH261" s="43">
        <f t="shared" si="67"/>
        <v>257</v>
      </c>
      <c r="AI261" s="43">
        <f>IF(AI260&lt;'Retirement Calculator'!$B$68,AI260+1,NA())</f>
        <v>257</v>
      </c>
      <c r="AJ261" s="47">
        <f>IF(ISERROR(AI261),"",IF(AG261=AG260+1,AJ260*(1+'Retirement Calculator'!$B$67),AJ260))</f>
        <v>98719.021943574684</v>
      </c>
      <c r="AK261" s="43">
        <f>IF(ISERROR(AJ261),"",FV((1+'Retirement Calculator'!$B$56)^(1/12)-1,AI261,-AJ261,,0))</f>
        <v>82945871.148924813</v>
      </c>
      <c r="AL261" s="47">
        <f>SUM($AJ$5:AJ261)</f>
        <v>10739082.807308145</v>
      </c>
      <c r="AN261" s="43" t="str">
        <f>IF(C261="","",SUM($C$5:C261))</f>
        <v/>
      </c>
      <c r="AP261" s="43">
        <f t="shared" si="68"/>
        <v>22</v>
      </c>
      <c r="AQ261" s="43">
        <f t="shared" si="69"/>
        <v>257</v>
      </c>
      <c r="AR261" s="43">
        <f>IF(AR260&lt;'Retirement Calculator'!$B$68,AR260+1,NA())</f>
        <v>257</v>
      </c>
      <c r="AS261" s="45">
        <f>IF(ISERROR(AR261),"",IF(AP261=AP260+1,AS260*(1+'Retirement Calculator'!$B$67),AS260))</f>
        <v>16453.170323929113</v>
      </c>
      <c r="AT261" s="43">
        <f>IF(ISERROR(AS261),"",FV((1+'Retirement Calculator'!$B$57)^(1/12)-1,AR261,-AS261,,0))</f>
        <v>8393347.5818666406</v>
      </c>
      <c r="AU261" s="47">
        <f>SUM($AJ$5:AS261)</f>
        <v>5496029279.21066</v>
      </c>
      <c r="AW261" s="43" t="str">
        <f>IF(I261="","",SUM($I$5:I261))</f>
        <v/>
      </c>
      <c r="AY261" s="43">
        <f t="shared" si="70"/>
        <v>22</v>
      </c>
      <c r="AZ261" s="43">
        <f t="shared" si="71"/>
        <v>257</v>
      </c>
      <c r="BA261" s="43">
        <f>IF(BA260&lt;'Retirement Calculator'!$B$68,BA260+1,NA())</f>
        <v>257</v>
      </c>
      <c r="BB261" s="45">
        <f>IF(ISERROR(BA261),"",IF(AY261=AY260+1,BB260*(1+'Retirement Calculator'!$B$67),BB260))</f>
        <v>49359.510971787342</v>
      </c>
      <c r="BC261" s="43">
        <f>IF(ISERROR(BB261),"",FV((1+'Retirement Calculator'!$B$58)^(1/12)-1,BA261,-BB261,,0))</f>
        <v>32204515.13925479</v>
      </c>
      <c r="BD261" s="47">
        <f>SUM($AJ$5:BB261)</f>
        <v>302542029110.05707</v>
      </c>
      <c r="BF261" s="43" t="str">
        <f>IF(O261="","",SUM($O$5:O261))</f>
        <v/>
      </c>
      <c r="BH261" s="43">
        <f t="shared" si="72"/>
        <v>22</v>
      </c>
      <c r="BI261" s="43">
        <f t="shared" si="73"/>
        <v>257</v>
      </c>
      <c r="BJ261" s="43">
        <f>IF(BJ260&lt;'Retirement Calculator'!$B$68,BJ260+1,NA())</f>
        <v>257</v>
      </c>
      <c r="BM261" s="43">
        <f t="shared" si="74"/>
        <v>22</v>
      </c>
      <c r="BN261" s="43">
        <f t="shared" si="75"/>
        <v>257</v>
      </c>
      <c r="BO261" s="43">
        <f>IF(BO260&lt;'Retirement Calculator'!$B$68,BO260+1,NA())</f>
        <v>257</v>
      </c>
      <c r="BR261" s="43">
        <f t="shared" si="76"/>
        <v>22</v>
      </c>
      <c r="BS261" s="43">
        <f t="shared" si="77"/>
        <v>257</v>
      </c>
      <c r="BT261" s="43">
        <f>IF(BT260&lt;'Retirement Calculator'!$B$68,BT260+1,NA())</f>
        <v>257</v>
      </c>
      <c r="BW261" s="43">
        <f t="shared" si="78"/>
        <v>22</v>
      </c>
      <c r="BX261" s="43">
        <f t="shared" si="79"/>
        <v>257</v>
      </c>
      <c r="BY261" s="43">
        <f>IF(BY260&lt;'Retirement Calculator'!$B$68,BY260+1,NA())</f>
        <v>257</v>
      </c>
    </row>
    <row r="262" spans="1:77">
      <c r="A262" s="44"/>
      <c r="B262" s="12" t="e">
        <f xml:space="preserve"> IF(ISERROR(F262),NA(),AI262)</f>
        <v>#N/A</v>
      </c>
      <c r="C262" s="71"/>
      <c r="D262" s="104"/>
      <c r="E262" s="99"/>
      <c r="F262" s="102" t="e">
        <f t="shared" si="63"/>
        <v>#N/A</v>
      </c>
      <c r="G262" s="103" t="str">
        <f>IF(D262="","",(D262+G261)*(1+((1+'Retirement Calculator'!$B$56)^(1/12)-1)))</f>
        <v/>
      </c>
      <c r="H262" s="55" t="str">
        <f>IF(C262="","",FV((1+'Retirement Calculator'!$B$56)^(1/12)-1,AI262,-C262,,0))</f>
        <v/>
      </c>
      <c r="I262" s="71"/>
      <c r="J262" s="99"/>
      <c r="K262" s="99"/>
      <c r="L262" s="102" t="e">
        <f t="shared" si="64"/>
        <v>#N/A</v>
      </c>
      <c r="M262" s="12" t="str">
        <f>IF(I262="","",FV((1+'Retirement Calculator'!$B$57)^(1/12)-1,AR262,-I262,,0))</f>
        <v/>
      </c>
      <c r="N262" s="12" t="str">
        <f>IF(J262="","",(J262+N261)*(1+((1+'Retirement Calculator'!$B$57)^(1/12)-1)))</f>
        <v/>
      </c>
      <c r="O262" s="71"/>
      <c r="P262" s="71"/>
      <c r="Q262" s="99"/>
      <c r="R262" s="69" t="e">
        <f t="shared" si="65"/>
        <v>#N/A</v>
      </c>
      <c r="S262" s="12" t="str">
        <f>IF(O262="","",FV((1+'Retirement Calculator'!$B$58)^(1/12)-1,BA262,-O262,,0))</f>
        <v/>
      </c>
      <c r="T262" s="43" t="str">
        <f>IF(P262="","",(P262+T261)*(1+((1+'Retirement Calculator'!$B$58)^(1/12)-1)))</f>
        <v/>
      </c>
      <c r="U262" s="71"/>
      <c r="V262" s="99"/>
      <c r="W262" s="108" t="str">
        <f>IF(U262="","",(U262+W261)*(1+((1+'Retirement Calculator'!$C$65)^(1/12)-1)))</f>
        <v/>
      </c>
      <c r="X262" s="73">
        <f t="shared" si="80"/>
        <v>0</v>
      </c>
      <c r="Y262" s="83" t="str">
        <f>IF(ISERROR(B262),"",SUM($X$5:X262))</f>
        <v/>
      </c>
      <c r="Z262" s="73">
        <f t="shared" si="81"/>
        <v>0</v>
      </c>
      <c r="AA262" s="83" t="str">
        <f>IF(ISERROR(B262),"",IF(Z262=0,NA(),SUM($Z$5:Z262)))</f>
        <v/>
      </c>
      <c r="AB262" s="83">
        <f t="shared" ref="AB262:AB325" si="82">IF(ISERROR(H262+M262+S262+G262+N262+T262+W262),0,H262+M262+S262+G262+N262+T262+W262)</f>
        <v>0</v>
      </c>
      <c r="AC262" s="83" t="str">
        <f>IF(ISERROR(B262),"",IF(AB262=0,NA(),SUM($AB$5:AB262)))</f>
        <v/>
      </c>
      <c r="AD262" s="68">
        <f>IF(ISERROR(AI262),"",IF(AG262=AG261+1,AD261*(1+'Retirement Calculator'!$B$6),AD261))</f>
        <v>221862.80180871641</v>
      </c>
      <c r="AE262" s="135"/>
      <c r="AF262" s="83" t="str">
        <f>IF(AE262="","",NPER((1+'Retirement Calculator'!$B$15)/(1+'Retirement Calculator'!$B$14)-1,-12*AE262,AA262,,1))</f>
        <v/>
      </c>
      <c r="AG262" s="129">
        <f t="shared" si="66"/>
        <v>22</v>
      </c>
      <c r="AH262" s="43">
        <f t="shared" si="67"/>
        <v>258</v>
      </c>
      <c r="AI262" s="43">
        <f>IF(AI261&lt;'Retirement Calculator'!$B$68,AI261+1,NA())</f>
        <v>258</v>
      </c>
      <c r="AJ262" s="47">
        <f>IF(ISERROR(AI262),"",IF(AG262=AG261+1,AJ261*(1+'Retirement Calculator'!$B$67),AJ261))</f>
        <v>98719.021943574684</v>
      </c>
      <c r="AK262" s="43">
        <f>IF(ISERROR(AJ262),"",FV((1+'Retirement Calculator'!$B$56)^(1/12)-1,AI262,-AJ262,,0))</f>
        <v>83706012.195407659</v>
      </c>
      <c r="AL262" s="47">
        <f>SUM($AJ$5:AJ262)</f>
        <v>10837801.82925172</v>
      </c>
      <c r="AN262" s="43" t="str">
        <f>IF(C262="","",SUM($C$5:C262))</f>
        <v/>
      </c>
      <c r="AP262" s="43">
        <f t="shared" si="68"/>
        <v>22</v>
      </c>
      <c r="AQ262" s="43">
        <f t="shared" si="69"/>
        <v>258</v>
      </c>
      <c r="AR262" s="43">
        <f>IF(AR261&lt;'Retirement Calculator'!$B$68,AR261+1,NA())</f>
        <v>258</v>
      </c>
      <c r="AS262" s="45">
        <f>IF(ISERROR(AR262),"",IF(AP262=AP261+1,AS261*(1+'Retirement Calculator'!$B$67),AS261))</f>
        <v>16453.170323929113</v>
      </c>
      <c r="AT262" s="43">
        <f>IF(ISERROR(AS262),"",FV((1+'Retirement Calculator'!$B$57)^(1/12)-1,AR262,-AS262,,0))</f>
        <v>8450655.7959578075</v>
      </c>
      <c r="AU262" s="47">
        <f>SUM($AJ$5:AS262)</f>
        <v>5590688803.4275875</v>
      </c>
      <c r="AW262" s="43" t="str">
        <f>IF(I262="","",SUM($I$5:I262))</f>
        <v/>
      </c>
      <c r="AY262" s="43">
        <f t="shared" si="70"/>
        <v>22</v>
      </c>
      <c r="AZ262" s="43">
        <f t="shared" si="71"/>
        <v>258</v>
      </c>
      <c r="BA262" s="43">
        <f>IF(BA261&lt;'Retirement Calculator'!$B$68,BA261+1,NA())</f>
        <v>258</v>
      </c>
      <c r="BB262" s="45">
        <f>IF(ISERROR(BA262),"",IF(AY262=AY261+1,BB261*(1+'Retirement Calculator'!$B$67),BB261))</f>
        <v>49359.510971787342</v>
      </c>
      <c r="BC262" s="43">
        <f>IF(ISERROR(BB262),"",FV((1+'Retirement Calculator'!$B$58)^(1/12)-1,BA262,-BB262,,0))</f>
        <v>32461079.47031061</v>
      </c>
      <c r="BD262" s="47">
        <f>SUM($AJ$5:BB262)</f>
        <v>308235877991.00861</v>
      </c>
      <c r="BF262" s="43" t="str">
        <f>IF(O262="","",SUM($O$5:O262))</f>
        <v/>
      </c>
      <c r="BH262" s="43">
        <f t="shared" si="72"/>
        <v>22</v>
      </c>
      <c r="BI262" s="43">
        <f t="shared" si="73"/>
        <v>258</v>
      </c>
      <c r="BJ262" s="43">
        <f>IF(BJ261&lt;'Retirement Calculator'!$B$68,BJ261+1,NA())</f>
        <v>258</v>
      </c>
      <c r="BM262" s="43">
        <f t="shared" si="74"/>
        <v>22</v>
      </c>
      <c r="BN262" s="43">
        <f t="shared" si="75"/>
        <v>258</v>
      </c>
      <c r="BO262" s="43">
        <f>IF(BO261&lt;'Retirement Calculator'!$B$68,BO261+1,NA())</f>
        <v>258</v>
      </c>
      <c r="BR262" s="43">
        <f t="shared" si="76"/>
        <v>22</v>
      </c>
      <c r="BS262" s="43">
        <f t="shared" si="77"/>
        <v>258</v>
      </c>
      <c r="BT262" s="43">
        <f>IF(BT261&lt;'Retirement Calculator'!$B$68,BT261+1,NA())</f>
        <v>258</v>
      </c>
      <c r="BW262" s="43">
        <f t="shared" si="78"/>
        <v>22</v>
      </c>
      <c r="BX262" s="43">
        <f t="shared" si="79"/>
        <v>258</v>
      </c>
      <c r="BY262" s="43">
        <f>IF(BY261&lt;'Retirement Calculator'!$B$68,BY261+1,NA())</f>
        <v>258</v>
      </c>
    </row>
    <row r="263" spans="1:77">
      <c r="A263" s="44"/>
      <c r="B263" s="12" t="e">
        <f xml:space="preserve"> IF(ISERROR(F263),NA(),AI263)</f>
        <v>#N/A</v>
      </c>
      <c r="C263" s="71"/>
      <c r="D263" s="104"/>
      <c r="E263" s="99"/>
      <c r="F263" s="102" t="e">
        <f t="shared" ref="F263:F326" si="83">IF(ISERROR(G263+H263),NA(),G263+H263)</f>
        <v>#N/A</v>
      </c>
      <c r="G263" s="103" t="str">
        <f>IF(D263="","",(D263+G262)*(1+((1+'Retirement Calculator'!$B$56)^(1/12)-1)))</f>
        <v/>
      </c>
      <c r="H263" s="55" t="str">
        <f>IF(C263="","",FV((1+'Retirement Calculator'!$B$56)^(1/12)-1,AI263,-C263,,0))</f>
        <v/>
      </c>
      <c r="I263" s="71"/>
      <c r="J263" s="99"/>
      <c r="K263" s="99"/>
      <c r="L263" s="102" t="e">
        <f t="shared" ref="L263:L326" si="84">IF(ISERROR(M263+N263),NA(),M263+N263)</f>
        <v>#N/A</v>
      </c>
      <c r="M263" s="12" t="str">
        <f>IF(I263="","",FV((1+'Retirement Calculator'!$B$57)^(1/12)-1,AR263,-I263,,0))</f>
        <v/>
      </c>
      <c r="N263" s="12" t="str">
        <f>IF(J263="","",(J263+N262)*(1+((1+'Retirement Calculator'!$B$57)^(1/12)-1)))</f>
        <v/>
      </c>
      <c r="O263" s="71"/>
      <c r="P263" s="71"/>
      <c r="Q263" s="99"/>
      <c r="R263" s="69" t="e">
        <f t="shared" ref="R263:R326" si="85">IF(ISERROR(S263+T263),NA(),S263+T263)</f>
        <v>#N/A</v>
      </c>
      <c r="S263" s="12" t="str">
        <f>IF(O263="","",FV((1+'Retirement Calculator'!$B$58)^(1/12)-1,BA263,-O263,,0))</f>
        <v/>
      </c>
      <c r="T263" s="43" t="str">
        <f>IF(P263="","",(P263+T262)*(1+((1+'Retirement Calculator'!$B$58)^(1/12)-1)))</f>
        <v/>
      </c>
      <c r="U263" s="71"/>
      <c r="V263" s="99"/>
      <c r="W263" s="108" t="str">
        <f>IF(U263="","",(U263+W262)*(1+((1+'Retirement Calculator'!$C$65)^(1/12)-1)))</f>
        <v/>
      </c>
      <c r="X263" s="73">
        <f t="shared" si="80"/>
        <v>0</v>
      </c>
      <c r="Y263" s="83" t="str">
        <f>IF(ISERROR(B263),"",SUM($X$5:X263))</f>
        <v/>
      </c>
      <c r="Z263" s="73">
        <f t="shared" si="81"/>
        <v>0</v>
      </c>
      <c r="AA263" s="83" t="str">
        <f>IF(ISERROR(B263),"",IF(Z263=0,NA(),SUM($Z$5:Z263)))</f>
        <v/>
      </c>
      <c r="AB263" s="83">
        <f t="shared" si="82"/>
        <v>0</v>
      </c>
      <c r="AC263" s="83" t="str">
        <f>IF(ISERROR(B263),"",IF(AB263=0,NA(),SUM($AB$5:AB263)))</f>
        <v/>
      </c>
      <c r="AD263" s="68">
        <f>IF(ISERROR(AI263),"",IF(AG263=AG262+1,AD262*(1+'Retirement Calculator'!$B$6),AD262))</f>
        <v>221862.80180871641</v>
      </c>
      <c r="AE263" s="135"/>
      <c r="AF263" s="83" t="str">
        <f>IF(AE263="","",NPER((1+'Retirement Calculator'!$B$15)/(1+'Retirement Calculator'!$B$14)-1,-12*AE263,AA263,,1))</f>
        <v/>
      </c>
      <c r="AG263" s="129">
        <f t="shared" ref="AG263:AG326" si="86">IF(ISERROR(AI263),"",IF(INT(AI262/12)-(AI262/12)=0,AG262+1,AG262))</f>
        <v>22</v>
      </c>
      <c r="AH263" s="43">
        <f t="shared" ref="AH263:AH326" si="87">AI263</f>
        <v>259</v>
      </c>
      <c r="AI263" s="43">
        <f>IF(AI262&lt;'Retirement Calculator'!$B$68,AI262+1,NA())</f>
        <v>259</v>
      </c>
      <c r="AJ263" s="47">
        <f>IF(ISERROR(AI263),"",IF(AG263=AG262+1,AJ262*(1+'Retirement Calculator'!$B$67),AJ262))</f>
        <v>98719.021943574684</v>
      </c>
      <c r="AK263" s="43">
        <f>IF(ISERROR(AJ263),"",FV((1+'Retirement Calculator'!$B$56)^(1/12)-1,AI263,-AJ263,,0))</f>
        <v>84472214.713340953</v>
      </c>
      <c r="AL263" s="47">
        <f>SUM($AJ$5:AJ263)</f>
        <v>10936520.851195294</v>
      </c>
      <c r="AN263" s="43" t="str">
        <f>IF(C263="","",SUM($C$5:C263))</f>
        <v/>
      </c>
      <c r="AP263" s="43">
        <f t="shared" ref="AP263:AP326" si="88">IF(ISERROR(AR263),"",IF(INT(AR262/12)-(AR262/12)=0,AP262+1,AP262))</f>
        <v>22</v>
      </c>
      <c r="AQ263" s="43">
        <f t="shared" ref="AQ263:AQ326" si="89">AR263</f>
        <v>259</v>
      </c>
      <c r="AR263" s="43">
        <f>IF(AR262&lt;'Retirement Calculator'!$B$68,AR262+1,NA())</f>
        <v>259</v>
      </c>
      <c r="AS263" s="45">
        <f>IF(ISERROR(AR263),"",IF(AP263=AP262+1,AS262*(1+'Retirement Calculator'!$B$67),AS262))</f>
        <v>16453.170323929113</v>
      </c>
      <c r="AT263" s="43">
        <f>IF(ISERROR(AS263),"",FV((1+'Retirement Calculator'!$B$57)^(1/12)-1,AR263,-AS263,,0))</f>
        <v>8508242.9606788699</v>
      </c>
      <c r="AU263" s="47">
        <f>SUM($AJ$5:AS263)</f>
        <v>5686213251.184392</v>
      </c>
      <c r="AW263" s="43" t="str">
        <f>IF(I263="","",SUM($I$5:I263))</f>
        <v/>
      </c>
      <c r="AY263" s="43">
        <f t="shared" ref="AY263:AY326" si="90">IF(ISERROR(BA263),"",IF(INT(BA262/12)-(BA262/12)=0,AY262+1,AY262))</f>
        <v>22</v>
      </c>
      <c r="AZ263" s="43">
        <f t="shared" ref="AZ263:AZ326" si="91">BA263</f>
        <v>259</v>
      </c>
      <c r="BA263" s="43">
        <f>IF(BA262&lt;'Retirement Calculator'!$B$68,BA262+1,NA())</f>
        <v>259</v>
      </c>
      <c r="BB263" s="45">
        <f>IF(ISERROR(BA263),"",IF(AY263=AY262+1,BB262*(1+'Retirement Calculator'!$B$67),BB262))</f>
        <v>49359.510971787342</v>
      </c>
      <c r="BC263" s="43">
        <f>IF(ISERROR(BB263),"",FV((1+'Retirement Calculator'!$B$58)^(1/12)-1,BA263,-BB263,,0))</f>
        <v>32719294.543997589</v>
      </c>
      <c r="BD263" s="47">
        <f>SUM($AJ$5:BB263)</f>
        <v>314026173832.42151</v>
      </c>
      <c r="BF263" s="43" t="str">
        <f>IF(O263="","",SUM($O$5:O263))</f>
        <v/>
      </c>
      <c r="BH263" s="43">
        <f t="shared" ref="BH263:BH326" si="92">IF(ISERROR(BJ263),"",IF(INT(BJ262/12)-(BJ262/12)=0,BH262+1,BH262))</f>
        <v>22</v>
      </c>
      <c r="BI263" s="43">
        <f t="shared" ref="BI263:BI326" si="93">BJ263</f>
        <v>259</v>
      </c>
      <c r="BJ263" s="43">
        <f>IF(BJ262&lt;'Retirement Calculator'!$B$68,BJ262+1,NA())</f>
        <v>259</v>
      </c>
      <c r="BM263" s="43">
        <f t="shared" ref="BM263:BM326" si="94">IF(ISERROR(BO263),"",IF(INT(BO262/12)-(BO262/12)=0,BM262+1,BM262))</f>
        <v>22</v>
      </c>
      <c r="BN263" s="43">
        <f t="shared" ref="BN263:BN326" si="95">BO263</f>
        <v>259</v>
      </c>
      <c r="BO263" s="43">
        <f>IF(BO262&lt;'Retirement Calculator'!$B$68,BO262+1,NA())</f>
        <v>259</v>
      </c>
      <c r="BR263" s="43">
        <f t="shared" ref="BR263:BR326" si="96">IF(ISERROR(BT263),"",IF(INT(BT262/12)-(BT262/12)=0,BR262+1,BR262))</f>
        <v>22</v>
      </c>
      <c r="BS263" s="43">
        <f t="shared" ref="BS263:BS326" si="97">BT263</f>
        <v>259</v>
      </c>
      <c r="BT263" s="43">
        <f>IF(BT262&lt;'Retirement Calculator'!$B$68,BT262+1,NA())</f>
        <v>259</v>
      </c>
      <c r="BW263" s="43">
        <f t="shared" ref="BW263:BW326" si="98">IF(ISERROR(BY263),"",IF(INT(BY262/12)-(BY262/12)=0,BW262+1,BW262))</f>
        <v>22</v>
      </c>
      <c r="BX263" s="43">
        <f t="shared" ref="BX263:BX326" si="99">BY263</f>
        <v>259</v>
      </c>
      <c r="BY263" s="43">
        <f>IF(BY262&lt;'Retirement Calculator'!$B$68,BY262+1,NA())</f>
        <v>259</v>
      </c>
    </row>
    <row r="264" spans="1:77">
      <c r="A264" s="44"/>
      <c r="B264" s="12" t="e">
        <f xml:space="preserve"> IF(ISERROR(F264),NA(),AI264)</f>
        <v>#N/A</v>
      </c>
      <c r="C264" s="71"/>
      <c r="D264" s="104"/>
      <c r="E264" s="99"/>
      <c r="F264" s="102" t="e">
        <f t="shared" si="83"/>
        <v>#N/A</v>
      </c>
      <c r="G264" s="103" t="str">
        <f>IF(D264="","",(D264+G263)*(1+((1+'Retirement Calculator'!$B$56)^(1/12)-1)))</f>
        <v/>
      </c>
      <c r="H264" s="55" t="str">
        <f>IF(C264="","",FV((1+'Retirement Calculator'!$B$56)^(1/12)-1,AI264,-C264,,0))</f>
        <v/>
      </c>
      <c r="I264" s="71"/>
      <c r="J264" s="99"/>
      <c r="K264" s="99"/>
      <c r="L264" s="102" t="e">
        <f t="shared" si="84"/>
        <v>#N/A</v>
      </c>
      <c r="M264" s="12" t="str">
        <f>IF(I264="","",FV((1+'Retirement Calculator'!$B$57)^(1/12)-1,AR264,-I264,,0))</f>
        <v/>
      </c>
      <c r="N264" s="12" t="str">
        <f>IF(J264="","",(J264+N263)*(1+((1+'Retirement Calculator'!$B$57)^(1/12)-1)))</f>
        <v/>
      </c>
      <c r="O264" s="71"/>
      <c r="P264" s="71"/>
      <c r="Q264" s="99"/>
      <c r="R264" s="69" t="e">
        <f t="shared" si="85"/>
        <v>#N/A</v>
      </c>
      <c r="S264" s="12" t="str">
        <f>IF(O264="","",FV((1+'Retirement Calculator'!$B$58)^(1/12)-1,BA264,-O264,,0))</f>
        <v/>
      </c>
      <c r="T264" s="43" t="str">
        <f>IF(P264="","",(P264+T263)*(1+((1+'Retirement Calculator'!$B$58)^(1/12)-1)))</f>
        <v/>
      </c>
      <c r="U264" s="71"/>
      <c r="V264" s="99"/>
      <c r="W264" s="108" t="str">
        <f>IF(U264="","",(U264+W263)*(1+((1+'Retirement Calculator'!$C$65)^(1/12)-1)))</f>
        <v/>
      </c>
      <c r="X264" s="73">
        <f t="shared" si="80"/>
        <v>0</v>
      </c>
      <c r="Y264" s="83" t="str">
        <f>IF(ISERROR(B264),"",SUM($X$5:X264))</f>
        <v/>
      </c>
      <c r="Z264" s="73">
        <f t="shared" si="81"/>
        <v>0</v>
      </c>
      <c r="AA264" s="83" t="str">
        <f>IF(ISERROR(B264),"",IF(Z264=0,NA(),SUM($Z$5:Z264)))</f>
        <v/>
      </c>
      <c r="AB264" s="83">
        <f t="shared" si="82"/>
        <v>0</v>
      </c>
      <c r="AC264" s="83" t="str">
        <f>IF(ISERROR(B264),"",IF(AB264=0,NA(),SUM($AB$5:AB264)))</f>
        <v/>
      </c>
      <c r="AD264" s="68">
        <f>IF(ISERROR(AI264),"",IF(AG264=AG263+1,AD263*(1+'Retirement Calculator'!$B$6),AD263))</f>
        <v>221862.80180871641</v>
      </c>
      <c r="AE264" s="135"/>
      <c r="AF264" s="83" t="str">
        <f>IF(AE264="","",NPER((1+'Retirement Calculator'!$B$15)/(1+'Retirement Calculator'!$B$14)-1,-12*AE264,AA264,,1))</f>
        <v/>
      </c>
      <c r="AG264" s="129">
        <f t="shared" si="86"/>
        <v>22</v>
      </c>
      <c r="AH264" s="43">
        <f t="shared" si="87"/>
        <v>260</v>
      </c>
      <c r="AI264" s="43">
        <f>IF(AI263&lt;'Retirement Calculator'!$B$68,AI263+1,NA())</f>
        <v>260</v>
      </c>
      <c r="AJ264" s="47">
        <f>IF(ISERROR(AI264),"",IF(AG264=AG263+1,AJ263*(1+'Retirement Calculator'!$B$67),AJ263))</f>
        <v>98719.021943574684</v>
      </c>
      <c r="AK264" s="43">
        <f>IF(ISERROR(AJ264),"",FV((1+'Retirement Calculator'!$B$56)^(1/12)-1,AI264,-AJ264,,0))</f>
        <v>85244527.037749216</v>
      </c>
      <c r="AL264" s="47">
        <f>SUM($AJ$5:AJ264)</f>
        <v>11035239.873138869</v>
      </c>
      <c r="AN264" s="43" t="str">
        <f>IF(C264="","",SUM($C$5:C264))</f>
        <v/>
      </c>
      <c r="AP264" s="43">
        <f t="shared" si="88"/>
        <v>22</v>
      </c>
      <c r="AQ264" s="43">
        <f t="shared" si="89"/>
        <v>260</v>
      </c>
      <c r="AR264" s="43">
        <f>IF(AR263&lt;'Retirement Calculator'!$B$68,AR263+1,NA())</f>
        <v>260</v>
      </c>
      <c r="AS264" s="45">
        <f>IF(ISERROR(AR264),"",IF(AP264=AP263+1,AS263*(1+'Retirement Calculator'!$B$67),AS263))</f>
        <v>16453.170323929113</v>
      </c>
      <c r="AT264" s="43">
        <f>IF(ISERROR(AS264),"",FV((1+'Retirement Calculator'!$B$57)^(1/12)-1,AR264,-AS264,,0))</f>
        <v>8566110.4338361286</v>
      </c>
      <c r="AU264" s="47">
        <f>SUM($AJ$5:AS264)</f>
        <v>5782608732.2875481</v>
      </c>
      <c r="AW264" s="43" t="str">
        <f>IF(I264="","",SUM($I$5:I264))</f>
        <v/>
      </c>
      <c r="AY264" s="43">
        <f t="shared" si="90"/>
        <v>22</v>
      </c>
      <c r="AZ264" s="43">
        <f t="shared" si="91"/>
        <v>260</v>
      </c>
      <c r="BA264" s="43">
        <f>IF(BA263&lt;'Retirement Calculator'!$B$68,BA263+1,NA())</f>
        <v>260</v>
      </c>
      <c r="BB264" s="45">
        <f>IF(ISERROR(BA264),"",IF(AY264=AY263+1,BB263*(1+'Retirement Calculator'!$B$67),BB263))</f>
        <v>49359.510971787342</v>
      </c>
      <c r="BC264" s="43">
        <f>IF(ISERROR(BB264),"",FV((1+'Retirement Calculator'!$B$58)^(1/12)-1,BA264,-BB264,,0))</f>
        <v>32979170.981243528</v>
      </c>
      <c r="BD264" s="47">
        <f>SUM($AJ$5:BB264)</f>
        <v>319913794057.75708</v>
      </c>
      <c r="BF264" s="43" t="str">
        <f>IF(O264="","",SUM($O$5:O264))</f>
        <v/>
      </c>
      <c r="BH264" s="43">
        <f t="shared" si="92"/>
        <v>22</v>
      </c>
      <c r="BI264" s="43">
        <f t="shared" si="93"/>
        <v>260</v>
      </c>
      <c r="BJ264" s="43">
        <f>IF(BJ263&lt;'Retirement Calculator'!$B$68,BJ263+1,NA())</f>
        <v>260</v>
      </c>
      <c r="BM264" s="43">
        <f t="shared" si="94"/>
        <v>22</v>
      </c>
      <c r="BN264" s="43">
        <f t="shared" si="95"/>
        <v>260</v>
      </c>
      <c r="BO264" s="43">
        <f>IF(BO263&lt;'Retirement Calculator'!$B$68,BO263+1,NA())</f>
        <v>260</v>
      </c>
      <c r="BR264" s="43">
        <f t="shared" si="96"/>
        <v>22</v>
      </c>
      <c r="BS264" s="43">
        <f t="shared" si="97"/>
        <v>260</v>
      </c>
      <c r="BT264" s="43">
        <f>IF(BT263&lt;'Retirement Calculator'!$B$68,BT263+1,NA())</f>
        <v>260</v>
      </c>
      <c r="BW264" s="43">
        <f t="shared" si="98"/>
        <v>22</v>
      </c>
      <c r="BX264" s="43">
        <f t="shared" si="99"/>
        <v>260</v>
      </c>
      <c r="BY264" s="43">
        <f>IF(BY263&lt;'Retirement Calculator'!$B$68,BY263+1,NA())</f>
        <v>260</v>
      </c>
    </row>
    <row r="265" spans="1:77">
      <c r="A265" s="44"/>
      <c r="B265" s="12" t="e">
        <f xml:space="preserve"> IF(ISERROR(F265),NA(),AI265)</f>
        <v>#N/A</v>
      </c>
      <c r="C265" s="71"/>
      <c r="D265" s="104"/>
      <c r="E265" s="99"/>
      <c r="F265" s="102" t="e">
        <f t="shared" si="83"/>
        <v>#N/A</v>
      </c>
      <c r="G265" s="103" t="str">
        <f>IF(D265="","",(D265+G264)*(1+((1+'Retirement Calculator'!$B$56)^(1/12)-1)))</f>
        <v/>
      </c>
      <c r="H265" s="55" t="str">
        <f>IF(C265="","",FV((1+'Retirement Calculator'!$B$56)^(1/12)-1,AI265,-C265,,0))</f>
        <v/>
      </c>
      <c r="I265" s="71"/>
      <c r="J265" s="99"/>
      <c r="K265" s="99"/>
      <c r="L265" s="102" t="e">
        <f t="shared" si="84"/>
        <v>#N/A</v>
      </c>
      <c r="M265" s="12" t="str">
        <f>IF(I265="","",FV((1+'Retirement Calculator'!$B$57)^(1/12)-1,AR265,-I265,,0))</f>
        <v/>
      </c>
      <c r="N265" s="12" t="str">
        <f>IF(J265="","",(J265+N264)*(1+((1+'Retirement Calculator'!$B$57)^(1/12)-1)))</f>
        <v/>
      </c>
      <c r="O265" s="71"/>
      <c r="P265" s="71"/>
      <c r="Q265" s="99"/>
      <c r="R265" s="69" t="e">
        <f t="shared" si="85"/>
        <v>#N/A</v>
      </c>
      <c r="S265" s="12" t="str">
        <f>IF(O265="","",FV((1+'Retirement Calculator'!$B$58)^(1/12)-1,BA265,-O265,,0))</f>
        <v/>
      </c>
      <c r="T265" s="43" t="str">
        <f>IF(P265="","",(P265+T264)*(1+((1+'Retirement Calculator'!$B$58)^(1/12)-1)))</f>
        <v/>
      </c>
      <c r="U265" s="71"/>
      <c r="V265" s="99"/>
      <c r="W265" s="108" t="str">
        <f>IF(U265="","",(U265+W264)*(1+((1+'Retirement Calculator'!$C$65)^(1/12)-1)))</f>
        <v/>
      </c>
      <c r="X265" s="73">
        <f t="shared" si="80"/>
        <v>0</v>
      </c>
      <c r="Y265" s="83" t="str">
        <f>IF(ISERROR(B265),"",SUM($X$5:X265))</f>
        <v/>
      </c>
      <c r="Z265" s="73">
        <f t="shared" si="81"/>
        <v>0</v>
      </c>
      <c r="AA265" s="83" t="str">
        <f>IF(ISERROR(B265),"",IF(Z265=0,NA(),SUM($Z$5:Z265)))</f>
        <v/>
      </c>
      <c r="AB265" s="83">
        <f t="shared" si="82"/>
        <v>0</v>
      </c>
      <c r="AC265" s="83" t="str">
        <f>IF(ISERROR(B265),"",IF(AB265=0,NA(),SUM($AB$5:AB265)))</f>
        <v/>
      </c>
      <c r="AD265" s="68">
        <f>IF(ISERROR(AI265),"",IF(AG265=AG264+1,AD264*(1+'Retirement Calculator'!$B$6),AD264))</f>
        <v>221862.80180871641</v>
      </c>
      <c r="AE265" s="135"/>
      <c r="AF265" s="83" t="str">
        <f>IF(AE265="","",NPER((1+'Retirement Calculator'!$B$15)/(1+'Retirement Calculator'!$B$14)-1,-12*AE265,AA265,,1))</f>
        <v/>
      </c>
      <c r="AG265" s="129">
        <f t="shared" si="86"/>
        <v>22</v>
      </c>
      <c r="AH265" s="43">
        <f t="shared" si="87"/>
        <v>261</v>
      </c>
      <c r="AI265" s="43">
        <f>IF(AI264&lt;'Retirement Calculator'!$B$68,AI264+1,NA())</f>
        <v>261</v>
      </c>
      <c r="AJ265" s="47">
        <f>IF(ISERROR(AI265),"",IF(AG265=AG264+1,AJ264*(1+'Retirement Calculator'!$B$67),AJ264))</f>
        <v>98719.021943574684</v>
      </c>
      <c r="AK265" s="43">
        <f>IF(ISERROR(AJ265),"",FV((1+'Retirement Calculator'!$B$56)^(1/12)-1,AI265,-AJ265,,0))</f>
        <v>86022997.889087304</v>
      </c>
      <c r="AL265" s="47">
        <f>SUM($AJ$5:AJ265)</f>
        <v>11133958.895082444</v>
      </c>
      <c r="AN265" s="43" t="str">
        <f>IF(C265="","",SUM($C$5:C265))</f>
        <v/>
      </c>
      <c r="AP265" s="43">
        <f t="shared" si="88"/>
        <v>22</v>
      </c>
      <c r="AQ265" s="43">
        <f t="shared" si="89"/>
        <v>261</v>
      </c>
      <c r="AR265" s="43">
        <f>IF(AR264&lt;'Retirement Calculator'!$B$68,AR264+1,NA())</f>
        <v>261</v>
      </c>
      <c r="AS265" s="45">
        <f>IF(ISERROR(AR265),"",IF(AP265=AP264+1,AS264*(1+'Retirement Calculator'!$B$67),AS264))</f>
        <v>16453.170323929113</v>
      </c>
      <c r="AT265" s="43">
        <f>IF(ISERROR(AS265),"",FV((1+'Retirement Calculator'!$B$57)^(1/12)-1,AR265,-AS265,,0))</f>
        <v>8624259.5798450671</v>
      </c>
      <c r="AU265" s="47">
        <f>SUM($AJ$5:AS265)</f>
        <v>5879881405.2639866</v>
      </c>
      <c r="AW265" s="43" t="str">
        <f>IF(I265="","",SUM($I$5:I265))</f>
        <v/>
      </c>
      <c r="AY265" s="43">
        <f t="shared" si="90"/>
        <v>22</v>
      </c>
      <c r="AZ265" s="43">
        <f t="shared" si="91"/>
        <v>261</v>
      </c>
      <c r="BA265" s="43">
        <f>IF(BA264&lt;'Retirement Calculator'!$B$68,BA264+1,NA())</f>
        <v>261</v>
      </c>
      <c r="BB265" s="45">
        <f>IF(ISERROR(BA265),"",IF(AY265=AY264+1,BB264*(1+'Retirement Calculator'!$B$67),BB264))</f>
        <v>49359.510971787342</v>
      </c>
      <c r="BC265" s="43">
        <f>IF(ISERROR(BB265),"",FV((1+'Retirement Calculator'!$B$58)^(1/12)-1,BA265,-BB265,,0))</f>
        <v>33240719.471311588</v>
      </c>
      <c r="BD265" s="47">
        <f>SUM($AJ$5:BB265)</f>
        <v>325899622299.08838</v>
      </c>
      <c r="BF265" s="43" t="str">
        <f>IF(O265="","",SUM($O$5:O265))</f>
        <v/>
      </c>
      <c r="BH265" s="43">
        <f t="shared" si="92"/>
        <v>22</v>
      </c>
      <c r="BI265" s="43">
        <f t="shared" si="93"/>
        <v>261</v>
      </c>
      <c r="BJ265" s="43">
        <f>IF(BJ264&lt;'Retirement Calculator'!$B$68,BJ264+1,NA())</f>
        <v>261</v>
      </c>
      <c r="BM265" s="43">
        <f t="shared" si="94"/>
        <v>22</v>
      </c>
      <c r="BN265" s="43">
        <f t="shared" si="95"/>
        <v>261</v>
      </c>
      <c r="BO265" s="43">
        <f>IF(BO264&lt;'Retirement Calculator'!$B$68,BO264+1,NA())</f>
        <v>261</v>
      </c>
      <c r="BR265" s="43">
        <f t="shared" si="96"/>
        <v>22</v>
      </c>
      <c r="BS265" s="43">
        <f t="shared" si="97"/>
        <v>261</v>
      </c>
      <c r="BT265" s="43">
        <f>IF(BT264&lt;'Retirement Calculator'!$B$68,BT264+1,NA())</f>
        <v>261</v>
      </c>
      <c r="BW265" s="43">
        <f t="shared" si="98"/>
        <v>22</v>
      </c>
      <c r="BX265" s="43">
        <f t="shared" si="99"/>
        <v>261</v>
      </c>
      <c r="BY265" s="43">
        <f>IF(BY264&lt;'Retirement Calculator'!$B$68,BY264+1,NA())</f>
        <v>261</v>
      </c>
    </row>
    <row r="266" spans="1:77">
      <c r="A266" s="44"/>
      <c r="B266" s="12" t="e">
        <f xml:space="preserve"> IF(ISERROR(F266),NA(),AI266)</f>
        <v>#N/A</v>
      </c>
      <c r="C266" s="71"/>
      <c r="D266" s="104"/>
      <c r="E266" s="99"/>
      <c r="F266" s="102" t="e">
        <f t="shared" si="83"/>
        <v>#N/A</v>
      </c>
      <c r="G266" s="103" t="str">
        <f>IF(D266="","",(D266+G265)*(1+((1+'Retirement Calculator'!$B$56)^(1/12)-1)))</f>
        <v/>
      </c>
      <c r="H266" s="55" t="str">
        <f>IF(C266="","",FV((1+'Retirement Calculator'!$B$56)^(1/12)-1,AI266,-C266,,0))</f>
        <v/>
      </c>
      <c r="I266" s="71"/>
      <c r="J266" s="99"/>
      <c r="K266" s="99"/>
      <c r="L266" s="102" t="e">
        <f t="shared" si="84"/>
        <v>#N/A</v>
      </c>
      <c r="M266" s="12" t="str">
        <f>IF(I266="","",FV((1+'Retirement Calculator'!$B$57)^(1/12)-1,AR266,-I266,,0))</f>
        <v/>
      </c>
      <c r="N266" s="12" t="str">
        <f>IF(J266="","",(J266+N265)*(1+((1+'Retirement Calculator'!$B$57)^(1/12)-1)))</f>
        <v/>
      </c>
      <c r="O266" s="71"/>
      <c r="P266" s="71"/>
      <c r="Q266" s="99"/>
      <c r="R266" s="69" t="e">
        <f t="shared" si="85"/>
        <v>#N/A</v>
      </c>
      <c r="S266" s="12" t="str">
        <f>IF(O266="","",FV((1+'Retirement Calculator'!$B$58)^(1/12)-1,BA266,-O266,,0))</f>
        <v/>
      </c>
      <c r="T266" s="43" t="str">
        <f>IF(P266="","",(P266+T265)*(1+((1+'Retirement Calculator'!$B$58)^(1/12)-1)))</f>
        <v/>
      </c>
      <c r="U266" s="71"/>
      <c r="V266" s="99"/>
      <c r="W266" s="108" t="str">
        <f>IF(U266="","",(U266+W265)*(1+((1+'Retirement Calculator'!$C$65)^(1/12)-1)))</f>
        <v/>
      </c>
      <c r="X266" s="73">
        <f t="shared" si="80"/>
        <v>0</v>
      </c>
      <c r="Y266" s="83" t="str">
        <f>IF(ISERROR(B266),"",SUM($X$5:X266))</f>
        <v/>
      </c>
      <c r="Z266" s="73">
        <f t="shared" si="81"/>
        <v>0</v>
      </c>
      <c r="AA266" s="83" t="str">
        <f>IF(ISERROR(B266),"",IF(Z266=0,NA(),SUM($Z$5:Z266)))</f>
        <v/>
      </c>
      <c r="AB266" s="83">
        <f t="shared" si="82"/>
        <v>0</v>
      </c>
      <c r="AC266" s="83" t="str">
        <f>IF(ISERROR(B266),"",IF(AB266=0,NA(),SUM($AB$5:AB266)))</f>
        <v/>
      </c>
      <c r="AD266" s="68">
        <f>IF(ISERROR(AI266),"",IF(AG266=AG265+1,AD265*(1+'Retirement Calculator'!$B$6),AD265))</f>
        <v>221862.80180871641</v>
      </c>
      <c r="AE266" s="135"/>
      <c r="AF266" s="83" t="str">
        <f>IF(AE266="","",NPER((1+'Retirement Calculator'!$B$15)/(1+'Retirement Calculator'!$B$14)-1,-12*AE266,AA266,,1))</f>
        <v/>
      </c>
      <c r="AG266" s="129">
        <f t="shared" si="86"/>
        <v>22</v>
      </c>
      <c r="AH266" s="43">
        <f t="shared" si="87"/>
        <v>262</v>
      </c>
      <c r="AI266" s="43">
        <f>IF(AI265&lt;'Retirement Calculator'!$B$68,AI265+1,NA())</f>
        <v>262</v>
      </c>
      <c r="AJ266" s="47">
        <f>IF(ISERROR(AI266),"",IF(AG266=AG265+1,AJ265*(1+'Retirement Calculator'!$B$67),AJ265))</f>
        <v>98719.021943574684</v>
      </c>
      <c r="AK266" s="43">
        <f>IF(ISERROR(AJ266),"",FV((1+'Retirement Calculator'!$B$56)^(1/12)-1,AI266,-AJ266,,0))</f>
        <v>86807676.376313731</v>
      </c>
      <c r="AL266" s="47">
        <f>SUM($AJ$5:AJ266)</f>
        <v>11232677.917026019</v>
      </c>
      <c r="AN266" s="43" t="str">
        <f>IF(C266="","",SUM($C$5:C266))</f>
        <v/>
      </c>
      <c r="AP266" s="43">
        <f t="shared" si="88"/>
        <v>22</v>
      </c>
      <c r="AQ266" s="43">
        <f t="shared" si="89"/>
        <v>262</v>
      </c>
      <c r="AR266" s="43">
        <f>IF(AR265&lt;'Retirement Calculator'!$B$68,AR265+1,NA())</f>
        <v>262</v>
      </c>
      <c r="AS266" s="45">
        <f>IF(ISERROR(AR266),"",IF(AP266=AP265+1,AS265*(1+'Retirement Calculator'!$B$67),AS265))</f>
        <v>16453.170323929113</v>
      </c>
      <c r="AT266" s="43">
        <f>IF(ISERROR(AS266),"",FV((1+'Retirement Calculator'!$B$57)^(1/12)-1,AR266,-AS266,,0))</f>
        <v>8682691.7697625365</v>
      </c>
      <c r="AU266" s="47">
        <f>SUM($AJ$5:AS266)</f>
        <v>5978037477.7495947</v>
      </c>
      <c r="AW266" s="43" t="str">
        <f>IF(I266="","",SUM($I$5:I266))</f>
        <v/>
      </c>
      <c r="AY266" s="43">
        <f t="shared" si="90"/>
        <v>22</v>
      </c>
      <c r="AZ266" s="43">
        <f t="shared" si="91"/>
        <v>262</v>
      </c>
      <c r="BA266" s="43">
        <f>IF(BA265&lt;'Retirement Calculator'!$B$68,BA265+1,NA())</f>
        <v>262</v>
      </c>
      <c r="BB266" s="45">
        <f>IF(ISERROR(BA266),"",IF(AY266=AY265+1,BB265*(1+'Retirement Calculator'!$B$67),BB265))</f>
        <v>49359.510971787342</v>
      </c>
      <c r="BC266" s="43">
        <f>IF(ISERROR(BB266),"",FV((1+'Retirement Calculator'!$B$58)^(1/12)-1,BA266,-BB266,,0))</f>
        <v>33503950.772239976</v>
      </c>
      <c r="BD266" s="47">
        <f>SUM($AJ$5:BB266)</f>
        <v>331984548446.60443</v>
      </c>
      <c r="BF266" s="43" t="str">
        <f>IF(O266="","",SUM($O$5:O266))</f>
        <v/>
      </c>
      <c r="BH266" s="43">
        <f t="shared" si="92"/>
        <v>22</v>
      </c>
      <c r="BI266" s="43">
        <f t="shared" si="93"/>
        <v>262</v>
      </c>
      <c r="BJ266" s="43">
        <f>IF(BJ265&lt;'Retirement Calculator'!$B$68,BJ265+1,NA())</f>
        <v>262</v>
      </c>
      <c r="BM266" s="43">
        <f t="shared" si="94"/>
        <v>22</v>
      </c>
      <c r="BN266" s="43">
        <f t="shared" si="95"/>
        <v>262</v>
      </c>
      <c r="BO266" s="43">
        <f>IF(BO265&lt;'Retirement Calculator'!$B$68,BO265+1,NA())</f>
        <v>262</v>
      </c>
      <c r="BR266" s="43">
        <f t="shared" si="96"/>
        <v>22</v>
      </c>
      <c r="BS266" s="43">
        <f t="shared" si="97"/>
        <v>262</v>
      </c>
      <c r="BT266" s="43">
        <f>IF(BT265&lt;'Retirement Calculator'!$B$68,BT265+1,NA())</f>
        <v>262</v>
      </c>
      <c r="BW266" s="43">
        <f t="shared" si="98"/>
        <v>22</v>
      </c>
      <c r="BX266" s="43">
        <f t="shared" si="99"/>
        <v>262</v>
      </c>
      <c r="BY266" s="43">
        <f>IF(BY265&lt;'Retirement Calculator'!$B$68,BY265+1,NA())</f>
        <v>262</v>
      </c>
    </row>
    <row r="267" spans="1:77">
      <c r="A267" s="44"/>
      <c r="B267" s="12" t="e">
        <f xml:space="preserve"> IF(ISERROR(F267),NA(),AI267)</f>
        <v>#N/A</v>
      </c>
      <c r="C267" s="71"/>
      <c r="D267" s="104"/>
      <c r="E267" s="99"/>
      <c r="F267" s="102" t="e">
        <f t="shared" si="83"/>
        <v>#N/A</v>
      </c>
      <c r="G267" s="103" t="str">
        <f>IF(D267="","",(D267+G266)*(1+((1+'Retirement Calculator'!$B$56)^(1/12)-1)))</f>
        <v/>
      </c>
      <c r="H267" s="55" t="str">
        <f>IF(C267="","",FV((1+'Retirement Calculator'!$B$56)^(1/12)-1,AI267,-C267,,0))</f>
        <v/>
      </c>
      <c r="I267" s="71"/>
      <c r="J267" s="99"/>
      <c r="K267" s="99"/>
      <c r="L267" s="102" t="e">
        <f t="shared" si="84"/>
        <v>#N/A</v>
      </c>
      <c r="M267" s="12" t="str">
        <f>IF(I267="","",FV((1+'Retirement Calculator'!$B$57)^(1/12)-1,AR267,-I267,,0))</f>
        <v/>
      </c>
      <c r="N267" s="12" t="str">
        <f>IF(J267="","",(J267+N266)*(1+((1+'Retirement Calculator'!$B$57)^(1/12)-1)))</f>
        <v/>
      </c>
      <c r="O267" s="71"/>
      <c r="P267" s="71"/>
      <c r="Q267" s="99"/>
      <c r="R267" s="69" t="e">
        <f t="shared" si="85"/>
        <v>#N/A</v>
      </c>
      <c r="S267" s="12" t="str">
        <f>IF(O267="","",FV((1+'Retirement Calculator'!$B$58)^(1/12)-1,BA267,-O267,,0))</f>
        <v/>
      </c>
      <c r="T267" s="43" t="str">
        <f>IF(P267="","",(P267+T266)*(1+((1+'Retirement Calculator'!$B$58)^(1/12)-1)))</f>
        <v/>
      </c>
      <c r="U267" s="71"/>
      <c r="V267" s="99"/>
      <c r="W267" s="108" t="str">
        <f>IF(U267="","",(U267+W266)*(1+((1+'Retirement Calculator'!$C$65)^(1/12)-1)))</f>
        <v/>
      </c>
      <c r="X267" s="73">
        <f t="shared" si="80"/>
        <v>0</v>
      </c>
      <c r="Y267" s="83" t="str">
        <f>IF(ISERROR(B267),"",SUM($X$5:X267))</f>
        <v/>
      </c>
      <c r="Z267" s="73">
        <f t="shared" si="81"/>
        <v>0</v>
      </c>
      <c r="AA267" s="83" t="str">
        <f>IF(ISERROR(B267),"",IF(Z267=0,NA(),SUM($Z$5:Z267)))</f>
        <v/>
      </c>
      <c r="AB267" s="83">
        <f t="shared" si="82"/>
        <v>0</v>
      </c>
      <c r="AC267" s="83" t="str">
        <f>IF(ISERROR(B267),"",IF(AB267=0,NA(),SUM($AB$5:AB267)))</f>
        <v/>
      </c>
      <c r="AD267" s="68">
        <f>IF(ISERROR(AI267),"",IF(AG267=AG266+1,AD266*(1+'Retirement Calculator'!$B$6),AD266))</f>
        <v>221862.80180871641</v>
      </c>
      <c r="AE267" s="135"/>
      <c r="AF267" s="83" t="str">
        <f>IF(AE267="","",NPER((1+'Retirement Calculator'!$B$15)/(1+'Retirement Calculator'!$B$14)-1,-12*AE267,AA267,,1))</f>
        <v/>
      </c>
      <c r="AG267" s="129">
        <f t="shared" si="86"/>
        <v>22</v>
      </c>
      <c r="AH267" s="43">
        <f t="shared" si="87"/>
        <v>263</v>
      </c>
      <c r="AI267" s="43">
        <f>IF(AI266&lt;'Retirement Calculator'!$B$68,AI266+1,NA())</f>
        <v>263</v>
      </c>
      <c r="AJ267" s="47">
        <f>IF(ISERROR(AI267),"",IF(AG267=AG266+1,AJ266*(1+'Retirement Calculator'!$B$67),AJ266))</f>
        <v>98719.021943574684</v>
      </c>
      <c r="AK267" s="43">
        <f>IF(ISERROR(AJ267),"",FV((1+'Retirement Calculator'!$B$56)^(1/12)-1,AI267,-AJ267,,0))</f>
        <v>87598611.999988854</v>
      </c>
      <c r="AL267" s="47">
        <f>SUM($AJ$5:AJ267)</f>
        <v>11331396.938969593</v>
      </c>
      <c r="AN267" s="43" t="str">
        <f>IF(C267="","",SUM($C$5:C267))</f>
        <v/>
      </c>
      <c r="AP267" s="43">
        <f t="shared" si="88"/>
        <v>22</v>
      </c>
      <c r="AQ267" s="43">
        <f t="shared" si="89"/>
        <v>263</v>
      </c>
      <c r="AR267" s="43">
        <f>IF(AR266&lt;'Retirement Calculator'!$B$68,AR266+1,NA())</f>
        <v>263</v>
      </c>
      <c r="AS267" s="45">
        <f>IF(ISERROR(AR267),"",IF(AP267=AP266+1,AS266*(1+'Retirement Calculator'!$B$67),AS266))</f>
        <v>16453.170323929113</v>
      </c>
      <c r="AT267" s="43">
        <f>IF(ISERROR(AS267),"",FV((1+'Retirement Calculator'!$B$57)^(1/12)-1,AR267,-AS267,,0))</f>
        <v>8741408.381319074</v>
      </c>
      <c r="AU267" s="47">
        <f>SUM($AJ$5:AS267)</f>
        <v>6077083206.8808212</v>
      </c>
      <c r="AW267" s="43" t="str">
        <f>IF(I267="","",SUM($I$5:I267))</f>
        <v/>
      </c>
      <c r="AY267" s="43">
        <f t="shared" si="90"/>
        <v>22</v>
      </c>
      <c r="AZ267" s="43">
        <f t="shared" si="91"/>
        <v>263</v>
      </c>
      <c r="BA267" s="43">
        <f>IF(BA266&lt;'Retirement Calculator'!$B$68,BA266+1,NA())</f>
        <v>263</v>
      </c>
      <c r="BB267" s="45">
        <f>IF(ISERROR(BA267),"",IF(AY267=AY266+1,BB266*(1+'Retirement Calculator'!$B$67),BB266))</f>
        <v>49359.510971787342</v>
      </c>
      <c r="BC267" s="43">
        <f>IF(ISERROR(BB267),"",FV((1+'Retirement Calculator'!$B$58)^(1/12)-1,BA267,-BB267,,0))</f>
        <v>33768875.711284429</v>
      </c>
      <c r="BD267" s="47">
        <f>SUM($AJ$5:BB267)</f>
        <v>338169468698.50885</v>
      </c>
      <c r="BF267" s="43" t="str">
        <f>IF(O267="","",SUM($O$5:O267))</f>
        <v/>
      </c>
      <c r="BH267" s="43">
        <f t="shared" si="92"/>
        <v>22</v>
      </c>
      <c r="BI267" s="43">
        <f t="shared" si="93"/>
        <v>263</v>
      </c>
      <c r="BJ267" s="43">
        <f>IF(BJ266&lt;'Retirement Calculator'!$B$68,BJ266+1,NA())</f>
        <v>263</v>
      </c>
      <c r="BM267" s="43">
        <f t="shared" si="94"/>
        <v>22</v>
      </c>
      <c r="BN267" s="43">
        <f t="shared" si="95"/>
        <v>263</v>
      </c>
      <c r="BO267" s="43">
        <f>IF(BO266&lt;'Retirement Calculator'!$B$68,BO266+1,NA())</f>
        <v>263</v>
      </c>
      <c r="BR267" s="43">
        <f t="shared" si="96"/>
        <v>22</v>
      </c>
      <c r="BS267" s="43">
        <f t="shared" si="97"/>
        <v>263</v>
      </c>
      <c r="BT267" s="43">
        <f>IF(BT266&lt;'Retirement Calculator'!$B$68,BT266+1,NA())</f>
        <v>263</v>
      </c>
      <c r="BW267" s="43">
        <f t="shared" si="98"/>
        <v>22</v>
      </c>
      <c r="BX267" s="43">
        <f t="shared" si="99"/>
        <v>263</v>
      </c>
      <c r="BY267" s="43">
        <f>IF(BY266&lt;'Retirement Calculator'!$B$68,BY266+1,NA())</f>
        <v>263</v>
      </c>
    </row>
    <row r="268" spans="1:77">
      <c r="A268" s="44"/>
      <c r="B268" s="12" t="e">
        <f xml:space="preserve"> IF(ISERROR(F268),NA(),AI268)</f>
        <v>#N/A</v>
      </c>
      <c r="C268" s="71"/>
      <c r="D268" s="104"/>
      <c r="E268" s="99"/>
      <c r="F268" s="102" t="e">
        <f t="shared" si="83"/>
        <v>#N/A</v>
      </c>
      <c r="G268" s="103" t="str">
        <f>IF(D268="","",(D268+G267)*(1+((1+'Retirement Calculator'!$B$56)^(1/12)-1)))</f>
        <v/>
      </c>
      <c r="H268" s="55" t="str">
        <f>IF(C268="","",FV((1+'Retirement Calculator'!$B$56)^(1/12)-1,AI268,-C268,,0))</f>
        <v/>
      </c>
      <c r="I268" s="71"/>
      <c r="J268" s="99"/>
      <c r="K268" s="99"/>
      <c r="L268" s="102" t="e">
        <f t="shared" si="84"/>
        <v>#N/A</v>
      </c>
      <c r="M268" s="12" t="str">
        <f>IF(I268="","",FV((1+'Retirement Calculator'!$B$57)^(1/12)-1,AR268,-I268,,0))</f>
        <v/>
      </c>
      <c r="N268" s="12" t="str">
        <f>IF(J268="","",(J268+N267)*(1+((1+'Retirement Calculator'!$B$57)^(1/12)-1)))</f>
        <v/>
      </c>
      <c r="O268" s="71"/>
      <c r="P268" s="71"/>
      <c r="Q268" s="99"/>
      <c r="R268" s="69" t="e">
        <f t="shared" si="85"/>
        <v>#N/A</v>
      </c>
      <c r="S268" s="12" t="str">
        <f>IF(O268="","",FV((1+'Retirement Calculator'!$B$58)^(1/12)-1,BA268,-O268,,0))</f>
        <v/>
      </c>
      <c r="T268" s="43" t="str">
        <f>IF(P268="","",(P268+T267)*(1+((1+'Retirement Calculator'!$B$58)^(1/12)-1)))</f>
        <v/>
      </c>
      <c r="U268" s="71"/>
      <c r="V268" s="99"/>
      <c r="W268" s="108" t="str">
        <f>IF(U268="","",(U268+W267)*(1+((1+'Retirement Calculator'!$C$65)^(1/12)-1)))</f>
        <v/>
      </c>
      <c r="X268" s="73">
        <f t="shared" si="80"/>
        <v>0</v>
      </c>
      <c r="Y268" s="83" t="str">
        <f>IF(ISERROR(B268),"",SUM($X$5:X268))</f>
        <v/>
      </c>
      <c r="Z268" s="73">
        <f t="shared" si="81"/>
        <v>0</v>
      </c>
      <c r="AA268" s="83" t="str">
        <f>IF(ISERROR(B268),"",IF(Z268=0,NA(),SUM($Z$5:Z268)))</f>
        <v/>
      </c>
      <c r="AB268" s="83">
        <f t="shared" si="82"/>
        <v>0</v>
      </c>
      <c r="AC268" s="83" t="str">
        <f>IF(ISERROR(B268),"",IF(AB268=0,NA(),SUM($AB$5:AB268)))</f>
        <v/>
      </c>
      <c r="AD268" s="68">
        <f>IF(ISERROR(AI268),"",IF(AG268=AG267+1,AD267*(1+'Retirement Calculator'!$B$6),AD267))</f>
        <v>221862.80180871641</v>
      </c>
      <c r="AE268" s="135"/>
      <c r="AF268" s="83" t="str">
        <f>IF(AE268="","",NPER((1+'Retirement Calculator'!$B$15)/(1+'Retirement Calculator'!$B$14)-1,-12*AE268,AA268,,1))</f>
        <v/>
      </c>
      <c r="AG268" s="129">
        <f t="shared" si="86"/>
        <v>22</v>
      </c>
      <c r="AH268" s="43">
        <f t="shared" si="87"/>
        <v>264</v>
      </c>
      <c r="AI268" s="43">
        <f>IF(AI267&lt;'Retirement Calculator'!$B$68,AI267+1,NA())</f>
        <v>264</v>
      </c>
      <c r="AJ268" s="47">
        <f>IF(ISERROR(AI268),"",IF(AG268=AG267+1,AJ267*(1+'Retirement Calculator'!$B$67),AJ267))</f>
        <v>98719.021943574684</v>
      </c>
      <c r="AK268" s="43">
        <f>IF(ISERROR(AJ268),"",FV((1+'Retirement Calculator'!$B$56)^(1/12)-1,AI268,-AJ268,,0))</f>
        <v>88395854.655397415</v>
      </c>
      <c r="AL268" s="47">
        <f>SUM($AJ$5:AJ268)</f>
        <v>11430115.960913168</v>
      </c>
      <c r="AN268" s="43" t="str">
        <f>IF(C268="","",SUM($C$5:C268))</f>
        <v/>
      </c>
      <c r="AP268" s="43">
        <f t="shared" si="88"/>
        <v>22</v>
      </c>
      <c r="AQ268" s="43">
        <f t="shared" si="89"/>
        <v>264</v>
      </c>
      <c r="AR268" s="43">
        <f>IF(AR267&lt;'Retirement Calculator'!$B$68,AR267+1,NA())</f>
        <v>264</v>
      </c>
      <c r="AS268" s="45">
        <f>IF(ISERROR(AR268),"",IF(AP268=AP267+1,AS267*(1+'Retirement Calculator'!$B$67),AS267))</f>
        <v>16453.170323929113</v>
      </c>
      <c r="AT268" s="43">
        <f>IF(ISERROR(AS268),"",FV((1+'Retirement Calculator'!$B$57)^(1/12)-1,AR268,-AS268,,0))</f>
        <v>8800410.7989513893</v>
      </c>
      <c r="AU268" s="47">
        <f>SUM($AJ$5:AS268)</f>
        <v>6177024899.6893997</v>
      </c>
      <c r="AW268" s="43" t="str">
        <f>IF(I268="","",SUM($I$5:I268))</f>
        <v/>
      </c>
      <c r="AY268" s="43">
        <f t="shared" si="90"/>
        <v>22</v>
      </c>
      <c r="AZ268" s="43">
        <f t="shared" si="91"/>
        <v>264</v>
      </c>
      <c r="BA268" s="43">
        <f>IF(BA267&lt;'Retirement Calculator'!$B$68,BA267+1,NA())</f>
        <v>264</v>
      </c>
      <c r="BB268" s="45">
        <f>IF(ISERROR(BA268),"",IF(AY268=AY267+1,BB267*(1+'Retirement Calculator'!$B$67),BB267))</f>
        <v>49359.510971787342</v>
      </c>
      <c r="BC268" s="43">
        <f>IF(ISERROR(BB268),"",FV((1+'Retirement Calculator'!$B$58)^(1/12)-1,BA268,-BB268,,0))</f>
        <v>34035505.185363576</v>
      </c>
      <c r="BD268" s="47">
        <f>SUM($AJ$5:BB268)</f>
        <v>344455285611.31683</v>
      </c>
      <c r="BF268" s="43" t="str">
        <f>IF(O268="","",SUM($O$5:O268))</f>
        <v/>
      </c>
      <c r="BH268" s="43">
        <f t="shared" si="92"/>
        <v>22</v>
      </c>
      <c r="BI268" s="43">
        <f t="shared" si="93"/>
        <v>264</v>
      </c>
      <c r="BJ268" s="43">
        <f>IF(BJ267&lt;'Retirement Calculator'!$B$68,BJ267+1,NA())</f>
        <v>264</v>
      </c>
      <c r="BM268" s="43">
        <f t="shared" si="94"/>
        <v>22</v>
      </c>
      <c r="BN268" s="43">
        <f t="shared" si="95"/>
        <v>264</v>
      </c>
      <c r="BO268" s="43">
        <f>IF(BO267&lt;'Retirement Calculator'!$B$68,BO267+1,NA())</f>
        <v>264</v>
      </c>
      <c r="BR268" s="43">
        <f t="shared" si="96"/>
        <v>22</v>
      </c>
      <c r="BS268" s="43">
        <f t="shared" si="97"/>
        <v>264</v>
      </c>
      <c r="BT268" s="43">
        <f>IF(BT267&lt;'Retirement Calculator'!$B$68,BT267+1,NA())</f>
        <v>264</v>
      </c>
      <c r="BW268" s="43">
        <f t="shared" si="98"/>
        <v>22</v>
      </c>
      <c r="BX268" s="43">
        <f t="shared" si="99"/>
        <v>264</v>
      </c>
      <c r="BY268" s="43">
        <f>IF(BY267&lt;'Retirement Calculator'!$B$68,BY267+1,NA())</f>
        <v>264</v>
      </c>
    </row>
    <row r="269" spans="1:77">
      <c r="A269" s="44"/>
      <c r="B269" s="12" t="e">
        <f xml:space="preserve"> IF(ISERROR(F269),NA(),AI269)</f>
        <v>#N/A</v>
      </c>
      <c r="C269" s="71"/>
      <c r="D269" s="104"/>
      <c r="E269" s="99"/>
      <c r="F269" s="102" t="e">
        <f t="shared" si="83"/>
        <v>#N/A</v>
      </c>
      <c r="G269" s="103" t="str">
        <f>IF(D269="","",(D269+G268)*(1+((1+'Retirement Calculator'!$B$56)^(1/12)-1)))</f>
        <v/>
      </c>
      <c r="H269" s="55" t="str">
        <f>IF(C269="","",FV((1+'Retirement Calculator'!$B$56)^(1/12)-1,AI269,-C269,,0))</f>
        <v/>
      </c>
      <c r="I269" s="71"/>
      <c r="J269" s="99"/>
      <c r="K269" s="99"/>
      <c r="L269" s="102" t="e">
        <f t="shared" si="84"/>
        <v>#N/A</v>
      </c>
      <c r="M269" s="12" t="str">
        <f>IF(I269="","",FV((1+'Retirement Calculator'!$B$57)^(1/12)-1,AR269,-I269,,0))</f>
        <v/>
      </c>
      <c r="N269" s="12" t="str">
        <f>IF(J269="","",(J269+N268)*(1+((1+'Retirement Calculator'!$B$57)^(1/12)-1)))</f>
        <v/>
      </c>
      <c r="O269" s="71"/>
      <c r="P269" s="71"/>
      <c r="Q269" s="99"/>
      <c r="R269" s="69" t="e">
        <f t="shared" si="85"/>
        <v>#N/A</v>
      </c>
      <c r="S269" s="12" t="str">
        <f>IF(O269="","",FV((1+'Retirement Calculator'!$B$58)^(1/12)-1,BA269,-O269,,0))</f>
        <v/>
      </c>
      <c r="T269" s="43" t="str">
        <f>IF(P269="","",(P269+T268)*(1+((1+'Retirement Calculator'!$B$58)^(1/12)-1)))</f>
        <v/>
      </c>
      <c r="U269" s="71"/>
      <c r="V269" s="99"/>
      <c r="W269" s="108" t="str">
        <f>IF(U269="","",(U269+W268)*(1+((1+'Retirement Calculator'!$C$65)^(1/12)-1)))</f>
        <v/>
      </c>
      <c r="X269" s="73">
        <f t="shared" si="80"/>
        <v>0</v>
      </c>
      <c r="Y269" s="83" t="str">
        <f>IF(ISERROR(B269),"",SUM($X$5:X269))</f>
        <v/>
      </c>
      <c r="Z269" s="73">
        <f t="shared" si="81"/>
        <v>0</v>
      </c>
      <c r="AA269" s="83" t="str">
        <f>IF(ISERROR(B269),"",IF(Z269=0,NA(),SUM($Z$5:Z269)))</f>
        <v/>
      </c>
      <c r="AB269" s="83">
        <f t="shared" si="82"/>
        <v>0</v>
      </c>
      <c r="AC269" s="83" t="str">
        <f>IF(ISERROR(B269),"",IF(AB269=0,NA(),SUM($AB$5:AB269)))</f>
        <v/>
      </c>
      <c r="AD269" s="68">
        <f>IF(ISERROR(AI269),"",IF(AG269=AG268+1,AD268*(1+'Retirement Calculator'!$B$6),AD268))</f>
        <v>240721.1399624573</v>
      </c>
      <c r="AE269" s="135"/>
      <c r="AF269" s="83" t="str">
        <f>IF(AE269="","",NPER((1+'Retirement Calculator'!$B$15)/(1+'Retirement Calculator'!$B$14)-1,-12*AE269,AA269,,1))</f>
        <v/>
      </c>
      <c r="AG269" s="129">
        <f t="shared" si="86"/>
        <v>23</v>
      </c>
      <c r="AH269" s="43">
        <f t="shared" si="87"/>
        <v>265</v>
      </c>
      <c r="AI269" s="43">
        <f>IF(AI268&lt;'Retirement Calculator'!$B$68,AI268+1,NA())</f>
        <v>265</v>
      </c>
      <c r="AJ269" s="47">
        <f>IF(ISERROR(AI269),"",IF(AG269=AG268+1,AJ268*(1+'Retirement Calculator'!$B$67),AJ268))</f>
        <v>108590.92413793216</v>
      </c>
      <c r="AK269" s="43">
        <f>IF(ISERROR(AJ269),"",FV((1+'Retirement Calculator'!$B$56)^(1/12)-1,AI269,-AJ269,,0))</f>
        <v>98119400.099265695</v>
      </c>
      <c r="AL269" s="47">
        <f>SUM($AJ$5:AJ269)</f>
        <v>11538706.8850511</v>
      </c>
      <c r="AN269" s="43" t="str">
        <f>IF(C269="","",SUM($C$5:C269))</f>
        <v/>
      </c>
      <c r="AP269" s="43">
        <f t="shared" si="88"/>
        <v>23</v>
      </c>
      <c r="AQ269" s="43">
        <f t="shared" si="89"/>
        <v>265</v>
      </c>
      <c r="AR269" s="43">
        <f>IF(AR268&lt;'Retirement Calculator'!$B$68,AR268+1,NA())</f>
        <v>265</v>
      </c>
      <c r="AS269" s="45">
        <f>IF(ISERROR(AR269),"",IF(AP269=AP268+1,AS268*(1+'Retirement Calculator'!$B$67),AS268))</f>
        <v>18098.487356322024</v>
      </c>
      <c r="AT269" s="43">
        <f>IF(ISERROR(AS269),"",FV((1+'Retirement Calculator'!$B$57)^(1/12)-1,AR269,-AS269,,0))</f>
        <v>9745670.4552185088</v>
      </c>
      <c r="AU269" s="47">
        <f>SUM($AJ$5:AS269)</f>
        <v>6286810249.0852108</v>
      </c>
      <c r="AW269" s="43" t="str">
        <f>IF(I269="","",SUM($I$5:I269))</f>
        <v/>
      </c>
      <c r="AY269" s="43">
        <f t="shared" si="90"/>
        <v>23</v>
      </c>
      <c r="AZ269" s="43">
        <f t="shared" si="91"/>
        <v>265</v>
      </c>
      <c r="BA269" s="43">
        <f>IF(BA268&lt;'Retirement Calculator'!$B$68,BA268+1,NA())</f>
        <v>265</v>
      </c>
      <c r="BB269" s="45">
        <f>IF(ISERROR(BA269),"",IF(AY269=AY268+1,BB268*(1+'Retirement Calculator'!$B$67),BB268))</f>
        <v>54295.462068966081</v>
      </c>
      <c r="BC269" s="43">
        <f>IF(ISERROR(BB269),"",FV((1+'Retirement Calculator'!$B$58)^(1/12)-1,BA269,-BB269,,0))</f>
        <v>37734235.177657902</v>
      </c>
      <c r="BD269" s="47">
        <f>SUM($AJ$5:BB269)</f>
        <v>350861681728.71515</v>
      </c>
      <c r="BF269" s="43" t="str">
        <f>IF(O269="","",SUM($O$5:O269))</f>
        <v/>
      </c>
      <c r="BH269" s="43">
        <f t="shared" si="92"/>
        <v>23</v>
      </c>
      <c r="BI269" s="43">
        <f t="shared" si="93"/>
        <v>265</v>
      </c>
      <c r="BJ269" s="43">
        <f>IF(BJ268&lt;'Retirement Calculator'!$B$68,BJ268+1,NA())</f>
        <v>265</v>
      </c>
      <c r="BM269" s="43">
        <f t="shared" si="94"/>
        <v>23</v>
      </c>
      <c r="BN269" s="43">
        <f t="shared" si="95"/>
        <v>265</v>
      </c>
      <c r="BO269" s="43">
        <f>IF(BO268&lt;'Retirement Calculator'!$B$68,BO268+1,NA())</f>
        <v>265</v>
      </c>
      <c r="BR269" s="43">
        <f t="shared" si="96"/>
        <v>23</v>
      </c>
      <c r="BS269" s="43">
        <f t="shared" si="97"/>
        <v>265</v>
      </c>
      <c r="BT269" s="43">
        <f>IF(BT268&lt;'Retirement Calculator'!$B$68,BT268+1,NA())</f>
        <v>265</v>
      </c>
      <c r="BW269" s="43">
        <f t="shared" si="98"/>
        <v>23</v>
      </c>
      <c r="BX269" s="43">
        <f t="shared" si="99"/>
        <v>265</v>
      </c>
      <c r="BY269" s="43">
        <f>IF(BY268&lt;'Retirement Calculator'!$B$68,BY268+1,NA())</f>
        <v>265</v>
      </c>
    </row>
    <row r="270" spans="1:77">
      <c r="A270" s="44"/>
      <c r="B270" s="12" t="e">
        <f xml:space="preserve"> IF(ISERROR(F270),NA(),AI270)</f>
        <v>#N/A</v>
      </c>
      <c r="C270" s="71"/>
      <c r="D270" s="104"/>
      <c r="E270" s="99"/>
      <c r="F270" s="102" t="e">
        <f t="shared" si="83"/>
        <v>#N/A</v>
      </c>
      <c r="G270" s="103" t="str">
        <f>IF(D270="","",(D270+G269)*(1+((1+'Retirement Calculator'!$B$56)^(1/12)-1)))</f>
        <v/>
      </c>
      <c r="H270" s="55" t="str">
        <f>IF(C270="","",FV((1+'Retirement Calculator'!$B$56)^(1/12)-1,AI270,-C270,,0))</f>
        <v/>
      </c>
      <c r="I270" s="71"/>
      <c r="J270" s="99"/>
      <c r="K270" s="99"/>
      <c r="L270" s="102" t="e">
        <f t="shared" si="84"/>
        <v>#N/A</v>
      </c>
      <c r="M270" s="12" t="str">
        <f>IF(I270="","",FV((1+'Retirement Calculator'!$B$57)^(1/12)-1,AR270,-I270,,0))</f>
        <v/>
      </c>
      <c r="N270" s="12" t="str">
        <f>IF(J270="","",(J270+N269)*(1+((1+'Retirement Calculator'!$B$57)^(1/12)-1)))</f>
        <v/>
      </c>
      <c r="O270" s="71"/>
      <c r="P270" s="71"/>
      <c r="Q270" s="99"/>
      <c r="R270" s="69" t="e">
        <f t="shared" si="85"/>
        <v>#N/A</v>
      </c>
      <c r="S270" s="12" t="str">
        <f>IF(O270="","",FV((1+'Retirement Calculator'!$B$58)^(1/12)-1,BA270,-O270,,0))</f>
        <v/>
      </c>
      <c r="T270" s="43" t="str">
        <f>IF(P270="","",(P270+T269)*(1+((1+'Retirement Calculator'!$B$58)^(1/12)-1)))</f>
        <v/>
      </c>
      <c r="U270" s="71"/>
      <c r="V270" s="99"/>
      <c r="W270" s="108" t="str">
        <f>IF(U270="","",(U270+W269)*(1+((1+'Retirement Calculator'!$C$65)^(1/12)-1)))</f>
        <v/>
      </c>
      <c r="X270" s="73">
        <f t="shared" si="80"/>
        <v>0</v>
      </c>
      <c r="Y270" s="83" t="str">
        <f>IF(ISERROR(B270),"",SUM($X$5:X270))</f>
        <v/>
      </c>
      <c r="Z270" s="73">
        <f t="shared" si="81"/>
        <v>0</v>
      </c>
      <c r="AA270" s="83" t="str">
        <f>IF(ISERROR(B270),"",IF(Z270=0,NA(),SUM($Z$5:Z270)))</f>
        <v/>
      </c>
      <c r="AB270" s="83">
        <f t="shared" si="82"/>
        <v>0</v>
      </c>
      <c r="AC270" s="83" t="str">
        <f>IF(ISERROR(B270),"",IF(AB270=0,NA(),SUM($AB$5:AB270)))</f>
        <v/>
      </c>
      <c r="AD270" s="68">
        <f>IF(ISERROR(AI270),"",IF(AG270=AG269+1,AD269*(1+'Retirement Calculator'!$B$6),AD269))</f>
        <v>240721.1399624573</v>
      </c>
      <c r="AE270" s="135"/>
      <c r="AF270" s="83" t="str">
        <f>IF(AE270="","",NPER((1+'Retirement Calculator'!$B$15)/(1+'Retirement Calculator'!$B$14)-1,-12*AE270,AA270,,1))</f>
        <v/>
      </c>
      <c r="AG270" s="129">
        <f t="shared" si="86"/>
        <v>23</v>
      </c>
      <c r="AH270" s="43">
        <f t="shared" si="87"/>
        <v>266</v>
      </c>
      <c r="AI270" s="43">
        <f>IF(AI269&lt;'Retirement Calculator'!$B$68,AI269+1,NA())</f>
        <v>266</v>
      </c>
      <c r="AJ270" s="47">
        <f>IF(ISERROR(AI270),"",IF(AG270=AG269+1,AJ269*(1+'Retirement Calculator'!$B$67),AJ269))</f>
        <v>108590.92413793216</v>
      </c>
      <c r="AK270" s="43">
        <f>IF(ISERROR(AJ270),"",FV((1+'Retirement Calculator'!$B$56)^(1/12)-1,AI270,-AJ270,,0))</f>
        <v>99010408.89859499</v>
      </c>
      <c r="AL270" s="47">
        <f>SUM($AJ$5:AJ270)</f>
        <v>11647297.809189031</v>
      </c>
      <c r="AN270" s="43" t="str">
        <f>IF(C270="","",SUM($C$5:C270))</f>
        <v/>
      </c>
      <c r="AP270" s="43">
        <f t="shared" si="88"/>
        <v>23</v>
      </c>
      <c r="AQ270" s="43">
        <f t="shared" si="89"/>
        <v>266</v>
      </c>
      <c r="AR270" s="43">
        <f>IF(AR269&lt;'Retirement Calculator'!$B$68,AR269+1,NA())</f>
        <v>266</v>
      </c>
      <c r="AS270" s="45">
        <f>IF(ISERROR(AR270),"",IF(AP270=AP269+1,AS269*(1+'Retirement Calculator'!$B$67),AS269))</f>
        <v>18098.487356322024</v>
      </c>
      <c r="AT270" s="43">
        <f>IF(ISERROR(AS270),"",FV((1+'Retirement Calculator'!$B$57)^(1/12)-1,AR270,-AS270,,0))</f>
        <v>9811206.4863087758</v>
      </c>
      <c r="AU270" s="47">
        <f>SUM($AJ$5:AS270)</f>
        <v>6397595200.2044888</v>
      </c>
      <c r="AW270" s="43" t="str">
        <f>IF(I270="","",SUM($I$5:I270))</f>
        <v/>
      </c>
      <c r="AY270" s="43">
        <f t="shared" si="90"/>
        <v>23</v>
      </c>
      <c r="AZ270" s="43">
        <f t="shared" si="91"/>
        <v>266</v>
      </c>
      <c r="BA270" s="43">
        <f>IF(BA269&lt;'Retirement Calculator'!$B$68,BA269+1,NA())</f>
        <v>266</v>
      </c>
      <c r="BB270" s="45">
        <f>IF(ISERROR(BA270),"",IF(AY270=AY269+1,BB269*(1+'Retirement Calculator'!$B$67),BB269))</f>
        <v>54295.462068966081</v>
      </c>
      <c r="BC270" s="43">
        <f>IF(ISERROR(BB270),"",FV((1+'Retirement Calculator'!$B$58)^(1/12)-1,BA270,-BB270,,0))</f>
        <v>38031313.845037863</v>
      </c>
      <c r="BD270" s="47">
        <f>SUM($AJ$5:BB270)</f>
        <v>357379927936.98737</v>
      </c>
      <c r="BF270" s="43" t="str">
        <f>IF(O270="","",SUM($O$5:O270))</f>
        <v/>
      </c>
      <c r="BH270" s="43">
        <f t="shared" si="92"/>
        <v>23</v>
      </c>
      <c r="BI270" s="43">
        <f t="shared" si="93"/>
        <v>266</v>
      </c>
      <c r="BJ270" s="43">
        <f>IF(BJ269&lt;'Retirement Calculator'!$B$68,BJ269+1,NA())</f>
        <v>266</v>
      </c>
      <c r="BM270" s="43">
        <f t="shared" si="94"/>
        <v>23</v>
      </c>
      <c r="BN270" s="43">
        <f t="shared" si="95"/>
        <v>266</v>
      </c>
      <c r="BO270" s="43">
        <f>IF(BO269&lt;'Retirement Calculator'!$B$68,BO269+1,NA())</f>
        <v>266</v>
      </c>
      <c r="BR270" s="43">
        <f t="shared" si="96"/>
        <v>23</v>
      </c>
      <c r="BS270" s="43">
        <f t="shared" si="97"/>
        <v>266</v>
      </c>
      <c r="BT270" s="43">
        <f>IF(BT269&lt;'Retirement Calculator'!$B$68,BT269+1,NA())</f>
        <v>266</v>
      </c>
      <c r="BW270" s="43">
        <f t="shared" si="98"/>
        <v>23</v>
      </c>
      <c r="BX270" s="43">
        <f t="shared" si="99"/>
        <v>266</v>
      </c>
      <c r="BY270" s="43">
        <f>IF(BY269&lt;'Retirement Calculator'!$B$68,BY269+1,NA())</f>
        <v>266</v>
      </c>
    </row>
    <row r="271" spans="1:77">
      <c r="A271" s="44"/>
      <c r="B271" s="12" t="e">
        <f xml:space="preserve"> IF(ISERROR(F271),NA(),AI271)</f>
        <v>#N/A</v>
      </c>
      <c r="C271" s="71"/>
      <c r="D271" s="104"/>
      <c r="E271" s="99"/>
      <c r="F271" s="102" t="e">
        <f t="shared" si="83"/>
        <v>#N/A</v>
      </c>
      <c r="G271" s="103" t="str">
        <f>IF(D271="","",(D271+G270)*(1+((1+'Retirement Calculator'!$B$56)^(1/12)-1)))</f>
        <v/>
      </c>
      <c r="H271" s="55" t="str">
        <f>IF(C271="","",FV((1+'Retirement Calculator'!$B$56)^(1/12)-1,AI271,-C271,,0))</f>
        <v/>
      </c>
      <c r="I271" s="71"/>
      <c r="J271" s="99"/>
      <c r="K271" s="99"/>
      <c r="L271" s="102" t="e">
        <f t="shared" si="84"/>
        <v>#N/A</v>
      </c>
      <c r="M271" s="12" t="str">
        <f>IF(I271="","",FV((1+'Retirement Calculator'!$B$57)^(1/12)-1,AR271,-I271,,0))</f>
        <v/>
      </c>
      <c r="N271" s="12" t="str">
        <f>IF(J271="","",(J271+N270)*(1+((1+'Retirement Calculator'!$B$57)^(1/12)-1)))</f>
        <v/>
      </c>
      <c r="O271" s="71"/>
      <c r="P271" s="71"/>
      <c r="Q271" s="99"/>
      <c r="R271" s="69" t="e">
        <f t="shared" si="85"/>
        <v>#N/A</v>
      </c>
      <c r="S271" s="12" t="str">
        <f>IF(O271="","",FV((1+'Retirement Calculator'!$B$58)^(1/12)-1,BA271,-O271,,0))</f>
        <v/>
      </c>
      <c r="T271" s="43" t="str">
        <f>IF(P271="","",(P271+T270)*(1+((1+'Retirement Calculator'!$B$58)^(1/12)-1)))</f>
        <v/>
      </c>
      <c r="U271" s="71"/>
      <c r="V271" s="99"/>
      <c r="W271" s="108" t="str">
        <f>IF(U271="","",(U271+W270)*(1+((1+'Retirement Calculator'!$C$65)^(1/12)-1)))</f>
        <v/>
      </c>
      <c r="X271" s="73">
        <f t="shared" si="80"/>
        <v>0</v>
      </c>
      <c r="Y271" s="83" t="str">
        <f>IF(ISERROR(B271),"",SUM($X$5:X271))</f>
        <v/>
      </c>
      <c r="Z271" s="73">
        <f t="shared" si="81"/>
        <v>0</v>
      </c>
      <c r="AA271" s="83" t="str">
        <f>IF(ISERROR(B271),"",IF(Z271=0,NA(),SUM($Z$5:Z271)))</f>
        <v/>
      </c>
      <c r="AB271" s="83">
        <f t="shared" si="82"/>
        <v>0</v>
      </c>
      <c r="AC271" s="83" t="str">
        <f>IF(ISERROR(B271),"",IF(AB271=0,NA(),SUM($AB$5:AB271)))</f>
        <v/>
      </c>
      <c r="AD271" s="68">
        <f>IF(ISERROR(AI271),"",IF(AG271=AG270+1,AD270*(1+'Retirement Calculator'!$B$6),AD270))</f>
        <v>240721.1399624573</v>
      </c>
      <c r="AE271" s="135"/>
      <c r="AF271" s="83" t="str">
        <f>IF(AE271="","",NPER((1+'Retirement Calculator'!$B$15)/(1+'Retirement Calculator'!$B$14)-1,-12*AE271,AA271,,1))</f>
        <v/>
      </c>
      <c r="AG271" s="129">
        <f t="shared" si="86"/>
        <v>23</v>
      </c>
      <c r="AH271" s="43">
        <f t="shared" si="87"/>
        <v>267</v>
      </c>
      <c r="AI271" s="43">
        <f>IF(AI270&lt;'Retirement Calculator'!$B$68,AI270+1,NA())</f>
        <v>267</v>
      </c>
      <c r="AJ271" s="47">
        <f>IF(ISERROR(AI271),"",IF(AG271=AG270+1,AJ270*(1+'Retirement Calculator'!$B$67),AJ270))</f>
        <v>108590.92413793216</v>
      </c>
      <c r="AK271" s="43">
        <f>IF(ISERROR(AJ271),"",FV((1+'Retirement Calculator'!$B$56)^(1/12)-1,AI271,-AJ271,,0))</f>
        <v>99908522.727213472</v>
      </c>
      <c r="AL271" s="47">
        <f>SUM($AJ$5:AJ271)</f>
        <v>11755888.733326962</v>
      </c>
      <c r="AN271" s="43" t="str">
        <f>IF(C271="","",SUM($C$5:C271))</f>
        <v/>
      </c>
      <c r="AP271" s="43">
        <f t="shared" si="88"/>
        <v>23</v>
      </c>
      <c r="AQ271" s="43">
        <f t="shared" si="89"/>
        <v>267</v>
      </c>
      <c r="AR271" s="43">
        <f>IF(AR270&lt;'Retirement Calculator'!$B$68,AR270+1,NA())</f>
        <v>267</v>
      </c>
      <c r="AS271" s="45">
        <f>IF(ISERROR(AR271),"",IF(AP271=AP270+1,AS270*(1+'Retirement Calculator'!$B$67),AS270))</f>
        <v>18098.487356322024</v>
      </c>
      <c r="AT271" s="43">
        <f>IF(ISERROR(AS271),"",FV((1+'Retirement Calculator'!$B$57)^(1/12)-1,AR271,-AS271,,0))</f>
        <v>9877061.5173442252</v>
      </c>
      <c r="AU271" s="47">
        <f>SUM($AJ$5:AS271)</f>
        <v>6509386858.0765238</v>
      </c>
      <c r="AW271" s="43" t="str">
        <f>IF(I271="","",SUM($I$5:I271))</f>
        <v/>
      </c>
      <c r="AY271" s="43">
        <f t="shared" si="90"/>
        <v>23</v>
      </c>
      <c r="AZ271" s="43">
        <f t="shared" si="91"/>
        <v>267</v>
      </c>
      <c r="BA271" s="43">
        <f>IF(BA270&lt;'Retirement Calculator'!$B$68,BA270+1,NA())</f>
        <v>267</v>
      </c>
      <c r="BB271" s="45">
        <f>IF(ISERROR(BA271),"",IF(AY271=AY270+1,BB270*(1+'Retirement Calculator'!$B$67),BB270))</f>
        <v>54295.462068966081</v>
      </c>
      <c r="BC271" s="43">
        <f>IF(ISERROR(BB271),"",FV((1+'Retirement Calculator'!$B$58)^(1/12)-1,BA271,-BB271,,0))</f>
        <v>38330303.925508797</v>
      </c>
      <c r="BD271" s="47">
        <f>SUM($AJ$5:BB271)</f>
        <v>364011038366.91541</v>
      </c>
      <c r="BF271" s="43" t="str">
        <f>IF(O271="","",SUM($O$5:O271))</f>
        <v/>
      </c>
      <c r="BH271" s="43">
        <f t="shared" si="92"/>
        <v>23</v>
      </c>
      <c r="BI271" s="43">
        <f t="shared" si="93"/>
        <v>267</v>
      </c>
      <c r="BJ271" s="43">
        <f>IF(BJ270&lt;'Retirement Calculator'!$B$68,BJ270+1,NA())</f>
        <v>267</v>
      </c>
      <c r="BM271" s="43">
        <f t="shared" si="94"/>
        <v>23</v>
      </c>
      <c r="BN271" s="43">
        <f t="shared" si="95"/>
        <v>267</v>
      </c>
      <c r="BO271" s="43">
        <f>IF(BO270&lt;'Retirement Calculator'!$B$68,BO270+1,NA())</f>
        <v>267</v>
      </c>
      <c r="BR271" s="43">
        <f t="shared" si="96"/>
        <v>23</v>
      </c>
      <c r="BS271" s="43">
        <f t="shared" si="97"/>
        <v>267</v>
      </c>
      <c r="BT271" s="43">
        <f>IF(BT270&lt;'Retirement Calculator'!$B$68,BT270+1,NA())</f>
        <v>267</v>
      </c>
      <c r="BW271" s="43">
        <f t="shared" si="98"/>
        <v>23</v>
      </c>
      <c r="BX271" s="43">
        <f t="shared" si="99"/>
        <v>267</v>
      </c>
      <c r="BY271" s="43">
        <f>IF(BY270&lt;'Retirement Calculator'!$B$68,BY270+1,NA())</f>
        <v>267</v>
      </c>
    </row>
    <row r="272" spans="1:77">
      <c r="A272" s="44"/>
      <c r="B272" s="12" t="e">
        <f xml:space="preserve"> IF(ISERROR(F272),NA(),AI272)</f>
        <v>#N/A</v>
      </c>
      <c r="C272" s="71"/>
      <c r="D272" s="104"/>
      <c r="E272" s="99"/>
      <c r="F272" s="102" t="e">
        <f t="shared" si="83"/>
        <v>#N/A</v>
      </c>
      <c r="G272" s="103" t="str">
        <f>IF(D272="","",(D272+G271)*(1+((1+'Retirement Calculator'!$B$56)^(1/12)-1)))</f>
        <v/>
      </c>
      <c r="H272" s="55" t="str">
        <f>IF(C272="","",FV((1+'Retirement Calculator'!$B$56)^(1/12)-1,AI272,-C272,,0))</f>
        <v/>
      </c>
      <c r="I272" s="71"/>
      <c r="J272" s="99"/>
      <c r="K272" s="99"/>
      <c r="L272" s="102" t="e">
        <f t="shared" si="84"/>
        <v>#N/A</v>
      </c>
      <c r="M272" s="12" t="str">
        <f>IF(I272="","",FV((1+'Retirement Calculator'!$B$57)^(1/12)-1,AR272,-I272,,0))</f>
        <v/>
      </c>
      <c r="N272" s="12" t="str">
        <f>IF(J272="","",(J272+N271)*(1+((1+'Retirement Calculator'!$B$57)^(1/12)-1)))</f>
        <v/>
      </c>
      <c r="O272" s="71"/>
      <c r="P272" s="71"/>
      <c r="Q272" s="99"/>
      <c r="R272" s="69" t="e">
        <f t="shared" si="85"/>
        <v>#N/A</v>
      </c>
      <c r="S272" s="12" t="str">
        <f>IF(O272="","",FV((1+'Retirement Calculator'!$B$58)^(1/12)-1,BA272,-O272,,0))</f>
        <v/>
      </c>
      <c r="T272" s="43" t="str">
        <f>IF(P272="","",(P272+T271)*(1+((1+'Retirement Calculator'!$B$58)^(1/12)-1)))</f>
        <v/>
      </c>
      <c r="U272" s="71"/>
      <c r="V272" s="99"/>
      <c r="W272" s="108" t="str">
        <f>IF(U272="","",(U272+W271)*(1+((1+'Retirement Calculator'!$C$65)^(1/12)-1)))</f>
        <v/>
      </c>
      <c r="X272" s="73">
        <f t="shared" si="80"/>
        <v>0</v>
      </c>
      <c r="Y272" s="83" t="str">
        <f>IF(ISERROR(B272),"",SUM($X$5:X272))</f>
        <v/>
      </c>
      <c r="Z272" s="73">
        <f t="shared" si="81"/>
        <v>0</v>
      </c>
      <c r="AA272" s="83" t="str">
        <f>IF(ISERROR(B272),"",IF(Z272=0,NA(),SUM($Z$5:Z272)))</f>
        <v/>
      </c>
      <c r="AB272" s="83">
        <f t="shared" si="82"/>
        <v>0</v>
      </c>
      <c r="AC272" s="83" t="str">
        <f>IF(ISERROR(B272),"",IF(AB272=0,NA(),SUM($AB$5:AB272)))</f>
        <v/>
      </c>
      <c r="AD272" s="68">
        <f>IF(ISERROR(AI272),"",IF(AG272=AG271+1,AD271*(1+'Retirement Calculator'!$B$6),AD271))</f>
        <v>240721.1399624573</v>
      </c>
      <c r="AE272" s="135"/>
      <c r="AF272" s="83" t="str">
        <f>IF(AE272="","",NPER((1+'Retirement Calculator'!$B$15)/(1+'Retirement Calculator'!$B$14)-1,-12*AE272,AA272,,1))</f>
        <v/>
      </c>
      <c r="AG272" s="129">
        <f t="shared" si="86"/>
        <v>23</v>
      </c>
      <c r="AH272" s="43">
        <f t="shared" si="87"/>
        <v>268</v>
      </c>
      <c r="AI272" s="43">
        <f>IF(AI271&lt;'Retirement Calculator'!$B$68,AI271+1,NA())</f>
        <v>268</v>
      </c>
      <c r="AJ272" s="47">
        <f>IF(ISERROR(AI272),"",IF(AG272=AG271+1,AJ271*(1+'Retirement Calculator'!$B$67),AJ271))</f>
        <v>108590.92413793216</v>
      </c>
      <c r="AK272" s="43">
        <f>IF(ISERROR(AJ272),"",FV((1+'Retirement Calculator'!$B$56)^(1/12)-1,AI272,-AJ272,,0))</f>
        <v>100813798.24162254</v>
      </c>
      <c r="AL272" s="47">
        <f>SUM($AJ$5:AJ272)</f>
        <v>11864479.657464894</v>
      </c>
      <c r="AN272" s="43" t="str">
        <f>IF(C272="","",SUM($C$5:C272))</f>
        <v/>
      </c>
      <c r="AP272" s="43">
        <f t="shared" si="88"/>
        <v>23</v>
      </c>
      <c r="AQ272" s="43">
        <f t="shared" si="89"/>
        <v>268</v>
      </c>
      <c r="AR272" s="43">
        <f>IF(AR271&lt;'Retirement Calculator'!$B$68,AR271+1,NA())</f>
        <v>268</v>
      </c>
      <c r="AS272" s="45">
        <f>IF(ISERROR(AR272),"",IF(AP272=AP271+1,AS271*(1+'Retirement Calculator'!$B$67),AS271))</f>
        <v>18098.487356322024</v>
      </c>
      <c r="AT272" s="43">
        <f>IF(ISERROR(AS272),"",FV((1+'Retirement Calculator'!$B$57)^(1/12)-1,AR272,-AS272,,0))</f>
        <v>9943237.1010732278</v>
      </c>
      <c r="AU272" s="47">
        <f>SUM($AJ$5:AS272)</f>
        <v>6622192384.3871059</v>
      </c>
      <c r="AW272" s="43" t="str">
        <f>IF(I272="","",SUM($I$5:I272))</f>
        <v/>
      </c>
      <c r="AY272" s="43">
        <f t="shared" si="90"/>
        <v>23</v>
      </c>
      <c r="AZ272" s="43">
        <f t="shared" si="91"/>
        <v>268</v>
      </c>
      <c r="BA272" s="43">
        <f>IF(BA271&lt;'Retirement Calculator'!$B$68,BA271+1,NA())</f>
        <v>268</v>
      </c>
      <c r="BB272" s="45">
        <f>IF(ISERROR(BA272),"",IF(AY272=AY271+1,BB271*(1+'Retirement Calculator'!$B$67),BB271))</f>
        <v>54295.462068966081</v>
      </c>
      <c r="BC272" s="43">
        <f>IF(ISERROR(BB272),"",FV((1+'Retirement Calculator'!$B$58)^(1/12)-1,BA272,-BB272,,0))</f>
        <v>38631217.717160061</v>
      </c>
      <c r="BD272" s="47">
        <f>SUM($AJ$5:BB272)</f>
        <v>370756034369.17627</v>
      </c>
      <c r="BF272" s="43" t="str">
        <f>IF(O272="","",SUM($O$5:O272))</f>
        <v/>
      </c>
      <c r="BH272" s="43">
        <f t="shared" si="92"/>
        <v>23</v>
      </c>
      <c r="BI272" s="43">
        <f t="shared" si="93"/>
        <v>268</v>
      </c>
      <c r="BJ272" s="43">
        <f>IF(BJ271&lt;'Retirement Calculator'!$B$68,BJ271+1,NA())</f>
        <v>268</v>
      </c>
      <c r="BM272" s="43">
        <f t="shared" si="94"/>
        <v>23</v>
      </c>
      <c r="BN272" s="43">
        <f t="shared" si="95"/>
        <v>268</v>
      </c>
      <c r="BO272" s="43">
        <f>IF(BO271&lt;'Retirement Calculator'!$B$68,BO271+1,NA())</f>
        <v>268</v>
      </c>
      <c r="BR272" s="43">
        <f t="shared" si="96"/>
        <v>23</v>
      </c>
      <c r="BS272" s="43">
        <f t="shared" si="97"/>
        <v>268</v>
      </c>
      <c r="BT272" s="43">
        <f>IF(BT271&lt;'Retirement Calculator'!$B$68,BT271+1,NA())</f>
        <v>268</v>
      </c>
      <c r="BW272" s="43">
        <f t="shared" si="98"/>
        <v>23</v>
      </c>
      <c r="BX272" s="43">
        <f t="shared" si="99"/>
        <v>268</v>
      </c>
      <c r="BY272" s="43">
        <f>IF(BY271&lt;'Retirement Calculator'!$B$68,BY271+1,NA())</f>
        <v>268</v>
      </c>
    </row>
    <row r="273" spans="1:77">
      <c r="A273" s="44"/>
      <c r="B273" s="12" t="e">
        <f xml:space="preserve"> IF(ISERROR(F273),NA(),AI273)</f>
        <v>#N/A</v>
      </c>
      <c r="C273" s="71"/>
      <c r="D273" s="104"/>
      <c r="E273" s="99"/>
      <c r="F273" s="102" t="e">
        <f t="shared" si="83"/>
        <v>#N/A</v>
      </c>
      <c r="G273" s="103" t="str">
        <f>IF(D273="","",(D273+G272)*(1+((1+'Retirement Calculator'!$B$56)^(1/12)-1)))</f>
        <v/>
      </c>
      <c r="H273" s="55" t="str">
        <f>IF(C273="","",FV((1+'Retirement Calculator'!$B$56)^(1/12)-1,AI273,-C273,,0))</f>
        <v/>
      </c>
      <c r="I273" s="71"/>
      <c r="J273" s="99"/>
      <c r="K273" s="99"/>
      <c r="L273" s="102" t="e">
        <f t="shared" si="84"/>
        <v>#N/A</v>
      </c>
      <c r="M273" s="12" t="str">
        <f>IF(I273="","",FV((1+'Retirement Calculator'!$B$57)^(1/12)-1,AR273,-I273,,0))</f>
        <v/>
      </c>
      <c r="N273" s="12" t="str">
        <f>IF(J273="","",(J273+N272)*(1+((1+'Retirement Calculator'!$B$57)^(1/12)-1)))</f>
        <v/>
      </c>
      <c r="O273" s="71"/>
      <c r="P273" s="71"/>
      <c r="Q273" s="99"/>
      <c r="R273" s="69" t="e">
        <f t="shared" si="85"/>
        <v>#N/A</v>
      </c>
      <c r="S273" s="12" t="str">
        <f>IF(O273="","",FV((1+'Retirement Calculator'!$B$58)^(1/12)-1,BA273,-O273,,0))</f>
        <v/>
      </c>
      <c r="T273" s="43" t="str">
        <f>IF(P273="","",(P273+T272)*(1+((1+'Retirement Calculator'!$B$58)^(1/12)-1)))</f>
        <v/>
      </c>
      <c r="U273" s="71"/>
      <c r="V273" s="99"/>
      <c r="W273" s="108" t="str">
        <f>IF(U273="","",(U273+W272)*(1+((1+'Retirement Calculator'!$C$65)^(1/12)-1)))</f>
        <v/>
      </c>
      <c r="X273" s="73">
        <f t="shared" si="80"/>
        <v>0</v>
      </c>
      <c r="Y273" s="83" t="str">
        <f>IF(ISERROR(B273),"",SUM($X$5:X273))</f>
        <v/>
      </c>
      <c r="Z273" s="73">
        <f t="shared" si="81"/>
        <v>0</v>
      </c>
      <c r="AA273" s="83" t="str">
        <f>IF(ISERROR(B273),"",IF(Z273=0,NA(),SUM($Z$5:Z273)))</f>
        <v/>
      </c>
      <c r="AB273" s="83">
        <f t="shared" si="82"/>
        <v>0</v>
      </c>
      <c r="AC273" s="83" t="str">
        <f>IF(ISERROR(B273),"",IF(AB273=0,NA(),SUM($AB$5:AB273)))</f>
        <v/>
      </c>
      <c r="AD273" s="68">
        <f>IF(ISERROR(AI273),"",IF(AG273=AG272+1,AD272*(1+'Retirement Calculator'!$B$6),AD272))</f>
        <v>240721.1399624573</v>
      </c>
      <c r="AE273" s="135"/>
      <c r="AF273" s="83" t="str">
        <f>IF(AE273="","",NPER((1+'Retirement Calculator'!$B$15)/(1+'Retirement Calculator'!$B$14)-1,-12*AE273,AA273,,1))</f>
        <v/>
      </c>
      <c r="AG273" s="129">
        <f t="shared" si="86"/>
        <v>23</v>
      </c>
      <c r="AH273" s="43">
        <f t="shared" si="87"/>
        <v>269</v>
      </c>
      <c r="AI273" s="43">
        <f>IF(AI272&lt;'Retirement Calculator'!$B$68,AI272+1,NA())</f>
        <v>269</v>
      </c>
      <c r="AJ273" s="47">
        <f>IF(ISERROR(AI273),"",IF(AG273=AG272+1,AJ272*(1+'Retirement Calculator'!$B$67),AJ272))</f>
        <v>108590.92413793216</v>
      </c>
      <c r="AK273" s="43">
        <f>IF(ISERROR(AJ273),"",FV((1+'Retirement Calculator'!$B$56)^(1/12)-1,AI273,-AJ273,,0))</f>
        <v>101726292.55011034</v>
      </c>
      <c r="AL273" s="47">
        <f>SUM($AJ$5:AJ273)</f>
        <v>11973070.581602825</v>
      </c>
      <c r="AN273" s="43" t="str">
        <f>IF(C273="","",SUM($C$5:C273))</f>
        <v/>
      </c>
      <c r="AP273" s="43">
        <f t="shared" si="88"/>
        <v>23</v>
      </c>
      <c r="AQ273" s="43">
        <f t="shared" si="89"/>
        <v>269</v>
      </c>
      <c r="AR273" s="43">
        <f>IF(AR272&lt;'Retirement Calculator'!$B$68,AR272+1,NA())</f>
        <v>269</v>
      </c>
      <c r="AS273" s="45">
        <f>IF(ISERROR(AR273),"",IF(AP273=AP272+1,AS272*(1+'Retirement Calculator'!$B$67),AS272))</f>
        <v>18098.487356322024</v>
      </c>
      <c r="AT273" s="43">
        <f>IF(ISERROR(AS273),"",FV((1+'Retirement Calculator'!$B$57)^(1/12)-1,AR273,-AS273,,0))</f>
        <v>10009734.797802215</v>
      </c>
      <c r="AU273" s="47">
        <f>SUM($AJ$5:AS273)</f>
        <v>6736018997.9303141</v>
      </c>
      <c r="AW273" s="43" t="str">
        <f>IF(I273="","",SUM($I$5:I273))</f>
        <v/>
      </c>
      <c r="AY273" s="43">
        <f t="shared" si="90"/>
        <v>23</v>
      </c>
      <c r="AZ273" s="43">
        <f t="shared" si="91"/>
        <v>269</v>
      </c>
      <c r="BA273" s="43">
        <f>IF(BA272&lt;'Retirement Calculator'!$B$68,BA272+1,NA())</f>
        <v>269</v>
      </c>
      <c r="BB273" s="45">
        <f>IF(ISERROR(BA273),"",IF(AY273=AY272+1,BB272*(1+'Retirement Calculator'!$B$67),BB272))</f>
        <v>54295.462068966081</v>
      </c>
      <c r="BC273" s="43">
        <f>IF(ISERROR(BB273),"",FV((1+'Retirement Calculator'!$B$58)^(1/12)-1,BA273,-BB273,,0))</f>
        <v>38934067.597207345</v>
      </c>
      <c r="BD273" s="47">
        <f>SUM($AJ$5:BB273)</f>
        <v>377615944571.90967</v>
      </c>
      <c r="BF273" s="43" t="str">
        <f>IF(O273="","",SUM($O$5:O273))</f>
        <v/>
      </c>
      <c r="BH273" s="43">
        <f t="shared" si="92"/>
        <v>23</v>
      </c>
      <c r="BI273" s="43">
        <f t="shared" si="93"/>
        <v>269</v>
      </c>
      <c r="BJ273" s="43">
        <f>IF(BJ272&lt;'Retirement Calculator'!$B$68,BJ272+1,NA())</f>
        <v>269</v>
      </c>
      <c r="BM273" s="43">
        <f t="shared" si="94"/>
        <v>23</v>
      </c>
      <c r="BN273" s="43">
        <f t="shared" si="95"/>
        <v>269</v>
      </c>
      <c r="BO273" s="43">
        <f>IF(BO272&lt;'Retirement Calculator'!$B$68,BO272+1,NA())</f>
        <v>269</v>
      </c>
      <c r="BR273" s="43">
        <f t="shared" si="96"/>
        <v>23</v>
      </c>
      <c r="BS273" s="43">
        <f t="shared" si="97"/>
        <v>269</v>
      </c>
      <c r="BT273" s="43">
        <f>IF(BT272&lt;'Retirement Calculator'!$B$68,BT272+1,NA())</f>
        <v>269</v>
      </c>
      <c r="BW273" s="43">
        <f t="shared" si="98"/>
        <v>23</v>
      </c>
      <c r="BX273" s="43">
        <f t="shared" si="99"/>
        <v>269</v>
      </c>
      <c r="BY273" s="43">
        <f>IF(BY272&lt;'Retirement Calculator'!$B$68,BY272+1,NA())</f>
        <v>269</v>
      </c>
    </row>
    <row r="274" spans="1:77">
      <c r="A274" s="44"/>
      <c r="B274" s="12" t="e">
        <f xml:space="preserve"> IF(ISERROR(F274),NA(),AI274)</f>
        <v>#N/A</v>
      </c>
      <c r="C274" s="71"/>
      <c r="D274" s="104"/>
      <c r="E274" s="99"/>
      <c r="F274" s="102" t="e">
        <f t="shared" si="83"/>
        <v>#N/A</v>
      </c>
      <c r="G274" s="103" t="str">
        <f>IF(D274="","",(D274+G273)*(1+((1+'Retirement Calculator'!$B$56)^(1/12)-1)))</f>
        <v/>
      </c>
      <c r="H274" s="55" t="str">
        <f>IF(C274="","",FV((1+'Retirement Calculator'!$B$56)^(1/12)-1,AI274,-C274,,0))</f>
        <v/>
      </c>
      <c r="I274" s="71"/>
      <c r="J274" s="99"/>
      <c r="K274" s="99"/>
      <c r="L274" s="102" t="e">
        <f t="shared" si="84"/>
        <v>#N/A</v>
      </c>
      <c r="M274" s="12" t="str">
        <f>IF(I274="","",FV((1+'Retirement Calculator'!$B$57)^(1/12)-1,AR274,-I274,,0))</f>
        <v/>
      </c>
      <c r="N274" s="12" t="str">
        <f>IF(J274="","",(J274+N273)*(1+((1+'Retirement Calculator'!$B$57)^(1/12)-1)))</f>
        <v/>
      </c>
      <c r="O274" s="71"/>
      <c r="P274" s="71"/>
      <c r="Q274" s="99"/>
      <c r="R274" s="69" t="e">
        <f t="shared" si="85"/>
        <v>#N/A</v>
      </c>
      <c r="S274" s="12" t="str">
        <f>IF(O274="","",FV((1+'Retirement Calculator'!$B$58)^(1/12)-1,BA274,-O274,,0))</f>
        <v/>
      </c>
      <c r="T274" s="43" t="str">
        <f>IF(P274="","",(P274+T273)*(1+((1+'Retirement Calculator'!$B$58)^(1/12)-1)))</f>
        <v/>
      </c>
      <c r="U274" s="71"/>
      <c r="V274" s="99"/>
      <c r="W274" s="108" t="str">
        <f>IF(U274="","",(U274+W273)*(1+((1+'Retirement Calculator'!$C$65)^(1/12)-1)))</f>
        <v/>
      </c>
      <c r="X274" s="73">
        <f t="shared" si="80"/>
        <v>0</v>
      </c>
      <c r="Y274" s="83" t="str">
        <f>IF(ISERROR(B274),"",SUM($X$5:X274))</f>
        <v/>
      </c>
      <c r="Z274" s="73">
        <f t="shared" si="81"/>
        <v>0</v>
      </c>
      <c r="AA274" s="83" t="str">
        <f>IF(ISERROR(B274),"",IF(Z274=0,NA(),SUM($Z$5:Z274)))</f>
        <v/>
      </c>
      <c r="AB274" s="83">
        <f t="shared" si="82"/>
        <v>0</v>
      </c>
      <c r="AC274" s="83" t="str">
        <f>IF(ISERROR(B274),"",IF(AB274=0,NA(),SUM($AB$5:AB274)))</f>
        <v/>
      </c>
      <c r="AD274" s="68">
        <f>IF(ISERROR(AI274),"",IF(AG274=AG273+1,AD273*(1+'Retirement Calculator'!$B$6),AD273))</f>
        <v>240721.1399624573</v>
      </c>
      <c r="AE274" s="135"/>
      <c r="AF274" s="83" t="str">
        <f>IF(AE274="","",NPER((1+'Retirement Calculator'!$B$15)/(1+'Retirement Calculator'!$B$14)-1,-12*AE274,AA274,,1))</f>
        <v/>
      </c>
      <c r="AG274" s="129">
        <f t="shared" si="86"/>
        <v>23</v>
      </c>
      <c r="AH274" s="43">
        <f t="shared" si="87"/>
        <v>270</v>
      </c>
      <c r="AI274" s="43">
        <f>IF(AI273&lt;'Retirement Calculator'!$B$68,AI273+1,NA())</f>
        <v>270</v>
      </c>
      <c r="AJ274" s="47">
        <f>IF(ISERROR(AI274),"",IF(AG274=AG273+1,AJ273*(1+'Retirement Calculator'!$B$67),AJ273))</f>
        <v>108590.92413793216</v>
      </c>
      <c r="AK274" s="43">
        <f>IF(ISERROR(AJ274),"",FV((1+'Retirement Calculator'!$B$56)^(1/12)-1,AI274,-AJ274,,0))</f>
        <v>102646063.21635459</v>
      </c>
      <c r="AL274" s="47">
        <f>SUM($AJ$5:AJ274)</f>
        <v>12081661.505740756</v>
      </c>
      <c r="AN274" s="43" t="str">
        <f>IF(C274="","",SUM($C$5:C274))</f>
        <v/>
      </c>
      <c r="AP274" s="43">
        <f t="shared" si="88"/>
        <v>23</v>
      </c>
      <c r="AQ274" s="43">
        <f t="shared" si="89"/>
        <v>270</v>
      </c>
      <c r="AR274" s="43">
        <f>IF(AR273&lt;'Retirement Calculator'!$B$68,AR273+1,NA())</f>
        <v>270</v>
      </c>
      <c r="AS274" s="45">
        <f>IF(ISERROR(AR274),"",IF(AP274=AP273+1,AS273*(1+'Retirement Calculator'!$B$67),AS273))</f>
        <v>18098.487356322024</v>
      </c>
      <c r="AT274" s="43">
        <f>IF(ISERROR(AS274),"",FV((1+'Retirement Calculator'!$B$57)^(1/12)-1,AR274,-AS274,,0))</f>
        <v>10076556.175432514</v>
      </c>
      <c r="AU274" s="47">
        <f>SUM($AJ$5:AS274)</f>
        <v>6850873975.0639038</v>
      </c>
      <c r="AW274" s="43" t="str">
        <f>IF(I274="","",SUM($I$5:I274))</f>
        <v/>
      </c>
      <c r="AY274" s="43">
        <f t="shared" si="90"/>
        <v>23</v>
      </c>
      <c r="AZ274" s="43">
        <f t="shared" si="91"/>
        <v>270</v>
      </c>
      <c r="BA274" s="43">
        <f>IF(BA273&lt;'Retirement Calculator'!$B$68,BA273+1,NA())</f>
        <v>270</v>
      </c>
      <c r="BB274" s="45">
        <f>IF(ISERROR(BA274),"",IF(AY274=AY273+1,BB273*(1+'Retirement Calculator'!$B$67),BB273))</f>
        <v>54295.462068966081</v>
      </c>
      <c r="BC274" s="43">
        <f>IF(ISERROR(BB274),"",FV((1+'Retirement Calculator'!$B$58)^(1/12)-1,BA274,-BB274,,0))</f>
        <v>39238866.022501647</v>
      </c>
      <c r="BD274" s="47">
        <f>SUM($AJ$5:BB274)</f>
        <v>384591804938.74469</v>
      </c>
      <c r="BF274" s="43" t="str">
        <f>IF(O274="","",SUM($O$5:O274))</f>
        <v/>
      </c>
      <c r="BH274" s="43">
        <f t="shared" si="92"/>
        <v>23</v>
      </c>
      <c r="BI274" s="43">
        <f t="shared" si="93"/>
        <v>270</v>
      </c>
      <c r="BJ274" s="43">
        <f>IF(BJ273&lt;'Retirement Calculator'!$B$68,BJ273+1,NA())</f>
        <v>270</v>
      </c>
      <c r="BM274" s="43">
        <f t="shared" si="94"/>
        <v>23</v>
      </c>
      <c r="BN274" s="43">
        <f t="shared" si="95"/>
        <v>270</v>
      </c>
      <c r="BO274" s="43">
        <f>IF(BO273&lt;'Retirement Calculator'!$B$68,BO273+1,NA())</f>
        <v>270</v>
      </c>
      <c r="BR274" s="43">
        <f t="shared" si="96"/>
        <v>23</v>
      </c>
      <c r="BS274" s="43">
        <f t="shared" si="97"/>
        <v>270</v>
      </c>
      <c r="BT274" s="43">
        <f>IF(BT273&lt;'Retirement Calculator'!$B$68,BT273+1,NA())</f>
        <v>270</v>
      </c>
      <c r="BW274" s="43">
        <f t="shared" si="98"/>
        <v>23</v>
      </c>
      <c r="BX274" s="43">
        <f t="shared" si="99"/>
        <v>270</v>
      </c>
      <c r="BY274" s="43">
        <f>IF(BY273&lt;'Retirement Calculator'!$B$68,BY273+1,NA())</f>
        <v>270</v>
      </c>
    </row>
    <row r="275" spans="1:77">
      <c r="A275" s="44"/>
      <c r="B275" s="12" t="e">
        <f xml:space="preserve"> IF(ISERROR(F275),NA(),AI275)</f>
        <v>#N/A</v>
      </c>
      <c r="C275" s="71"/>
      <c r="D275" s="104"/>
      <c r="E275" s="99"/>
      <c r="F275" s="102" t="e">
        <f t="shared" si="83"/>
        <v>#N/A</v>
      </c>
      <c r="G275" s="103" t="str">
        <f>IF(D275="","",(D275+G274)*(1+((1+'Retirement Calculator'!$B$56)^(1/12)-1)))</f>
        <v/>
      </c>
      <c r="H275" s="55" t="str">
        <f>IF(C275="","",FV((1+'Retirement Calculator'!$B$56)^(1/12)-1,AI275,-C275,,0))</f>
        <v/>
      </c>
      <c r="I275" s="71"/>
      <c r="J275" s="99"/>
      <c r="K275" s="99"/>
      <c r="L275" s="102" t="e">
        <f t="shared" si="84"/>
        <v>#N/A</v>
      </c>
      <c r="M275" s="12" t="str">
        <f>IF(I275="","",FV((1+'Retirement Calculator'!$B$57)^(1/12)-1,AR275,-I275,,0))</f>
        <v/>
      </c>
      <c r="N275" s="12" t="str">
        <f>IF(J275="","",(J275+N274)*(1+((1+'Retirement Calculator'!$B$57)^(1/12)-1)))</f>
        <v/>
      </c>
      <c r="O275" s="71"/>
      <c r="P275" s="71"/>
      <c r="Q275" s="99"/>
      <c r="R275" s="69" t="e">
        <f t="shared" si="85"/>
        <v>#N/A</v>
      </c>
      <c r="S275" s="12" t="str">
        <f>IF(O275="","",FV((1+'Retirement Calculator'!$B$58)^(1/12)-1,BA275,-O275,,0))</f>
        <v/>
      </c>
      <c r="T275" s="43" t="str">
        <f>IF(P275="","",(P275+T274)*(1+((1+'Retirement Calculator'!$B$58)^(1/12)-1)))</f>
        <v/>
      </c>
      <c r="U275" s="71"/>
      <c r="V275" s="99"/>
      <c r="W275" s="108" t="str">
        <f>IF(U275="","",(U275+W274)*(1+((1+'Retirement Calculator'!$C$65)^(1/12)-1)))</f>
        <v/>
      </c>
      <c r="X275" s="73">
        <f t="shared" si="80"/>
        <v>0</v>
      </c>
      <c r="Y275" s="83" t="str">
        <f>IF(ISERROR(B275),"",SUM($X$5:X275))</f>
        <v/>
      </c>
      <c r="Z275" s="73">
        <f t="shared" si="81"/>
        <v>0</v>
      </c>
      <c r="AA275" s="83" t="str">
        <f>IF(ISERROR(B275),"",IF(Z275=0,NA(),SUM($Z$5:Z275)))</f>
        <v/>
      </c>
      <c r="AB275" s="83">
        <f t="shared" si="82"/>
        <v>0</v>
      </c>
      <c r="AC275" s="83" t="str">
        <f>IF(ISERROR(B275),"",IF(AB275=0,NA(),SUM($AB$5:AB275)))</f>
        <v/>
      </c>
      <c r="AD275" s="68">
        <f>IF(ISERROR(AI275),"",IF(AG275=AG274+1,AD274*(1+'Retirement Calculator'!$B$6),AD274))</f>
        <v>240721.1399624573</v>
      </c>
      <c r="AE275" s="135"/>
      <c r="AF275" s="83" t="str">
        <f>IF(AE275="","",NPER((1+'Retirement Calculator'!$B$15)/(1+'Retirement Calculator'!$B$14)-1,-12*AE275,AA275,,1))</f>
        <v/>
      </c>
      <c r="AG275" s="129">
        <f t="shared" si="86"/>
        <v>23</v>
      </c>
      <c r="AH275" s="43">
        <f t="shared" si="87"/>
        <v>271</v>
      </c>
      <c r="AI275" s="43">
        <f>IF(AI274&lt;'Retirement Calculator'!$B$68,AI274+1,NA())</f>
        <v>271</v>
      </c>
      <c r="AJ275" s="47">
        <f>IF(ISERROR(AI275),"",IF(AG275=AG274+1,AJ274*(1+'Retirement Calculator'!$B$67),AJ274))</f>
        <v>108590.92413793216</v>
      </c>
      <c r="AK275" s="43">
        <f>IF(ISERROR(AJ275),"",FV((1+'Retirement Calculator'!$B$56)^(1/12)-1,AI275,-AJ275,,0))</f>
        <v>103573168.26305385</v>
      </c>
      <c r="AL275" s="47">
        <f>SUM($AJ$5:AJ275)</f>
        <v>12190252.429878687</v>
      </c>
      <c r="AN275" s="43" t="str">
        <f>IF(C275="","",SUM($C$5:C275))</f>
        <v/>
      </c>
      <c r="AP275" s="43">
        <f t="shared" si="88"/>
        <v>23</v>
      </c>
      <c r="AQ275" s="43">
        <f t="shared" si="89"/>
        <v>271</v>
      </c>
      <c r="AR275" s="43">
        <f>IF(AR274&lt;'Retirement Calculator'!$B$68,AR274+1,NA())</f>
        <v>271</v>
      </c>
      <c r="AS275" s="45">
        <f>IF(ISERROR(AR275),"",IF(AP275=AP274+1,AS274*(1+'Retirement Calculator'!$B$67),AS274))</f>
        <v>18098.487356322024</v>
      </c>
      <c r="AT275" s="43">
        <f>IF(ISERROR(AS275),"",FV((1+'Retirement Calculator'!$B$57)^(1/12)-1,AR275,-AS275,,0))</f>
        <v>10143702.809497276</v>
      </c>
      <c r="AU275" s="47">
        <f>SUM($AJ$5:AS275)</f>
        <v>6966764650.1683302</v>
      </c>
      <c r="AW275" s="43" t="str">
        <f>IF(I275="","",SUM($I$5:I275))</f>
        <v/>
      </c>
      <c r="AY275" s="43">
        <f t="shared" si="90"/>
        <v>23</v>
      </c>
      <c r="AZ275" s="43">
        <f t="shared" si="91"/>
        <v>271</v>
      </c>
      <c r="BA275" s="43">
        <f>IF(BA274&lt;'Retirement Calculator'!$B$68,BA274+1,NA())</f>
        <v>271</v>
      </c>
      <c r="BB275" s="45">
        <f>IF(ISERROR(BA275),"",IF(AY275=AY274+1,BB274*(1+'Retirement Calculator'!$B$67),BB274))</f>
        <v>54295.462068966081</v>
      </c>
      <c r="BC275" s="43">
        <f>IF(ISERROR(BB275),"",FV((1+'Retirement Calculator'!$B$58)^(1/12)-1,BA275,-BB275,,0))</f>
        <v>39545625.530041777</v>
      </c>
      <c r="BD275" s="47">
        <f>SUM($AJ$5:BB275)</f>
        <v>391684658827.28906</v>
      </c>
      <c r="BF275" s="43" t="str">
        <f>IF(O275="","",SUM($O$5:O275))</f>
        <v/>
      </c>
      <c r="BH275" s="43">
        <f t="shared" si="92"/>
        <v>23</v>
      </c>
      <c r="BI275" s="43">
        <f t="shared" si="93"/>
        <v>271</v>
      </c>
      <c r="BJ275" s="43">
        <f>IF(BJ274&lt;'Retirement Calculator'!$B$68,BJ274+1,NA())</f>
        <v>271</v>
      </c>
      <c r="BM275" s="43">
        <f t="shared" si="94"/>
        <v>23</v>
      </c>
      <c r="BN275" s="43">
        <f t="shared" si="95"/>
        <v>271</v>
      </c>
      <c r="BO275" s="43">
        <f>IF(BO274&lt;'Retirement Calculator'!$B$68,BO274+1,NA())</f>
        <v>271</v>
      </c>
      <c r="BR275" s="43">
        <f t="shared" si="96"/>
        <v>23</v>
      </c>
      <c r="BS275" s="43">
        <f t="shared" si="97"/>
        <v>271</v>
      </c>
      <c r="BT275" s="43">
        <f>IF(BT274&lt;'Retirement Calculator'!$B$68,BT274+1,NA())</f>
        <v>271</v>
      </c>
      <c r="BW275" s="43">
        <f t="shared" si="98"/>
        <v>23</v>
      </c>
      <c r="BX275" s="43">
        <f t="shared" si="99"/>
        <v>271</v>
      </c>
      <c r="BY275" s="43">
        <f>IF(BY274&lt;'Retirement Calculator'!$B$68,BY274+1,NA())</f>
        <v>271</v>
      </c>
    </row>
    <row r="276" spans="1:77">
      <c r="A276" s="44"/>
      <c r="B276" s="12" t="e">
        <f xml:space="preserve"> IF(ISERROR(F276),NA(),AI276)</f>
        <v>#N/A</v>
      </c>
      <c r="C276" s="71"/>
      <c r="D276" s="104"/>
      <c r="E276" s="99"/>
      <c r="F276" s="102" t="e">
        <f t="shared" si="83"/>
        <v>#N/A</v>
      </c>
      <c r="G276" s="103" t="str">
        <f>IF(D276="","",(D276+G275)*(1+((1+'Retirement Calculator'!$B$56)^(1/12)-1)))</f>
        <v/>
      </c>
      <c r="H276" s="55" t="str">
        <f>IF(C276="","",FV((1+'Retirement Calculator'!$B$56)^(1/12)-1,AI276,-C276,,0))</f>
        <v/>
      </c>
      <c r="I276" s="71"/>
      <c r="J276" s="99"/>
      <c r="K276" s="99"/>
      <c r="L276" s="102" t="e">
        <f t="shared" si="84"/>
        <v>#N/A</v>
      </c>
      <c r="M276" s="12" t="str">
        <f>IF(I276="","",FV((1+'Retirement Calculator'!$B$57)^(1/12)-1,AR276,-I276,,0))</f>
        <v/>
      </c>
      <c r="N276" s="12" t="str">
        <f>IF(J276="","",(J276+N275)*(1+((1+'Retirement Calculator'!$B$57)^(1/12)-1)))</f>
        <v/>
      </c>
      <c r="O276" s="71"/>
      <c r="P276" s="71"/>
      <c r="Q276" s="99"/>
      <c r="R276" s="69" t="e">
        <f t="shared" si="85"/>
        <v>#N/A</v>
      </c>
      <c r="S276" s="12" t="str">
        <f>IF(O276="","",FV((1+'Retirement Calculator'!$B$58)^(1/12)-1,BA276,-O276,,0))</f>
        <v/>
      </c>
      <c r="T276" s="43" t="str">
        <f>IF(P276="","",(P276+T275)*(1+((1+'Retirement Calculator'!$B$58)^(1/12)-1)))</f>
        <v/>
      </c>
      <c r="U276" s="71"/>
      <c r="V276" s="99"/>
      <c r="W276" s="108" t="str">
        <f>IF(U276="","",(U276+W275)*(1+((1+'Retirement Calculator'!$C$65)^(1/12)-1)))</f>
        <v/>
      </c>
      <c r="X276" s="73">
        <f t="shared" si="80"/>
        <v>0</v>
      </c>
      <c r="Y276" s="83" t="str">
        <f>IF(ISERROR(B276),"",SUM($X$5:X276))</f>
        <v/>
      </c>
      <c r="Z276" s="73">
        <f t="shared" si="81"/>
        <v>0</v>
      </c>
      <c r="AA276" s="83" t="str">
        <f>IF(ISERROR(B276),"",IF(Z276=0,NA(),SUM($Z$5:Z276)))</f>
        <v/>
      </c>
      <c r="AB276" s="83">
        <f t="shared" si="82"/>
        <v>0</v>
      </c>
      <c r="AC276" s="83" t="str">
        <f>IF(ISERROR(B276),"",IF(AB276=0,NA(),SUM($AB$5:AB276)))</f>
        <v/>
      </c>
      <c r="AD276" s="68">
        <f>IF(ISERROR(AI276),"",IF(AG276=AG275+1,AD275*(1+'Retirement Calculator'!$B$6),AD275))</f>
        <v>240721.1399624573</v>
      </c>
      <c r="AE276" s="135"/>
      <c r="AF276" s="83" t="str">
        <f>IF(AE276="","",NPER((1+'Retirement Calculator'!$B$15)/(1+'Retirement Calculator'!$B$14)-1,-12*AE276,AA276,,1))</f>
        <v/>
      </c>
      <c r="AG276" s="129">
        <f t="shared" si="86"/>
        <v>23</v>
      </c>
      <c r="AH276" s="43">
        <f t="shared" si="87"/>
        <v>272</v>
      </c>
      <c r="AI276" s="43">
        <f>IF(AI275&lt;'Retirement Calculator'!$B$68,AI275+1,NA())</f>
        <v>272</v>
      </c>
      <c r="AJ276" s="47">
        <f>IF(ISERROR(AI276),"",IF(AG276=AG275+1,AJ275*(1+'Retirement Calculator'!$B$67),AJ275))</f>
        <v>108590.92413793216</v>
      </c>
      <c r="AK276" s="43">
        <f>IF(ISERROR(AJ276),"",FV((1+'Retirement Calculator'!$B$56)^(1/12)-1,AI276,-AJ276,,0))</f>
        <v>104507666.17558791</v>
      </c>
      <c r="AL276" s="47">
        <f>SUM($AJ$5:AJ276)</f>
        <v>12298843.354016619</v>
      </c>
      <c r="AN276" s="43" t="str">
        <f>IF(C276="","",SUM($C$5:C276))</f>
        <v/>
      </c>
      <c r="AP276" s="43">
        <f t="shared" si="88"/>
        <v>23</v>
      </c>
      <c r="AQ276" s="43">
        <f t="shared" si="89"/>
        <v>272</v>
      </c>
      <c r="AR276" s="43">
        <f>IF(AR275&lt;'Retirement Calculator'!$B$68,AR275+1,NA())</f>
        <v>272</v>
      </c>
      <c r="AS276" s="45">
        <f>IF(ISERROR(AR276),"",IF(AP276=AP275+1,AS275*(1+'Retirement Calculator'!$B$67),AS275))</f>
        <v>18098.487356322024</v>
      </c>
      <c r="AT276" s="43">
        <f>IF(ISERROR(AS276),"",FV((1+'Retirement Calculator'!$B$57)^(1/12)-1,AR276,-AS276,,0))</f>
        <v>10211176.28319864</v>
      </c>
      <c r="AU276" s="47">
        <f>SUM($AJ$5:AS276)</f>
        <v>7083698416.1094284</v>
      </c>
      <c r="AW276" s="43" t="str">
        <f>IF(I276="","",SUM($I$5:I276))</f>
        <v/>
      </c>
      <c r="AY276" s="43">
        <f t="shared" si="90"/>
        <v>23</v>
      </c>
      <c r="AZ276" s="43">
        <f t="shared" si="91"/>
        <v>272</v>
      </c>
      <c r="BA276" s="43">
        <f>IF(BA275&lt;'Retirement Calculator'!$B$68,BA275+1,NA())</f>
        <v>272</v>
      </c>
      <c r="BB276" s="45">
        <f>IF(ISERROR(BA276),"",IF(AY276=AY275+1,BB275*(1+'Retirement Calculator'!$B$67),BB275))</f>
        <v>54295.462068966081</v>
      </c>
      <c r="BC276" s="43">
        <f>IF(ISERROR(BB276),"",FV((1+'Retirement Calculator'!$B$58)^(1/12)-1,BA276,-BB276,,0))</f>
        <v>39854358.737489954</v>
      </c>
      <c r="BD276" s="47">
        <f>SUM($AJ$5:BB276)</f>
        <v>398895557048.0849</v>
      </c>
      <c r="BF276" s="43" t="str">
        <f>IF(O276="","",SUM($O$5:O276))</f>
        <v/>
      </c>
      <c r="BH276" s="43">
        <f t="shared" si="92"/>
        <v>23</v>
      </c>
      <c r="BI276" s="43">
        <f t="shared" si="93"/>
        <v>272</v>
      </c>
      <c r="BJ276" s="43">
        <f>IF(BJ275&lt;'Retirement Calculator'!$B$68,BJ275+1,NA())</f>
        <v>272</v>
      </c>
      <c r="BM276" s="43">
        <f t="shared" si="94"/>
        <v>23</v>
      </c>
      <c r="BN276" s="43">
        <f t="shared" si="95"/>
        <v>272</v>
      </c>
      <c r="BO276" s="43">
        <f>IF(BO275&lt;'Retirement Calculator'!$B$68,BO275+1,NA())</f>
        <v>272</v>
      </c>
      <c r="BR276" s="43">
        <f t="shared" si="96"/>
        <v>23</v>
      </c>
      <c r="BS276" s="43">
        <f t="shared" si="97"/>
        <v>272</v>
      </c>
      <c r="BT276" s="43">
        <f>IF(BT275&lt;'Retirement Calculator'!$B$68,BT275+1,NA())</f>
        <v>272</v>
      </c>
      <c r="BW276" s="43">
        <f t="shared" si="98"/>
        <v>23</v>
      </c>
      <c r="BX276" s="43">
        <f t="shared" si="99"/>
        <v>272</v>
      </c>
      <c r="BY276" s="43">
        <f>IF(BY275&lt;'Retirement Calculator'!$B$68,BY275+1,NA())</f>
        <v>272</v>
      </c>
    </row>
    <row r="277" spans="1:77">
      <c r="A277" s="44"/>
      <c r="B277" s="12" t="e">
        <f xml:space="preserve"> IF(ISERROR(F277),NA(),AI277)</f>
        <v>#N/A</v>
      </c>
      <c r="C277" s="71"/>
      <c r="D277" s="104"/>
      <c r="E277" s="99"/>
      <c r="F277" s="102" t="e">
        <f t="shared" si="83"/>
        <v>#N/A</v>
      </c>
      <c r="G277" s="103" t="str">
        <f>IF(D277="","",(D277+G276)*(1+((1+'Retirement Calculator'!$B$56)^(1/12)-1)))</f>
        <v/>
      </c>
      <c r="H277" s="55" t="str">
        <f>IF(C277="","",FV((1+'Retirement Calculator'!$B$56)^(1/12)-1,AI277,-C277,,0))</f>
        <v/>
      </c>
      <c r="I277" s="71"/>
      <c r="J277" s="99"/>
      <c r="K277" s="99"/>
      <c r="L277" s="102" t="e">
        <f t="shared" si="84"/>
        <v>#N/A</v>
      </c>
      <c r="M277" s="12" t="str">
        <f>IF(I277="","",FV((1+'Retirement Calculator'!$B$57)^(1/12)-1,AR277,-I277,,0))</f>
        <v/>
      </c>
      <c r="N277" s="12" t="str">
        <f>IF(J277="","",(J277+N276)*(1+((1+'Retirement Calculator'!$B$57)^(1/12)-1)))</f>
        <v/>
      </c>
      <c r="O277" s="71"/>
      <c r="P277" s="71"/>
      <c r="Q277" s="99"/>
      <c r="R277" s="69" t="e">
        <f t="shared" si="85"/>
        <v>#N/A</v>
      </c>
      <c r="S277" s="12" t="str">
        <f>IF(O277="","",FV((1+'Retirement Calculator'!$B$58)^(1/12)-1,BA277,-O277,,0))</f>
        <v/>
      </c>
      <c r="T277" s="43" t="str">
        <f>IF(P277="","",(P277+T276)*(1+((1+'Retirement Calculator'!$B$58)^(1/12)-1)))</f>
        <v/>
      </c>
      <c r="U277" s="71"/>
      <c r="V277" s="99"/>
      <c r="W277" s="108" t="str">
        <f>IF(U277="","",(U277+W276)*(1+((1+'Retirement Calculator'!$C$65)^(1/12)-1)))</f>
        <v/>
      </c>
      <c r="X277" s="73">
        <f t="shared" si="80"/>
        <v>0</v>
      </c>
      <c r="Y277" s="83" t="str">
        <f>IF(ISERROR(B277),"",SUM($X$5:X277))</f>
        <v/>
      </c>
      <c r="Z277" s="73">
        <f t="shared" si="81"/>
        <v>0</v>
      </c>
      <c r="AA277" s="83" t="str">
        <f>IF(ISERROR(B277),"",IF(Z277=0,NA(),SUM($Z$5:Z277)))</f>
        <v/>
      </c>
      <c r="AB277" s="83">
        <f t="shared" si="82"/>
        <v>0</v>
      </c>
      <c r="AC277" s="83" t="str">
        <f>IF(ISERROR(B277),"",IF(AB277=0,NA(),SUM($AB$5:AB277)))</f>
        <v/>
      </c>
      <c r="AD277" s="68">
        <f>IF(ISERROR(AI277),"",IF(AG277=AG276+1,AD276*(1+'Retirement Calculator'!$B$6),AD276))</f>
        <v>240721.1399624573</v>
      </c>
      <c r="AE277" s="135"/>
      <c r="AF277" s="83" t="str">
        <f>IF(AE277="","",NPER((1+'Retirement Calculator'!$B$15)/(1+'Retirement Calculator'!$B$14)-1,-12*AE277,AA277,,1))</f>
        <v/>
      </c>
      <c r="AG277" s="129">
        <f t="shared" si="86"/>
        <v>23</v>
      </c>
      <c r="AH277" s="43">
        <f t="shared" si="87"/>
        <v>273</v>
      </c>
      <c r="AI277" s="43">
        <f>IF(AI276&lt;'Retirement Calculator'!$B$68,AI276+1,NA())</f>
        <v>273</v>
      </c>
      <c r="AJ277" s="47">
        <f>IF(ISERROR(AI277),"",IF(AG277=AG276+1,AJ276*(1+'Retirement Calculator'!$B$67),AJ276))</f>
        <v>108590.92413793216</v>
      </c>
      <c r="AK277" s="43">
        <f>IF(ISERROR(AJ277),"",FV((1+'Retirement Calculator'!$B$56)^(1/12)-1,AI277,-AJ277,,0))</f>
        <v>105449615.90570697</v>
      </c>
      <c r="AL277" s="47">
        <f>SUM($AJ$5:AJ277)</f>
        <v>12407434.27815455</v>
      </c>
      <c r="AN277" s="43" t="str">
        <f>IF(C277="","",SUM($C$5:C277))</f>
        <v/>
      </c>
      <c r="AP277" s="43">
        <f t="shared" si="88"/>
        <v>23</v>
      </c>
      <c r="AQ277" s="43">
        <f t="shared" si="89"/>
        <v>273</v>
      </c>
      <c r="AR277" s="43">
        <f>IF(AR276&lt;'Retirement Calculator'!$B$68,AR276+1,NA())</f>
        <v>273</v>
      </c>
      <c r="AS277" s="45">
        <f>IF(ISERROR(AR277),"",IF(AP277=AP276+1,AS276*(1+'Retirement Calculator'!$B$67),AS276))</f>
        <v>18098.487356322024</v>
      </c>
      <c r="AT277" s="43">
        <f>IF(ISERROR(AS277),"",FV((1+'Retirement Calculator'!$B$57)^(1/12)-1,AR277,-AS277,,0))</f>
        <v>10278978.187445061</v>
      </c>
      <c r="AU277" s="47">
        <f>SUM($AJ$5:AS277)</f>
        <v>7201682724.7047844</v>
      </c>
      <c r="AW277" s="43" t="str">
        <f>IF(I277="","",SUM($I$5:I277))</f>
        <v/>
      </c>
      <c r="AY277" s="43">
        <f t="shared" si="90"/>
        <v>23</v>
      </c>
      <c r="AZ277" s="43">
        <f t="shared" si="91"/>
        <v>273</v>
      </c>
      <c r="BA277" s="43">
        <f>IF(BA276&lt;'Retirement Calculator'!$B$68,BA276+1,NA())</f>
        <v>273</v>
      </c>
      <c r="BB277" s="45">
        <f>IF(ISERROR(BA277),"",IF(AY277=AY276+1,BB276*(1+'Retirement Calculator'!$B$67),BB276))</f>
        <v>54295.462068966081</v>
      </c>
      <c r="BC277" s="43">
        <f>IF(ISERROR(BB277),"",FV((1+'Retirement Calculator'!$B$58)^(1/12)-1,BA277,-BB277,,0))</f>
        <v>40165078.343690805</v>
      </c>
      <c r="BD277" s="47">
        <f>SUM($AJ$5:BB277)</f>
        <v>406225557924.03455</v>
      </c>
      <c r="BF277" s="43" t="str">
        <f>IF(O277="","",SUM($O$5:O277))</f>
        <v/>
      </c>
      <c r="BH277" s="43">
        <f t="shared" si="92"/>
        <v>23</v>
      </c>
      <c r="BI277" s="43">
        <f t="shared" si="93"/>
        <v>273</v>
      </c>
      <c r="BJ277" s="43">
        <f>IF(BJ276&lt;'Retirement Calculator'!$B$68,BJ276+1,NA())</f>
        <v>273</v>
      </c>
      <c r="BM277" s="43">
        <f t="shared" si="94"/>
        <v>23</v>
      </c>
      <c r="BN277" s="43">
        <f t="shared" si="95"/>
        <v>273</v>
      </c>
      <c r="BO277" s="43">
        <f>IF(BO276&lt;'Retirement Calculator'!$B$68,BO276+1,NA())</f>
        <v>273</v>
      </c>
      <c r="BR277" s="43">
        <f t="shared" si="96"/>
        <v>23</v>
      </c>
      <c r="BS277" s="43">
        <f t="shared" si="97"/>
        <v>273</v>
      </c>
      <c r="BT277" s="43">
        <f>IF(BT276&lt;'Retirement Calculator'!$B$68,BT276+1,NA())</f>
        <v>273</v>
      </c>
      <c r="BW277" s="43">
        <f t="shared" si="98"/>
        <v>23</v>
      </c>
      <c r="BX277" s="43">
        <f t="shared" si="99"/>
        <v>273</v>
      </c>
      <c r="BY277" s="43">
        <f>IF(BY276&lt;'Retirement Calculator'!$B$68,BY276+1,NA())</f>
        <v>273</v>
      </c>
    </row>
    <row r="278" spans="1:77">
      <c r="A278" s="44"/>
      <c r="B278" s="12" t="e">
        <f xml:space="preserve"> IF(ISERROR(F278),NA(),AI278)</f>
        <v>#N/A</v>
      </c>
      <c r="C278" s="71"/>
      <c r="D278" s="104"/>
      <c r="E278" s="99"/>
      <c r="F278" s="102" t="e">
        <f t="shared" si="83"/>
        <v>#N/A</v>
      </c>
      <c r="G278" s="103" t="str">
        <f>IF(D278="","",(D278+G277)*(1+((1+'Retirement Calculator'!$B$56)^(1/12)-1)))</f>
        <v/>
      </c>
      <c r="H278" s="55" t="str">
        <f>IF(C278="","",FV((1+'Retirement Calculator'!$B$56)^(1/12)-1,AI278,-C278,,0))</f>
        <v/>
      </c>
      <c r="I278" s="71"/>
      <c r="J278" s="99"/>
      <c r="K278" s="99"/>
      <c r="L278" s="102" t="e">
        <f t="shared" si="84"/>
        <v>#N/A</v>
      </c>
      <c r="M278" s="12" t="str">
        <f>IF(I278="","",FV((1+'Retirement Calculator'!$B$57)^(1/12)-1,AR278,-I278,,0))</f>
        <v/>
      </c>
      <c r="N278" s="12" t="str">
        <f>IF(J278="","",(J278+N277)*(1+((1+'Retirement Calculator'!$B$57)^(1/12)-1)))</f>
        <v/>
      </c>
      <c r="O278" s="71"/>
      <c r="P278" s="71"/>
      <c r="Q278" s="99"/>
      <c r="R278" s="69" t="e">
        <f t="shared" si="85"/>
        <v>#N/A</v>
      </c>
      <c r="S278" s="12" t="str">
        <f>IF(O278="","",FV((1+'Retirement Calculator'!$B$58)^(1/12)-1,BA278,-O278,,0))</f>
        <v/>
      </c>
      <c r="T278" s="43" t="str">
        <f>IF(P278="","",(P278+T277)*(1+((1+'Retirement Calculator'!$B$58)^(1/12)-1)))</f>
        <v/>
      </c>
      <c r="U278" s="71"/>
      <c r="V278" s="99"/>
      <c r="W278" s="108" t="str">
        <f>IF(U278="","",(U278+W277)*(1+((1+'Retirement Calculator'!$C$65)^(1/12)-1)))</f>
        <v/>
      </c>
      <c r="X278" s="73">
        <f t="shared" si="80"/>
        <v>0</v>
      </c>
      <c r="Y278" s="83" t="str">
        <f>IF(ISERROR(B278),"",SUM($X$5:X278))</f>
        <v/>
      </c>
      <c r="Z278" s="73">
        <f t="shared" si="81"/>
        <v>0</v>
      </c>
      <c r="AA278" s="83" t="str">
        <f>IF(ISERROR(B278),"",IF(Z278=0,NA(),SUM($Z$5:Z278)))</f>
        <v/>
      </c>
      <c r="AB278" s="83">
        <f t="shared" si="82"/>
        <v>0</v>
      </c>
      <c r="AC278" s="83" t="str">
        <f>IF(ISERROR(B278),"",IF(AB278=0,NA(),SUM($AB$5:AB278)))</f>
        <v/>
      </c>
      <c r="AD278" s="68">
        <f>IF(ISERROR(AI278),"",IF(AG278=AG277+1,AD277*(1+'Retirement Calculator'!$B$6),AD277))</f>
        <v>240721.1399624573</v>
      </c>
      <c r="AE278" s="135"/>
      <c r="AF278" s="83" t="str">
        <f>IF(AE278="","",NPER((1+'Retirement Calculator'!$B$15)/(1+'Retirement Calculator'!$B$14)-1,-12*AE278,AA278,,1))</f>
        <v/>
      </c>
      <c r="AG278" s="129">
        <f t="shared" si="86"/>
        <v>23</v>
      </c>
      <c r="AH278" s="43">
        <f t="shared" si="87"/>
        <v>274</v>
      </c>
      <c r="AI278" s="43">
        <f>IF(AI277&lt;'Retirement Calculator'!$B$68,AI277+1,NA())</f>
        <v>274</v>
      </c>
      <c r="AJ278" s="47">
        <f>IF(ISERROR(AI278),"",IF(AG278=AG277+1,AJ277*(1+'Retirement Calculator'!$B$67),AJ277))</f>
        <v>108590.92413793216</v>
      </c>
      <c r="AK278" s="43">
        <f>IF(ISERROR(AJ278),"",FV((1+'Retirement Calculator'!$B$56)^(1/12)-1,AI278,-AJ278,,0))</f>
        <v>106399076.87525098</v>
      </c>
      <c r="AL278" s="47">
        <f>SUM($AJ$5:AJ278)</f>
        <v>12516025.202292481</v>
      </c>
      <c r="AN278" s="43" t="str">
        <f>IF(C278="","",SUM($C$5:C278))</f>
        <v/>
      </c>
      <c r="AP278" s="43">
        <f t="shared" si="88"/>
        <v>23</v>
      </c>
      <c r="AQ278" s="43">
        <f t="shared" si="89"/>
        <v>274</v>
      </c>
      <c r="AR278" s="43">
        <f>IF(AR277&lt;'Retirement Calculator'!$B$68,AR277+1,NA())</f>
        <v>274</v>
      </c>
      <c r="AS278" s="45">
        <f>IF(ISERROR(AR278),"",IF(AP278=AP277+1,AS277*(1+'Retirement Calculator'!$B$67),AS277))</f>
        <v>18098.487356322024</v>
      </c>
      <c r="AT278" s="43">
        <f>IF(ISERROR(AS278),"",FV((1+'Retirement Calculator'!$B$57)^(1/12)-1,AR278,-AS278,,0))</f>
        <v>10347110.120888835</v>
      </c>
      <c r="AU278" s="47">
        <f>SUM($AJ$5:AS278)</f>
        <v>7320725087.1938219</v>
      </c>
      <c r="AW278" s="43" t="str">
        <f>IF(I278="","",SUM($I$5:I278))</f>
        <v/>
      </c>
      <c r="AY278" s="43">
        <f t="shared" si="90"/>
        <v>23</v>
      </c>
      <c r="AZ278" s="43">
        <f t="shared" si="91"/>
        <v>274</v>
      </c>
      <c r="BA278" s="43">
        <f>IF(BA277&lt;'Retirement Calculator'!$B$68,BA277+1,NA())</f>
        <v>274</v>
      </c>
      <c r="BB278" s="45">
        <f>IF(ISERROR(BA278),"",IF(AY278=AY277+1,BB277*(1+'Retirement Calculator'!$B$67),BB277))</f>
        <v>54295.462068966081</v>
      </c>
      <c r="BC278" s="43">
        <f>IF(ISERROR(BB278),"",FV((1+'Retirement Calculator'!$B$58)^(1/12)-1,BA278,-BB278,,0))</f>
        <v>40477797.129193731</v>
      </c>
      <c r="BD278" s="47">
        <f>SUM($AJ$5:BB278)</f>
        <v>413675727350.30042</v>
      </c>
      <c r="BF278" s="43" t="str">
        <f>IF(O278="","",SUM($O$5:O278))</f>
        <v/>
      </c>
      <c r="BH278" s="43">
        <f t="shared" si="92"/>
        <v>23</v>
      </c>
      <c r="BI278" s="43">
        <f t="shared" si="93"/>
        <v>274</v>
      </c>
      <c r="BJ278" s="43">
        <f>IF(BJ277&lt;'Retirement Calculator'!$B$68,BJ277+1,NA())</f>
        <v>274</v>
      </c>
      <c r="BM278" s="43">
        <f t="shared" si="94"/>
        <v>23</v>
      </c>
      <c r="BN278" s="43">
        <f t="shared" si="95"/>
        <v>274</v>
      </c>
      <c r="BO278" s="43">
        <f>IF(BO277&lt;'Retirement Calculator'!$B$68,BO277+1,NA())</f>
        <v>274</v>
      </c>
      <c r="BR278" s="43">
        <f t="shared" si="96"/>
        <v>23</v>
      </c>
      <c r="BS278" s="43">
        <f t="shared" si="97"/>
        <v>274</v>
      </c>
      <c r="BT278" s="43">
        <f>IF(BT277&lt;'Retirement Calculator'!$B$68,BT277+1,NA())</f>
        <v>274</v>
      </c>
      <c r="BW278" s="43">
        <f t="shared" si="98"/>
        <v>23</v>
      </c>
      <c r="BX278" s="43">
        <f t="shared" si="99"/>
        <v>274</v>
      </c>
      <c r="BY278" s="43">
        <f>IF(BY277&lt;'Retirement Calculator'!$B$68,BY277+1,NA())</f>
        <v>274</v>
      </c>
    </row>
    <row r="279" spans="1:77">
      <c r="A279" s="44"/>
      <c r="B279" s="12" t="e">
        <f xml:space="preserve"> IF(ISERROR(F279),NA(),AI279)</f>
        <v>#N/A</v>
      </c>
      <c r="C279" s="71"/>
      <c r="D279" s="104"/>
      <c r="E279" s="99"/>
      <c r="F279" s="102" t="e">
        <f t="shared" si="83"/>
        <v>#N/A</v>
      </c>
      <c r="G279" s="103" t="str">
        <f>IF(D279="","",(D279+G278)*(1+((1+'Retirement Calculator'!$B$56)^(1/12)-1)))</f>
        <v/>
      </c>
      <c r="H279" s="55" t="str">
        <f>IF(C279="","",FV((1+'Retirement Calculator'!$B$56)^(1/12)-1,AI279,-C279,,0))</f>
        <v/>
      </c>
      <c r="I279" s="71"/>
      <c r="J279" s="99"/>
      <c r="K279" s="99"/>
      <c r="L279" s="102" t="e">
        <f t="shared" si="84"/>
        <v>#N/A</v>
      </c>
      <c r="M279" s="12" t="str">
        <f>IF(I279="","",FV((1+'Retirement Calculator'!$B$57)^(1/12)-1,AR279,-I279,,0))</f>
        <v/>
      </c>
      <c r="N279" s="12" t="str">
        <f>IF(J279="","",(J279+N278)*(1+((1+'Retirement Calculator'!$B$57)^(1/12)-1)))</f>
        <v/>
      </c>
      <c r="O279" s="71"/>
      <c r="P279" s="71"/>
      <c r="Q279" s="99"/>
      <c r="R279" s="69" t="e">
        <f t="shared" si="85"/>
        <v>#N/A</v>
      </c>
      <c r="S279" s="12" t="str">
        <f>IF(O279="","",FV((1+'Retirement Calculator'!$B$58)^(1/12)-1,BA279,-O279,,0))</f>
        <v/>
      </c>
      <c r="T279" s="43" t="str">
        <f>IF(P279="","",(P279+T278)*(1+((1+'Retirement Calculator'!$B$58)^(1/12)-1)))</f>
        <v/>
      </c>
      <c r="U279" s="71"/>
      <c r="V279" s="99"/>
      <c r="W279" s="108" t="str">
        <f>IF(U279="","",(U279+W278)*(1+((1+'Retirement Calculator'!$C$65)^(1/12)-1)))</f>
        <v/>
      </c>
      <c r="X279" s="73">
        <f t="shared" si="80"/>
        <v>0</v>
      </c>
      <c r="Y279" s="83" t="str">
        <f>IF(ISERROR(B279),"",SUM($X$5:X279))</f>
        <v/>
      </c>
      <c r="Z279" s="73">
        <f t="shared" si="81"/>
        <v>0</v>
      </c>
      <c r="AA279" s="83" t="str">
        <f>IF(ISERROR(B279),"",IF(Z279=0,NA(),SUM($Z$5:Z279)))</f>
        <v/>
      </c>
      <c r="AB279" s="83">
        <f t="shared" si="82"/>
        <v>0</v>
      </c>
      <c r="AC279" s="83" t="str">
        <f>IF(ISERROR(B279),"",IF(AB279=0,NA(),SUM($AB$5:AB279)))</f>
        <v/>
      </c>
      <c r="AD279" s="68">
        <f>IF(ISERROR(AI279),"",IF(AG279=AG278+1,AD278*(1+'Retirement Calculator'!$B$6),AD278))</f>
        <v>240721.1399624573</v>
      </c>
      <c r="AE279" s="135"/>
      <c r="AF279" s="83" t="str">
        <f>IF(AE279="","",NPER((1+'Retirement Calculator'!$B$15)/(1+'Retirement Calculator'!$B$14)-1,-12*AE279,AA279,,1))</f>
        <v/>
      </c>
      <c r="AG279" s="129">
        <f t="shared" si="86"/>
        <v>23</v>
      </c>
      <c r="AH279" s="43">
        <f t="shared" si="87"/>
        <v>275</v>
      </c>
      <c r="AI279" s="43">
        <f>IF(AI278&lt;'Retirement Calculator'!$B$68,AI278+1,NA())</f>
        <v>275</v>
      </c>
      <c r="AJ279" s="47">
        <f>IF(ISERROR(AI279),"",IF(AG279=AG278+1,AJ278*(1+'Retirement Calculator'!$B$67),AJ278))</f>
        <v>108590.92413793216</v>
      </c>
      <c r="AK279" s="43">
        <f>IF(ISERROR(AJ279),"",FV((1+'Retirement Calculator'!$B$56)^(1/12)-1,AI279,-AJ279,,0))</f>
        <v>107356108.97989786</v>
      </c>
      <c r="AL279" s="47">
        <f>SUM($AJ$5:AJ279)</f>
        <v>12624616.126430413</v>
      </c>
      <c r="AN279" s="43" t="str">
        <f>IF(C279="","",SUM($C$5:C279))</f>
        <v/>
      </c>
      <c r="AP279" s="43">
        <f t="shared" si="88"/>
        <v>23</v>
      </c>
      <c r="AQ279" s="43">
        <f t="shared" si="89"/>
        <v>275</v>
      </c>
      <c r="AR279" s="43">
        <f>IF(AR278&lt;'Retirement Calculator'!$B$68,AR278+1,NA())</f>
        <v>275</v>
      </c>
      <c r="AS279" s="45">
        <f>IF(ISERROR(AR279),"",IF(AP279=AP278+1,AS278*(1+'Retirement Calculator'!$B$67),AS278))</f>
        <v>18098.487356322024</v>
      </c>
      <c r="AT279" s="43">
        <f>IF(ISERROR(AS279),"",FV((1+'Retirement Calculator'!$B$57)^(1/12)-1,AR279,-AS279,,0))</f>
        <v>10415573.689963754</v>
      </c>
      <c r="AU279" s="47">
        <f>SUM($AJ$5:AS279)</f>
        <v>7440833074.7116442</v>
      </c>
      <c r="AW279" s="43" t="str">
        <f>IF(I279="","",SUM($I$5:I279))</f>
        <v/>
      </c>
      <c r="AY279" s="43">
        <f t="shared" si="90"/>
        <v>23</v>
      </c>
      <c r="AZ279" s="43">
        <f t="shared" si="91"/>
        <v>275</v>
      </c>
      <c r="BA279" s="43">
        <f>IF(BA278&lt;'Retirement Calculator'!$B$68,BA278+1,NA())</f>
        <v>275</v>
      </c>
      <c r="BB279" s="45">
        <f>IF(ISERROR(BA279),"",IF(AY279=AY278+1,BB278*(1+'Retirement Calculator'!$B$67),BB278))</f>
        <v>54295.462068966081</v>
      </c>
      <c r="BC279" s="43">
        <f>IF(ISERROR(BB279),"",FV((1+'Retirement Calculator'!$B$58)^(1/12)-1,BA279,-BB279,,0))</f>
        <v>40792527.956778541</v>
      </c>
      <c r="BD279" s="47">
        <f>SUM($AJ$5:BB279)</f>
        <v>421247138854.68195</v>
      </c>
      <c r="BF279" s="43" t="str">
        <f>IF(O279="","",SUM($O$5:O279))</f>
        <v/>
      </c>
      <c r="BH279" s="43">
        <f t="shared" si="92"/>
        <v>23</v>
      </c>
      <c r="BI279" s="43">
        <f t="shared" si="93"/>
        <v>275</v>
      </c>
      <c r="BJ279" s="43">
        <f>IF(BJ278&lt;'Retirement Calculator'!$B$68,BJ278+1,NA())</f>
        <v>275</v>
      </c>
      <c r="BM279" s="43">
        <f t="shared" si="94"/>
        <v>23</v>
      </c>
      <c r="BN279" s="43">
        <f t="shared" si="95"/>
        <v>275</v>
      </c>
      <c r="BO279" s="43">
        <f>IF(BO278&lt;'Retirement Calculator'!$B$68,BO278+1,NA())</f>
        <v>275</v>
      </c>
      <c r="BR279" s="43">
        <f t="shared" si="96"/>
        <v>23</v>
      </c>
      <c r="BS279" s="43">
        <f t="shared" si="97"/>
        <v>275</v>
      </c>
      <c r="BT279" s="43">
        <f>IF(BT278&lt;'Retirement Calculator'!$B$68,BT278+1,NA())</f>
        <v>275</v>
      </c>
      <c r="BW279" s="43">
        <f t="shared" si="98"/>
        <v>23</v>
      </c>
      <c r="BX279" s="43">
        <f t="shared" si="99"/>
        <v>275</v>
      </c>
      <c r="BY279" s="43">
        <f>IF(BY278&lt;'Retirement Calculator'!$B$68,BY278+1,NA())</f>
        <v>275</v>
      </c>
    </row>
    <row r="280" spans="1:77">
      <c r="A280" s="44"/>
      <c r="B280" s="12" t="e">
        <f xml:space="preserve"> IF(ISERROR(F280),NA(),AI280)</f>
        <v>#N/A</v>
      </c>
      <c r="C280" s="71"/>
      <c r="D280" s="104"/>
      <c r="E280" s="99"/>
      <c r="F280" s="102" t="e">
        <f t="shared" si="83"/>
        <v>#N/A</v>
      </c>
      <c r="G280" s="103" t="str">
        <f>IF(D280="","",(D280+G279)*(1+((1+'Retirement Calculator'!$B$56)^(1/12)-1)))</f>
        <v/>
      </c>
      <c r="H280" s="55" t="str">
        <f>IF(C280="","",FV((1+'Retirement Calculator'!$B$56)^(1/12)-1,AI280,-C280,,0))</f>
        <v/>
      </c>
      <c r="I280" s="71"/>
      <c r="J280" s="99"/>
      <c r="K280" s="99"/>
      <c r="L280" s="102" t="e">
        <f t="shared" si="84"/>
        <v>#N/A</v>
      </c>
      <c r="M280" s="12" t="str">
        <f>IF(I280="","",FV((1+'Retirement Calculator'!$B$57)^(1/12)-1,AR280,-I280,,0))</f>
        <v/>
      </c>
      <c r="N280" s="12" t="str">
        <f>IF(J280="","",(J280+N279)*(1+((1+'Retirement Calculator'!$B$57)^(1/12)-1)))</f>
        <v/>
      </c>
      <c r="O280" s="71"/>
      <c r="P280" s="71"/>
      <c r="Q280" s="99"/>
      <c r="R280" s="69" t="e">
        <f t="shared" si="85"/>
        <v>#N/A</v>
      </c>
      <c r="S280" s="12" t="str">
        <f>IF(O280="","",FV((1+'Retirement Calculator'!$B$58)^(1/12)-1,BA280,-O280,,0))</f>
        <v/>
      </c>
      <c r="T280" s="43" t="str">
        <f>IF(P280="","",(P280+T279)*(1+((1+'Retirement Calculator'!$B$58)^(1/12)-1)))</f>
        <v/>
      </c>
      <c r="U280" s="71"/>
      <c r="V280" s="99"/>
      <c r="W280" s="108" t="str">
        <f>IF(U280="","",(U280+W279)*(1+((1+'Retirement Calculator'!$C$65)^(1/12)-1)))</f>
        <v/>
      </c>
      <c r="X280" s="73">
        <f t="shared" si="80"/>
        <v>0</v>
      </c>
      <c r="Y280" s="83" t="str">
        <f>IF(ISERROR(B280),"",SUM($X$5:X280))</f>
        <v/>
      </c>
      <c r="Z280" s="73">
        <f t="shared" si="81"/>
        <v>0</v>
      </c>
      <c r="AA280" s="83" t="str">
        <f>IF(ISERROR(B280),"",IF(Z280=0,NA(),SUM($Z$5:Z280)))</f>
        <v/>
      </c>
      <c r="AB280" s="83">
        <f t="shared" si="82"/>
        <v>0</v>
      </c>
      <c r="AC280" s="83" t="str">
        <f>IF(ISERROR(B280),"",IF(AB280=0,NA(),SUM($AB$5:AB280)))</f>
        <v/>
      </c>
      <c r="AD280" s="68">
        <f>IF(ISERROR(AI280),"",IF(AG280=AG279+1,AD279*(1+'Retirement Calculator'!$B$6),AD279))</f>
        <v>240721.1399624573</v>
      </c>
      <c r="AE280" s="135"/>
      <c r="AF280" s="83" t="str">
        <f>IF(AE280="","",NPER((1+'Retirement Calculator'!$B$15)/(1+'Retirement Calculator'!$B$14)-1,-12*AE280,AA280,,1))</f>
        <v/>
      </c>
      <c r="AG280" s="129">
        <f t="shared" si="86"/>
        <v>23</v>
      </c>
      <c r="AH280" s="43">
        <f t="shared" si="87"/>
        <v>276</v>
      </c>
      <c r="AI280" s="43">
        <f>IF(AI279&lt;'Retirement Calculator'!$B$68,AI279+1,NA())</f>
        <v>276</v>
      </c>
      <c r="AJ280" s="47">
        <f>IF(ISERROR(AI280),"",IF(AG280=AG279+1,AJ279*(1+'Retirement Calculator'!$B$67),AJ279))</f>
        <v>108590.92413793216</v>
      </c>
      <c r="AK280" s="43">
        <f>IF(ISERROR(AJ280),"",FV((1+'Retirement Calculator'!$B$56)^(1/12)-1,AI280,-AJ280,,0))</f>
        <v>108320772.59294221</v>
      </c>
      <c r="AL280" s="47">
        <f>SUM($AJ$5:AJ280)</f>
        <v>12733207.050568344</v>
      </c>
      <c r="AN280" s="43" t="str">
        <f>IF(C280="","",SUM($C$5:C280))</f>
        <v/>
      </c>
      <c r="AP280" s="43">
        <f t="shared" si="88"/>
        <v>23</v>
      </c>
      <c r="AQ280" s="43">
        <f t="shared" si="89"/>
        <v>276</v>
      </c>
      <c r="AR280" s="43">
        <f>IF(AR279&lt;'Retirement Calculator'!$B$68,AR279+1,NA())</f>
        <v>276</v>
      </c>
      <c r="AS280" s="45">
        <f>IF(ISERROR(AR280),"",IF(AP280=AP279+1,AS279*(1+'Retirement Calculator'!$B$67),AS279))</f>
        <v>18098.487356322024</v>
      </c>
      <c r="AT280" s="43">
        <f>IF(ISERROR(AS280),"",FV((1+'Retirement Calculator'!$B$57)^(1/12)-1,AR280,-AS280,,0))</f>
        <v>10484370.508923033</v>
      </c>
      <c r="AU280" s="47">
        <f>SUM($AJ$5:AS280)</f>
        <v>7562014318.7666492</v>
      </c>
      <c r="AW280" s="43" t="str">
        <f>IF(I280="","",SUM($I$5:I280))</f>
        <v/>
      </c>
      <c r="AY280" s="43">
        <f t="shared" si="90"/>
        <v>23</v>
      </c>
      <c r="AZ280" s="43">
        <f t="shared" si="91"/>
        <v>276</v>
      </c>
      <c r="BA280" s="43">
        <f>IF(BA279&lt;'Retirement Calculator'!$B$68,BA279+1,NA())</f>
        <v>276</v>
      </c>
      <c r="BB280" s="45">
        <f>IF(ISERROR(BA280),"",IF(AY280=AY279+1,BB279*(1+'Retirement Calculator'!$B$67),BB279))</f>
        <v>54295.462068966081</v>
      </c>
      <c r="BC280" s="43">
        <f>IF(ISERROR(BB280),"",FV((1+'Retirement Calculator'!$B$58)^(1/12)-1,BA280,-BB280,,0))</f>
        <v>41109283.77198457</v>
      </c>
      <c r="BD280" s="47">
        <f>SUM($AJ$5:BB280)</f>
        <v>428940873658.47467</v>
      </c>
      <c r="BF280" s="43" t="str">
        <f>IF(O280="","",SUM($O$5:O280))</f>
        <v/>
      </c>
      <c r="BH280" s="43">
        <f t="shared" si="92"/>
        <v>23</v>
      </c>
      <c r="BI280" s="43">
        <f t="shared" si="93"/>
        <v>276</v>
      </c>
      <c r="BJ280" s="43">
        <f>IF(BJ279&lt;'Retirement Calculator'!$B$68,BJ279+1,NA())</f>
        <v>276</v>
      </c>
      <c r="BM280" s="43">
        <f t="shared" si="94"/>
        <v>23</v>
      </c>
      <c r="BN280" s="43">
        <f t="shared" si="95"/>
        <v>276</v>
      </c>
      <c r="BO280" s="43">
        <f>IF(BO279&lt;'Retirement Calculator'!$B$68,BO279+1,NA())</f>
        <v>276</v>
      </c>
      <c r="BR280" s="43">
        <f t="shared" si="96"/>
        <v>23</v>
      </c>
      <c r="BS280" s="43">
        <f t="shared" si="97"/>
        <v>276</v>
      </c>
      <c r="BT280" s="43">
        <f>IF(BT279&lt;'Retirement Calculator'!$B$68,BT279+1,NA())</f>
        <v>276</v>
      </c>
      <c r="BW280" s="43">
        <f t="shared" si="98"/>
        <v>23</v>
      </c>
      <c r="BX280" s="43">
        <f t="shared" si="99"/>
        <v>276</v>
      </c>
      <c r="BY280" s="43">
        <f>IF(BY279&lt;'Retirement Calculator'!$B$68,BY279+1,NA())</f>
        <v>276</v>
      </c>
    </row>
    <row r="281" spans="1:77">
      <c r="A281" s="44"/>
      <c r="B281" s="12" t="e">
        <f xml:space="preserve"> IF(ISERROR(F281),NA(),AI281)</f>
        <v>#N/A</v>
      </c>
      <c r="C281" s="71"/>
      <c r="D281" s="104"/>
      <c r="E281" s="99"/>
      <c r="F281" s="102" t="e">
        <f t="shared" si="83"/>
        <v>#N/A</v>
      </c>
      <c r="G281" s="103" t="str">
        <f>IF(D281="","",(D281+G280)*(1+((1+'Retirement Calculator'!$B$56)^(1/12)-1)))</f>
        <v/>
      </c>
      <c r="H281" s="55" t="str">
        <f>IF(C281="","",FV((1+'Retirement Calculator'!$B$56)^(1/12)-1,AI281,-C281,,0))</f>
        <v/>
      </c>
      <c r="I281" s="71"/>
      <c r="J281" s="99"/>
      <c r="K281" s="99"/>
      <c r="L281" s="102" t="e">
        <f t="shared" si="84"/>
        <v>#N/A</v>
      </c>
      <c r="M281" s="12" t="str">
        <f>IF(I281="","",FV((1+'Retirement Calculator'!$B$57)^(1/12)-1,AR281,-I281,,0))</f>
        <v/>
      </c>
      <c r="N281" s="12" t="str">
        <f>IF(J281="","",(J281+N280)*(1+((1+'Retirement Calculator'!$B$57)^(1/12)-1)))</f>
        <v/>
      </c>
      <c r="O281" s="71"/>
      <c r="P281" s="71"/>
      <c r="Q281" s="99"/>
      <c r="R281" s="69" t="e">
        <f t="shared" si="85"/>
        <v>#N/A</v>
      </c>
      <c r="S281" s="12" t="str">
        <f>IF(O281="","",FV((1+'Retirement Calculator'!$B$58)^(1/12)-1,BA281,-O281,,0))</f>
        <v/>
      </c>
      <c r="T281" s="43" t="str">
        <f>IF(P281="","",(P281+T280)*(1+((1+'Retirement Calculator'!$B$58)^(1/12)-1)))</f>
        <v/>
      </c>
      <c r="U281" s="71"/>
      <c r="V281" s="99"/>
      <c r="W281" s="108" t="str">
        <f>IF(U281="","",(U281+W280)*(1+((1+'Retirement Calculator'!$C$65)^(1/12)-1)))</f>
        <v/>
      </c>
      <c r="X281" s="73">
        <f t="shared" si="80"/>
        <v>0</v>
      </c>
      <c r="Y281" s="83" t="str">
        <f>IF(ISERROR(B281),"",SUM($X$5:X281))</f>
        <v/>
      </c>
      <c r="Z281" s="73">
        <f t="shared" si="81"/>
        <v>0</v>
      </c>
      <c r="AA281" s="83" t="str">
        <f>IF(ISERROR(B281),"",IF(Z281=0,NA(),SUM($Z$5:Z281)))</f>
        <v/>
      </c>
      <c r="AB281" s="83">
        <f t="shared" si="82"/>
        <v>0</v>
      </c>
      <c r="AC281" s="83" t="str">
        <f>IF(ISERROR(B281),"",IF(AB281=0,NA(),SUM($AB$5:AB281)))</f>
        <v/>
      </c>
      <c r="AD281" s="68">
        <f>IF(ISERROR(AI281),"",IF(AG281=AG280+1,AD280*(1+'Retirement Calculator'!$B$6),AD280))</f>
        <v>261182.43685926616</v>
      </c>
      <c r="AE281" s="135"/>
      <c r="AF281" s="83" t="str">
        <f>IF(AE281="","",NPER((1+'Retirement Calculator'!$B$15)/(1+'Retirement Calculator'!$B$14)-1,-12*AE281,AA281,,1))</f>
        <v/>
      </c>
      <c r="AG281" s="129">
        <f t="shared" si="86"/>
        <v>24</v>
      </c>
      <c r="AH281" s="43">
        <f t="shared" si="87"/>
        <v>277</v>
      </c>
      <c r="AI281" s="43">
        <f>IF(AI280&lt;'Retirement Calculator'!$B$68,AI280+1,NA())</f>
        <v>277</v>
      </c>
      <c r="AJ281" s="47">
        <f>IF(ISERROR(AI281),"",IF(AG281=AG280+1,AJ280*(1+'Retirement Calculator'!$B$67),AJ280))</f>
        <v>119450.01655172539</v>
      </c>
      <c r="AK281" s="43">
        <f>IF(ISERROR(AJ281),"",FV((1+'Retirement Calculator'!$B$56)^(1/12)-1,AI281,-AJ281,,0))</f>
        <v>120222441.42601401</v>
      </c>
      <c r="AL281" s="47">
        <f>SUM($AJ$5:AJ281)</f>
        <v>12852657.06712007</v>
      </c>
      <c r="AN281" s="43" t="str">
        <f>IF(C281="","",SUM($C$5:C281))</f>
        <v/>
      </c>
      <c r="AP281" s="43">
        <f t="shared" si="88"/>
        <v>24</v>
      </c>
      <c r="AQ281" s="43">
        <f t="shared" si="89"/>
        <v>277</v>
      </c>
      <c r="AR281" s="43">
        <f>IF(AR280&lt;'Retirement Calculator'!$B$68,AR280+1,NA())</f>
        <v>277</v>
      </c>
      <c r="AS281" s="45">
        <f>IF(ISERROR(AR281),"",IF(AP281=AP280+1,AS280*(1+'Retirement Calculator'!$B$67),AS280))</f>
        <v>19908.336091954228</v>
      </c>
      <c r="AT281" s="43">
        <f>IF(ISERROR(AS281),"",FV((1+'Retirement Calculator'!$B$57)^(1/12)-1,AR281,-AS281,,0))</f>
        <v>11608852.419865064</v>
      </c>
      <c r="AU281" s="47">
        <f>SUM($AJ$5:AS281)</f>
        <v>7695229353.6124268</v>
      </c>
      <c r="AW281" s="43" t="str">
        <f>IF(I281="","",SUM($I$5:I281))</f>
        <v/>
      </c>
      <c r="AY281" s="43">
        <f t="shared" si="90"/>
        <v>24</v>
      </c>
      <c r="AZ281" s="43">
        <f t="shared" si="91"/>
        <v>277</v>
      </c>
      <c r="BA281" s="43">
        <f>IF(BA280&lt;'Retirement Calculator'!$B$68,BA280+1,NA())</f>
        <v>277</v>
      </c>
      <c r="BB281" s="45">
        <f>IF(ISERROR(BA281),"",IF(AY281=AY280+1,BB280*(1+'Retirement Calculator'!$B$67),BB280))</f>
        <v>59725.008275862696</v>
      </c>
      <c r="BC281" s="43">
        <f>IF(ISERROR(BB281),"",FV((1+'Retirement Calculator'!$B$58)^(1/12)-1,BA281,-BB281,,0))</f>
        <v>45570885.364007495</v>
      </c>
      <c r="BD281" s="47">
        <f>SUM($AJ$5:BB281)</f>
        <v>436780987202.36108</v>
      </c>
      <c r="BF281" s="43" t="str">
        <f>IF(O281="","",SUM($O$5:O281))</f>
        <v/>
      </c>
      <c r="BH281" s="43">
        <f t="shared" si="92"/>
        <v>24</v>
      </c>
      <c r="BI281" s="43">
        <f t="shared" si="93"/>
        <v>277</v>
      </c>
      <c r="BJ281" s="43">
        <f>IF(BJ280&lt;'Retirement Calculator'!$B$68,BJ280+1,NA())</f>
        <v>277</v>
      </c>
      <c r="BM281" s="43">
        <f t="shared" si="94"/>
        <v>24</v>
      </c>
      <c r="BN281" s="43">
        <f t="shared" si="95"/>
        <v>277</v>
      </c>
      <c r="BO281" s="43">
        <f>IF(BO280&lt;'Retirement Calculator'!$B$68,BO280+1,NA())</f>
        <v>277</v>
      </c>
      <c r="BR281" s="43">
        <f t="shared" si="96"/>
        <v>24</v>
      </c>
      <c r="BS281" s="43">
        <f t="shared" si="97"/>
        <v>277</v>
      </c>
      <c r="BT281" s="43">
        <f>IF(BT280&lt;'Retirement Calculator'!$B$68,BT280+1,NA())</f>
        <v>277</v>
      </c>
      <c r="BW281" s="43">
        <f t="shared" si="98"/>
        <v>24</v>
      </c>
      <c r="BX281" s="43">
        <f t="shared" si="99"/>
        <v>277</v>
      </c>
      <c r="BY281" s="43">
        <f>IF(BY280&lt;'Retirement Calculator'!$B$68,BY280+1,NA())</f>
        <v>277</v>
      </c>
    </row>
    <row r="282" spans="1:77">
      <c r="A282" s="44"/>
      <c r="B282" s="12" t="e">
        <f xml:space="preserve"> IF(ISERROR(F282),NA(),AI282)</f>
        <v>#N/A</v>
      </c>
      <c r="C282" s="71"/>
      <c r="D282" s="104"/>
      <c r="E282" s="99"/>
      <c r="F282" s="102" t="e">
        <f t="shared" si="83"/>
        <v>#N/A</v>
      </c>
      <c r="G282" s="103" t="str">
        <f>IF(D282="","",(D282+G281)*(1+((1+'Retirement Calculator'!$B$56)^(1/12)-1)))</f>
        <v/>
      </c>
      <c r="H282" s="55" t="str">
        <f>IF(C282="","",FV((1+'Retirement Calculator'!$B$56)^(1/12)-1,AI282,-C282,,0))</f>
        <v/>
      </c>
      <c r="I282" s="71"/>
      <c r="J282" s="99"/>
      <c r="K282" s="99"/>
      <c r="L282" s="102" t="e">
        <f t="shared" si="84"/>
        <v>#N/A</v>
      </c>
      <c r="M282" s="12" t="str">
        <f>IF(I282="","",FV((1+'Retirement Calculator'!$B$57)^(1/12)-1,AR282,-I282,,0))</f>
        <v/>
      </c>
      <c r="N282" s="12" t="str">
        <f>IF(J282="","",(J282+N281)*(1+((1+'Retirement Calculator'!$B$57)^(1/12)-1)))</f>
        <v/>
      </c>
      <c r="O282" s="71"/>
      <c r="P282" s="71"/>
      <c r="Q282" s="99"/>
      <c r="R282" s="69" t="e">
        <f t="shared" si="85"/>
        <v>#N/A</v>
      </c>
      <c r="S282" s="12" t="str">
        <f>IF(O282="","",FV((1+'Retirement Calculator'!$B$58)^(1/12)-1,BA282,-O282,,0))</f>
        <v/>
      </c>
      <c r="T282" s="43" t="str">
        <f>IF(P282="","",(P282+T281)*(1+((1+'Retirement Calculator'!$B$58)^(1/12)-1)))</f>
        <v/>
      </c>
      <c r="U282" s="71"/>
      <c r="V282" s="99"/>
      <c r="W282" s="108" t="str">
        <f>IF(U282="","",(U282+W281)*(1+((1+'Retirement Calculator'!$C$65)^(1/12)-1)))</f>
        <v/>
      </c>
      <c r="X282" s="73">
        <f t="shared" si="80"/>
        <v>0</v>
      </c>
      <c r="Y282" s="83" t="str">
        <f>IF(ISERROR(B282),"",SUM($X$5:X282))</f>
        <v/>
      </c>
      <c r="Z282" s="73">
        <f t="shared" si="81"/>
        <v>0</v>
      </c>
      <c r="AA282" s="83" t="str">
        <f>IF(ISERROR(B282),"",IF(Z282=0,NA(),SUM($Z$5:Z282)))</f>
        <v/>
      </c>
      <c r="AB282" s="83">
        <f t="shared" si="82"/>
        <v>0</v>
      </c>
      <c r="AC282" s="83" t="str">
        <f>IF(ISERROR(B282),"",IF(AB282=0,NA(),SUM($AB$5:AB282)))</f>
        <v/>
      </c>
      <c r="AD282" s="68">
        <f>IF(ISERROR(AI282),"",IF(AG282=AG281+1,AD281*(1+'Retirement Calculator'!$B$6),AD281))</f>
        <v>261182.43685926616</v>
      </c>
      <c r="AE282" s="135"/>
      <c r="AF282" s="83" t="str">
        <f>IF(AE282="","",NPER((1+'Retirement Calculator'!$B$15)/(1+'Retirement Calculator'!$B$14)-1,-12*AE282,AA282,,1))</f>
        <v/>
      </c>
      <c r="AG282" s="129">
        <f t="shared" si="86"/>
        <v>24</v>
      </c>
      <c r="AH282" s="43">
        <f t="shared" si="87"/>
        <v>278</v>
      </c>
      <c r="AI282" s="43">
        <f>IF(AI281&lt;'Retirement Calculator'!$B$68,AI281+1,NA())</f>
        <v>278</v>
      </c>
      <c r="AJ282" s="47">
        <f>IF(ISERROR(AI282),"",IF(AG282=AG281+1,AJ281*(1+'Retirement Calculator'!$B$67),AJ281))</f>
        <v>119450.01655172539</v>
      </c>
      <c r="AK282" s="43">
        <f>IF(ISERROR(AJ282),"",FV((1+'Retirement Calculator'!$B$56)^(1/12)-1,AI282,-AJ282,,0))</f>
        <v>121300562.0732024</v>
      </c>
      <c r="AL282" s="47">
        <f>SUM($AJ$5:AJ282)</f>
        <v>12972107.083671795</v>
      </c>
      <c r="AN282" s="43" t="str">
        <f>IF(C282="","",SUM($C$5:C282))</f>
        <v/>
      </c>
      <c r="AP282" s="43">
        <f t="shared" si="88"/>
        <v>24</v>
      </c>
      <c r="AQ282" s="43">
        <f t="shared" si="89"/>
        <v>278</v>
      </c>
      <c r="AR282" s="43">
        <f>IF(AR281&lt;'Retirement Calculator'!$B$68,AR281+1,NA())</f>
        <v>278</v>
      </c>
      <c r="AS282" s="45">
        <f>IF(ISERROR(AR282),"",IF(AP282=AP281+1,AS281*(1+'Retirement Calculator'!$B$67),AS281))</f>
        <v>19908.336091954228</v>
      </c>
      <c r="AT282" s="43">
        <f>IF(ISERROR(AS282),"",FV((1+'Retirement Calculator'!$B$57)^(1/12)-1,AR282,-AS282,,0))</f>
        <v>11685267.432116317</v>
      </c>
      <c r="AU282" s="47">
        <f>SUM($AJ$5:AS282)</f>
        <v>7829641961.1219444</v>
      </c>
      <c r="AW282" s="43" t="str">
        <f>IF(I282="","",SUM($I$5:I282))</f>
        <v/>
      </c>
      <c r="AY282" s="43">
        <f t="shared" si="90"/>
        <v>24</v>
      </c>
      <c r="AZ282" s="43">
        <f t="shared" si="91"/>
        <v>278</v>
      </c>
      <c r="BA282" s="43">
        <f>IF(BA281&lt;'Retirement Calculator'!$B$68,BA281+1,NA())</f>
        <v>278</v>
      </c>
      <c r="BB282" s="45">
        <f>IF(ISERROR(BA282),"",IF(AY282=AY281+1,BB281*(1+'Retirement Calculator'!$B$67),BB281))</f>
        <v>59725.008275862696</v>
      </c>
      <c r="BC282" s="43">
        <f>IF(ISERROR(BB282),"",FV((1+'Retirement Calculator'!$B$58)^(1/12)-1,BA282,-BB282,,0))</f>
        <v>45923814.82085488</v>
      </c>
      <c r="BD282" s="47">
        <f>SUM($AJ$5:BB282)</f>
        <v>444756787343.43298</v>
      </c>
      <c r="BF282" s="43" t="str">
        <f>IF(O282="","",SUM($O$5:O282))</f>
        <v/>
      </c>
      <c r="BH282" s="43">
        <f t="shared" si="92"/>
        <v>24</v>
      </c>
      <c r="BI282" s="43">
        <f t="shared" si="93"/>
        <v>278</v>
      </c>
      <c r="BJ282" s="43">
        <f>IF(BJ281&lt;'Retirement Calculator'!$B$68,BJ281+1,NA())</f>
        <v>278</v>
      </c>
      <c r="BM282" s="43">
        <f t="shared" si="94"/>
        <v>24</v>
      </c>
      <c r="BN282" s="43">
        <f t="shared" si="95"/>
        <v>278</v>
      </c>
      <c r="BO282" s="43">
        <f>IF(BO281&lt;'Retirement Calculator'!$B$68,BO281+1,NA())</f>
        <v>278</v>
      </c>
      <c r="BR282" s="43">
        <f t="shared" si="96"/>
        <v>24</v>
      </c>
      <c r="BS282" s="43">
        <f t="shared" si="97"/>
        <v>278</v>
      </c>
      <c r="BT282" s="43">
        <f>IF(BT281&lt;'Retirement Calculator'!$B$68,BT281+1,NA())</f>
        <v>278</v>
      </c>
      <c r="BW282" s="43">
        <f t="shared" si="98"/>
        <v>24</v>
      </c>
      <c r="BX282" s="43">
        <f t="shared" si="99"/>
        <v>278</v>
      </c>
      <c r="BY282" s="43">
        <f>IF(BY281&lt;'Retirement Calculator'!$B$68,BY281+1,NA())</f>
        <v>278</v>
      </c>
    </row>
    <row r="283" spans="1:77">
      <c r="A283" s="44"/>
      <c r="B283" s="12" t="e">
        <f xml:space="preserve"> IF(ISERROR(F283),NA(),AI283)</f>
        <v>#N/A</v>
      </c>
      <c r="C283" s="71"/>
      <c r="D283" s="104"/>
      <c r="E283" s="99"/>
      <c r="F283" s="102" t="e">
        <f t="shared" si="83"/>
        <v>#N/A</v>
      </c>
      <c r="G283" s="103" t="str">
        <f>IF(D283="","",(D283+G282)*(1+((1+'Retirement Calculator'!$B$56)^(1/12)-1)))</f>
        <v/>
      </c>
      <c r="H283" s="55" t="str">
        <f>IF(C283="","",FV((1+'Retirement Calculator'!$B$56)^(1/12)-1,AI283,-C283,,0))</f>
        <v/>
      </c>
      <c r="I283" s="71"/>
      <c r="J283" s="99"/>
      <c r="K283" s="99"/>
      <c r="L283" s="102" t="e">
        <f t="shared" si="84"/>
        <v>#N/A</v>
      </c>
      <c r="M283" s="12" t="str">
        <f>IF(I283="","",FV((1+'Retirement Calculator'!$B$57)^(1/12)-1,AR283,-I283,,0))</f>
        <v/>
      </c>
      <c r="N283" s="12" t="str">
        <f>IF(J283="","",(J283+N282)*(1+((1+'Retirement Calculator'!$B$57)^(1/12)-1)))</f>
        <v/>
      </c>
      <c r="O283" s="71"/>
      <c r="P283" s="71"/>
      <c r="Q283" s="99"/>
      <c r="R283" s="69" t="e">
        <f t="shared" si="85"/>
        <v>#N/A</v>
      </c>
      <c r="S283" s="12" t="str">
        <f>IF(O283="","",FV((1+'Retirement Calculator'!$B$58)^(1/12)-1,BA283,-O283,,0))</f>
        <v/>
      </c>
      <c r="T283" s="43" t="str">
        <f>IF(P283="","",(P283+T282)*(1+((1+'Retirement Calculator'!$B$58)^(1/12)-1)))</f>
        <v/>
      </c>
      <c r="U283" s="71"/>
      <c r="V283" s="99"/>
      <c r="W283" s="108" t="str">
        <f>IF(U283="","",(U283+W282)*(1+((1+'Retirement Calculator'!$C$65)^(1/12)-1)))</f>
        <v/>
      </c>
      <c r="X283" s="73">
        <f t="shared" si="80"/>
        <v>0</v>
      </c>
      <c r="Y283" s="83" t="str">
        <f>IF(ISERROR(B283),"",SUM($X$5:X283))</f>
        <v/>
      </c>
      <c r="Z283" s="73">
        <f t="shared" si="81"/>
        <v>0</v>
      </c>
      <c r="AA283" s="83" t="str">
        <f>IF(ISERROR(B283),"",IF(Z283=0,NA(),SUM($Z$5:Z283)))</f>
        <v/>
      </c>
      <c r="AB283" s="83">
        <f t="shared" si="82"/>
        <v>0</v>
      </c>
      <c r="AC283" s="83" t="str">
        <f>IF(ISERROR(B283),"",IF(AB283=0,NA(),SUM($AB$5:AB283)))</f>
        <v/>
      </c>
      <c r="AD283" s="68">
        <f>IF(ISERROR(AI283),"",IF(AG283=AG282+1,AD282*(1+'Retirement Calculator'!$B$6),AD282))</f>
        <v>261182.43685926616</v>
      </c>
      <c r="AE283" s="135"/>
      <c r="AF283" s="83" t="str">
        <f>IF(AE283="","",NPER((1+'Retirement Calculator'!$B$15)/(1+'Retirement Calculator'!$B$14)-1,-12*AE283,AA283,,1))</f>
        <v/>
      </c>
      <c r="AG283" s="129">
        <f t="shared" si="86"/>
        <v>24</v>
      </c>
      <c r="AH283" s="43">
        <f t="shared" si="87"/>
        <v>279</v>
      </c>
      <c r="AI283" s="43">
        <f>IF(AI282&lt;'Retirement Calculator'!$B$68,AI282+1,NA())</f>
        <v>279</v>
      </c>
      <c r="AJ283" s="47">
        <f>IF(ISERROR(AI283),"",IF(AG283=AG282+1,AJ282*(1+'Retirement Calculator'!$B$67),AJ282))</f>
        <v>119450.01655172539</v>
      </c>
      <c r="AK283" s="43">
        <f>IF(ISERROR(AJ283),"",FV((1+'Retirement Calculator'!$B$56)^(1/12)-1,AI283,-AJ283,,0))</f>
        <v>122387279.80583079</v>
      </c>
      <c r="AL283" s="47">
        <f>SUM($AJ$5:AJ283)</f>
        <v>13091557.100223521</v>
      </c>
      <c r="AN283" s="43" t="str">
        <f>IF(C283="","",SUM($C$5:C283))</f>
        <v/>
      </c>
      <c r="AP283" s="43">
        <f t="shared" si="88"/>
        <v>24</v>
      </c>
      <c r="AQ283" s="43">
        <f t="shared" si="89"/>
        <v>279</v>
      </c>
      <c r="AR283" s="43">
        <f>IF(AR282&lt;'Retirement Calculator'!$B$68,AR282+1,NA())</f>
        <v>279</v>
      </c>
      <c r="AS283" s="45">
        <f>IF(ISERROR(AR283),"",IF(AP283=AP282+1,AS282*(1+'Retirement Calculator'!$B$67),AS282))</f>
        <v>19908.336091954228</v>
      </c>
      <c r="AT283" s="43">
        <f>IF(ISERROR(AS283),"",FV((1+'Retirement Calculator'!$B$57)^(1/12)-1,AR283,-AS283,,0))</f>
        <v>11762054.398303654</v>
      </c>
      <c r="AU283" s="47">
        <f>SUM($AJ$5:AS283)</f>
        <v>7965260738.3806429</v>
      </c>
      <c r="AW283" s="43" t="str">
        <f>IF(I283="","",SUM($I$5:I283))</f>
        <v/>
      </c>
      <c r="AY283" s="43">
        <f t="shared" si="90"/>
        <v>24</v>
      </c>
      <c r="AZ283" s="43">
        <f t="shared" si="91"/>
        <v>279</v>
      </c>
      <c r="BA283" s="43">
        <f>IF(BA282&lt;'Retirement Calculator'!$B$68,BA282+1,NA())</f>
        <v>279</v>
      </c>
      <c r="BB283" s="45">
        <f>IF(ISERROR(BA283),"",IF(AY283=AY282+1,BB282*(1+'Retirement Calculator'!$B$67),BB282))</f>
        <v>59725.008275862696</v>
      </c>
      <c r="BC283" s="43">
        <f>IF(ISERROR(BB283),"",FV((1+'Retirement Calculator'!$B$58)^(1/12)-1,BA283,-BB283,,0))</f>
        <v>46279015.036454365</v>
      </c>
      <c r="BD283" s="47">
        <f>SUM($AJ$5:BB283)</f>
        <v>452869489220.47894</v>
      </c>
      <c r="BF283" s="43" t="str">
        <f>IF(O283="","",SUM($O$5:O283))</f>
        <v/>
      </c>
      <c r="BH283" s="43">
        <f t="shared" si="92"/>
        <v>24</v>
      </c>
      <c r="BI283" s="43">
        <f t="shared" si="93"/>
        <v>279</v>
      </c>
      <c r="BJ283" s="43">
        <f>IF(BJ282&lt;'Retirement Calculator'!$B$68,BJ282+1,NA())</f>
        <v>279</v>
      </c>
      <c r="BM283" s="43">
        <f t="shared" si="94"/>
        <v>24</v>
      </c>
      <c r="BN283" s="43">
        <f t="shared" si="95"/>
        <v>279</v>
      </c>
      <c r="BO283" s="43">
        <f>IF(BO282&lt;'Retirement Calculator'!$B$68,BO282+1,NA())</f>
        <v>279</v>
      </c>
      <c r="BR283" s="43">
        <f t="shared" si="96"/>
        <v>24</v>
      </c>
      <c r="BS283" s="43">
        <f t="shared" si="97"/>
        <v>279</v>
      </c>
      <c r="BT283" s="43">
        <f>IF(BT282&lt;'Retirement Calculator'!$B$68,BT282+1,NA())</f>
        <v>279</v>
      </c>
      <c r="BW283" s="43">
        <f t="shared" si="98"/>
        <v>24</v>
      </c>
      <c r="BX283" s="43">
        <f t="shared" si="99"/>
        <v>279</v>
      </c>
      <c r="BY283" s="43">
        <f>IF(BY282&lt;'Retirement Calculator'!$B$68,BY282+1,NA())</f>
        <v>279</v>
      </c>
    </row>
    <row r="284" spans="1:77">
      <c r="A284" s="44"/>
      <c r="B284" s="12" t="e">
        <f xml:space="preserve"> IF(ISERROR(F284),NA(),AI284)</f>
        <v>#N/A</v>
      </c>
      <c r="C284" s="71"/>
      <c r="D284" s="104"/>
      <c r="E284" s="99"/>
      <c r="F284" s="102" t="e">
        <f t="shared" si="83"/>
        <v>#N/A</v>
      </c>
      <c r="G284" s="103" t="str">
        <f>IF(D284="","",(D284+G283)*(1+((1+'Retirement Calculator'!$B$56)^(1/12)-1)))</f>
        <v/>
      </c>
      <c r="H284" s="55" t="str">
        <f>IF(C284="","",FV((1+'Retirement Calculator'!$B$56)^(1/12)-1,AI284,-C284,,0))</f>
        <v/>
      </c>
      <c r="I284" s="71"/>
      <c r="J284" s="99"/>
      <c r="K284" s="99"/>
      <c r="L284" s="102" t="e">
        <f t="shared" si="84"/>
        <v>#N/A</v>
      </c>
      <c r="M284" s="12" t="str">
        <f>IF(I284="","",FV((1+'Retirement Calculator'!$B$57)^(1/12)-1,AR284,-I284,,0))</f>
        <v/>
      </c>
      <c r="N284" s="12" t="str">
        <f>IF(J284="","",(J284+N283)*(1+((1+'Retirement Calculator'!$B$57)^(1/12)-1)))</f>
        <v/>
      </c>
      <c r="O284" s="71"/>
      <c r="P284" s="71"/>
      <c r="Q284" s="99"/>
      <c r="R284" s="69" t="e">
        <f t="shared" si="85"/>
        <v>#N/A</v>
      </c>
      <c r="S284" s="12" t="str">
        <f>IF(O284="","",FV((1+'Retirement Calculator'!$B$58)^(1/12)-1,BA284,-O284,,0))</f>
        <v/>
      </c>
      <c r="T284" s="43" t="str">
        <f>IF(P284="","",(P284+T283)*(1+((1+'Retirement Calculator'!$B$58)^(1/12)-1)))</f>
        <v/>
      </c>
      <c r="U284" s="71"/>
      <c r="V284" s="99"/>
      <c r="W284" s="108" t="str">
        <f>IF(U284="","",(U284+W283)*(1+((1+'Retirement Calculator'!$C$65)^(1/12)-1)))</f>
        <v/>
      </c>
      <c r="X284" s="73">
        <f t="shared" si="80"/>
        <v>0</v>
      </c>
      <c r="Y284" s="83" t="str">
        <f>IF(ISERROR(B284),"",SUM($X$5:X284))</f>
        <v/>
      </c>
      <c r="Z284" s="73">
        <f t="shared" si="81"/>
        <v>0</v>
      </c>
      <c r="AA284" s="83" t="str">
        <f>IF(ISERROR(B284),"",IF(Z284=0,NA(),SUM($Z$5:Z284)))</f>
        <v/>
      </c>
      <c r="AB284" s="83">
        <f t="shared" si="82"/>
        <v>0</v>
      </c>
      <c r="AC284" s="83" t="str">
        <f>IF(ISERROR(B284),"",IF(AB284=0,NA(),SUM($AB$5:AB284)))</f>
        <v/>
      </c>
      <c r="AD284" s="68">
        <f>IF(ISERROR(AI284),"",IF(AG284=AG283+1,AD283*(1+'Retirement Calculator'!$B$6),AD283))</f>
        <v>261182.43685926616</v>
      </c>
      <c r="AE284" s="135"/>
      <c r="AF284" s="83" t="str">
        <f>IF(AE284="","",NPER((1+'Retirement Calculator'!$B$15)/(1+'Retirement Calculator'!$B$14)-1,-12*AE284,AA284,,1))</f>
        <v/>
      </c>
      <c r="AG284" s="129">
        <f t="shared" si="86"/>
        <v>24</v>
      </c>
      <c r="AH284" s="43">
        <f t="shared" si="87"/>
        <v>280</v>
      </c>
      <c r="AI284" s="43">
        <f>IF(AI283&lt;'Retirement Calculator'!$B$68,AI283+1,NA())</f>
        <v>280</v>
      </c>
      <c r="AJ284" s="47">
        <f>IF(ISERROR(AI284),"",IF(AG284=AG283+1,AJ283*(1+'Retirement Calculator'!$B$67),AJ283))</f>
        <v>119450.01655172539</v>
      </c>
      <c r="AK284" s="43">
        <f>IF(ISERROR(AJ284),"",FV((1+'Retirement Calculator'!$B$56)^(1/12)-1,AI284,-AJ284,,0))</f>
        <v>123482663.17826577</v>
      </c>
      <c r="AL284" s="47">
        <f>SUM($AJ$5:AJ284)</f>
        <v>13211007.116775246</v>
      </c>
      <c r="AN284" s="43" t="str">
        <f>IF(C284="","",SUM($C$5:C284))</f>
        <v/>
      </c>
      <c r="AP284" s="43">
        <f t="shared" si="88"/>
        <v>24</v>
      </c>
      <c r="AQ284" s="43">
        <f t="shared" si="89"/>
        <v>280</v>
      </c>
      <c r="AR284" s="43">
        <f>IF(AR283&lt;'Retirement Calculator'!$B$68,AR283+1,NA())</f>
        <v>280</v>
      </c>
      <c r="AS284" s="45">
        <f>IF(ISERROR(AR284),"",IF(AP284=AP283+1,AS283*(1+'Retirement Calculator'!$B$67),AS283))</f>
        <v>19908.336091954228</v>
      </c>
      <c r="AT284" s="43">
        <f>IF(ISERROR(AS284),"",FV((1+'Retirement Calculator'!$B$57)^(1/12)-1,AR284,-AS284,,0))</f>
        <v>11839215.128931668</v>
      </c>
      <c r="AU284" s="47">
        <f>SUM($AJ$5:AS284)</f>
        <v>8102094351.0283279</v>
      </c>
      <c r="AW284" s="43" t="str">
        <f>IF(I284="","",SUM($I$5:I284))</f>
        <v/>
      </c>
      <c r="AY284" s="43">
        <f t="shared" si="90"/>
        <v>24</v>
      </c>
      <c r="AZ284" s="43">
        <f t="shared" si="91"/>
        <v>280</v>
      </c>
      <c r="BA284" s="43">
        <f>IF(BA283&lt;'Retirement Calculator'!$B$68,BA283+1,NA())</f>
        <v>280</v>
      </c>
      <c r="BB284" s="45">
        <f>IF(ISERROR(BA284),"",IF(AY284=AY283+1,BB283*(1+'Retirement Calculator'!$B$67),BB283))</f>
        <v>59725.008275862696</v>
      </c>
      <c r="BC284" s="43">
        <f>IF(ISERROR(BB284),"",FV((1+'Retirement Calculator'!$B$58)^(1/12)-1,BA284,-BB284,,0))</f>
        <v>46636500.620936073</v>
      </c>
      <c r="BD284" s="47">
        <f>SUM($AJ$5:BB284)</f>
        <v>461120316708.29218</v>
      </c>
      <c r="BF284" s="43" t="str">
        <f>IF(O284="","",SUM($O$5:O284))</f>
        <v/>
      </c>
      <c r="BH284" s="43">
        <f t="shared" si="92"/>
        <v>24</v>
      </c>
      <c r="BI284" s="43">
        <f t="shared" si="93"/>
        <v>280</v>
      </c>
      <c r="BJ284" s="43">
        <f>IF(BJ283&lt;'Retirement Calculator'!$B$68,BJ283+1,NA())</f>
        <v>280</v>
      </c>
      <c r="BM284" s="43">
        <f t="shared" si="94"/>
        <v>24</v>
      </c>
      <c r="BN284" s="43">
        <f t="shared" si="95"/>
        <v>280</v>
      </c>
      <c r="BO284" s="43">
        <f>IF(BO283&lt;'Retirement Calculator'!$B$68,BO283+1,NA())</f>
        <v>280</v>
      </c>
      <c r="BR284" s="43">
        <f t="shared" si="96"/>
        <v>24</v>
      </c>
      <c r="BS284" s="43">
        <f t="shared" si="97"/>
        <v>280</v>
      </c>
      <c r="BT284" s="43">
        <f>IF(BT283&lt;'Retirement Calculator'!$B$68,BT283+1,NA())</f>
        <v>280</v>
      </c>
      <c r="BW284" s="43">
        <f t="shared" si="98"/>
        <v>24</v>
      </c>
      <c r="BX284" s="43">
        <f t="shared" si="99"/>
        <v>280</v>
      </c>
      <c r="BY284" s="43">
        <f>IF(BY283&lt;'Retirement Calculator'!$B$68,BY283+1,NA())</f>
        <v>280</v>
      </c>
    </row>
    <row r="285" spans="1:77">
      <c r="A285" s="44"/>
      <c r="B285" s="12" t="e">
        <f xml:space="preserve"> IF(ISERROR(F285),NA(),AI285)</f>
        <v>#N/A</v>
      </c>
      <c r="C285" s="71"/>
      <c r="D285" s="104"/>
      <c r="E285" s="99"/>
      <c r="F285" s="102" t="e">
        <f t="shared" si="83"/>
        <v>#N/A</v>
      </c>
      <c r="G285" s="103" t="str">
        <f>IF(D285="","",(D285+G284)*(1+((1+'Retirement Calculator'!$B$56)^(1/12)-1)))</f>
        <v/>
      </c>
      <c r="H285" s="55" t="str">
        <f>IF(C285="","",FV((1+'Retirement Calculator'!$B$56)^(1/12)-1,AI285,-C285,,0))</f>
        <v/>
      </c>
      <c r="I285" s="71"/>
      <c r="J285" s="99"/>
      <c r="K285" s="99"/>
      <c r="L285" s="102" t="e">
        <f t="shared" si="84"/>
        <v>#N/A</v>
      </c>
      <c r="M285" s="12" t="str">
        <f>IF(I285="","",FV((1+'Retirement Calculator'!$B$57)^(1/12)-1,AR285,-I285,,0))</f>
        <v/>
      </c>
      <c r="N285" s="12" t="str">
        <f>IF(J285="","",(J285+N284)*(1+((1+'Retirement Calculator'!$B$57)^(1/12)-1)))</f>
        <v/>
      </c>
      <c r="O285" s="71"/>
      <c r="P285" s="71"/>
      <c r="Q285" s="99"/>
      <c r="R285" s="69" t="e">
        <f t="shared" si="85"/>
        <v>#N/A</v>
      </c>
      <c r="S285" s="12" t="str">
        <f>IF(O285="","",FV((1+'Retirement Calculator'!$B$58)^(1/12)-1,BA285,-O285,,0))</f>
        <v/>
      </c>
      <c r="T285" s="43" t="str">
        <f>IF(P285="","",(P285+T284)*(1+((1+'Retirement Calculator'!$B$58)^(1/12)-1)))</f>
        <v/>
      </c>
      <c r="U285" s="71"/>
      <c r="V285" s="99"/>
      <c r="W285" s="108" t="str">
        <f>IF(U285="","",(U285+W284)*(1+((1+'Retirement Calculator'!$C$65)^(1/12)-1)))</f>
        <v/>
      </c>
      <c r="X285" s="73">
        <f t="shared" si="80"/>
        <v>0</v>
      </c>
      <c r="Y285" s="83" t="str">
        <f>IF(ISERROR(B285),"",SUM($X$5:X285))</f>
        <v/>
      </c>
      <c r="Z285" s="73">
        <f t="shared" si="81"/>
        <v>0</v>
      </c>
      <c r="AA285" s="83" t="str">
        <f>IF(ISERROR(B285),"",IF(Z285=0,NA(),SUM($Z$5:Z285)))</f>
        <v/>
      </c>
      <c r="AB285" s="83">
        <f t="shared" si="82"/>
        <v>0</v>
      </c>
      <c r="AC285" s="83" t="str">
        <f>IF(ISERROR(B285),"",IF(AB285=0,NA(),SUM($AB$5:AB285)))</f>
        <v/>
      </c>
      <c r="AD285" s="68">
        <f>IF(ISERROR(AI285),"",IF(AG285=AG284+1,AD284*(1+'Retirement Calculator'!$B$6),AD284))</f>
        <v>261182.43685926616</v>
      </c>
      <c r="AE285" s="135"/>
      <c r="AF285" s="83" t="str">
        <f>IF(AE285="","",NPER((1+'Retirement Calculator'!$B$15)/(1+'Retirement Calculator'!$B$14)-1,-12*AE285,AA285,,1))</f>
        <v/>
      </c>
      <c r="AG285" s="129">
        <f t="shared" si="86"/>
        <v>24</v>
      </c>
      <c r="AH285" s="43">
        <f t="shared" si="87"/>
        <v>281</v>
      </c>
      <c r="AI285" s="43">
        <f>IF(AI284&lt;'Retirement Calculator'!$B$68,AI284+1,NA())</f>
        <v>281</v>
      </c>
      <c r="AJ285" s="47">
        <f>IF(ISERROR(AI285),"",IF(AG285=AG284+1,AJ284*(1+'Retirement Calculator'!$B$67),AJ284))</f>
        <v>119450.01655172539</v>
      </c>
      <c r="AK285" s="43">
        <f>IF(ISERROR(AJ285),"",FV((1+'Retirement Calculator'!$B$56)^(1/12)-1,AI285,-AJ285,,0))</f>
        <v>124586781.291536</v>
      </c>
      <c r="AL285" s="47">
        <f>SUM($AJ$5:AJ285)</f>
        <v>13330457.133326972</v>
      </c>
      <c r="AN285" s="43" t="str">
        <f>IF(C285="","",SUM($C$5:C285))</f>
        <v/>
      </c>
      <c r="AP285" s="43">
        <f t="shared" si="88"/>
        <v>24</v>
      </c>
      <c r="AQ285" s="43">
        <f t="shared" si="89"/>
        <v>281</v>
      </c>
      <c r="AR285" s="43">
        <f>IF(AR284&lt;'Retirement Calculator'!$B$68,AR284+1,NA())</f>
        <v>281</v>
      </c>
      <c r="AS285" s="45">
        <f>IF(ISERROR(AR285),"",IF(AP285=AP284+1,AS284*(1+'Retirement Calculator'!$B$67),AS284))</f>
        <v>19908.336091954228</v>
      </c>
      <c r="AT285" s="43">
        <f>IF(ISERROR(AS285),"",FV((1+'Retirement Calculator'!$B$57)^(1/12)-1,AR285,-AS285,,0))</f>
        <v>11916751.443317674</v>
      </c>
      <c r="AU285" s="47">
        <f>SUM($AJ$5:AS285)</f>
        <v>8240151533.8058348</v>
      </c>
      <c r="AW285" s="43" t="str">
        <f>IF(I285="","",SUM($I$5:I285))</f>
        <v/>
      </c>
      <c r="AY285" s="43">
        <f t="shared" si="90"/>
        <v>24</v>
      </c>
      <c r="AZ285" s="43">
        <f t="shared" si="91"/>
        <v>281</v>
      </c>
      <c r="BA285" s="43">
        <f>IF(BA284&lt;'Retirement Calculator'!$B$68,BA284+1,NA())</f>
        <v>281</v>
      </c>
      <c r="BB285" s="45">
        <f>IF(ISERROR(BA285),"",IF(AY285=AY284+1,BB284*(1+'Retirement Calculator'!$B$67),BB284))</f>
        <v>59725.008275862696</v>
      </c>
      <c r="BC285" s="43">
        <f>IF(ISERROR(BB285),"",FV((1+'Retirement Calculator'!$B$58)^(1/12)-1,BA285,-BB285,,0))</f>
        <v>46996286.278432235</v>
      </c>
      <c r="BD285" s="47">
        <f>SUM($AJ$5:BB285)</f>
        <v>469510502487.32715</v>
      </c>
      <c r="BF285" s="43" t="str">
        <f>IF(O285="","",SUM($O$5:O285))</f>
        <v/>
      </c>
      <c r="BH285" s="43">
        <f t="shared" si="92"/>
        <v>24</v>
      </c>
      <c r="BI285" s="43">
        <f t="shared" si="93"/>
        <v>281</v>
      </c>
      <c r="BJ285" s="43">
        <f>IF(BJ284&lt;'Retirement Calculator'!$B$68,BJ284+1,NA())</f>
        <v>281</v>
      </c>
      <c r="BM285" s="43">
        <f t="shared" si="94"/>
        <v>24</v>
      </c>
      <c r="BN285" s="43">
        <f t="shared" si="95"/>
        <v>281</v>
      </c>
      <c r="BO285" s="43">
        <f>IF(BO284&lt;'Retirement Calculator'!$B$68,BO284+1,NA())</f>
        <v>281</v>
      </c>
      <c r="BR285" s="43">
        <f t="shared" si="96"/>
        <v>24</v>
      </c>
      <c r="BS285" s="43">
        <f t="shared" si="97"/>
        <v>281</v>
      </c>
      <c r="BT285" s="43">
        <f>IF(BT284&lt;'Retirement Calculator'!$B$68,BT284+1,NA())</f>
        <v>281</v>
      </c>
      <c r="BW285" s="43">
        <f t="shared" si="98"/>
        <v>24</v>
      </c>
      <c r="BX285" s="43">
        <f t="shared" si="99"/>
        <v>281</v>
      </c>
      <c r="BY285" s="43">
        <f>IF(BY284&lt;'Retirement Calculator'!$B$68,BY284+1,NA())</f>
        <v>281</v>
      </c>
    </row>
    <row r="286" spans="1:77">
      <c r="A286" s="44"/>
      <c r="B286" s="12" t="e">
        <f xml:space="preserve"> IF(ISERROR(F286),NA(),AI286)</f>
        <v>#N/A</v>
      </c>
      <c r="C286" s="71"/>
      <c r="D286" s="104"/>
      <c r="E286" s="99"/>
      <c r="F286" s="102" t="e">
        <f t="shared" si="83"/>
        <v>#N/A</v>
      </c>
      <c r="G286" s="103" t="str">
        <f>IF(D286="","",(D286+G285)*(1+((1+'Retirement Calculator'!$B$56)^(1/12)-1)))</f>
        <v/>
      </c>
      <c r="H286" s="55" t="str">
        <f>IF(C286="","",FV((1+'Retirement Calculator'!$B$56)^(1/12)-1,AI286,-C286,,0))</f>
        <v/>
      </c>
      <c r="I286" s="71"/>
      <c r="J286" s="99"/>
      <c r="K286" s="99"/>
      <c r="L286" s="102" t="e">
        <f t="shared" si="84"/>
        <v>#N/A</v>
      </c>
      <c r="M286" s="12" t="str">
        <f>IF(I286="","",FV((1+'Retirement Calculator'!$B$57)^(1/12)-1,AR286,-I286,,0))</f>
        <v/>
      </c>
      <c r="N286" s="12" t="str">
        <f>IF(J286="","",(J286+N285)*(1+((1+'Retirement Calculator'!$B$57)^(1/12)-1)))</f>
        <v/>
      </c>
      <c r="O286" s="71"/>
      <c r="P286" s="71"/>
      <c r="Q286" s="99"/>
      <c r="R286" s="69" t="e">
        <f t="shared" si="85"/>
        <v>#N/A</v>
      </c>
      <c r="S286" s="12" t="str">
        <f>IF(O286="","",FV((1+'Retirement Calculator'!$B$58)^(1/12)-1,BA286,-O286,,0))</f>
        <v/>
      </c>
      <c r="T286" s="43" t="str">
        <f>IF(P286="","",(P286+T285)*(1+((1+'Retirement Calculator'!$B$58)^(1/12)-1)))</f>
        <v/>
      </c>
      <c r="U286" s="71"/>
      <c r="V286" s="99"/>
      <c r="W286" s="108" t="str">
        <f>IF(U286="","",(U286+W285)*(1+((1+'Retirement Calculator'!$C$65)^(1/12)-1)))</f>
        <v/>
      </c>
      <c r="X286" s="73">
        <f t="shared" si="80"/>
        <v>0</v>
      </c>
      <c r="Y286" s="83" t="str">
        <f>IF(ISERROR(B286),"",SUM($X$5:X286))</f>
        <v/>
      </c>
      <c r="Z286" s="73">
        <f t="shared" si="81"/>
        <v>0</v>
      </c>
      <c r="AA286" s="83" t="str">
        <f>IF(ISERROR(B286),"",IF(Z286=0,NA(),SUM($Z$5:Z286)))</f>
        <v/>
      </c>
      <c r="AB286" s="83">
        <f t="shared" si="82"/>
        <v>0</v>
      </c>
      <c r="AC286" s="83" t="str">
        <f>IF(ISERROR(B286),"",IF(AB286=0,NA(),SUM($AB$5:AB286)))</f>
        <v/>
      </c>
      <c r="AD286" s="68">
        <f>IF(ISERROR(AI286),"",IF(AG286=AG285+1,AD285*(1+'Retirement Calculator'!$B$6),AD285))</f>
        <v>261182.43685926616</v>
      </c>
      <c r="AE286" s="135"/>
      <c r="AF286" s="83" t="str">
        <f>IF(AE286="","",NPER((1+'Retirement Calculator'!$B$15)/(1+'Retirement Calculator'!$B$14)-1,-12*AE286,AA286,,1))</f>
        <v/>
      </c>
      <c r="AG286" s="129">
        <f t="shared" si="86"/>
        <v>24</v>
      </c>
      <c r="AH286" s="43">
        <f t="shared" si="87"/>
        <v>282</v>
      </c>
      <c r="AI286" s="43">
        <f>IF(AI285&lt;'Retirement Calculator'!$B$68,AI285+1,NA())</f>
        <v>282</v>
      </c>
      <c r="AJ286" s="47">
        <f>IF(ISERROR(AI286),"",IF(AG286=AG285+1,AJ285*(1+'Retirement Calculator'!$B$67),AJ285))</f>
        <v>119450.01655172539</v>
      </c>
      <c r="AK286" s="43">
        <f>IF(ISERROR(AJ286),"",FV((1+'Retirement Calculator'!$B$56)^(1/12)-1,AI286,-AJ286,,0))</f>
        <v>125699703.79769155</v>
      </c>
      <c r="AL286" s="47">
        <f>SUM($AJ$5:AJ286)</f>
        <v>13449907.149878697</v>
      </c>
      <c r="AN286" s="43" t="str">
        <f>IF(C286="","",SUM($C$5:C286))</f>
        <v/>
      </c>
      <c r="AP286" s="43">
        <f t="shared" si="88"/>
        <v>24</v>
      </c>
      <c r="AQ286" s="43">
        <f t="shared" si="89"/>
        <v>282</v>
      </c>
      <c r="AR286" s="43">
        <f>IF(AR285&lt;'Retirement Calculator'!$B$68,AR285+1,NA())</f>
        <v>282</v>
      </c>
      <c r="AS286" s="45">
        <f>IF(ISERROR(AR286),"",IF(AP286=AP285+1,AS285*(1+'Retirement Calculator'!$B$67),AS285))</f>
        <v>19908.336091954228</v>
      </c>
      <c r="AT286" s="43">
        <f>IF(ISERROR(AS286),"",FV((1+'Retirement Calculator'!$B$57)^(1/12)-1,AR286,-AS286,,0))</f>
        <v>11994665.169634603</v>
      </c>
      <c r="AU286" s="47">
        <f>SUM($AJ$5:AS286)</f>
        <v>8379441091.1060486</v>
      </c>
      <c r="AW286" s="43" t="str">
        <f>IF(I286="","",SUM($I$5:I286))</f>
        <v/>
      </c>
      <c r="AY286" s="43">
        <f t="shared" si="90"/>
        <v>24</v>
      </c>
      <c r="AZ286" s="43">
        <f t="shared" si="91"/>
        <v>282</v>
      </c>
      <c r="BA286" s="43">
        <f>IF(BA285&lt;'Retirement Calculator'!$B$68,BA285+1,NA())</f>
        <v>282</v>
      </c>
      <c r="BB286" s="45">
        <f>IF(ISERROR(BA286),"",IF(AY286=AY285+1,BB285*(1+'Retirement Calculator'!$B$67),BB285))</f>
        <v>59725.008275862696</v>
      </c>
      <c r="BC286" s="43">
        <f>IF(ISERROR(BB286),"",FV((1+'Retirement Calculator'!$B$58)^(1/12)-1,BA286,-BB286,,0))</f>
        <v>47358386.807681866</v>
      </c>
      <c r="BD286" s="47">
        <f>SUM($AJ$5:BB286)</f>
        <v>478041288113.91138</v>
      </c>
      <c r="BF286" s="43" t="str">
        <f>IF(O286="","",SUM($O$5:O286))</f>
        <v/>
      </c>
      <c r="BH286" s="43">
        <f t="shared" si="92"/>
        <v>24</v>
      </c>
      <c r="BI286" s="43">
        <f t="shared" si="93"/>
        <v>282</v>
      </c>
      <c r="BJ286" s="43">
        <f>IF(BJ285&lt;'Retirement Calculator'!$B$68,BJ285+1,NA())</f>
        <v>282</v>
      </c>
      <c r="BM286" s="43">
        <f t="shared" si="94"/>
        <v>24</v>
      </c>
      <c r="BN286" s="43">
        <f t="shared" si="95"/>
        <v>282</v>
      </c>
      <c r="BO286" s="43">
        <f>IF(BO285&lt;'Retirement Calculator'!$B$68,BO285+1,NA())</f>
        <v>282</v>
      </c>
      <c r="BR286" s="43">
        <f t="shared" si="96"/>
        <v>24</v>
      </c>
      <c r="BS286" s="43">
        <f t="shared" si="97"/>
        <v>282</v>
      </c>
      <c r="BT286" s="43">
        <f>IF(BT285&lt;'Retirement Calculator'!$B$68,BT285+1,NA())</f>
        <v>282</v>
      </c>
      <c r="BW286" s="43">
        <f t="shared" si="98"/>
        <v>24</v>
      </c>
      <c r="BX286" s="43">
        <f t="shared" si="99"/>
        <v>282</v>
      </c>
      <c r="BY286" s="43">
        <f>IF(BY285&lt;'Retirement Calculator'!$B$68,BY285+1,NA())</f>
        <v>282</v>
      </c>
    </row>
    <row r="287" spans="1:77">
      <c r="A287" s="44"/>
      <c r="B287" s="12" t="e">
        <f xml:space="preserve"> IF(ISERROR(F287),NA(),AI287)</f>
        <v>#N/A</v>
      </c>
      <c r="C287" s="71"/>
      <c r="D287" s="104"/>
      <c r="E287" s="99"/>
      <c r="F287" s="102" t="e">
        <f t="shared" si="83"/>
        <v>#N/A</v>
      </c>
      <c r="G287" s="103" t="str">
        <f>IF(D287="","",(D287+G286)*(1+((1+'Retirement Calculator'!$B$56)^(1/12)-1)))</f>
        <v/>
      </c>
      <c r="H287" s="55" t="str">
        <f>IF(C287="","",FV((1+'Retirement Calculator'!$B$56)^(1/12)-1,AI287,-C287,,0))</f>
        <v/>
      </c>
      <c r="I287" s="71"/>
      <c r="J287" s="99"/>
      <c r="K287" s="99"/>
      <c r="L287" s="102" t="e">
        <f t="shared" si="84"/>
        <v>#N/A</v>
      </c>
      <c r="M287" s="12" t="str">
        <f>IF(I287="","",FV((1+'Retirement Calculator'!$B$57)^(1/12)-1,AR287,-I287,,0))</f>
        <v/>
      </c>
      <c r="N287" s="12" t="str">
        <f>IF(J287="","",(J287+N286)*(1+((1+'Retirement Calculator'!$B$57)^(1/12)-1)))</f>
        <v/>
      </c>
      <c r="O287" s="71"/>
      <c r="P287" s="71"/>
      <c r="Q287" s="99"/>
      <c r="R287" s="69" t="e">
        <f t="shared" si="85"/>
        <v>#N/A</v>
      </c>
      <c r="S287" s="12" t="str">
        <f>IF(O287="","",FV((1+'Retirement Calculator'!$B$58)^(1/12)-1,BA287,-O287,,0))</f>
        <v/>
      </c>
      <c r="T287" s="43" t="str">
        <f>IF(P287="","",(P287+T286)*(1+((1+'Retirement Calculator'!$B$58)^(1/12)-1)))</f>
        <v/>
      </c>
      <c r="U287" s="71"/>
      <c r="V287" s="99"/>
      <c r="W287" s="108" t="str">
        <f>IF(U287="","",(U287+W286)*(1+((1+'Retirement Calculator'!$C$65)^(1/12)-1)))</f>
        <v/>
      </c>
      <c r="X287" s="73">
        <f t="shared" si="80"/>
        <v>0</v>
      </c>
      <c r="Y287" s="83" t="str">
        <f>IF(ISERROR(B287),"",SUM($X$5:X287))</f>
        <v/>
      </c>
      <c r="Z287" s="73">
        <f t="shared" si="81"/>
        <v>0</v>
      </c>
      <c r="AA287" s="83" t="str">
        <f>IF(ISERROR(B287),"",IF(Z287=0,NA(),SUM($Z$5:Z287)))</f>
        <v/>
      </c>
      <c r="AB287" s="83">
        <f t="shared" si="82"/>
        <v>0</v>
      </c>
      <c r="AC287" s="83" t="str">
        <f>IF(ISERROR(B287),"",IF(AB287=0,NA(),SUM($AB$5:AB287)))</f>
        <v/>
      </c>
      <c r="AD287" s="68">
        <f>IF(ISERROR(AI287),"",IF(AG287=AG286+1,AD286*(1+'Retirement Calculator'!$B$6),AD286))</f>
        <v>261182.43685926616</v>
      </c>
      <c r="AE287" s="135"/>
      <c r="AF287" s="83" t="str">
        <f>IF(AE287="","",NPER((1+'Retirement Calculator'!$B$15)/(1+'Retirement Calculator'!$B$14)-1,-12*AE287,AA287,,1))</f>
        <v/>
      </c>
      <c r="AG287" s="129">
        <f t="shared" si="86"/>
        <v>24</v>
      </c>
      <c r="AH287" s="43">
        <f t="shared" si="87"/>
        <v>283</v>
      </c>
      <c r="AI287" s="43">
        <f>IF(AI286&lt;'Retirement Calculator'!$B$68,AI286+1,NA())</f>
        <v>283</v>
      </c>
      <c r="AJ287" s="47">
        <f>IF(ISERROR(AI287),"",IF(AG287=AG286+1,AJ286*(1+'Retirement Calculator'!$B$67),AJ286))</f>
        <v>119450.01655172539</v>
      </c>
      <c r="AK287" s="43">
        <f>IF(ISERROR(AJ287),"",FV((1+'Retirement Calculator'!$B$56)^(1/12)-1,AI287,-AJ287,,0))</f>
        <v>126821500.90419768</v>
      </c>
      <c r="AL287" s="47">
        <f>SUM($AJ$5:AJ287)</f>
        <v>13569357.166430423</v>
      </c>
      <c r="AN287" s="43" t="str">
        <f>IF(C287="","",SUM($C$5:C287))</f>
        <v/>
      </c>
      <c r="AP287" s="43">
        <f t="shared" si="88"/>
        <v>24</v>
      </c>
      <c r="AQ287" s="43">
        <f t="shared" si="89"/>
        <v>283</v>
      </c>
      <c r="AR287" s="43">
        <f>IF(AR286&lt;'Retirement Calculator'!$B$68,AR286+1,NA())</f>
        <v>283</v>
      </c>
      <c r="AS287" s="45">
        <f>IF(ISERROR(AR287),"",IF(AP287=AP286+1,AS286*(1+'Retirement Calculator'!$B$67),AS286))</f>
        <v>19908.336091954228</v>
      </c>
      <c r="AT287" s="43">
        <f>IF(ISERROR(AS287),"",FV((1+'Retirement Calculator'!$B$57)^(1/12)-1,AR287,-AS287,,0))</f>
        <v>12072958.144954108</v>
      </c>
      <c r="AU287" s="47">
        <f>SUM($AJ$5:AS287)</f>
        <v>8519971897.5293207</v>
      </c>
      <c r="AW287" s="43" t="str">
        <f>IF(I287="","",SUM($I$5:I287))</f>
        <v/>
      </c>
      <c r="AY287" s="43">
        <f t="shared" si="90"/>
        <v>24</v>
      </c>
      <c r="AZ287" s="43">
        <f t="shared" si="91"/>
        <v>283</v>
      </c>
      <c r="BA287" s="43">
        <f>IF(BA286&lt;'Retirement Calculator'!$B$68,BA286+1,NA())</f>
        <v>283</v>
      </c>
      <c r="BB287" s="45">
        <f>IF(ISERROR(BA287),"",IF(AY287=AY286+1,BB286*(1+'Retirement Calculator'!$B$67),BB286))</f>
        <v>59725.008275862696</v>
      </c>
      <c r="BC287" s="43">
        <f>IF(ISERROR(BB287),"",FV((1+'Retirement Calculator'!$B$58)^(1/12)-1,BA287,-BB287,,0))</f>
        <v>47722817.102639548</v>
      </c>
      <c r="BD287" s="47">
        <f>SUM($AJ$5:BB287)</f>
        <v>486713924091.01721</v>
      </c>
      <c r="BF287" s="43" t="str">
        <f>IF(O287="","",SUM($O$5:O287))</f>
        <v/>
      </c>
      <c r="BH287" s="43">
        <f t="shared" si="92"/>
        <v>24</v>
      </c>
      <c r="BI287" s="43">
        <f t="shared" si="93"/>
        <v>283</v>
      </c>
      <c r="BJ287" s="43">
        <f>IF(BJ286&lt;'Retirement Calculator'!$B$68,BJ286+1,NA())</f>
        <v>283</v>
      </c>
      <c r="BM287" s="43">
        <f t="shared" si="94"/>
        <v>24</v>
      </c>
      <c r="BN287" s="43">
        <f t="shared" si="95"/>
        <v>283</v>
      </c>
      <c r="BO287" s="43">
        <f>IF(BO286&lt;'Retirement Calculator'!$B$68,BO286+1,NA())</f>
        <v>283</v>
      </c>
      <c r="BR287" s="43">
        <f t="shared" si="96"/>
        <v>24</v>
      </c>
      <c r="BS287" s="43">
        <f t="shared" si="97"/>
        <v>283</v>
      </c>
      <c r="BT287" s="43">
        <f>IF(BT286&lt;'Retirement Calculator'!$B$68,BT286+1,NA())</f>
        <v>283</v>
      </c>
      <c r="BW287" s="43">
        <f t="shared" si="98"/>
        <v>24</v>
      </c>
      <c r="BX287" s="43">
        <f t="shared" si="99"/>
        <v>283</v>
      </c>
      <c r="BY287" s="43">
        <f>IF(BY286&lt;'Retirement Calculator'!$B$68,BY286+1,NA())</f>
        <v>283</v>
      </c>
    </row>
    <row r="288" spans="1:77">
      <c r="A288" s="44"/>
      <c r="B288" s="12" t="e">
        <f xml:space="preserve"> IF(ISERROR(F288),NA(),AI288)</f>
        <v>#N/A</v>
      </c>
      <c r="C288" s="71"/>
      <c r="D288" s="104"/>
      <c r="E288" s="99"/>
      <c r="F288" s="102" t="e">
        <f t="shared" si="83"/>
        <v>#N/A</v>
      </c>
      <c r="G288" s="103" t="str">
        <f>IF(D288="","",(D288+G287)*(1+((1+'Retirement Calculator'!$B$56)^(1/12)-1)))</f>
        <v/>
      </c>
      <c r="H288" s="55" t="str">
        <f>IF(C288="","",FV((1+'Retirement Calculator'!$B$56)^(1/12)-1,AI288,-C288,,0))</f>
        <v/>
      </c>
      <c r="I288" s="71"/>
      <c r="J288" s="99"/>
      <c r="K288" s="99"/>
      <c r="L288" s="102" t="e">
        <f t="shared" si="84"/>
        <v>#N/A</v>
      </c>
      <c r="M288" s="12" t="str">
        <f>IF(I288="","",FV((1+'Retirement Calculator'!$B$57)^(1/12)-1,AR288,-I288,,0))</f>
        <v/>
      </c>
      <c r="N288" s="12" t="str">
        <f>IF(J288="","",(J288+N287)*(1+((1+'Retirement Calculator'!$B$57)^(1/12)-1)))</f>
        <v/>
      </c>
      <c r="O288" s="71"/>
      <c r="P288" s="71"/>
      <c r="Q288" s="99"/>
      <c r="R288" s="69" t="e">
        <f t="shared" si="85"/>
        <v>#N/A</v>
      </c>
      <c r="S288" s="12" t="str">
        <f>IF(O288="","",FV((1+'Retirement Calculator'!$B$58)^(1/12)-1,BA288,-O288,,0))</f>
        <v/>
      </c>
      <c r="T288" s="43" t="str">
        <f>IF(P288="","",(P288+T287)*(1+((1+'Retirement Calculator'!$B$58)^(1/12)-1)))</f>
        <v/>
      </c>
      <c r="U288" s="71"/>
      <c r="V288" s="99"/>
      <c r="W288" s="108" t="str">
        <f>IF(U288="","",(U288+W287)*(1+((1+'Retirement Calculator'!$C$65)^(1/12)-1)))</f>
        <v/>
      </c>
      <c r="X288" s="73">
        <f t="shared" si="80"/>
        <v>0</v>
      </c>
      <c r="Y288" s="83" t="str">
        <f>IF(ISERROR(B288),"",SUM($X$5:X288))</f>
        <v/>
      </c>
      <c r="Z288" s="73">
        <f t="shared" si="81"/>
        <v>0</v>
      </c>
      <c r="AA288" s="83" t="str">
        <f>IF(ISERROR(B288),"",IF(Z288=0,NA(),SUM($Z$5:Z288)))</f>
        <v/>
      </c>
      <c r="AB288" s="83">
        <f t="shared" si="82"/>
        <v>0</v>
      </c>
      <c r="AC288" s="83" t="str">
        <f>IF(ISERROR(B288),"",IF(AB288=0,NA(),SUM($AB$5:AB288)))</f>
        <v/>
      </c>
      <c r="AD288" s="68">
        <f>IF(ISERROR(AI288),"",IF(AG288=AG287+1,AD287*(1+'Retirement Calculator'!$B$6),AD287))</f>
        <v>261182.43685926616</v>
      </c>
      <c r="AE288" s="135"/>
      <c r="AF288" s="83" t="str">
        <f>IF(AE288="","",NPER((1+'Retirement Calculator'!$B$15)/(1+'Retirement Calculator'!$B$14)-1,-12*AE288,AA288,,1))</f>
        <v/>
      </c>
      <c r="AG288" s="129">
        <f t="shared" si="86"/>
        <v>24</v>
      </c>
      <c r="AH288" s="43">
        <f t="shared" si="87"/>
        <v>284</v>
      </c>
      <c r="AI288" s="43">
        <f>IF(AI287&lt;'Retirement Calculator'!$B$68,AI287+1,NA())</f>
        <v>284</v>
      </c>
      <c r="AJ288" s="47">
        <f>IF(ISERROR(AI288),"",IF(AG288=AG287+1,AJ287*(1+'Retirement Calculator'!$B$67),AJ287))</f>
        <v>119450.01655172539</v>
      </c>
      <c r="AK288" s="43">
        <f>IF(ISERROR(AJ288),"",FV((1+'Retirement Calculator'!$B$56)^(1/12)-1,AI288,-AJ288,,0))</f>
        <v>127952243.37836383</v>
      </c>
      <c r="AL288" s="47">
        <f>SUM($AJ$5:AJ288)</f>
        <v>13688807.182982149</v>
      </c>
      <c r="AN288" s="43" t="str">
        <f>IF(C288="","",SUM($C$5:C288))</f>
        <v/>
      </c>
      <c r="AP288" s="43">
        <f t="shared" si="88"/>
        <v>24</v>
      </c>
      <c r="AQ288" s="43">
        <f t="shared" si="89"/>
        <v>284</v>
      </c>
      <c r="AR288" s="43">
        <f>IF(AR287&lt;'Retirement Calculator'!$B$68,AR287+1,NA())</f>
        <v>284</v>
      </c>
      <c r="AS288" s="45">
        <f>IF(ISERROR(AR288),"",IF(AP288=AP287+1,AS287*(1+'Retirement Calculator'!$B$67),AS287))</f>
        <v>19908.336091954228</v>
      </c>
      <c r="AT288" s="43">
        <f>IF(ISERROR(AS288),"",FV((1+'Retirement Calculator'!$B$57)^(1/12)-1,AR288,-AS288,,0))</f>
        <v>12151632.215289904</v>
      </c>
      <c r="AU288" s="47">
        <f>SUM($AJ$5:AS288)</f>
        <v>8661752898.4433098</v>
      </c>
      <c r="AW288" s="43" t="str">
        <f>IF(I288="","",SUM($I$5:I288))</f>
        <v/>
      </c>
      <c r="AY288" s="43">
        <f t="shared" si="90"/>
        <v>24</v>
      </c>
      <c r="AZ288" s="43">
        <f t="shared" si="91"/>
        <v>284</v>
      </c>
      <c r="BA288" s="43">
        <f>IF(BA287&lt;'Retirement Calculator'!$B$68,BA287+1,NA())</f>
        <v>284</v>
      </c>
      <c r="BB288" s="45">
        <f>IF(ISERROR(BA288),"",IF(AY288=AY287+1,BB287*(1+'Retirement Calculator'!$B$67),BB287))</f>
        <v>59725.008275862696</v>
      </c>
      <c r="BC288" s="43">
        <f>IF(ISERROR(BB288),"",FV((1+'Retirement Calculator'!$B$58)^(1/12)-1,BA288,-BB288,,0))</f>
        <v>48089592.153087981</v>
      </c>
      <c r="BD288" s="47">
        <f>SUM($AJ$5:BB288)</f>
        <v>495529669939.59808</v>
      </c>
      <c r="BF288" s="43" t="str">
        <f>IF(O288="","",SUM($O$5:O288))</f>
        <v/>
      </c>
      <c r="BH288" s="43">
        <f t="shared" si="92"/>
        <v>24</v>
      </c>
      <c r="BI288" s="43">
        <f t="shared" si="93"/>
        <v>284</v>
      </c>
      <c r="BJ288" s="43">
        <f>IF(BJ287&lt;'Retirement Calculator'!$B$68,BJ287+1,NA())</f>
        <v>284</v>
      </c>
      <c r="BM288" s="43">
        <f t="shared" si="94"/>
        <v>24</v>
      </c>
      <c r="BN288" s="43">
        <f t="shared" si="95"/>
        <v>284</v>
      </c>
      <c r="BO288" s="43">
        <f>IF(BO287&lt;'Retirement Calculator'!$B$68,BO287+1,NA())</f>
        <v>284</v>
      </c>
      <c r="BR288" s="43">
        <f t="shared" si="96"/>
        <v>24</v>
      </c>
      <c r="BS288" s="43">
        <f t="shared" si="97"/>
        <v>284</v>
      </c>
      <c r="BT288" s="43">
        <f>IF(BT287&lt;'Retirement Calculator'!$B$68,BT287+1,NA())</f>
        <v>284</v>
      </c>
      <c r="BW288" s="43">
        <f t="shared" si="98"/>
        <v>24</v>
      </c>
      <c r="BX288" s="43">
        <f t="shared" si="99"/>
        <v>284</v>
      </c>
      <c r="BY288" s="43">
        <f>IF(BY287&lt;'Retirement Calculator'!$B$68,BY287+1,NA())</f>
        <v>284</v>
      </c>
    </row>
    <row r="289" spans="1:77">
      <c r="A289" s="44"/>
      <c r="B289" s="12" t="e">
        <f xml:space="preserve"> IF(ISERROR(F289),NA(),AI289)</f>
        <v>#N/A</v>
      </c>
      <c r="C289" s="71"/>
      <c r="D289" s="104"/>
      <c r="E289" s="99"/>
      <c r="F289" s="102" t="e">
        <f t="shared" si="83"/>
        <v>#N/A</v>
      </c>
      <c r="G289" s="103" t="str">
        <f>IF(D289="","",(D289+G288)*(1+((1+'Retirement Calculator'!$B$56)^(1/12)-1)))</f>
        <v/>
      </c>
      <c r="H289" s="55" t="str">
        <f>IF(C289="","",FV((1+'Retirement Calculator'!$B$56)^(1/12)-1,AI289,-C289,,0))</f>
        <v/>
      </c>
      <c r="I289" s="71"/>
      <c r="J289" s="99"/>
      <c r="K289" s="99"/>
      <c r="L289" s="102" t="e">
        <f t="shared" si="84"/>
        <v>#N/A</v>
      </c>
      <c r="M289" s="12" t="str">
        <f>IF(I289="","",FV((1+'Retirement Calculator'!$B$57)^(1/12)-1,AR289,-I289,,0))</f>
        <v/>
      </c>
      <c r="N289" s="12" t="str">
        <f>IF(J289="","",(J289+N288)*(1+((1+'Retirement Calculator'!$B$57)^(1/12)-1)))</f>
        <v/>
      </c>
      <c r="O289" s="71"/>
      <c r="P289" s="71"/>
      <c r="Q289" s="99"/>
      <c r="R289" s="69" t="e">
        <f t="shared" si="85"/>
        <v>#N/A</v>
      </c>
      <c r="S289" s="12" t="str">
        <f>IF(O289="","",FV((1+'Retirement Calculator'!$B$58)^(1/12)-1,BA289,-O289,,0))</f>
        <v/>
      </c>
      <c r="T289" s="43" t="str">
        <f>IF(P289="","",(P289+T288)*(1+((1+'Retirement Calculator'!$B$58)^(1/12)-1)))</f>
        <v/>
      </c>
      <c r="U289" s="71"/>
      <c r="V289" s="99"/>
      <c r="W289" s="108" t="str">
        <f>IF(U289="","",(U289+W288)*(1+((1+'Retirement Calculator'!$C$65)^(1/12)-1)))</f>
        <v/>
      </c>
      <c r="X289" s="73">
        <f t="shared" si="80"/>
        <v>0</v>
      </c>
      <c r="Y289" s="83" t="str">
        <f>IF(ISERROR(B289),"",SUM($X$5:X289))</f>
        <v/>
      </c>
      <c r="Z289" s="73">
        <f t="shared" si="81"/>
        <v>0</v>
      </c>
      <c r="AA289" s="83" t="str">
        <f>IF(ISERROR(B289),"",IF(Z289=0,NA(),SUM($Z$5:Z289)))</f>
        <v/>
      </c>
      <c r="AB289" s="83">
        <f t="shared" si="82"/>
        <v>0</v>
      </c>
      <c r="AC289" s="83" t="str">
        <f>IF(ISERROR(B289),"",IF(AB289=0,NA(),SUM($AB$5:AB289)))</f>
        <v/>
      </c>
      <c r="AD289" s="68">
        <f>IF(ISERROR(AI289),"",IF(AG289=AG288+1,AD288*(1+'Retirement Calculator'!$B$6),AD288))</f>
        <v>261182.43685926616</v>
      </c>
      <c r="AE289" s="135"/>
      <c r="AF289" s="83" t="str">
        <f>IF(AE289="","",NPER((1+'Retirement Calculator'!$B$15)/(1+'Retirement Calculator'!$B$14)-1,-12*AE289,AA289,,1))</f>
        <v/>
      </c>
      <c r="AG289" s="129">
        <f t="shared" si="86"/>
        <v>24</v>
      </c>
      <c r="AH289" s="43">
        <f t="shared" si="87"/>
        <v>285</v>
      </c>
      <c r="AI289" s="43">
        <f>IF(AI288&lt;'Retirement Calculator'!$B$68,AI288+1,NA())</f>
        <v>285</v>
      </c>
      <c r="AJ289" s="47">
        <f>IF(ISERROR(AI289),"",IF(AG289=AG288+1,AJ288*(1+'Retirement Calculator'!$B$67),AJ288))</f>
        <v>119450.01655172539</v>
      </c>
      <c r="AK289" s="43">
        <f>IF(ISERROR(AJ289),"",FV((1+'Retirement Calculator'!$B$56)^(1/12)-1,AI289,-AJ289,,0))</f>
        <v>129092002.55180791</v>
      </c>
      <c r="AL289" s="47">
        <f>SUM($AJ$5:AJ289)</f>
        <v>13808257.199533874</v>
      </c>
      <c r="AN289" s="43" t="str">
        <f>IF(C289="","",SUM($C$5:C289))</f>
        <v/>
      </c>
      <c r="AP289" s="43">
        <f t="shared" si="88"/>
        <v>24</v>
      </c>
      <c r="AQ289" s="43">
        <f t="shared" si="89"/>
        <v>285</v>
      </c>
      <c r="AR289" s="43">
        <f>IF(AR288&lt;'Retirement Calculator'!$B$68,AR288+1,NA())</f>
        <v>285</v>
      </c>
      <c r="AS289" s="45">
        <f>IF(ISERROR(AR289),"",IF(AP289=AP288+1,AS288*(1+'Retirement Calculator'!$B$67),AS288))</f>
        <v>19908.336091954228</v>
      </c>
      <c r="AT289" s="43">
        <f>IF(ISERROR(AS289),"",FV((1+'Retirement Calculator'!$B$57)^(1/12)-1,AR289,-AS289,,0))</f>
        <v>12230689.235641228</v>
      </c>
      <c r="AU289" s="47">
        <f>SUM($AJ$5:AS289)</f>
        <v>8804793110.5472946</v>
      </c>
      <c r="AW289" s="43" t="str">
        <f>IF(I289="","",SUM($I$5:I289))</f>
        <v/>
      </c>
      <c r="AY289" s="43">
        <f t="shared" si="90"/>
        <v>24</v>
      </c>
      <c r="AZ289" s="43">
        <f t="shared" si="91"/>
        <v>285</v>
      </c>
      <c r="BA289" s="43">
        <f>IF(BA288&lt;'Retirement Calculator'!$B$68,BA288+1,NA())</f>
        <v>285</v>
      </c>
      <c r="BB289" s="45">
        <f>IF(ISERROR(BA289),"",IF(AY289=AY288+1,BB288*(1+'Retirement Calculator'!$B$67),BB288))</f>
        <v>59725.008275862696</v>
      </c>
      <c r="BC289" s="43">
        <f>IF(ISERROR(BB289),"",FV((1+'Retirement Calculator'!$B$58)^(1/12)-1,BA289,-BB289,,0))</f>
        <v>48458727.045254603</v>
      </c>
      <c r="BD289" s="47">
        <f>SUM($AJ$5:BB289)</f>
        <v>504489794270.49335</v>
      </c>
      <c r="BF289" s="43" t="str">
        <f>IF(O289="","",SUM($O$5:O289))</f>
        <v/>
      </c>
      <c r="BH289" s="43">
        <f t="shared" si="92"/>
        <v>24</v>
      </c>
      <c r="BI289" s="43">
        <f t="shared" si="93"/>
        <v>285</v>
      </c>
      <c r="BJ289" s="43">
        <f>IF(BJ288&lt;'Retirement Calculator'!$B$68,BJ288+1,NA())</f>
        <v>285</v>
      </c>
      <c r="BM289" s="43">
        <f t="shared" si="94"/>
        <v>24</v>
      </c>
      <c r="BN289" s="43">
        <f t="shared" si="95"/>
        <v>285</v>
      </c>
      <c r="BO289" s="43">
        <f>IF(BO288&lt;'Retirement Calculator'!$B$68,BO288+1,NA())</f>
        <v>285</v>
      </c>
      <c r="BR289" s="43">
        <f t="shared" si="96"/>
        <v>24</v>
      </c>
      <c r="BS289" s="43">
        <f t="shared" si="97"/>
        <v>285</v>
      </c>
      <c r="BT289" s="43">
        <f>IF(BT288&lt;'Retirement Calculator'!$B$68,BT288+1,NA())</f>
        <v>285</v>
      </c>
      <c r="BW289" s="43">
        <f t="shared" si="98"/>
        <v>24</v>
      </c>
      <c r="BX289" s="43">
        <f t="shared" si="99"/>
        <v>285</v>
      </c>
      <c r="BY289" s="43">
        <f>IF(BY288&lt;'Retirement Calculator'!$B$68,BY288+1,NA())</f>
        <v>285</v>
      </c>
    </row>
    <row r="290" spans="1:77">
      <c r="A290" s="44"/>
      <c r="B290" s="12" t="e">
        <f xml:space="preserve"> IF(ISERROR(F290),NA(),AI290)</f>
        <v>#N/A</v>
      </c>
      <c r="C290" s="71"/>
      <c r="D290" s="104"/>
      <c r="E290" s="99"/>
      <c r="F290" s="102" t="e">
        <f t="shared" si="83"/>
        <v>#N/A</v>
      </c>
      <c r="G290" s="103" t="str">
        <f>IF(D290="","",(D290+G289)*(1+((1+'Retirement Calculator'!$B$56)^(1/12)-1)))</f>
        <v/>
      </c>
      <c r="H290" s="55" t="str">
        <f>IF(C290="","",FV((1+'Retirement Calculator'!$B$56)^(1/12)-1,AI290,-C290,,0))</f>
        <v/>
      </c>
      <c r="I290" s="71"/>
      <c r="J290" s="99"/>
      <c r="K290" s="99"/>
      <c r="L290" s="102" t="e">
        <f t="shared" si="84"/>
        <v>#N/A</v>
      </c>
      <c r="M290" s="12" t="str">
        <f>IF(I290="","",FV((1+'Retirement Calculator'!$B$57)^(1/12)-1,AR290,-I290,,0))</f>
        <v/>
      </c>
      <c r="N290" s="12" t="str">
        <f>IF(J290="","",(J290+N289)*(1+((1+'Retirement Calculator'!$B$57)^(1/12)-1)))</f>
        <v/>
      </c>
      <c r="O290" s="71"/>
      <c r="P290" s="71"/>
      <c r="Q290" s="99"/>
      <c r="R290" s="69" t="e">
        <f t="shared" si="85"/>
        <v>#N/A</v>
      </c>
      <c r="S290" s="12" t="str">
        <f>IF(O290="","",FV((1+'Retirement Calculator'!$B$58)^(1/12)-1,BA290,-O290,,0))</f>
        <v/>
      </c>
      <c r="T290" s="43" t="str">
        <f>IF(P290="","",(P290+T289)*(1+((1+'Retirement Calculator'!$B$58)^(1/12)-1)))</f>
        <v/>
      </c>
      <c r="U290" s="71"/>
      <c r="V290" s="99"/>
      <c r="W290" s="108" t="str">
        <f>IF(U290="","",(U290+W289)*(1+((1+'Retirement Calculator'!$C$65)^(1/12)-1)))</f>
        <v/>
      </c>
      <c r="X290" s="73">
        <f t="shared" si="80"/>
        <v>0</v>
      </c>
      <c r="Y290" s="83" t="str">
        <f>IF(ISERROR(B290),"",SUM($X$5:X290))</f>
        <v/>
      </c>
      <c r="Z290" s="73">
        <f t="shared" si="81"/>
        <v>0</v>
      </c>
      <c r="AA290" s="83" t="str">
        <f>IF(ISERROR(B290),"",IF(Z290=0,NA(),SUM($Z$5:Z290)))</f>
        <v/>
      </c>
      <c r="AB290" s="83">
        <f t="shared" si="82"/>
        <v>0</v>
      </c>
      <c r="AC290" s="83" t="str">
        <f>IF(ISERROR(B290),"",IF(AB290=0,NA(),SUM($AB$5:AB290)))</f>
        <v/>
      </c>
      <c r="AD290" s="68">
        <f>IF(ISERROR(AI290),"",IF(AG290=AG289+1,AD289*(1+'Retirement Calculator'!$B$6),AD289))</f>
        <v>261182.43685926616</v>
      </c>
      <c r="AE290" s="135"/>
      <c r="AF290" s="83" t="str">
        <f>IF(AE290="","",NPER((1+'Retirement Calculator'!$B$15)/(1+'Retirement Calculator'!$B$14)-1,-12*AE290,AA290,,1))</f>
        <v/>
      </c>
      <c r="AG290" s="129">
        <f t="shared" si="86"/>
        <v>24</v>
      </c>
      <c r="AH290" s="43">
        <f t="shared" si="87"/>
        <v>286</v>
      </c>
      <c r="AI290" s="43">
        <f>IF(AI289&lt;'Retirement Calculator'!$B$68,AI289+1,NA())</f>
        <v>286</v>
      </c>
      <c r="AJ290" s="47">
        <f>IF(ISERROR(AI290),"",IF(AG290=AG289+1,AJ289*(1+'Retirement Calculator'!$B$67),AJ289))</f>
        <v>119450.01655172539</v>
      </c>
      <c r="AK290" s="43">
        <f>IF(ISERROR(AJ290),"",FV((1+'Retirement Calculator'!$B$56)^(1/12)-1,AI290,-AJ290,,0))</f>
        <v>130240850.32495615</v>
      </c>
      <c r="AL290" s="47">
        <f>SUM($AJ$5:AJ290)</f>
        <v>13927707.2160856</v>
      </c>
      <c r="AN290" s="43" t="str">
        <f>IF(C290="","",SUM($C$5:C290))</f>
        <v/>
      </c>
      <c r="AP290" s="43">
        <f t="shared" si="88"/>
        <v>24</v>
      </c>
      <c r="AQ290" s="43">
        <f t="shared" si="89"/>
        <v>286</v>
      </c>
      <c r="AR290" s="43">
        <f>IF(AR289&lt;'Retirement Calculator'!$B$68,AR289+1,NA())</f>
        <v>286</v>
      </c>
      <c r="AS290" s="45">
        <f>IF(ISERROR(AR290),"",IF(AP290=AP289+1,AS289*(1+'Retirement Calculator'!$B$67),AS289))</f>
        <v>19908.336091954228</v>
      </c>
      <c r="AT290" s="43">
        <f>IF(ISERROR(AS290),"",FV((1+'Retirement Calculator'!$B$57)^(1/12)-1,AR290,-AS290,,0))</f>
        <v>12310131.070036665</v>
      </c>
      <c r="AU290" s="47">
        <f>SUM($AJ$5:AS290)</f>
        <v>8949101622.4409809</v>
      </c>
      <c r="AW290" s="43" t="str">
        <f>IF(I290="","",SUM($I$5:I290))</f>
        <v/>
      </c>
      <c r="AY290" s="43">
        <f t="shared" si="90"/>
        <v>24</v>
      </c>
      <c r="AZ290" s="43">
        <f t="shared" si="91"/>
        <v>286</v>
      </c>
      <c r="BA290" s="43">
        <f>IF(BA289&lt;'Retirement Calculator'!$B$68,BA289+1,NA())</f>
        <v>286</v>
      </c>
      <c r="BB290" s="45">
        <f>IF(ISERROR(BA290),"",IF(AY290=AY289+1,BB289*(1+'Retirement Calculator'!$B$67),BB289))</f>
        <v>59725.008275862696</v>
      </c>
      <c r="BC290" s="43">
        <f>IF(ISERROR(BB290),"",FV((1+'Retirement Calculator'!$B$58)^(1/12)-1,BA290,-BB290,,0))</f>
        <v>48830236.962432079</v>
      </c>
      <c r="BD290" s="47">
        <f>SUM($AJ$5:BB290)</f>
        <v>513595574856.90631</v>
      </c>
      <c r="BF290" s="43" t="str">
        <f>IF(O290="","",SUM($O$5:O290))</f>
        <v/>
      </c>
      <c r="BH290" s="43">
        <f t="shared" si="92"/>
        <v>24</v>
      </c>
      <c r="BI290" s="43">
        <f t="shared" si="93"/>
        <v>286</v>
      </c>
      <c r="BJ290" s="43">
        <f>IF(BJ289&lt;'Retirement Calculator'!$B$68,BJ289+1,NA())</f>
        <v>286</v>
      </c>
      <c r="BM290" s="43">
        <f t="shared" si="94"/>
        <v>24</v>
      </c>
      <c r="BN290" s="43">
        <f t="shared" si="95"/>
        <v>286</v>
      </c>
      <c r="BO290" s="43">
        <f>IF(BO289&lt;'Retirement Calculator'!$B$68,BO289+1,NA())</f>
        <v>286</v>
      </c>
      <c r="BR290" s="43">
        <f t="shared" si="96"/>
        <v>24</v>
      </c>
      <c r="BS290" s="43">
        <f t="shared" si="97"/>
        <v>286</v>
      </c>
      <c r="BT290" s="43">
        <f>IF(BT289&lt;'Retirement Calculator'!$B$68,BT289+1,NA())</f>
        <v>286</v>
      </c>
      <c r="BW290" s="43">
        <f t="shared" si="98"/>
        <v>24</v>
      </c>
      <c r="BX290" s="43">
        <f t="shared" si="99"/>
        <v>286</v>
      </c>
      <c r="BY290" s="43">
        <f>IF(BY289&lt;'Retirement Calculator'!$B$68,BY289+1,NA())</f>
        <v>286</v>
      </c>
    </row>
    <row r="291" spans="1:77">
      <c r="A291" s="44"/>
      <c r="B291" s="12" t="e">
        <f xml:space="preserve"> IF(ISERROR(F291),NA(),AI291)</f>
        <v>#N/A</v>
      </c>
      <c r="C291" s="71"/>
      <c r="D291" s="104"/>
      <c r="E291" s="99"/>
      <c r="F291" s="102" t="e">
        <f t="shared" si="83"/>
        <v>#N/A</v>
      </c>
      <c r="G291" s="103" t="str">
        <f>IF(D291="","",(D291+G290)*(1+((1+'Retirement Calculator'!$B$56)^(1/12)-1)))</f>
        <v/>
      </c>
      <c r="H291" s="55" t="str">
        <f>IF(C291="","",FV((1+'Retirement Calculator'!$B$56)^(1/12)-1,AI291,-C291,,0))</f>
        <v/>
      </c>
      <c r="I291" s="71"/>
      <c r="J291" s="99"/>
      <c r="K291" s="99"/>
      <c r="L291" s="102" t="e">
        <f t="shared" si="84"/>
        <v>#N/A</v>
      </c>
      <c r="M291" s="12" t="str">
        <f>IF(I291="","",FV((1+'Retirement Calculator'!$B$57)^(1/12)-1,AR291,-I291,,0))</f>
        <v/>
      </c>
      <c r="N291" s="12" t="str">
        <f>IF(J291="","",(J291+N290)*(1+((1+'Retirement Calculator'!$B$57)^(1/12)-1)))</f>
        <v/>
      </c>
      <c r="O291" s="71"/>
      <c r="P291" s="71"/>
      <c r="Q291" s="99"/>
      <c r="R291" s="69" t="e">
        <f t="shared" si="85"/>
        <v>#N/A</v>
      </c>
      <c r="S291" s="12" t="str">
        <f>IF(O291="","",FV((1+'Retirement Calculator'!$B$58)^(1/12)-1,BA291,-O291,,0))</f>
        <v/>
      </c>
      <c r="T291" s="43" t="str">
        <f>IF(P291="","",(P291+T290)*(1+((1+'Retirement Calculator'!$B$58)^(1/12)-1)))</f>
        <v/>
      </c>
      <c r="U291" s="71"/>
      <c r="V291" s="99"/>
      <c r="W291" s="108" t="str">
        <f>IF(U291="","",(U291+W290)*(1+((1+'Retirement Calculator'!$C$65)^(1/12)-1)))</f>
        <v/>
      </c>
      <c r="X291" s="73">
        <f t="shared" si="80"/>
        <v>0</v>
      </c>
      <c r="Y291" s="83" t="str">
        <f>IF(ISERROR(B291),"",SUM($X$5:X291))</f>
        <v/>
      </c>
      <c r="Z291" s="73">
        <f t="shared" si="81"/>
        <v>0</v>
      </c>
      <c r="AA291" s="83" t="str">
        <f>IF(ISERROR(B291),"",IF(Z291=0,NA(),SUM($Z$5:Z291)))</f>
        <v/>
      </c>
      <c r="AB291" s="83">
        <f t="shared" si="82"/>
        <v>0</v>
      </c>
      <c r="AC291" s="83" t="str">
        <f>IF(ISERROR(B291),"",IF(AB291=0,NA(),SUM($AB$5:AB291)))</f>
        <v/>
      </c>
      <c r="AD291" s="68">
        <f>IF(ISERROR(AI291),"",IF(AG291=AG290+1,AD290*(1+'Retirement Calculator'!$B$6),AD290))</f>
        <v>261182.43685926616</v>
      </c>
      <c r="AE291" s="135"/>
      <c r="AF291" s="83" t="str">
        <f>IF(AE291="","",NPER((1+'Retirement Calculator'!$B$15)/(1+'Retirement Calculator'!$B$14)-1,-12*AE291,AA291,,1))</f>
        <v/>
      </c>
      <c r="AG291" s="129">
        <f t="shared" si="86"/>
        <v>24</v>
      </c>
      <c r="AH291" s="43">
        <f t="shared" si="87"/>
        <v>287</v>
      </c>
      <c r="AI291" s="43">
        <f>IF(AI290&lt;'Retirement Calculator'!$B$68,AI290+1,NA())</f>
        <v>287</v>
      </c>
      <c r="AJ291" s="47">
        <f>IF(ISERROR(AI291),"",IF(AG291=AG290+1,AJ290*(1+'Retirement Calculator'!$B$67),AJ290))</f>
        <v>119450.01655172539</v>
      </c>
      <c r="AK291" s="43">
        <f>IF(ISERROR(AJ291),"",FV((1+'Retirement Calculator'!$B$56)^(1/12)-1,AI291,-AJ291,,0))</f>
        <v>131398859.17157888</v>
      </c>
      <c r="AL291" s="47">
        <f>SUM($AJ$5:AJ291)</f>
        <v>14047157.232637325</v>
      </c>
      <c r="AN291" s="43" t="str">
        <f>IF(C291="","",SUM($C$5:C291))</f>
        <v/>
      </c>
      <c r="AP291" s="43">
        <f t="shared" si="88"/>
        <v>24</v>
      </c>
      <c r="AQ291" s="43">
        <f t="shared" si="89"/>
        <v>287</v>
      </c>
      <c r="AR291" s="43">
        <f>IF(AR290&lt;'Retirement Calculator'!$B$68,AR290+1,NA())</f>
        <v>287</v>
      </c>
      <c r="AS291" s="45">
        <f>IF(ISERROR(AR291),"",IF(AP291=AP290+1,AS290*(1+'Retirement Calculator'!$B$67),AS290))</f>
        <v>19908.336091954228</v>
      </c>
      <c r="AT291" s="43">
        <f>IF(ISERROR(AS291),"",FV((1+'Retirement Calculator'!$B$57)^(1/12)-1,AR291,-AS291,,0))</f>
        <v>12389959.591578024</v>
      </c>
      <c r="AU291" s="47">
        <f>SUM($AJ$5:AS291)</f>
        <v>9094687595.1978416</v>
      </c>
      <c r="AW291" s="43" t="str">
        <f>IF(I291="","",SUM($I$5:I291))</f>
        <v/>
      </c>
      <c r="AY291" s="43">
        <f t="shared" si="90"/>
        <v>24</v>
      </c>
      <c r="AZ291" s="43">
        <f t="shared" si="91"/>
        <v>287</v>
      </c>
      <c r="BA291" s="43">
        <f>IF(BA290&lt;'Retirement Calculator'!$B$68,BA290+1,NA())</f>
        <v>287</v>
      </c>
      <c r="BB291" s="45">
        <f>IF(ISERROR(BA291),"",IF(AY291=AY290+1,BB290*(1+'Retirement Calculator'!$B$67),BB290))</f>
        <v>59725.008275862696</v>
      </c>
      <c r="BC291" s="43">
        <f>IF(ISERROR(BB291),"",FV((1+'Retirement Calculator'!$B$58)^(1/12)-1,BA291,-BB291,,0))</f>
        <v>49204137.185602829</v>
      </c>
      <c r="BD291" s="47">
        <f>SUM($AJ$5:BB291)</f>
        <v>522848298707.46088</v>
      </c>
      <c r="BF291" s="43" t="str">
        <f>IF(O291="","",SUM($O$5:O291))</f>
        <v/>
      </c>
      <c r="BH291" s="43">
        <f t="shared" si="92"/>
        <v>24</v>
      </c>
      <c r="BI291" s="43">
        <f t="shared" si="93"/>
        <v>287</v>
      </c>
      <c r="BJ291" s="43">
        <f>IF(BJ290&lt;'Retirement Calculator'!$B$68,BJ290+1,NA())</f>
        <v>287</v>
      </c>
      <c r="BM291" s="43">
        <f t="shared" si="94"/>
        <v>24</v>
      </c>
      <c r="BN291" s="43">
        <f t="shared" si="95"/>
        <v>287</v>
      </c>
      <c r="BO291" s="43">
        <f>IF(BO290&lt;'Retirement Calculator'!$B$68,BO290+1,NA())</f>
        <v>287</v>
      </c>
      <c r="BR291" s="43">
        <f t="shared" si="96"/>
        <v>24</v>
      </c>
      <c r="BS291" s="43">
        <f t="shared" si="97"/>
        <v>287</v>
      </c>
      <c r="BT291" s="43">
        <f>IF(BT290&lt;'Retirement Calculator'!$B$68,BT290+1,NA())</f>
        <v>287</v>
      </c>
      <c r="BW291" s="43">
        <f t="shared" si="98"/>
        <v>24</v>
      </c>
      <c r="BX291" s="43">
        <f t="shared" si="99"/>
        <v>287</v>
      </c>
      <c r="BY291" s="43">
        <f>IF(BY290&lt;'Retirement Calculator'!$B$68,BY290+1,NA())</f>
        <v>287</v>
      </c>
    </row>
    <row r="292" spans="1:77">
      <c r="A292" s="44"/>
      <c r="B292" s="12" t="e">
        <f xml:space="preserve"> IF(ISERROR(F292),NA(),AI292)</f>
        <v>#N/A</v>
      </c>
      <c r="C292" s="71"/>
      <c r="D292" s="104"/>
      <c r="E292" s="99"/>
      <c r="F292" s="102" t="e">
        <f t="shared" si="83"/>
        <v>#N/A</v>
      </c>
      <c r="G292" s="103" t="str">
        <f>IF(D292="","",(D292+G291)*(1+((1+'Retirement Calculator'!$B$56)^(1/12)-1)))</f>
        <v/>
      </c>
      <c r="H292" s="55" t="str">
        <f>IF(C292="","",FV((1+'Retirement Calculator'!$B$56)^(1/12)-1,AI292,-C292,,0))</f>
        <v/>
      </c>
      <c r="I292" s="71"/>
      <c r="J292" s="99"/>
      <c r="K292" s="99"/>
      <c r="L292" s="102" t="e">
        <f t="shared" si="84"/>
        <v>#N/A</v>
      </c>
      <c r="M292" s="12" t="str">
        <f>IF(I292="","",FV((1+'Retirement Calculator'!$B$57)^(1/12)-1,AR292,-I292,,0))</f>
        <v/>
      </c>
      <c r="N292" s="12" t="str">
        <f>IF(J292="","",(J292+N291)*(1+((1+'Retirement Calculator'!$B$57)^(1/12)-1)))</f>
        <v/>
      </c>
      <c r="O292" s="71"/>
      <c r="P292" s="71"/>
      <c r="Q292" s="99"/>
      <c r="R292" s="69" t="e">
        <f t="shared" si="85"/>
        <v>#N/A</v>
      </c>
      <c r="S292" s="12" t="str">
        <f>IF(O292="","",FV((1+'Retirement Calculator'!$B$58)^(1/12)-1,BA292,-O292,,0))</f>
        <v/>
      </c>
      <c r="T292" s="43" t="str">
        <f>IF(P292="","",(P292+T291)*(1+((1+'Retirement Calculator'!$B$58)^(1/12)-1)))</f>
        <v/>
      </c>
      <c r="U292" s="71"/>
      <c r="V292" s="99"/>
      <c r="W292" s="108" t="str">
        <f>IF(U292="","",(U292+W291)*(1+((1+'Retirement Calculator'!$C$65)^(1/12)-1)))</f>
        <v/>
      </c>
      <c r="X292" s="73">
        <f t="shared" si="80"/>
        <v>0</v>
      </c>
      <c r="Y292" s="83" t="str">
        <f>IF(ISERROR(B292),"",SUM($X$5:X292))</f>
        <v/>
      </c>
      <c r="Z292" s="73">
        <f t="shared" si="81"/>
        <v>0</v>
      </c>
      <c r="AA292" s="83" t="str">
        <f>IF(ISERROR(B292),"",IF(Z292=0,NA(),SUM($Z$5:Z292)))</f>
        <v/>
      </c>
      <c r="AB292" s="83">
        <f t="shared" si="82"/>
        <v>0</v>
      </c>
      <c r="AC292" s="83" t="str">
        <f>IF(ISERROR(B292),"",IF(AB292=0,NA(),SUM($AB$5:AB292)))</f>
        <v/>
      </c>
      <c r="AD292" s="68">
        <f>IF(ISERROR(AI292),"",IF(AG292=AG291+1,AD291*(1+'Retirement Calculator'!$B$6),AD291))</f>
        <v>261182.43685926616</v>
      </c>
      <c r="AE292" s="135"/>
      <c r="AF292" s="83" t="str">
        <f>IF(AE292="","",NPER((1+'Retirement Calculator'!$B$15)/(1+'Retirement Calculator'!$B$14)-1,-12*AE292,AA292,,1))</f>
        <v/>
      </c>
      <c r="AG292" s="129">
        <f t="shared" si="86"/>
        <v>24</v>
      </c>
      <c r="AH292" s="43">
        <f t="shared" si="87"/>
        <v>288</v>
      </c>
      <c r="AI292" s="43">
        <f>IF(AI291&lt;'Retirement Calculator'!$B$68,AI291+1,NA())</f>
        <v>288</v>
      </c>
      <c r="AJ292" s="47">
        <f>IF(ISERROR(AI292),"",IF(AG292=AG291+1,AJ291*(1+'Retirement Calculator'!$B$67),AJ291))</f>
        <v>119450.01655172539</v>
      </c>
      <c r="AK292" s="43">
        <f>IF(ISERROR(AJ292),"",FV((1+'Retirement Calculator'!$B$56)^(1/12)-1,AI292,-AJ292,,0))</f>
        <v>132566102.14336257</v>
      </c>
      <c r="AL292" s="47">
        <f>SUM($AJ$5:AJ292)</f>
        <v>14166607.249189051</v>
      </c>
      <c r="AN292" s="43" t="str">
        <f>IF(C292="","",SUM($C$5:C292))</f>
        <v/>
      </c>
      <c r="AP292" s="43">
        <f t="shared" si="88"/>
        <v>24</v>
      </c>
      <c r="AQ292" s="43">
        <f t="shared" si="89"/>
        <v>288</v>
      </c>
      <c r="AR292" s="43">
        <f>IF(AR291&lt;'Retirement Calculator'!$B$68,AR291+1,NA())</f>
        <v>288</v>
      </c>
      <c r="AS292" s="45">
        <f>IF(ISERROR(AR292),"",IF(AP292=AP291+1,AS291*(1+'Retirement Calculator'!$B$67),AS291))</f>
        <v>19908.336091954228</v>
      </c>
      <c r="AT292" s="43">
        <f>IF(ISERROR(AS292),"",FV((1+'Retirement Calculator'!$B$57)^(1/12)-1,AR292,-AS292,,0))</f>
        <v>12470176.682484545</v>
      </c>
      <c r="AU292" s="47">
        <f>SUM($AJ$5:AS292)</f>
        <v>9241560262.943037</v>
      </c>
      <c r="AW292" s="43" t="str">
        <f>IF(I292="","",SUM($I$5:I292))</f>
        <v/>
      </c>
      <c r="AY292" s="43">
        <f t="shared" si="90"/>
        <v>24</v>
      </c>
      <c r="AZ292" s="43">
        <f t="shared" si="91"/>
        <v>288</v>
      </c>
      <c r="BA292" s="43">
        <f>IF(BA291&lt;'Retirement Calculator'!$B$68,BA291+1,NA())</f>
        <v>288</v>
      </c>
      <c r="BB292" s="45">
        <f>IF(ISERROR(BA292),"",IF(AY292=AY291+1,BB291*(1+'Retirement Calculator'!$B$67),BB291))</f>
        <v>59725.008275862696</v>
      </c>
      <c r="BC292" s="43">
        <f>IF(ISERROR(BB292),"",FV((1+'Retirement Calculator'!$B$58)^(1/12)-1,BA292,-BB292,,0))</f>
        <v>49580443.094067581</v>
      </c>
      <c r="BD292" s="47">
        <f>SUM($AJ$5:BB292)</f>
        <v>532249262139.83997</v>
      </c>
      <c r="BF292" s="43" t="str">
        <f>IF(O292="","",SUM($O$5:O292))</f>
        <v/>
      </c>
      <c r="BH292" s="43">
        <f t="shared" si="92"/>
        <v>24</v>
      </c>
      <c r="BI292" s="43">
        <f t="shared" si="93"/>
        <v>288</v>
      </c>
      <c r="BJ292" s="43">
        <f>IF(BJ291&lt;'Retirement Calculator'!$B$68,BJ291+1,NA())</f>
        <v>288</v>
      </c>
      <c r="BM292" s="43">
        <f t="shared" si="94"/>
        <v>24</v>
      </c>
      <c r="BN292" s="43">
        <f t="shared" si="95"/>
        <v>288</v>
      </c>
      <c r="BO292" s="43">
        <f>IF(BO291&lt;'Retirement Calculator'!$B$68,BO291+1,NA())</f>
        <v>288</v>
      </c>
      <c r="BR292" s="43">
        <f t="shared" si="96"/>
        <v>24</v>
      </c>
      <c r="BS292" s="43">
        <f t="shared" si="97"/>
        <v>288</v>
      </c>
      <c r="BT292" s="43">
        <f>IF(BT291&lt;'Retirement Calculator'!$B$68,BT291+1,NA())</f>
        <v>288</v>
      </c>
      <c r="BW292" s="43">
        <f t="shared" si="98"/>
        <v>24</v>
      </c>
      <c r="BX292" s="43">
        <f t="shared" si="99"/>
        <v>288</v>
      </c>
      <c r="BY292" s="43">
        <f>IF(BY291&lt;'Retirement Calculator'!$B$68,BY291+1,NA())</f>
        <v>288</v>
      </c>
    </row>
    <row r="293" spans="1:77">
      <c r="A293" s="44"/>
      <c r="B293" s="12" t="e">
        <f xml:space="preserve"> IF(ISERROR(F293),NA(),AI293)</f>
        <v>#N/A</v>
      </c>
      <c r="C293" s="71"/>
      <c r="D293" s="104"/>
      <c r="E293" s="99"/>
      <c r="F293" s="102" t="e">
        <f t="shared" si="83"/>
        <v>#N/A</v>
      </c>
      <c r="G293" s="103" t="str">
        <f>IF(D293="","",(D293+G292)*(1+((1+'Retirement Calculator'!$B$56)^(1/12)-1)))</f>
        <v/>
      </c>
      <c r="H293" s="55" t="str">
        <f>IF(C293="","",FV((1+'Retirement Calculator'!$B$56)^(1/12)-1,AI293,-C293,,0))</f>
        <v/>
      </c>
      <c r="I293" s="71"/>
      <c r="J293" s="99"/>
      <c r="K293" s="99"/>
      <c r="L293" s="102" t="e">
        <f t="shared" si="84"/>
        <v>#N/A</v>
      </c>
      <c r="M293" s="12" t="str">
        <f>IF(I293="","",FV((1+'Retirement Calculator'!$B$57)^(1/12)-1,AR293,-I293,,0))</f>
        <v/>
      </c>
      <c r="N293" s="12" t="str">
        <f>IF(J293="","",(J293+N292)*(1+((1+'Retirement Calculator'!$B$57)^(1/12)-1)))</f>
        <v/>
      </c>
      <c r="O293" s="71"/>
      <c r="P293" s="71"/>
      <c r="Q293" s="99"/>
      <c r="R293" s="69" t="e">
        <f t="shared" si="85"/>
        <v>#N/A</v>
      </c>
      <c r="S293" s="12" t="str">
        <f>IF(O293="","",FV((1+'Retirement Calculator'!$B$58)^(1/12)-1,BA293,-O293,,0))</f>
        <v/>
      </c>
      <c r="T293" s="43" t="str">
        <f>IF(P293="","",(P293+T292)*(1+((1+'Retirement Calculator'!$B$58)^(1/12)-1)))</f>
        <v/>
      </c>
      <c r="U293" s="71"/>
      <c r="V293" s="99"/>
      <c r="W293" s="108" t="str">
        <f>IF(U293="","",(U293+W292)*(1+((1+'Retirement Calculator'!$C$65)^(1/12)-1)))</f>
        <v/>
      </c>
      <c r="X293" s="73">
        <f t="shared" si="80"/>
        <v>0</v>
      </c>
      <c r="Y293" s="83" t="str">
        <f>IF(ISERROR(B293),"",SUM($X$5:X293))</f>
        <v/>
      </c>
      <c r="Z293" s="73">
        <f t="shared" si="81"/>
        <v>0</v>
      </c>
      <c r="AA293" s="83" t="str">
        <f>IF(ISERROR(B293),"",IF(Z293=0,NA(),SUM($Z$5:Z293)))</f>
        <v/>
      </c>
      <c r="AB293" s="83">
        <f t="shared" si="82"/>
        <v>0</v>
      </c>
      <c r="AC293" s="83" t="str">
        <f>IF(ISERROR(B293),"",IF(AB293=0,NA(),SUM($AB$5:AB293)))</f>
        <v/>
      </c>
      <c r="AD293" s="68">
        <f>IF(ISERROR(AI293),"",IF(AG293=AG292+1,AD292*(1+'Retirement Calculator'!$B$6),AD292))</f>
        <v>283382.9439923038</v>
      </c>
      <c r="AE293" s="135"/>
      <c r="AF293" s="83" t="str">
        <f>IF(AE293="","",NPER((1+'Retirement Calculator'!$B$15)/(1+'Retirement Calculator'!$B$14)-1,-12*AE293,AA293,,1))</f>
        <v/>
      </c>
      <c r="AG293" s="129">
        <f t="shared" si="86"/>
        <v>25</v>
      </c>
      <c r="AH293" s="43">
        <f t="shared" si="87"/>
        <v>289</v>
      </c>
      <c r="AI293" s="43">
        <f>IF(AI292&lt;'Retirement Calculator'!$B$68,AI292+1,NA())</f>
        <v>289</v>
      </c>
      <c r="AJ293" s="47">
        <f>IF(ISERROR(AI293),"",IF(AG293=AG292+1,AJ292*(1+'Retirement Calculator'!$B$67),AJ292))</f>
        <v>131395.01820689795</v>
      </c>
      <c r="AK293" s="43">
        <f>IF(ISERROR(AJ293),"",FV((1+'Retirement Calculator'!$B$56)^(1/12)-1,AI293,-AJ293,,0))</f>
        <v>147116918.16196969</v>
      </c>
      <c r="AL293" s="47">
        <f>SUM($AJ$5:AJ293)</f>
        <v>14298002.267395949</v>
      </c>
      <c r="AN293" s="43" t="str">
        <f>IF(C293="","",SUM($C$5:C293))</f>
        <v/>
      </c>
      <c r="AP293" s="43">
        <f t="shared" si="88"/>
        <v>25</v>
      </c>
      <c r="AQ293" s="43">
        <f t="shared" si="89"/>
        <v>289</v>
      </c>
      <c r="AR293" s="43">
        <f>IF(AR292&lt;'Retirement Calculator'!$B$68,AR292+1,NA())</f>
        <v>289</v>
      </c>
      <c r="AS293" s="45">
        <f>IF(ISERROR(AR293),"",IF(AP293=AP292+1,AS292*(1+'Retirement Calculator'!$B$67),AS292))</f>
        <v>21899.169701149654</v>
      </c>
      <c r="AT293" s="43">
        <f>IF(ISERROR(AS293),"",FV((1+'Retirement Calculator'!$B$57)^(1/12)-1,AR293,-AS293,,0))</f>
        <v>13805862.657550985</v>
      </c>
      <c r="AU293" s="47">
        <f>SUM($AJ$5:AS293)</f>
        <v>9403129080.5603104</v>
      </c>
      <c r="AW293" s="43" t="str">
        <f>IF(I293="","",SUM($I$5:I293))</f>
        <v/>
      </c>
      <c r="AY293" s="43">
        <f t="shared" si="90"/>
        <v>25</v>
      </c>
      <c r="AZ293" s="43">
        <f t="shared" si="91"/>
        <v>289</v>
      </c>
      <c r="BA293" s="43">
        <f>IF(BA292&lt;'Retirement Calculator'!$B$68,BA292+1,NA())</f>
        <v>289</v>
      </c>
      <c r="BB293" s="45">
        <f>IF(ISERROR(BA293),"",IF(AY293=AY292+1,BB292*(1+'Retirement Calculator'!$B$67),BB292))</f>
        <v>65697.509103448974</v>
      </c>
      <c r="BC293" s="43">
        <f>IF(ISERROR(BB293),"",FV((1+'Retirement Calculator'!$B$58)^(1/12)-1,BA293,-BB293,,0))</f>
        <v>54955087.182685792</v>
      </c>
      <c r="BD293" s="47">
        <f>SUM($AJ$5:BB293)</f>
        <v>541827832201.18414</v>
      </c>
      <c r="BF293" s="43" t="str">
        <f>IF(O293="","",SUM($O$5:O293))</f>
        <v/>
      </c>
      <c r="BH293" s="43">
        <f t="shared" si="92"/>
        <v>25</v>
      </c>
      <c r="BI293" s="43">
        <f t="shared" si="93"/>
        <v>289</v>
      </c>
      <c r="BJ293" s="43">
        <f>IF(BJ292&lt;'Retirement Calculator'!$B$68,BJ292+1,NA())</f>
        <v>289</v>
      </c>
      <c r="BM293" s="43">
        <f t="shared" si="94"/>
        <v>25</v>
      </c>
      <c r="BN293" s="43">
        <f t="shared" si="95"/>
        <v>289</v>
      </c>
      <c r="BO293" s="43">
        <f>IF(BO292&lt;'Retirement Calculator'!$B$68,BO292+1,NA())</f>
        <v>289</v>
      </c>
      <c r="BR293" s="43">
        <f t="shared" si="96"/>
        <v>25</v>
      </c>
      <c r="BS293" s="43">
        <f t="shared" si="97"/>
        <v>289</v>
      </c>
      <c r="BT293" s="43">
        <f>IF(BT292&lt;'Retirement Calculator'!$B$68,BT292+1,NA())</f>
        <v>289</v>
      </c>
      <c r="BW293" s="43">
        <f t="shared" si="98"/>
        <v>25</v>
      </c>
      <c r="BX293" s="43">
        <f t="shared" si="99"/>
        <v>289</v>
      </c>
      <c r="BY293" s="43">
        <f>IF(BY292&lt;'Retirement Calculator'!$B$68,BY292+1,NA())</f>
        <v>289</v>
      </c>
    </row>
    <row r="294" spans="1:77">
      <c r="A294" s="44"/>
      <c r="B294" s="12" t="e">
        <f xml:space="preserve"> IF(ISERROR(F294),NA(),AI294)</f>
        <v>#N/A</v>
      </c>
      <c r="C294" s="71"/>
      <c r="D294" s="104"/>
      <c r="E294" s="99"/>
      <c r="F294" s="102" t="e">
        <f t="shared" si="83"/>
        <v>#N/A</v>
      </c>
      <c r="G294" s="103" t="str">
        <f>IF(D294="","",(D294+G293)*(1+((1+'Retirement Calculator'!$B$56)^(1/12)-1)))</f>
        <v/>
      </c>
      <c r="H294" s="55" t="str">
        <f>IF(C294="","",FV((1+'Retirement Calculator'!$B$56)^(1/12)-1,AI294,-C294,,0))</f>
        <v/>
      </c>
      <c r="I294" s="71"/>
      <c r="J294" s="99"/>
      <c r="K294" s="99"/>
      <c r="L294" s="102" t="e">
        <f t="shared" si="84"/>
        <v>#N/A</v>
      </c>
      <c r="M294" s="12" t="str">
        <f>IF(I294="","",FV((1+'Retirement Calculator'!$B$57)^(1/12)-1,AR294,-I294,,0))</f>
        <v/>
      </c>
      <c r="N294" s="12" t="str">
        <f>IF(J294="","",(J294+N293)*(1+((1+'Retirement Calculator'!$B$57)^(1/12)-1)))</f>
        <v/>
      </c>
      <c r="O294" s="71"/>
      <c r="P294" s="71"/>
      <c r="Q294" s="99"/>
      <c r="R294" s="69" t="e">
        <f t="shared" si="85"/>
        <v>#N/A</v>
      </c>
      <c r="S294" s="12" t="str">
        <f>IF(O294="","",FV((1+'Retirement Calculator'!$B$58)^(1/12)-1,BA294,-O294,,0))</f>
        <v/>
      </c>
      <c r="T294" s="43" t="str">
        <f>IF(P294="","",(P294+T293)*(1+((1+'Retirement Calculator'!$B$58)^(1/12)-1)))</f>
        <v/>
      </c>
      <c r="U294" s="71"/>
      <c r="V294" s="99"/>
      <c r="W294" s="108" t="str">
        <f>IF(U294="","",(U294+W293)*(1+((1+'Retirement Calculator'!$C$65)^(1/12)-1)))</f>
        <v/>
      </c>
      <c r="X294" s="73">
        <f t="shared" si="80"/>
        <v>0</v>
      </c>
      <c r="Y294" s="83" t="str">
        <f>IF(ISERROR(B294),"",SUM($X$5:X294))</f>
        <v/>
      </c>
      <c r="Z294" s="73">
        <f t="shared" si="81"/>
        <v>0</v>
      </c>
      <c r="AA294" s="83" t="str">
        <f>IF(ISERROR(B294),"",IF(Z294=0,NA(),SUM($Z$5:Z294)))</f>
        <v/>
      </c>
      <c r="AB294" s="83">
        <f t="shared" si="82"/>
        <v>0</v>
      </c>
      <c r="AC294" s="83" t="str">
        <f>IF(ISERROR(B294),"",IF(AB294=0,NA(),SUM($AB$5:AB294)))</f>
        <v/>
      </c>
      <c r="AD294" s="68">
        <f>IF(ISERROR(AI294),"",IF(AG294=AG293+1,AD293*(1+'Retirement Calculator'!$B$6),AD293))</f>
        <v>283382.9439923038</v>
      </c>
      <c r="AE294" s="135"/>
      <c r="AF294" s="83" t="str">
        <f>IF(AE294="","",NPER((1+'Retirement Calculator'!$B$15)/(1+'Retirement Calculator'!$B$14)-1,-12*AE294,AA294,,1))</f>
        <v/>
      </c>
      <c r="AG294" s="129">
        <f t="shared" si="86"/>
        <v>25</v>
      </c>
      <c r="AH294" s="43">
        <f t="shared" si="87"/>
        <v>290</v>
      </c>
      <c r="AI294" s="43">
        <f>IF(AI293&lt;'Retirement Calculator'!$B$68,AI293+1,NA())</f>
        <v>290</v>
      </c>
      <c r="AJ294" s="47">
        <f>IF(ISERROR(AI294),"",IF(AG294=AG293+1,AJ293*(1+'Retirement Calculator'!$B$67),AJ293))</f>
        <v>131395.01820689795</v>
      </c>
      <c r="AK294" s="43">
        <f>IF(ISERROR(AJ294),"",FV((1+'Retirement Calculator'!$B$56)^(1/12)-1,AI294,-AJ294,,0))</f>
        <v>148421444.14506763</v>
      </c>
      <c r="AL294" s="47">
        <f>SUM($AJ$5:AJ294)</f>
        <v>14429397.285602847</v>
      </c>
      <c r="AN294" s="43" t="str">
        <f>IF(C294="","",SUM($C$5:C294))</f>
        <v/>
      </c>
      <c r="AP294" s="43">
        <f t="shared" si="88"/>
        <v>25</v>
      </c>
      <c r="AQ294" s="43">
        <f t="shared" si="89"/>
        <v>290</v>
      </c>
      <c r="AR294" s="43">
        <f>IF(AR293&lt;'Retirement Calculator'!$B$68,AR293+1,NA())</f>
        <v>290</v>
      </c>
      <c r="AS294" s="45">
        <f>IF(ISERROR(AR294),"",IF(AP294=AP293+1,AS293*(1+'Retirement Calculator'!$B$67),AS293))</f>
        <v>21899.169701149654</v>
      </c>
      <c r="AT294" s="43">
        <f>IF(ISERROR(AS294),"",FV((1+'Retirement Calculator'!$B$57)^(1/12)-1,AR294,-AS294,,0))</f>
        <v>13894962.561835943</v>
      </c>
      <c r="AU294" s="47">
        <f>SUM($AJ$5:AS294)</f>
        <v>9566133821.1788883</v>
      </c>
      <c r="AW294" s="43" t="str">
        <f>IF(I294="","",SUM($I$5:I294))</f>
        <v/>
      </c>
      <c r="AY294" s="43">
        <f t="shared" si="90"/>
        <v>25</v>
      </c>
      <c r="AZ294" s="43">
        <f t="shared" si="91"/>
        <v>290</v>
      </c>
      <c r="BA294" s="43">
        <f>IF(BA293&lt;'Retirement Calculator'!$B$68,BA293+1,NA())</f>
        <v>290</v>
      </c>
      <c r="BB294" s="45">
        <f>IF(ISERROR(BA294),"",IF(AY294=AY293+1,BB293*(1+'Retirement Calculator'!$B$67),BB293))</f>
        <v>65697.509103448974</v>
      </c>
      <c r="BC294" s="43">
        <f>IF(ISERROR(BB294),"",FV((1+'Retirement Calculator'!$B$58)^(1/12)-1,BA294,-BB294,,0))</f>
        <v>55374367.377420507</v>
      </c>
      <c r="BD294" s="47">
        <f>SUM($AJ$5:BB294)</f>
        <v>551570932028.05249</v>
      </c>
      <c r="BF294" s="43" t="str">
        <f>IF(O294="","",SUM($O$5:O294))</f>
        <v/>
      </c>
      <c r="BH294" s="43">
        <f t="shared" si="92"/>
        <v>25</v>
      </c>
      <c r="BI294" s="43">
        <f t="shared" si="93"/>
        <v>290</v>
      </c>
      <c r="BJ294" s="43">
        <f>IF(BJ293&lt;'Retirement Calculator'!$B$68,BJ293+1,NA())</f>
        <v>290</v>
      </c>
      <c r="BM294" s="43">
        <f t="shared" si="94"/>
        <v>25</v>
      </c>
      <c r="BN294" s="43">
        <f t="shared" si="95"/>
        <v>290</v>
      </c>
      <c r="BO294" s="43">
        <f>IF(BO293&lt;'Retirement Calculator'!$B$68,BO293+1,NA())</f>
        <v>290</v>
      </c>
      <c r="BR294" s="43">
        <f t="shared" si="96"/>
        <v>25</v>
      </c>
      <c r="BS294" s="43">
        <f t="shared" si="97"/>
        <v>290</v>
      </c>
      <c r="BT294" s="43">
        <f>IF(BT293&lt;'Retirement Calculator'!$B$68,BT293+1,NA())</f>
        <v>290</v>
      </c>
      <c r="BW294" s="43">
        <f t="shared" si="98"/>
        <v>25</v>
      </c>
      <c r="BX294" s="43">
        <f t="shared" si="99"/>
        <v>290</v>
      </c>
      <c r="BY294" s="43">
        <f>IF(BY293&lt;'Retirement Calculator'!$B$68,BY293+1,NA())</f>
        <v>290</v>
      </c>
    </row>
    <row r="295" spans="1:77">
      <c r="A295" s="44"/>
      <c r="B295" s="12" t="e">
        <f xml:space="preserve"> IF(ISERROR(F295),NA(),AI295)</f>
        <v>#N/A</v>
      </c>
      <c r="C295" s="71"/>
      <c r="D295" s="104"/>
      <c r="E295" s="99"/>
      <c r="F295" s="102" t="e">
        <f t="shared" si="83"/>
        <v>#N/A</v>
      </c>
      <c r="G295" s="103" t="str">
        <f>IF(D295="","",(D295+G294)*(1+((1+'Retirement Calculator'!$B$56)^(1/12)-1)))</f>
        <v/>
      </c>
      <c r="H295" s="55" t="str">
        <f>IF(C295="","",FV((1+'Retirement Calculator'!$B$56)^(1/12)-1,AI295,-C295,,0))</f>
        <v/>
      </c>
      <c r="I295" s="71"/>
      <c r="J295" s="99"/>
      <c r="K295" s="99"/>
      <c r="L295" s="102" t="e">
        <f t="shared" si="84"/>
        <v>#N/A</v>
      </c>
      <c r="M295" s="12" t="str">
        <f>IF(I295="","",FV((1+'Retirement Calculator'!$B$57)^(1/12)-1,AR295,-I295,,0))</f>
        <v/>
      </c>
      <c r="N295" s="12" t="str">
        <f>IF(J295="","",(J295+N294)*(1+((1+'Retirement Calculator'!$B$57)^(1/12)-1)))</f>
        <v/>
      </c>
      <c r="O295" s="71"/>
      <c r="P295" s="71"/>
      <c r="Q295" s="99"/>
      <c r="R295" s="69" t="e">
        <f t="shared" si="85"/>
        <v>#N/A</v>
      </c>
      <c r="S295" s="12" t="str">
        <f>IF(O295="","",FV((1+'Retirement Calculator'!$B$58)^(1/12)-1,BA295,-O295,,0))</f>
        <v/>
      </c>
      <c r="T295" s="43" t="str">
        <f>IF(P295="","",(P295+T294)*(1+((1+'Retirement Calculator'!$B$58)^(1/12)-1)))</f>
        <v/>
      </c>
      <c r="U295" s="71"/>
      <c r="V295" s="99"/>
      <c r="W295" s="108" t="str">
        <f>IF(U295="","",(U295+W294)*(1+((1+'Retirement Calculator'!$C$65)^(1/12)-1)))</f>
        <v/>
      </c>
      <c r="X295" s="73">
        <f t="shared" si="80"/>
        <v>0</v>
      </c>
      <c r="Y295" s="83" t="str">
        <f>IF(ISERROR(B295),"",SUM($X$5:X295))</f>
        <v/>
      </c>
      <c r="Z295" s="73">
        <f t="shared" si="81"/>
        <v>0</v>
      </c>
      <c r="AA295" s="83" t="str">
        <f>IF(ISERROR(B295),"",IF(Z295=0,NA(),SUM($Z$5:Z295)))</f>
        <v/>
      </c>
      <c r="AB295" s="83">
        <f t="shared" si="82"/>
        <v>0</v>
      </c>
      <c r="AC295" s="83" t="str">
        <f>IF(ISERROR(B295),"",IF(AB295=0,NA(),SUM($AB$5:AB295)))</f>
        <v/>
      </c>
      <c r="AD295" s="68">
        <f>IF(ISERROR(AI295),"",IF(AG295=AG294+1,AD294*(1+'Retirement Calculator'!$B$6),AD294))</f>
        <v>283382.9439923038</v>
      </c>
      <c r="AE295" s="135"/>
      <c r="AF295" s="83" t="str">
        <f>IF(AE295="","",NPER((1+'Retirement Calculator'!$B$15)/(1+'Retirement Calculator'!$B$14)-1,-12*AE295,AA295,,1))</f>
        <v/>
      </c>
      <c r="AG295" s="129">
        <f t="shared" si="86"/>
        <v>25</v>
      </c>
      <c r="AH295" s="43">
        <f t="shared" si="87"/>
        <v>291</v>
      </c>
      <c r="AI295" s="43">
        <f>IF(AI294&lt;'Retirement Calculator'!$B$68,AI294+1,NA())</f>
        <v>291</v>
      </c>
      <c r="AJ295" s="47">
        <f>IF(ISERROR(AI295),"",IF(AG295=AG294+1,AJ294*(1+'Retirement Calculator'!$B$67),AJ294))</f>
        <v>131395.01820689795</v>
      </c>
      <c r="AK295" s="43">
        <f>IF(ISERROR(AJ295),"",FV((1+'Retirement Calculator'!$B$56)^(1/12)-1,AI295,-AJ295,,0))</f>
        <v>149736372.60154802</v>
      </c>
      <c r="AL295" s="47">
        <f>SUM($AJ$5:AJ295)</f>
        <v>14560792.303809745</v>
      </c>
      <c r="AN295" s="43" t="str">
        <f>IF(C295="","",SUM($C$5:C295))</f>
        <v/>
      </c>
      <c r="AP295" s="43">
        <f t="shared" si="88"/>
        <v>25</v>
      </c>
      <c r="AQ295" s="43">
        <f t="shared" si="89"/>
        <v>291</v>
      </c>
      <c r="AR295" s="43">
        <f>IF(AR294&lt;'Retirement Calculator'!$B$68,AR294+1,NA())</f>
        <v>291</v>
      </c>
      <c r="AS295" s="45">
        <f>IF(ISERROR(AR295),"",IF(AP295=AP294+1,AS294*(1+'Retirement Calculator'!$B$67),AS294))</f>
        <v>21899.169701149654</v>
      </c>
      <c r="AT295" s="43">
        <f>IF(ISERROR(AS295),"",FV((1+'Retirement Calculator'!$B$57)^(1/12)-1,AR295,-AS295,,0))</f>
        <v>13984496.164410375</v>
      </c>
      <c r="AU295" s="47">
        <f>SUM($AJ$5:AS295)</f>
        <v>9730584887.2721539</v>
      </c>
      <c r="AW295" s="43" t="str">
        <f>IF(I295="","",SUM($I$5:I295))</f>
        <v/>
      </c>
      <c r="AY295" s="43">
        <f t="shared" si="90"/>
        <v>25</v>
      </c>
      <c r="AZ295" s="43">
        <f t="shared" si="91"/>
        <v>291</v>
      </c>
      <c r="BA295" s="43">
        <f>IF(BA294&lt;'Retirement Calculator'!$B$68,BA294+1,NA())</f>
        <v>291</v>
      </c>
      <c r="BB295" s="45">
        <f>IF(ISERROR(BA295),"",IF(AY295=AY294+1,BB294*(1+'Retirement Calculator'!$B$67),BB294))</f>
        <v>65697.509103448974</v>
      </c>
      <c r="BC295" s="43">
        <f>IF(ISERROR(BB295),"",FV((1+'Retirement Calculator'!$B$58)^(1/12)-1,BA295,-BB295,,0))</f>
        <v>55796345.233552687</v>
      </c>
      <c r="BD295" s="47">
        <f>SUM($AJ$5:BB295)</f>
        <v>561480018782.09143</v>
      </c>
      <c r="BF295" s="43" t="str">
        <f>IF(O295="","",SUM($O$5:O295))</f>
        <v/>
      </c>
      <c r="BH295" s="43">
        <f t="shared" si="92"/>
        <v>25</v>
      </c>
      <c r="BI295" s="43">
        <f t="shared" si="93"/>
        <v>291</v>
      </c>
      <c r="BJ295" s="43">
        <f>IF(BJ294&lt;'Retirement Calculator'!$B$68,BJ294+1,NA())</f>
        <v>291</v>
      </c>
      <c r="BM295" s="43">
        <f t="shared" si="94"/>
        <v>25</v>
      </c>
      <c r="BN295" s="43">
        <f t="shared" si="95"/>
        <v>291</v>
      </c>
      <c r="BO295" s="43">
        <f>IF(BO294&lt;'Retirement Calculator'!$B$68,BO294+1,NA())</f>
        <v>291</v>
      </c>
      <c r="BR295" s="43">
        <f t="shared" si="96"/>
        <v>25</v>
      </c>
      <c r="BS295" s="43">
        <f t="shared" si="97"/>
        <v>291</v>
      </c>
      <c r="BT295" s="43">
        <f>IF(BT294&lt;'Retirement Calculator'!$B$68,BT294+1,NA())</f>
        <v>291</v>
      </c>
      <c r="BW295" s="43">
        <f t="shared" si="98"/>
        <v>25</v>
      </c>
      <c r="BX295" s="43">
        <f t="shared" si="99"/>
        <v>291</v>
      </c>
      <c r="BY295" s="43">
        <f>IF(BY294&lt;'Retirement Calculator'!$B$68,BY294+1,NA())</f>
        <v>291</v>
      </c>
    </row>
    <row r="296" spans="1:77">
      <c r="A296" s="44"/>
      <c r="B296" s="12" t="e">
        <f xml:space="preserve"> IF(ISERROR(F296),NA(),AI296)</f>
        <v>#N/A</v>
      </c>
      <c r="C296" s="71"/>
      <c r="D296" s="104"/>
      <c r="E296" s="99"/>
      <c r="F296" s="102" t="e">
        <f t="shared" si="83"/>
        <v>#N/A</v>
      </c>
      <c r="G296" s="103" t="str">
        <f>IF(D296="","",(D296+G295)*(1+((1+'Retirement Calculator'!$B$56)^(1/12)-1)))</f>
        <v/>
      </c>
      <c r="H296" s="55" t="str">
        <f>IF(C296="","",FV((1+'Retirement Calculator'!$B$56)^(1/12)-1,AI296,-C296,,0))</f>
        <v/>
      </c>
      <c r="I296" s="71"/>
      <c r="J296" s="99"/>
      <c r="K296" s="99"/>
      <c r="L296" s="102" t="e">
        <f t="shared" si="84"/>
        <v>#N/A</v>
      </c>
      <c r="M296" s="12" t="str">
        <f>IF(I296="","",FV((1+'Retirement Calculator'!$B$57)^(1/12)-1,AR296,-I296,,0))</f>
        <v/>
      </c>
      <c r="N296" s="12" t="str">
        <f>IF(J296="","",(J296+N295)*(1+((1+'Retirement Calculator'!$B$57)^(1/12)-1)))</f>
        <v/>
      </c>
      <c r="O296" s="71"/>
      <c r="P296" s="71"/>
      <c r="Q296" s="99"/>
      <c r="R296" s="69" t="e">
        <f t="shared" si="85"/>
        <v>#N/A</v>
      </c>
      <c r="S296" s="12" t="str">
        <f>IF(O296="","",FV((1+'Retirement Calculator'!$B$58)^(1/12)-1,BA296,-O296,,0))</f>
        <v/>
      </c>
      <c r="T296" s="43" t="str">
        <f>IF(P296="","",(P296+T295)*(1+((1+'Retirement Calculator'!$B$58)^(1/12)-1)))</f>
        <v/>
      </c>
      <c r="U296" s="71"/>
      <c r="V296" s="99"/>
      <c r="W296" s="108" t="str">
        <f>IF(U296="","",(U296+W295)*(1+((1+'Retirement Calculator'!$C$65)^(1/12)-1)))</f>
        <v/>
      </c>
      <c r="X296" s="73">
        <f t="shared" si="80"/>
        <v>0</v>
      </c>
      <c r="Y296" s="83" t="str">
        <f>IF(ISERROR(B296),"",SUM($X$5:X296))</f>
        <v/>
      </c>
      <c r="Z296" s="73">
        <f t="shared" si="81"/>
        <v>0</v>
      </c>
      <c r="AA296" s="83" t="str">
        <f>IF(ISERROR(B296),"",IF(Z296=0,NA(),SUM($Z$5:Z296)))</f>
        <v/>
      </c>
      <c r="AB296" s="83">
        <f t="shared" si="82"/>
        <v>0</v>
      </c>
      <c r="AC296" s="83" t="str">
        <f>IF(ISERROR(B296),"",IF(AB296=0,NA(),SUM($AB$5:AB296)))</f>
        <v/>
      </c>
      <c r="AD296" s="68">
        <f>IF(ISERROR(AI296),"",IF(AG296=AG295+1,AD295*(1+'Retirement Calculator'!$B$6),AD295))</f>
        <v>283382.9439923038</v>
      </c>
      <c r="AE296" s="135"/>
      <c r="AF296" s="83" t="str">
        <f>IF(AE296="","",NPER((1+'Retirement Calculator'!$B$15)/(1+'Retirement Calculator'!$B$14)-1,-12*AE296,AA296,,1))</f>
        <v/>
      </c>
      <c r="AG296" s="129">
        <f t="shared" si="86"/>
        <v>25</v>
      </c>
      <c r="AH296" s="43">
        <f t="shared" si="87"/>
        <v>292</v>
      </c>
      <c r="AI296" s="43">
        <f>IF(AI295&lt;'Retirement Calculator'!$B$68,AI295+1,NA())</f>
        <v>292</v>
      </c>
      <c r="AJ296" s="47">
        <f>IF(ISERROR(AI296),"",IF(AG296=AG295+1,AJ295*(1+'Retirement Calculator'!$B$67),AJ295))</f>
        <v>131395.01820689795</v>
      </c>
      <c r="AK296" s="43">
        <f>IF(ISERROR(AJ296),"",FV((1+'Retirement Calculator'!$B$56)^(1/12)-1,AI296,-AJ296,,0))</f>
        <v>151061786.48219433</v>
      </c>
      <c r="AL296" s="47">
        <f>SUM($AJ$5:AJ296)</f>
        <v>14692187.322016643</v>
      </c>
      <c r="AN296" s="43" t="str">
        <f>IF(C296="","",SUM($C$5:C296))</f>
        <v/>
      </c>
      <c r="AP296" s="43">
        <f t="shared" si="88"/>
        <v>25</v>
      </c>
      <c r="AQ296" s="43">
        <f t="shared" si="89"/>
        <v>292</v>
      </c>
      <c r="AR296" s="43">
        <f>IF(AR295&lt;'Retirement Calculator'!$B$68,AR295+1,NA())</f>
        <v>292</v>
      </c>
      <c r="AS296" s="45">
        <f>IF(ISERROR(AR296),"",IF(AP296=AP295+1,AS295*(1+'Retirement Calculator'!$B$67),AS295))</f>
        <v>21899.169701149654</v>
      </c>
      <c r="AT296" s="43">
        <f>IF(ISERROR(AS296),"",FV((1+'Retirement Calculator'!$B$57)^(1/12)-1,AR296,-AS296,,0))</f>
        <v>14074465.576322641</v>
      </c>
      <c r="AU296" s="47">
        <f>SUM($AJ$5:AS296)</f>
        <v>9896492764.2642727</v>
      </c>
      <c r="AW296" s="43" t="str">
        <f>IF(I296="","",SUM($I$5:I296))</f>
        <v/>
      </c>
      <c r="AY296" s="43">
        <f t="shared" si="90"/>
        <v>25</v>
      </c>
      <c r="AZ296" s="43">
        <f t="shared" si="91"/>
        <v>292</v>
      </c>
      <c r="BA296" s="43">
        <f>IF(BA295&lt;'Retirement Calculator'!$B$68,BA295+1,NA())</f>
        <v>292</v>
      </c>
      <c r="BB296" s="45">
        <f>IF(ISERROR(BA296),"",IF(AY296=AY295+1,BB295*(1+'Retirement Calculator'!$B$67),BB295))</f>
        <v>65697.509103448974</v>
      </c>
      <c r="BC296" s="43">
        <f>IF(ISERROR(BB296),"",FV((1+'Retirement Calculator'!$B$58)^(1/12)-1,BA296,-BB296,,0))</f>
        <v>56221038.107916951</v>
      </c>
      <c r="BD296" s="47">
        <f>SUM($AJ$5:BB296)</f>
        <v>571556560195.43323</v>
      </c>
      <c r="BF296" s="43" t="str">
        <f>IF(O296="","",SUM($O$5:O296))</f>
        <v/>
      </c>
      <c r="BH296" s="43">
        <f t="shared" si="92"/>
        <v>25</v>
      </c>
      <c r="BI296" s="43">
        <f t="shared" si="93"/>
        <v>292</v>
      </c>
      <c r="BJ296" s="43">
        <f>IF(BJ295&lt;'Retirement Calculator'!$B$68,BJ295+1,NA())</f>
        <v>292</v>
      </c>
      <c r="BM296" s="43">
        <f t="shared" si="94"/>
        <v>25</v>
      </c>
      <c r="BN296" s="43">
        <f t="shared" si="95"/>
        <v>292</v>
      </c>
      <c r="BO296" s="43">
        <f>IF(BO295&lt;'Retirement Calculator'!$B$68,BO295+1,NA())</f>
        <v>292</v>
      </c>
      <c r="BR296" s="43">
        <f t="shared" si="96"/>
        <v>25</v>
      </c>
      <c r="BS296" s="43">
        <f t="shared" si="97"/>
        <v>292</v>
      </c>
      <c r="BT296" s="43">
        <f>IF(BT295&lt;'Retirement Calculator'!$B$68,BT295+1,NA())</f>
        <v>292</v>
      </c>
      <c r="BW296" s="43">
        <f t="shared" si="98"/>
        <v>25</v>
      </c>
      <c r="BX296" s="43">
        <f t="shared" si="99"/>
        <v>292</v>
      </c>
      <c r="BY296" s="43">
        <f>IF(BY295&lt;'Retirement Calculator'!$B$68,BY295+1,NA())</f>
        <v>292</v>
      </c>
    </row>
    <row r="297" spans="1:77">
      <c r="A297" s="44"/>
      <c r="B297" s="12" t="e">
        <f xml:space="preserve"> IF(ISERROR(F297),NA(),AI297)</f>
        <v>#N/A</v>
      </c>
      <c r="C297" s="71"/>
      <c r="D297" s="104"/>
      <c r="E297" s="99"/>
      <c r="F297" s="102" t="e">
        <f t="shared" si="83"/>
        <v>#N/A</v>
      </c>
      <c r="G297" s="103" t="str">
        <f>IF(D297="","",(D297+G296)*(1+((1+'Retirement Calculator'!$B$56)^(1/12)-1)))</f>
        <v/>
      </c>
      <c r="H297" s="55" t="str">
        <f>IF(C297="","",FV((1+'Retirement Calculator'!$B$56)^(1/12)-1,AI297,-C297,,0))</f>
        <v/>
      </c>
      <c r="I297" s="71"/>
      <c r="J297" s="99"/>
      <c r="K297" s="99"/>
      <c r="L297" s="102" t="e">
        <f t="shared" si="84"/>
        <v>#N/A</v>
      </c>
      <c r="M297" s="12" t="str">
        <f>IF(I297="","",FV((1+'Retirement Calculator'!$B$57)^(1/12)-1,AR297,-I297,,0))</f>
        <v/>
      </c>
      <c r="N297" s="12" t="str">
        <f>IF(J297="","",(J297+N296)*(1+((1+'Retirement Calculator'!$B$57)^(1/12)-1)))</f>
        <v/>
      </c>
      <c r="O297" s="71"/>
      <c r="P297" s="71"/>
      <c r="Q297" s="99"/>
      <c r="R297" s="69" t="e">
        <f t="shared" si="85"/>
        <v>#N/A</v>
      </c>
      <c r="S297" s="12" t="str">
        <f>IF(O297="","",FV((1+'Retirement Calculator'!$B$58)^(1/12)-1,BA297,-O297,,0))</f>
        <v/>
      </c>
      <c r="T297" s="43" t="str">
        <f>IF(P297="","",(P297+T296)*(1+((1+'Retirement Calculator'!$B$58)^(1/12)-1)))</f>
        <v/>
      </c>
      <c r="U297" s="71"/>
      <c r="V297" s="99"/>
      <c r="W297" s="108" t="str">
        <f>IF(U297="","",(U297+W296)*(1+((1+'Retirement Calculator'!$C$65)^(1/12)-1)))</f>
        <v/>
      </c>
      <c r="X297" s="73">
        <f t="shared" si="80"/>
        <v>0</v>
      </c>
      <c r="Y297" s="83" t="str">
        <f>IF(ISERROR(B297),"",SUM($X$5:X297))</f>
        <v/>
      </c>
      <c r="Z297" s="73">
        <f t="shared" si="81"/>
        <v>0</v>
      </c>
      <c r="AA297" s="83" t="str">
        <f>IF(ISERROR(B297),"",IF(Z297=0,NA(),SUM($Z$5:Z297)))</f>
        <v/>
      </c>
      <c r="AB297" s="83">
        <f t="shared" si="82"/>
        <v>0</v>
      </c>
      <c r="AC297" s="83" t="str">
        <f>IF(ISERROR(B297),"",IF(AB297=0,NA(),SUM($AB$5:AB297)))</f>
        <v/>
      </c>
      <c r="AD297" s="68">
        <f>IF(ISERROR(AI297),"",IF(AG297=AG296+1,AD296*(1+'Retirement Calculator'!$B$6),AD296))</f>
        <v>283382.9439923038</v>
      </c>
      <c r="AE297" s="135"/>
      <c r="AF297" s="83" t="str">
        <f>IF(AE297="","",NPER((1+'Retirement Calculator'!$B$15)/(1+'Retirement Calculator'!$B$14)-1,-12*AE297,AA297,,1))</f>
        <v/>
      </c>
      <c r="AG297" s="129">
        <f t="shared" si="86"/>
        <v>25</v>
      </c>
      <c r="AH297" s="43">
        <f t="shared" si="87"/>
        <v>293</v>
      </c>
      <c r="AI297" s="43">
        <f>IF(AI296&lt;'Retirement Calculator'!$B$68,AI296+1,NA())</f>
        <v>293</v>
      </c>
      <c r="AJ297" s="47">
        <f>IF(ISERROR(AI297),"",IF(AG297=AG296+1,AJ296*(1+'Retirement Calculator'!$B$67),AJ296))</f>
        <v>131395.01820689795</v>
      </c>
      <c r="AK297" s="43">
        <f>IF(ISERROR(AJ297),"",FV((1+'Retirement Calculator'!$B$56)^(1/12)-1,AI297,-AJ297,,0))</f>
        <v>152397769.39925131</v>
      </c>
      <c r="AL297" s="47">
        <f>SUM($AJ$5:AJ297)</f>
        <v>14823582.340223541</v>
      </c>
      <c r="AN297" s="43" t="str">
        <f>IF(C297="","",SUM($C$5:C297))</f>
        <v/>
      </c>
      <c r="AP297" s="43">
        <f t="shared" si="88"/>
        <v>25</v>
      </c>
      <c r="AQ297" s="43">
        <f t="shared" si="89"/>
        <v>293</v>
      </c>
      <c r="AR297" s="43">
        <f>IF(AR296&lt;'Retirement Calculator'!$B$68,AR296+1,NA())</f>
        <v>293</v>
      </c>
      <c r="AS297" s="45">
        <f>IF(ISERROR(AR297),"",IF(AP297=AP296+1,AS296*(1+'Retirement Calculator'!$B$67),AS296))</f>
        <v>21899.169701149654</v>
      </c>
      <c r="AT297" s="43">
        <f>IF(ISERROR(AS297),"",FV((1+'Retirement Calculator'!$B$57)^(1/12)-1,AR297,-AS297,,0))</f>
        <v>14164872.918896722</v>
      </c>
      <c r="AU297" s="47">
        <f>SUM($AJ$5:AS297)</f>
        <v>10063868021.191656</v>
      </c>
      <c r="AW297" s="43" t="str">
        <f>IF(I297="","",SUM($I$5:I297))</f>
        <v/>
      </c>
      <c r="AY297" s="43">
        <f t="shared" si="90"/>
        <v>25</v>
      </c>
      <c r="AZ297" s="43">
        <f t="shared" si="91"/>
        <v>293</v>
      </c>
      <c r="BA297" s="43">
        <f>IF(BA296&lt;'Retirement Calculator'!$B$68,BA296+1,NA())</f>
        <v>293</v>
      </c>
      <c r="BB297" s="45">
        <f>IF(ISERROR(BA297),"",IF(AY297=AY296+1,BB296*(1+'Retirement Calculator'!$B$67),BB296))</f>
        <v>65697.509103448974</v>
      </c>
      <c r="BC297" s="43">
        <f>IF(ISERROR(BB297),"",FV((1+'Retirement Calculator'!$B$58)^(1/12)-1,BA297,-BB297,,0))</f>
        <v>56648463.469022386</v>
      </c>
      <c r="BD297" s="47">
        <f>SUM($AJ$5:BB297)</f>
        <v>581802034654.98035</v>
      </c>
      <c r="BF297" s="43" t="str">
        <f>IF(O297="","",SUM($O$5:O297))</f>
        <v/>
      </c>
      <c r="BH297" s="43">
        <f t="shared" si="92"/>
        <v>25</v>
      </c>
      <c r="BI297" s="43">
        <f t="shared" si="93"/>
        <v>293</v>
      </c>
      <c r="BJ297" s="43">
        <f>IF(BJ296&lt;'Retirement Calculator'!$B$68,BJ296+1,NA())</f>
        <v>293</v>
      </c>
      <c r="BM297" s="43">
        <f t="shared" si="94"/>
        <v>25</v>
      </c>
      <c r="BN297" s="43">
        <f t="shared" si="95"/>
        <v>293</v>
      </c>
      <c r="BO297" s="43">
        <f>IF(BO296&lt;'Retirement Calculator'!$B$68,BO296+1,NA())</f>
        <v>293</v>
      </c>
      <c r="BR297" s="43">
        <f t="shared" si="96"/>
        <v>25</v>
      </c>
      <c r="BS297" s="43">
        <f t="shared" si="97"/>
        <v>293</v>
      </c>
      <c r="BT297" s="43">
        <f>IF(BT296&lt;'Retirement Calculator'!$B$68,BT296+1,NA())</f>
        <v>293</v>
      </c>
      <c r="BW297" s="43">
        <f t="shared" si="98"/>
        <v>25</v>
      </c>
      <c r="BX297" s="43">
        <f t="shared" si="99"/>
        <v>293</v>
      </c>
      <c r="BY297" s="43">
        <f>IF(BY296&lt;'Retirement Calculator'!$B$68,BY296+1,NA())</f>
        <v>293</v>
      </c>
    </row>
    <row r="298" spans="1:77">
      <c r="A298" s="44"/>
      <c r="B298" s="12" t="e">
        <f xml:space="preserve"> IF(ISERROR(F298),NA(),AI298)</f>
        <v>#N/A</v>
      </c>
      <c r="C298" s="71"/>
      <c r="D298" s="104"/>
      <c r="E298" s="99"/>
      <c r="F298" s="102" t="e">
        <f t="shared" si="83"/>
        <v>#N/A</v>
      </c>
      <c r="G298" s="103" t="str">
        <f>IF(D298="","",(D298+G297)*(1+((1+'Retirement Calculator'!$B$56)^(1/12)-1)))</f>
        <v/>
      </c>
      <c r="H298" s="55" t="str">
        <f>IF(C298="","",FV((1+'Retirement Calculator'!$B$56)^(1/12)-1,AI298,-C298,,0))</f>
        <v/>
      </c>
      <c r="I298" s="71"/>
      <c r="J298" s="99"/>
      <c r="K298" s="99"/>
      <c r="L298" s="102" t="e">
        <f t="shared" si="84"/>
        <v>#N/A</v>
      </c>
      <c r="M298" s="12" t="str">
        <f>IF(I298="","",FV((1+'Retirement Calculator'!$B$57)^(1/12)-1,AR298,-I298,,0))</f>
        <v/>
      </c>
      <c r="N298" s="12" t="str">
        <f>IF(J298="","",(J298+N297)*(1+((1+'Retirement Calculator'!$B$57)^(1/12)-1)))</f>
        <v/>
      </c>
      <c r="O298" s="71"/>
      <c r="P298" s="71"/>
      <c r="Q298" s="99"/>
      <c r="R298" s="69" t="e">
        <f t="shared" si="85"/>
        <v>#N/A</v>
      </c>
      <c r="S298" s="12" t="str">
        <f>IF(O298="","",FV((1+'Retirement Calculator'!$B$58)^(1/12)-1,BA298,-O298,,0))</f>
        <v/>
      </c>
      <c r="T298" s="43" t="str">
        <f>IF(P298="","",(P298+T297)*(1+((1+'Retirement Calculator'!$B$58)^(1/12)-1)))</f>
        <v/>
      </c>
      <c r="U298" s="71"/>
      <c r="V298" s="99"/>
      <c r="W298" s="108" t="str">
        <f>IF(U298="","",(U298+W297)*(1+((1+'Retirement Calculator'!$C$65)^(1/12)-1)))</f>
        <v/>
      </c>
      <c r="X298" s="73">
        <f t="shared" si="80"/>
        <v>0</v>
      </c>
      <c r="Y298" s="83" t="str">
        <f>IF(ISERROR(B298),"",SUM($X$5:X298))</f>
        <v/>
      </c>
      <c r="Z298" s="73">
        <f t="shared" si="81"/>
        <v>0</v>
      </c>
      <c r="AA298" s="83" t="str">
        <f>IF(ISERROR(B298),"",IF(Z298=0,NA(),SUM($Z$5:Z298)))</f>
        <v/>
      </c>
      <c r="AB298" s="83">
        <f t="shared" si="82"/>
        <v>0</v>
      </c>
      <c r="AC298" s="83" t="str">
        <f>IF(ISERROR(B298),"",IF(AB298=0,NA(),SUM($AB$5:AB298)))</f>
        <v/>
      </c>
      <c r="AD298" s="68">
        <f>IF(ISERROR(AI298),"",IF(AG298=AG297+1,AD297*(1+'Retirement Calculator'!$B$6),AD297))</f>
        <v>283382.9439923038</v>
      </c>
      <c r="AE298" s="135"/>
      <c r="AF298" s="83" t="str">
        <f>IF(AE298="","",NPER((1+'Retirement Calculator'!$B$15)/(1+'Retirement Calculator'!$B$14)-1,-12*AE298,AA298,,1))</f>
        <v/>
      </c>
      <c r="AG298" s="129">
        <f t="shared" si="86"/>
        <v>25</v>
      </c>
      <c r="AH298" s="43">
        <f t="shared" si="87"/>
        <v>294</v>
      </c>
      <c r="AI298" s="43">
        <f>IF(AI297&lt;'Retirement Calculator'!$B$68,AI297+1,NA())</f>
        <v>294</v>
      </c>
      <c r="AJ298" s="47">
        <f>IF(ISERROR(AI298),"",IF(AG298=AG297+1,AJ297*(1+'Retirement Calculator'!$B$67),AJ297))</f>
        <v>131395.01820689795</v>
      </c>
      <c r="AK298" s="43">
        <f>IF(ISERROR(AJ298),"",FV((1+'Retirement Calculator'!$B$56)^(1/12)-1,AI298,-AJ298,,0))</f>
        <v>153744405.6316995</v>
      </c>
      <c r="AL298" s="47">
        <f>SUM($AJ$5:AJ298)</f>
        <v>14954977.35843044</v>
      </c>
      <c r="AN298" s="43" t="str">
        <f>IF(C298="","",SUM($C$5:C298))</f>
        <v/>
      </c>
      <c r="AP298" s="43">
        <f t="shared" si="88"/>
        <v>25</v>
      </c>
      <c r="AQ298" s="43">
        <f t="shared" si="89"/>
        <v>294</v>
      </c>
      <c r="AR298" s="43">
        <f>IF(AR297&lt;'Retirement Calculator'!$B$68,AR297+1,NA())</f>
        <v>294</v>
      </c>
      <c r="AS298" s="45">
        <f>IF(ISERROR(AR298),"",IF(AP298=AP297+1,AS297*(1+'Retirement Calculator'!$B$67),AS297))</f>
        <v>21899.169701149654</v>
      </c>
      <c r="AT298" s="43">
        <f>IF(ISERROR(AS298),"",FV((1+'Retirement Calculator'!$B$57)^(1/12)-1,AR298,-AS298,,0))</f>
        <v>14255720.323782263</v>
      </c>
      <c r="AU298" s="47">
        <f>SUM($AJ$5:AS298)</f>
        <v>10232721311.369694</v>
      </c>
      <c r="AW298" s="43" t="str">
        <f>IF(I298="","",SUM($I$5:I298))</f>
        <v/>
      </c>
      <c r="AY298" s="43">
        <f t="shared" si="90"/>
        <v>25</v>
      </c>
      <c r="AZ298" s="43">
        <f t="shared" si="91"/>
        <v>294</v>
      </c>
      <c r="BA298" s="43">
        <f>IF(BA297&lt;'Retirement Calculator'!$B$68,BA297+1,NA())</f>
        <v>294</v>
      </c>
      <c r="BB298" s="45">
        <f>IF(ISERROR(BA298),"",IF(AY298=AY297+1,BB297*(1+'Retirement Calculator'!$B$67),BB297))</f>
        <v>65697.509103448974</v>
      </c>
      <c r="BC298" s="43">
        <f>IF(ISERROR(BB298),"",FV((1+'Retirement Calculator'!$B$58)^(1/12)-1,BA298,-BB298,,0))</f>
        <v>57078638.897770956</v>
      </c>
      <c r="BD298" s="47">
        <f>SUM($AJ$5:BB298)</f>
        <v>592217931287.36096</v>
      </c>
      <c r="BF298" s="43" t="str">
        <f>IF(O298="","",SUM($O$5:O298))</f>
        <v/>
      </c>
      <c r="BH298" s="43">
        <f t="shared" si="92"/>
        <v>25</v>
      </c>
      <c r="BI298" s="43">
        <f t="shared" si="93"/>
        <v>294</v>
      </c>
      <c r="BJ298" s="43">
        <f>IF(BJ297&lt;'Retirement Calculator'!$B$68,BJ297+1,NA())</f>
        <v>294</v>
      </c>
      <c r="BM298" s="43">
        <f t="shared" si="94"/>
        <v>25</v>
      </c>
      <c r="BN298" s="43">
        <f t="shared" si="95"/>
        <v>294</v>
      </c>
      <c r="BO298" s="43">
        <f>IF(BO297&lt;'Retirement Calculator'!$B$68,BO297+1,NA())</f>
        <v>294</v>
      </c>
      <c r="BR298" s="43">
        <f t="shared" si="96"/>
        <v>25</v>
      </c>
      <c r="BS298" s="43">
        <f t="shared" si="97"/>
        <v>294</v>
      </c>
      <c r="BT298" s="43">
        <f>IF(BT297&lt;'Retirement Calculator'!$B$68,BT297+1,NA())</f>
        <v>294</v>
      </c>
      <c r="BW298" s="43">
        <f t="shared" si="98"/>
        <v>25</v>
      </c>
      <c r="BX298" s="43">
        <f t="shared" si="99"/>
        <v>294</v>
      </c>
      <c r="BY298" s="43">
        <f>IF(BY297&lt;'Retirement Calculator'!$B$68,BY297+1,NA())</f>
        <v>294</v>
      </c>
    </row>
    <row r="299" spans="1:77">
      <c r="A299" s="44"/>
      <c r="B299" s="12" t="e">
        <f xml:space="preserve"> IF(ISERROR(F299),NA(),AI299)</f>
        <v>#N/A</v>
      </c>
      <c r="C299" s="71"/>
      <c r="D299" s="104"/>
      <c r="E299" s="99"/>
      <c r="F299" s="102" t="e">
        <f t="shared" si="83"/>
        <v>#N/A</v>
      </c>
      <c r="G299" s="103" t="str">
        <f>IF(D299="","",(D299+G298)*(1+((1+'Retirement Calculator'!$B$56)^(1/12)-1)))</f>
        <v/>
      </c>
      <c r="H299" s="55" t="str">
        <f>IF(C299="","",FV((1+'Retirement Calculator'!$B$56)^(1/12)-1,AI299,-C299,,0))</f>
        <v/>
      </c>
      <c r="I299" s="71"/>
      <c r="J299" s="99"/>
      <c r="K299" s="99"/>
      <c r="L299" s="102" t="e">
        <f t="shared" si="84"/>
        <v>#N/A</v>
      </c>
      <c r="M299" s="12" t="str">
        <f>IF(I299="","",FV((1+'Retirement Calculator'!$B$57)^(1/12)-1,AR299,-I299,,0))</f>
        <v/>
      </c>
      <c r="N299" s="12" t="str">
        <f>IF(J299="","",(J299+N298)*(1+((1+'Retirement Calculator'!$B$57)^(1/12)-1)))</f>
        <v/>
      </c>
      <c r="O299" s="71"/>
      <c r="P299" s="71"/>
      <c r="Q299" s="99"/>
      <c r="R299" s="69" t="e">
        <f t="shared" si="85"/>
        <v>#N/A</v>
      </c>
      <c r="S299" s="12" t="str">
        <f>IF(O299="","",FV((1+'Retirement Calculator'!$B$58)^(1/12)-1,BA299,-O299,,0))</f>
        <v/>
      </c>
      <c r="T299" s="43" t="str">
        <f>IF(P299="","",(P299+T298)*(1+((1+'Retirement Calculator'!$B$58)^(1/12)-1)))</f>
        <v/>
      </c>
      <c r="U299" s="71"/>
      <c r="V299" s="99"/>
      <c r="W299" s="108" t="str">
        <f>IF(U299="","",(U299+W298)*(1+((1+'Retirement Calculator'!$C$65)^(1/12)-1)))</f>
        <v/>
      </c>
      <c r="X299" s="73">
        <f t="shared" si="80"/>
        <v>0</v>
      </c>
      <c r="Y299" s="83" t="str">
        <f>IF(ISERROR(B299),"",SUM($X$5:X299))</f>
        <v/>
      </c>
      <c r="Z299" s="73">
        <f t="shared" si="81"/>
        <v>0</v>
      </c>
      <c r="AA299" s="83" t="str">
        <f>IF(ISERROR(B299),"",IF(Z299=0,NA(),SUM($Z$5:Z299)))</f>
        <v/>
      </c>
      <c r="AB299" s="83">
        <f t="shared" si="82"/>
        <v>0</v>
      </c>
      <c r="AC299" s="83" t="str">
        <f>IF(ISERROR(B299),"",IF(AB299=0,NA(),SUM($AB$5:AB299)))</f>
        <v/>
      </c>
      <c r="AD299" s="68">
        <f>IF(ISERROR(AI299),"",IF(AG299=AG298+1,AD298*(1+'Retirement Calculator'!$B$6),AD298))</f>
        <v>283382.9439923038</v>
      </c>
      <c r="AE299" s="135"/>
      <c r="AF299" s="83" t="str">
        <f>IF(AE299="","",NPER((1+'Retirement Calculator'!$B$15)/(1+'Retirement Calculator'!$B$14)-1,-12*AE299,AA299,,1))</f>
        <v/>
      </c>
      <c r="AG299" s="129">
        <f t="shared" si="86"/>
        <v>25</v>
      </c>
      <c r="AH299" s="43">
        <f t="shared" si="87"/>
        <v>295</v>
      </c>
      <c r="AI299" s="43">
        <f>IF(AI298&lt;'Retirement Calculator'!$B$68,AI298+1,NA())</f>
        <v>295</v>
      </c>
      <c r="AJ299" s="47">
        <f>IF(ISERROR(AI299),"",IF(AG299=AG298+1,AJ298*(1+'Retirement Calculator'!$B$67),AJ298))</f>
        <v>131395.01820689795</v>
      </c>
      <c r="AK299" s="43">
        <f>IF(ISERROR(AJ299),"",FV((1+'Retirement Calculator'!$B$56)^(1/12)-1,AI299,-AJ299,,0))</f>
        <v>155101780.1305719</v>
      </c>
      <c r="AL299" s="47">
        <f>SUM($AJ$5:AJ299)</f>
        <v>15086372.376637338</v>
      </c>
      <c r="AN299" s="43" t="str">
        <f>IF(C299="","",SUM($C$5:C299))</f>
        <v/>
      </c>
      <c r="AP299" s="43">
        <f t="shared" si="88"/>
        <v>25</v>
      </c>
      <c r="AQ299" s="43">
        <f t="shared" si="89"/>
        <v>295</v>
      </c>
      <c r="AR299" s="43">
        <f>IF(AR298&lt;'Retirement Calculator'!$B$68,AR298+1,NA())</f>
        <v>295</v>
      </c>
      <c r="AS299" s="45">
        <f>IF(ISERROR(AR299),"",IF(AP299=AP298+1,AS298*(1+'Retirement Calculator'!$B$67),AS298))</f>
        <v>21899.169701149654</v>
      </c>
      <c r="AT299" s="43">
        <f>IF(ISERROR(AS299),"",FV((1+'Retirement Calculator'!$B$57)^(1/12)-1,AR299,-AS299,,0))</f>
        <v>14347009.933004811</v>
      </c>
      <c r="AU299" s="47">
        <f>SUM($AJ$5:AS299)</f>
        <v>10403063373.06481</v>
      </c>
      <c r="AW299" s="43" t="str">
        <f>IF(I299="","",SUM($I$5:I299))</f>
        <v/>
      </c>
      <c r="AY299" s="43">
        <f t="shared" si="90"/>
        <v>25</v>
      </c>
      <c r="AZ299" s="43">
        <f t="shared" si="91"/>
        <v>295</v>
      </c>
      <c r="BA299" s="43">
        <f>IF(BA298&lt;'Retirement Calculator'!$B$68,BA298+1,NA())</f>
        <v>295</v>
      </c>
      <c r="BB299" s="45">
        <f>IF(ISERROR(BA299),"",IF(AY299=AY298+1,BB298*(1+'Retirement Calculator'!$B$67),BB298))</f>
        <v>65697.509103448974</v>
      </c>
      <c r="BC299" s="43">
        <f>IF(ISERROR(BB299),"",FV((1+'Retirement Calculator'!$B$58)^(1/12)-1,BA299,-BB299,,0))</f>
        <v>57511582.088180684</v>
      </c>
      <c r="BD299" s="47">
        <f>SUM($AJ$5:BB299)</f>
        <v>602805750044.56299</v>
      </c>
      <c r="BF299" s="43" t="str">
        <f>IF(O299="","",SUM($O$5:O299))</f>
        <v/>
      </c>
      <c r="BH299" s="43">
        <f t="shared" si="92"/>
        <v>25</v>
      </c>
      <c r="BI299" s="43">
        <f t="shared" si="93"/>
        <v>295</v>
      </c>
      <c r="BJ299" s="43">
        <f>IF(BJ298&lt;'Retirement Calculator'!$B$68,BJ298+1,NA())</f>
        <v>295</v>
      </c>
      <c r="BM299" s="43">
        <f t="shared" si="94"/>
        <v>25</v>
      </c>
      <c r="BN299" s="43">
        <f t="shared" si="95"/>
        <v>295</v>
      </c>
      <c r="BO299" s="43">
        <f>IF(BO298&lt;'Retirement Calculator'!$B$68,BO298+1,NA())</f>
        <v>295</v>
      </c>
      <c r="BR299" s="43">
        <f t="shared" si="96"/>
        <v>25</v>
      </c>
      <c r="BS299" s="43">
        <f t="shared" si="97"/>
        <v>295</v>
      </c>
      <c r="BT299" s="43">
        <f>IF(BT298&lt;'Retirement Calculator'!$B$68,BT298+1,NA())</f>
        <v>295</v>
      </c>
      <c r="BW299" s="43">
        <f t="shared" si="98"/>
        <v>25</v>
      </c>
      <c r="BX299" s="43">
        <f t="shared" si="99"/>
        <v>295</v>
      </c>
      <c r="BY299" s="43">
        <f>IF(BY298&lt;'Retirement Calculator'!$B$68,BY298+1,NA())</f>
        <v>295</v>
      </c>
    </row>
    <row r="300" spans="1:77">
      <c r="A300" s="44"/>
      <c r="B300" s="12" t="e">
        <f xml:space="preserve"> IF(ISERROR(F300),NA(),AI300)</f>
        <v>#N/A</v>
      </c>
      <c r="C300" s="71"/>
      <c r="D300" s="104"/>
      <c r="E300" s="99"/>
      <c r="F300" s="102" t="e">
        <f t="shared" si="83"/>
        <v>#N/A</v>
      </c>
      <c r="G300" s="103" t="str">
        <f>IF(D300="","",(D300+G299)*(1+((1+'Retirement Calculator'!$B$56)^(1/12)-1)))</f>
        <v/>
      </c>
      <c r="H300" s="55" t="str">
        <f>IF(C300="","",FV((1+'Retirement Calculator'!$B$56)^(1/12)-1,AI300,-C300,,0))</f>
        <v/>
      </c>
      <c r="I300" s="71"/>
      <c r="J300" s="99"/>
      <c r="K300" s="99"/>
      <c r="L300" s="102" t="e">
        <f t="shared" si="84"/>
        <v>#N/A</v>
      </c>
      <c r="M300" s="12" t="str">
        <f>IF(I300="","",FV((1+'Retirement Calculator'!$B$57)^(1/12)-1,AR300,-I300,,0))</f>
        <v/>
      </c>
      <c r="N300" s="12" t="str">
        <f>IF(J300="","",(J300+N299)*(1+((1+'Retirement Calculator'!$B$57)^(1/12)-1)))</f>
        <v/>
      </c>
      <c r="O300" s="71"/>
      <c r="P300" s="71"/>
      <c r="Q300" s="99"/>
      <c r="R300" s="69" t="e">
        <f t="shared" si="85"/>
        <v>#N/A</v>
      </c>
      <c r="S300" s="12" t="str">
        <f>IF(O300="","",FV((1+'Retirement Calculator'!$B$58)^(1/12)-1,BA300,-O300,,0))</f>
        <v/>
      </c>
      <c r="T300" s="43" t="str">
        <f>IF(P300="","",(P300+T299)*(1+((1+'Retirement Calculator'!$B$58)^(1/12)-1)))</f>
        <v/>
      </c>
      <c r="U300" s="71"/>
      <c r="V300" s="99"/>
      <c r="W300" s="108" t="str">
        <f>IF(U300="","",(U300+W299)*(1+((1+'Retirement Calculator'!$C$65)^(1/12)-1)))</f>
        <v/>
      </c>
      <c r="X300" s="73">
        <f t="shared" si="80"/>
        <v>0</v>
      </c>
      <c r="Y300" s="83" t="str">
        <f>IF(ISERROR(B300),"",SUM($X$5:X300))</f>
        <v/>
      </c>
      <c r="Z300" s="73">
        <f t="shared" si="81"/>
        <v>0</v>
      </c>
      <c r="AA300" s="83" t="str">
        <f>IF(ISERROR(B300),"",IF(Z300=0,NA(),SUM($Z$5:Z300)))</f>
        <v/>
      </c>
      <c r="AB300" s="83">
        <f t="shared" si="82"/>
        <v>0</v>
      </c>
      <c r="AC300" s="83" t="str">
        <f>IF(ISERROR(B300),"",IF(AB300=0,NA(),SUM($AB$5:AB300)))</f>
        <v/>
      </c>
      <c r="AD300" s="68">
        <f>IF(ISERROR(AI300),"",IF(AG300=AG299+1,AD299*(1+'Retirement Calculator'!$B$6),AD299))</f>
        <v>283382.9439923038</v>
      </c>
      <c r="AE300" s="135"/>
      <c r="AF300" s="83" t="str">
        <f>IF(AE300="","",NPER((1+'Retirement Calculator'!$B$15)/(1+'Retirement Calculator'!$B$14)-1,-12*AE300,AA300,,1))</f>
        <v/>
      </c>
      <c r="AG300" s="129">
        <f t="shared" si="86"/>
        <v>25</v>
      </c>
      <c r="AH300" s="43">
        <f t="shared" si="87"/>
        <v>296</v>
      </c>
      <c r="AI300" s="43">
        <f>IF(AI299&lt;'Retirement Calculator'!$B$68,AI299+1,NA())</f>
        <v>296</v>
      </c>
      <c r="AJ300" s="47">
        <f>IF(ISERROR(AI300),"",IF(AG300=AG299+1,AJ299*(1+'Retirement Calculator'!$B$67),AJ299))</f>
        <v>131395.01820689795</v>
      </c>
      <c r="AK300" s="43">
        <f>IF(ISERROR(AJ300),"",FV((1+'Retirement Calculator'!$B$56)^(1/12)-1,AI300,-AJ300,,0))</f>
        <v>156469978.52431297</v>
      </c>
      <c r="AL300" s="47">
        <f>SUM($AJ$5:AJ300)</f>
        <v>15217767.394844236</v>
      </c>
      <c r="AN300" s="43" t="str">
        <f>IF(C300="","",SUM($C$5:C300))</f>
        <v/>
      </c>
      <c r="AP300" s="43">
        <f t="shared" si="88"/>
        <v>25</v>
      </c>
      <c r="AQ300" s="43">
        <f t="shared" si="89"/>
        <v>296</v>
      </c>
      <c r="AR300" s="43">
        <f>IF(AR299&lt;'Retirement Calculator'!$B$68,AR299+1,NA())</f>
        <v>296</v>
      </c>
      <c r="AS300" s="45">
        <f>IF(ISERROR(AR300),"",IF(AP300=AP299+1,AS299*(1+'Retirement Calculator'!$B$67),AS299))</f>
        <v>21899.169701149654</v>
      </c>
      <c r="AT300" s="43">
        <f>IF(ISERROR(AS300),"",FV((1+'Retirement Calculator'!$B$57)^(1/12)-1,AR300,-AS300,,0))</f>
        <v>14438743.899016341</v>
      </c>
      <c r="AU300" s="47">
        <f>SUM($AJ$5:AS300)</f>
        <v>10574905030.171875</v>
      </c>
      <c r="AW300" s="43" t="str">
        <f>IF(I300="","",SUM($I$5:I300))</f>
        <v/>
      </c>
      <c r="AY300" s="43">
        <f t="shared" si="90"/>
        <v>25</v>
      </c>
      <c r="AZ300" s="43">
        <f t="shared" si="91"/>
        <v>296</v>
      </c>
      <c r="BA300" s="43">
        <f>IF(BA299&lt;'Retirement Calculator'!$B$68,BA299+1,NA())</f>
        <v>296</v>
      </c>
      <c r="BB300" s="45">
        <f>IF(ISERROR(BA300),"",IF(AY300=AY299+1,BB299*(1+'Retirement Calculator'!$B$67),BB299))</f>
        <v>65697.509103448974</v>
      </c>
      <c r="BC300" s="43">
        <f>IF(ISERROR(BB300),"",FV((1+'Retirement Calculator'!$B$58)^(1/12)-1,BA300,-BB300,,0))</f>
        <v>57947310.848113418</v>
      </c>
      <c r="BD300" s="47">
        <f>SUM($AJ$5:BB300)</f>
        <v>613567001790.25012</v>
      </c>
      <c r="BF300" s="43" t="str">
        <f>IF(O300="","",SUM($O$5:O300))</f>
        <v/>
      </c>
      <c r="BH300" s="43">
        <f t="shared" si="92"/>
        <v>25</v>
      </c>
      <c r="BI300" s="43">
        <f t="shared" si="93"/>
        <v>296</v>
      </c>
      <c r="BJ300" s="43">
        <f>IF(BJ299&lt;'Retirement Calculator'!$B$68,BJ299+1,NA())</f>
        <v>296</v>
      </c>
      <c r="BM300" s="43">
        <f t="shared" si="94"/>
        <v>25</v>
      </c>
      <c r="BN300" s="43">
        <f t="shared" si="95"/>
        <v>296</v>
      </c>
      <c r="BO300" s="43">
        <f>IF(BO299&lt;'Retirement Calculator'!$B$68,BO299+1,NA())</f>
        <v>296</v>
      </c>
      <c r="BR300" s="43">
        <f t="shared" si="96"/>
        <v>25</v>
      </c>
      <c r="BS300" s="43">
        <f t="shared" si="97"/>
        <v>296</v>
      </c>
      <c r="BT300" s="43">
        <f>IF(BT299&lt;'Retirement Calculator'!$B$68,BT299+1,NA())</f>
        <v>296</v>
      </c>
      <c r="BW300" s="43">
        <f t="shared" si="98"/>
        <v>25</v>
      </c>
      <c r="BX300" s="43">
        <f t="shared" si="99"/>
        <v>296</v>
      </c>
      <c r="BY300" s="43">
        <f>IF(BY299&lt;'Retirement Calculator'!$B$68,BY299+1,NA())</f>
        <v>296</v>
      </c>
    </row>
    <row r="301" spans="1:77">
      <c r="A301" s="44"/>
      <c r="B301" s="12" t="e">
        <f xml:space="preserve"> IF(ISERROR(F301),NA(),AI301)</f>
        <v>#N/A</v>
      </c>
      <c r="C301" s="71"/>
      <c r="D301" s="104"/>
      <c r="E301" s="99"/>
      <c r="F301" s="102" t="e">
        <f t="shared" si="83"/>
        <v>#N/A</v>
      </c>
      <c r="G301" s="103" t="str">
        <f>IF(D301="","",(D301+G300)*(1+((1+'Retirement Calculator'!$B$56)^(1/12)-1)))</f>
        <v/>
      </c>
      <c r="H301" s="55" t="str">
        <f>IF(C301="","",FV((1+'Retirement Calculator'!$B$56)^(1/12)-1,AI301,-C301,,0))</f>
        <v/>
      </c>
      <c r="I301" s="71"/>
      <c r="J301" s="99"/>
      <c r="K301" s="99"/>
      <c r="L301" s="102" t="e">
        <f t="shared" si="84"/>
        <v>#N/A</v>
      </c>
      <c r="M301" s="12" t="str">
        <f>IF(I301="","",FV((1+'Retirement Calculator'!$B$57)^(1/12)-1,AR301,-I301,,0))</f>
        <v/>
      </c>
      <c r="N301" s="12" t="str">
        <f>IF(J301="","",(J301+N300)*(1+((1+'Retirement Calculator'!$B$57)^(1/12)-1)))</f>
        <v/>
      </c>
      <c r="O301" s="71"/>
      <c r="P301" s="71"/>
      <c r="Q301" s="99"/>
      <c r="R301" s="69" t="e">
        <f t="shared" si="85"/>
        <v>#N/A</v>
      </c>
      <c r="S301" s="12" t="str">
        <f>IF(O301="","",FV((1+'Retirement Calculator'!$B$58)^(1/12)-1,BA301,-O301,,0))</f>
        <v/>
      </c>
      <c r="T301" s="43" t="str">
        <f>IF(P301="","",(P301+T300)*(1+((1+'Retirement Calculator'!$B$58)^(1/12)-1)))</f>
        <v/>
      </c>
      <c r="U301" s="71"/>
      <c r="V301" s="99"/>
      <c r="W301" s="108" t="str">
        <f>IF(U301="","",(U301+W300)*(1+((1+'Retirement Calculator'!$C$65)^(1/12)-1)))</f>
        <v/>
      </c>
      <c r="X301" s="73">
        <f t="shared" si="80"/>
        <v>0</v>
      </c>
      <c r="Y301" s="83" t="str">
        <f>IF(ISERROR(B301),"",SUM($X$5:X301))</f>
        <v/>
      </c>
      <c r="Z301" s="73">
        <f t="shared" si="81"/>
        <v>0</v>
      </c>
      <c r="AA301" s="83" t="str">
        <f>IF(ISERROR(B301),"",IF(Z301=0,NA(),SUM($Z$5:Z301)))</f>
        <v/>
      </c>
      <c r="AB301" s="83">
        <f t="shared" si="82"/>
        <v>0</v>
      </c>
      <c r="AC301" s="83" t="str">
        <f>IF(ISERROR(B301),"",IF(AB301=0,NA(),SUM($AB$5:AB301)))</f>
        <v/>
      </c>
      <c r="AD301" s="68">
        <f>IF(ISERROR(AI301),"",IF(AG301=AG300+1,AD300*(1+'Retirement Calculator'!$B$6),AD300))</f>
        <v>283382.9439923038</v>
      </c>
      <c r="AE301" s="135"/>
      <c r="AF301" s="83" t="str">
        <f>IF(AE301="","",NPER((1+'Retirement Calculator'!$B$15)/(1+'Retirement Calculator'!$B$14)-1,-12*AE301,AA301,,1))</f>
        <v/>
      </c>
      <c r="AG301" s="129">
        <f t="shared" si="86"/>
        <v>25</v>
      </c>
      <c r="AH301" s="43">
        <f t="shared" si="87"/>
        <v>297</v>
      </c>
      <c r="AI301" s="43">
        <f>IF(AI300&lt;'Retirement Calculator'!$B$68,AI300+1,NA())</f>
        <v>297</v>
      </c>
      <c r="AJ301" s="47">
        <f>IF(ISERROR(AI301),"",IF(AG301=AG300+1,AJ300*(1+'Retirement Calculator'!$B$67),AJ300))</f>
        <v>131395.01820689795</v>
      </c>
      <c r="AK301" s="43">
        <f>IF(ISERROR(AJ301),"",FV((1+'Retirement Calculator'!$B$56)^(1/12)-1,AI301,-AJ301,,0))</f>
        <v>157849087.12418032</v>
      </c>
      <c r="AL301" s="47">
        <f>SUM($AJ$5:AJ301)</f>
        <v>15349162.413051134</v>
      </c>
      <c r="AN301" s="43" t="str">
        <f>IF(C301="","",SUM($C$5:C301))</f>
        <v/>
      </c>
      <c r="AP301" s="43">
        <f t="shared" si="88"/>
        <v>25</v>
      </c>
      <c r="AQ301" s="43">
        <f t="shared" si="89"/>
        <v>297</v>
      </c>
      <c r="AR301" s="43">
        <f>IF(AR300&lt;'Retirement Calculator'!$B$68,AR300+1,NA())</f>
        <v>297</v>
      </c>
      <c r="AS301" s="45">
        <f>IF(ISERROR(AR301),"",IF(AP301=AP300+1,AS300*(1+'Retirement Calculator'!$B$67),AS300))</f>
        <v>21899.169701149654</v>
      </c>
      <c r="AT301" s="43">
        <f>IF(ISERROR(AS301),"",FV((1+'Retirement Calculator'!$B$57)^(1/12)-1,AR301,-AS301,,0))</f>
        <v>14530924.384745996</v>
      </c>
      <c r="AU301" s="47">
        <f>SUM($AJ$5:AS301)</f>
        <v>10748257192.897015</v>
      </c>
      <c r="AW301" s="43" t="str">
        <f>IF(I301="","",SUM($I$5:I301))</f>
        <v/>
      </c>
      <c r="AY301" s="43">
        <f t="shared" si="90"/>
        <v>25</v>
      </c>
      <c r="AZ301" s="43">
        <f t="shared" si="91"/>
        <v>297</v>
      </c>
      <c r="BA301" s="43">
        <f>IF(BA300&lt;'Retirement Calculator'!$B$68,BA300+1,NA())</f>
        <v>297</v>
      </c>
      <c r="BB301" s="45">
        <f>IF(ISERROR(BA301),"",IF(AY301=AY300+1,BB300*(1+'Retirement Calculator'!$B$67),BB300))</f>
        <v>65697.509103448974</v>
      </c>
      <c r="BC301" s="43">
        <f>IF(ISERROR(BB301),"",FV((1+'Retirement Calculator'!$B$58)^(1/12)-1,BA301,-BB301,,0))</f>
        <v>58385843.100007363</v>
      </c>
      <c r="BD301" s="47">
        <f>SUM($AJ$5:BB301)</f>
        <v>624503208386.76611</v>
      </c>
      <c r="BF301" s="43" t="str">
        <f>IF(O301="","",SUM($O$5:O301))</f>
        <v/>
      </c>
      <c r="BH301" s="43">
        <f t="shared" si="92"/>
        <v>25</v>
      </c>
      <c r="BI301" s="43">
        <f t="shared" si="93"/>
        <v>297</v>
      </c>
      <c r="BJ301" s="43">
        <f>IF(BJ300&lt;'Retirement Calculator'!$B$68,BJ300+1,NA())</f>
        <v>297</v>
      </c>
      <c r="BM301" s="43">
        <f t="shared" si="94"/>
        <v>25</v>
      </c>
      <c r="BN301" s="43">
        <f t="shared" si="95"/>
        <v>297</v>
      </c>
      <c r="BO301" s="43">
        <f>IF(BO300&lt;'Retirement Calculator'!$B$68,BO300+1,NA())</f>
        <v>297</v>
      </c>
      <c r="BR301" s="43">
        <f t="shared" si="96"/>
        <v>25</v>
      </c>
      <c r="BS301" s="43">
        <f t="shared" si="97"/>
        <v>297</v>
      </c>
      <c r="BT301" s="43">
        <f>IF(BT300&lt;'Retirement Calculator'!$B$68,BT300+1,NA())</f>
        <v>297</v>
      </c>
      <c r="BW301" s="43">
        <f t="shared" si="98"/>
        <v>25</v>
      </c>
      <c r="BX301" s="43">
        <f t="shared" si="99"/>
        <v>297</v>
      </c>
      <c r="BY301" s="43">
        <f>IF(BY300&lt;'Retirement Calculator'!$B$68,BY300+1,NA())</f>
        <v>297</v>
      </c>
    </row>
    <row r="302" spans="1:77">
      <c r="A302" s="44"/>
      <c r="B302" s="12" t="e">
        <f xml:space="preserve"> IF(ISERROR(F302),NA(),AI302)</f>
        <v>#N/A</v>
      </c>
      <c r="C302" s="71"/>
      <c r="D302" s="104"/>
      <c r="E302" s="99"/>
      <c r="F302" s="102" t="e">
        <f t="shared" si="83"/>
        <v>#N/A</v>
      </c>
      <c r="G302" s="103" t="str">
        <f>IF(D302="","",(D302+G301)*(1+((1+'Retirement Calculator'!$B$56)^(1/12)-1)))</f>
        <v/>
      </c>
      <c r="H302" s="55" t="str">
        <f>IF(C302="","",FV((1+'Retirement Calculator'!$B$56)^(1/12)-1,AI302,-C302,,0))</f>
        <v/>
      </c>
      <c r="I302" s="71"/>
      <c r="J302" s="99"/>
      <c r="K302" s="99"/>
      <c r="L302" s="102" t="e">
        <f t="shared" si="84"/>
        <v>#N/A</v>
      </c>
      <c r="M302" s="12" t="str">
        <f>IF(I302="","",FV((1+'Retirement Calculator'!$B$57)^(1/12)-1,AR302,-I302,,0))</f>
        <v/>
      </c>
      <c r="N302" s="12" t="str">
        <f>IF(J302="","",(J302+N301)*(1+((1+'Retirement Calculator'!$B$57)^(1/12)-1)))</f>
        <v/>
      </c>
      <c r="O302" s="71"/>
      <c r="P302" s="71"/>
      <c r="Q302" s="99"/>
      <c r="R302" s="69" t="e">
        <f t="shared" si="85"/>
        <v>#N/A</v>
      </c>
      <c r="S302" s="12" t="str">
        <f>IF(O302="","",FV((1+'Retirement Calculator'!$B$58)^(1/12)-1,BA302,-O302,,0))</f>
        <v/>
      </c>
      <c r="T302" s="43" t="str">
        <f>IF(P302="","",(P302+T301)*(1+((1+'Retirement Calculator'!$B$58)^(1/12)-1)))</f>
        <v/>
      </c>
      <c r="U302" s="71"/>
      <c r="V302" s="99"/>
      <c r="W302" s="108" t="str">
        <f>IF(U302="","",(U302+W301)*(1+((1+'Retirement Calculator'!$C$65)^(1/12)-1)))</f>
        <v/>
      </c>
      <c r="X302" s="73">
        <f t="shared" si="80"/>
        <v>0</v>
      </c>
      <c r="Y302" s="83" t="str">
        <f>IF(ISERROR(B302),"",SUM($X$5:X302))</f>
        <v/>
      </c>
      <c r="Z302" s="73">
        <f t="shared" si="81"/>
        <v>0</v>
      </c>
      <c r="AA302" s="83" t="str">
        <f>IF(ISERROR(B302),"",IF(Z302=0,NA(),SUM($Z$5:Z302)))</f>
        <v/>
      </c>
      <c r="AB302" s="83">
        <f t="shared" si="82"/>
        <v>0</v>
      </c>
      <c r="AC302" s="83" t="str">
        <f>IF(ISERROR(B302),"",IF(AB302=0,NA(),SUM($AB$5:AB302)))</f>
        <v/>
      </c>
      <c r="AD302" s="68">
        <f>IF(ISERROR(AI302),"",IF(AG302=AG301+1,AD301*(1+'Retirement Calculator'!$B$6),AD301))</f>
        <v>283382.9439923038</v>
      </c>
      <c r="AE302" s="135"/>
      <c r="AF302" s="83" t="str">
        <f>IF(AE302="","",NPER((1+'Retirement Calculator'!$B$15)/(1+'Retirement Calculator'!$B$14)-1,-12*AE302,AA302,,1))</f>
        <v/>
      </c>
      <c r="AG302" s="129">
        <f t="shared" si="86"/>
        <v>25</v>
      </c>
      <c r="AH302" s="43">
        <f t="shared" si="87"/>
        <v>298</v>
      </c>
      <c r="AI302" s="43">
        <f>IF(AI301&lt;'Retirement Calculator'!$B$68,AI301+1,NA())</f>
        <v>298</v>
      </c>
      <c r="AJ302" s="47">
        <f>IF(ISERROR(AI302),"",IF(AG302=AG301+1,AJ301*(1+'Retirement Calculator'!$B$67),AJ301))</f>
        <v>131395.01820689795</v>
      </c>
      <c r="AK302" s="43">
        <f>IF(ISERROR(AJ302),"",FV((1+'Retirement Calculator'!$B$56)^(1/12)-1,AI302,-AJ302,,0))</f>
        <v>159239192.92968968</v>
      </c>
      <c r="AL302" s="47">
        <f>SUM($AJ$5:AJ302)</f>
        <v>15480557.431258032</v>
      </c>
      <c r="AN302" s="43" t="str">
        <f>IF(C302="","",SUM($C$5:C302))</f>
        <v/>
      </c>
      <c r="AP302" s="43">
        <f t="shared" si="88"/>
        <v>25</v>
      </c>
      <c r="AQ302" s="43">
        <f t="shared" si="89"/>
        <v>298</v>
      </c>
      <c r="AR302" s="43">
        <f>IF(AR301&lt;'Retirement Calculator'!$B$68,AR301+1,NA())</f>
        <v>298</v>
      </c>
      <c r="AS302" s="45">
        <f>IF(ISERROR(AR302),"",IF(AP302=AP301+1,AS301*(1+'Retirement Calculator'!$B$67),AS301))</f>
        <v>21899.169701149654</v>
      </c>
      <c r="AT302" s="43">
        <f>IF(ISERROR(AS302),"",FV((1+'Retirement Calculator'!$B$57)^(1/12)-1,AR302,-AS302,,0))</f>
        <v>14623553.563651072</v>
      </c>
      <c r="AU302" s="47">
        <f>SUM($AJ$5:AS302)</f>
        <v>10923130858.445869</v>
      </c>
      <c r="AW302" s="43" t="str">
        <f>IF(I302="","",SUM($I$5:I302))</f>
        <v/>
      </c>
      <c r="AY302" s="43">
        <f t="shared" si="90"/>
        <v>25</v>
      </c>
      <c r="AZ302" s="43">
        <f t="shared" si="91"/>
        <v>298</v>
      </c>
      <c r="BA302" s="43">
        <f>IF(BA301&lt;'Retirement Calculator'!$B$68,BA301+1,NA())</f>
        <v>298</v>
      </c>
      <c r="BB302" s="45">
        <f>IF(ISERROR(BA302),"",IF(AY302=AY301+1,BB301*(1+'Retirement Calculator'!$B$67),BB301))</f>
        <v>65697.509103448974</v>
      </c>
      <c r="BC302" s="43">
        <f>IF(ISERROR(BB302),"",FV((1+'Retirement Calculator'!$B$58)^(1/12)-1,BA302,-BB302,,0))</f>
        <v>58827196.881614193</v>
      </c>
      <c r="BD302" s="47">
        <f>SUM($AJ$5:BB302)</f>
        <v>635615902782.83362</v>
      </c>
      <c r="BF302" s="43" t="str">
        <f>IF(O302="","",SUM($O$5:O302))</f>
        <v/>
      </c>
      <c r="BH302" s="43">
        <f t="shared" si="92"/>
        <v>25</v>
      </c>
      <c r="BI302" s="43">
        <f t="shared" si="93"/>
        <v>298</v>
      </c>
      <c r="BJ302" s="43">
        <f>IF(BJ301&lt;'Retirement Calculator'!$B$68,BJ301+1,NA())</f>
        <v>298</v>
      </c>
      <c r="BM302" s="43">
        <f t="shared" si="94"/>
        <v>25</v>
      </c>
      <c r="BN302" s="43">
        <f t="shared" si="95"/>
        <v>298</v>
      </c>
      <c r="BO302" s="43">
        <f>IF(BO301&lt;'Retirement Calculator'!$B$68,BO301+1,NA())</f>
        <v>298</v>
      </c>
      <c r="BR302" s="43">
        <f t="shared" si="96"/>
        <v>25</v>
      </c>
      <c r="BS302" s="43">
        <f t="shared" si="97"/>
        <v>298</v>
      </c>
      <c r="BT302" s="43">
        <f>IF(BT301&lt;'Retirement Calculator'!$B$68,BT301+1,NA())</f>
        <v>298</v>
      </c>
      <c r="BW302" s="43">
        <f t="shared" si="98"/>
        <v>25</v>
      </c>
      <c r="BX302" s="43">
        <f t="shared" si="99"/>
        <v>298</v>
      </c>
      <c r="BY302" s="43">
        <f>IF(BY301&lt;'Retirement Calculator'!$B$68,BY301+1,NA())</f>
        <v>298</v>
      </c>
    </row>
    <row r="303" spans="1:77">
      <c r="A303" s="44"/>
      <c r="B303" s="12" t="e">
        <f xml:space="preserve"> IF(ISERROR(F303),NA(),AI303)</f>
        <v>#N/A</v>
      </c>
      <c r="C303" s="71"/>
      <c r="D303" s="104"/>
      <c r="E303" s="99"/>
      <c r="F303" s="102" t="e">
        <f t="shared" si="83"/>
        <v>#N/A</v>
      </c>
      <c r="G303" s="103" t="str">
        <f>IF(D303="","",(D303+G302)*(1+((1+'Retirement Calculator'!$B$56)^(1/12)-1)))</f>
        <v/>
      </c>
      <c r="H303" s="55" t="str">
        <f>IF(C303="","",FV((1+'Retirement Calculator'!$B$56)^(1/12)-1,AI303,-C303,,0))</f>
        <v/>
      </c>
      <c r="I303" s="71"/>
      <c r="J303" s="99"/>
      <c r="K303" s="99"/>
      <c r="L303" s="102" t="e">
        <f t="shared" si="84"/>
        <v>#N/A</v>
      </c>
      <c r="M303" s="12" t="str">
        <f>IF(I303="","",FV((1+'Retirement Calculator'!$B$57)^(1/12)-1,AR303,-I303,,0))</f>
        <v/>
      </c>
      <c r="N303" s="12" t="str">
        <f>IF(J303="","",(J303+N302)*(1+((1+'Retirement Calculator'!$B$57)^(1/12)-1)))</f>
        <v/>
      </c>
      <c r="O303" s="71"/>
      <c r="P303" s="71"/>
      <c r="Q303" s="99"/>
      <c r="R303" s="69" t="e">
        <f t="shared" si="85"/>
        <v>#N/A</v>
      </c>
      <c r="S303" s="12" t="str">
        <f>IF(O303="","",FV((1+'Retirement Calculator'!$B$58)^(1/12)-1,BA303,-O303,,0))</f>
        <v/>
      </c>
      <c r="T303" s="43" t="str">
        <f>IF(P303="","",(P303+T302)*(1+((1+'Retirement Calculator'!$B$58)^(1/12)-1)))</f>
        <v/>
      </c>
      <c r="U303" s="71"/>
      <c r="V303" s="99"/>
      <c r="W303" s="108" t="str">
        <f>IF(U303="","",(U303+W302)*(1+((1+'Retirement Calculator'!$C$65)^(1/12)-1)))</f>
        <v/>
      </c>
      <c r="X303" s="73">
        <f t="shared" si="80"/>
        <v>0</v>
      </c>
      <c r="Y303" s="83" t="str">
        <f>IF(ISERROR(B303),"",SUM($X$5:X303))</f>
        <v/>
      </c>
      <c r="Z303" s="73">
        <f t="shared" si="81"/>
        <v>0</v>
      </c>
      <c r="AA303" s="83" t="str">
        <f>IF(ISERROR(B303),"",IF(Z303=0,NA(),SUM($Z$5:Z303)))</f>
        <v/>
      </c>
      <c r="AB303" s="83">
        <f t="shared" si="82"/>
        <v>0</v>
      </c>
      <c r="AC303" s="83" t="str">
        <f>IF(ISERROR(B303),"",IF(AB303=0,NA(),SUM($AB$5:AB303)))</f>
        <v/>
      </c>
      <c r="AD303" s="68">
        <f>IF(ISERROR(AI303),"",IF(AG303=AG302+1,AD302*(1+'Retirement Calculator'!$B$6),AD302))</f>
        <v>283382.9439923038</v>
      </c>
      <c r="AE303" s="135"/>
      <c r="AF303" s="83" t="str">
        <f>IF(AE303="","",NPER((1+'Retirement Calculator'!$B$15)/(1+'Retirement Calculator'!$B$14)-1,-12*AE303,AA303,,1))</f>
        <v/>
      </c>
      <c r="AG303" s="129">
        <f t="shared" si="86"/>
        <v>25</v>
      </c>
      <c r="AH303" s="43">
        <f t="shared" si="87"/>
        <v>299</v>
      </c>
      <c r="AI303" s="43">
        <f>IF(AI302&lt;'Retirement Calculator'!$B$68,AI302+1,NA())</f>
        <v>299</v>
      </c>
      <c r="AJ303" s="47">
        <f>IF(ISERROR(AI303),"",IF(AG303=AG302+1,AJ302*(1+'Retirement Calculator'!$B$67),AJ302))</f>
        <v>131395.01820689795</v>
      </c>
      <c r="AK303" s="43">
        <f>IF(ISERROR(AJ303),"",FV((1+'Retirement Calculator'!$B$56)^(1/12)-1,AI303,-AJ303,,0))</f>
        <v>160640383.63410318</v>
      </c>
      <c r="AL303" s="47">
        <f>SUM($AJ$5:AJ303)</f>
        <v>15611952.44946493</v>
      </c>
      <c r="AN303" s="43" t="str">
        <f>IF(C303="","",SUM($C$5:C303))</f>
        <v/>
      </c>
      <c r="AP303" s="43">
        <f t="shared" si="88"/>
        <v>25</v>
      </c>
      <c r="AQ303" s="43">
        <f t="shared" si="89"/>
        <v>299</v>
      </c>
      <c r="AR303" s="43">
        <f>IF(AR302&lt;'Retirement Calculator'!$B$68,AR302+1,NA())</f>
        <v>299</v>
      </c>
      <c r="AS303" s="45">
        <f>IF(ISERROR(AR303),"",IF(AP303=AP302+1,AS302*(1+'Retirement Calculator'!$B$67),AS302))</f>
        <v>21899.169701149654</v>
      </c>
      <c r="AT303" s="43">
        <f>IF(ISERROR(AS303),"",FV((1+'Retirement Calculator'!$B$57)^(1/12)-1,AR303,-AS303,,0))</f>
        <v>14716633.619768295</v>
      </c>
      <c r="AU303" s="47">
        <f>SUM($AJ$5:AS303)</f>
        <v>11099537111.717346</v>
      </c>
      <c r="AW303" s="43" t="str">
        <f>IF(I303="","",SUM($I$5:I303))</f>
        <v/>
      </c>
      <c r="AY303" s="43">
        <f t="shared" si="90"/>
        <v>25</v>
      </c>
      <c r="AZ303" s="43">
        <f t="shared" si="91"/>
        <v>299</v>
      </c>
      <c r="BA303" s="43">
        <f>IF(BA302&lt;'Retirement Calculator'!$B$68,BA302+1,NA())</f>
        <v>299</v>
      </c>
      <c r="BB303" s="45">
        <f>IF(ISERROR(BA303),"",IF(AY303=AY302+1,BB302*(1+'Retirement Calculator'!$B$67),BB302))</f>
        <v>65697.509103448974</v>
      </c>
      <c r="BC303" s="43">
        <f>IF(ISERROR(BB303),"",FV((1+'Retirement Calculator'!$B$58)^(1/12)-1,BA303,-BB303,,0))</f>
        <v>59271390.34674105</v>
      </c>
      <c r="BD303" s="47">
        <f>SUM($AJ$5:BB303)</f>
        <v>646906629101.95129</v>
      </c>
      <c r="BF303" s="43" t="str">
        <f>IF(O303="","",SUM($O$5:O303))</f>
        <v/>
      </c>
      <c r="BH303" s="43">
        <f t="shared" si="92"/>
        <v>25</v>
      </c>
      <c r="BI303" s="43">
        <f t="shared" si="93"/>
        <v>299</v>
      </c>
      <c r="BJ303" s="43">
        <f>IF(BJ302&lt;'Retirement Calculator'!$B$68,BJ302+1,NA())</f>
        <v>299</v>
      </c>
      <c r="BM303" s="43">
        <f t="shared" si="94"/>
        <v>25</v>
      </c>
      <c r="BN303" s="43">
        <f t="shared" si="95"/>
        <v>299</v>
      </c>
      <c r="BO303" s="43">
        <f>IF(BO302&lt;'Retirement Calculator'!$B$68,BO302+1,NA())</f>
        <v>299</v>
      </c>
      <c r="BR303" s="43">
        <f t="shared" si="96"/>
        <v>25</v>
      </c>
      <c r="BS303" s="43">
        <f t="shared" si="97"/>
        <v>299</v>
      </c>
      <c r="BT303" s="43">
        <f>IF(BT302&lt;'Retirement Calculator'!$B$68,BT302+1,NA())</f>
        <v>299</v>
      </c>
      <c r="BW303" s="43">
        <f t="shared" si="98"/>
        <v>25</v>
      </c>
      <c r="BX303" s="43">
        <f t="shared" si="99"/>
        <v>299</v>
      </c>
      <c r="BY303" s="43">
        <f>IF(BY302&lt;'Retirement Calculator'!$B$68,BY302+1,NA())</f>
        <v>299</v>
      </c>
    </row>
    <row r="304" spans="1:77">
      <c r="A304" s="44"/>
      <c r="B304" s="12" t="e">
        <f xml:space="preserve"> IF(ISERROR(F304),NA(),AI304)</f>
        <v>#N/A</v>
      </c>
      <c r="C304" s="71"/>
      <c r="D304" s="104"/>
      <c r="E304" s="99"/>
      <c r="F304" s="102" t="e">
        <f t="shared" si="83"/>
        <v>#N/A</v>
      </c>
      <c r="G304" s="103" t="str">
        <f>IF(D304="","",(D304+G303)*(1+((1+'Retirement Calculator'!$B$56)^(1/12)-1)))</f>
        <v/>
      </c>
      <c r="H304" s="55" t="str">
        <f>IF(C304="","",FV((1+'Retirement Calculator'!$B$56)^(1/12)-1,AI304,-C304,,0))</f>
        <v/>
      </c>
      <c r="I304" s="71"/>
      <c r="J304" s="99"/>
      <c r="K304" s="99"/>
      <c r="L304" s="102" t="e">
        <f t="shared" si="84"/>
        <v>#N/A</v>
      </c>
      <c r="M304" s="12" t="str">
        <f>IF(I304="","",FV((1+'Retirement Calculator'!$B$57)^(1/12)-1,AR304,-I304,,0))</f>
        <v/>
      </c>
      <c r="N304" s="12" t="str">
        <f>IF(J304="","",(J304+N303)*(1+((1+'Retirement Calculator'!$B$57)^(1/12)-1)))</f>
        <v/>
      </c>
      <c r="O304" s="71"/>
      <c r="P304" s="71"/>
      <c r="Q304" s="99"/>
      <c r="R304" s="69" t="e">
        <f t="shared" si="85"/>
        <v>#N/A</v>
      </c>
      <c r="S304" s="12" t="str">
        <f>IF(O304="","",FV((1+'Retirement Calculator'!$B$58)^(1/12)-1,BA304,-O304,,0))</f>
        <v/>
      </c>
      <c r="T304" s="43" t="str">
        <f>IF(P304="","",(P304+T303)*(1+((1+'Retirement Calculator'!$B$58)^(1/12)-1)))</f>
        <v/>
      </c>
      <c r="U304" s="71"/>
      <c r="V304" s="99"/>
      <c r="W304" s="108" t="str">
        <f>IF(U304="","",(U304+W303)*(1+((1+'Retirement Calculator'!$C$65)^(1/12)-1)))</f>
        <v/>
      </c>
      <c r="X304" s="73">
        <f t="shared" si="80"/>
        <v>0</v>
      </c>
      <c r="Y304" s="83" t="str">
        <f>IF(ISERROR(B304),"",SUM($X$5:X304))</f>
        <v/>
      </c>
      <c r="Z304" s="73">
        <f t="shared" si="81"/>
        <v>0</v>
      </c>
      <c r="AA304" s="83" t="str">
        <f>IF(ISERROR(B304),"",IF(Z304=0,NA(),SUM($Z$5:Z304)))</f>
        <v/>
      </c>
      <c r="AB304" s="83">
        <f t="shared" si="82"/>
        <v>0</v>
      </c>
      <c r="AC304" s="83" t="str">
        <f>IF(ISERROR(B304),"",IF(AB304=0,NA(),SUM($AB$5:AB304)))</f>
        <v/>
      </c>
      <c r="AD304" s="68">
        <f>IF(ISERROR(AI304),"",IF(AG304=AG303+1,AD303*(1+'Retirement Calculator'!$B$6),AD303))</f>
        <v>283382.9439923038</v>
      </c>
      <c r="AE304" s="135"/>
      <c r="AF304" s="83" t="str">
        <f>IF(AE304="","",NPER((1+'Retirement Calculator'!$B$15)/(1+'Retirement Calculator'!$B$14)-1,-12*AE304,AA304,,1))</f>
        <v/>
      </c>
      <c r="AG304" s="129">
        <f t="shared" si="86"/>
        <v>25</v>
      </c>
      <c r="AH304" s="43">
        <f t="shared" si="87"/>
        <v>300</v>
      </c>
      <c r="AI304" s="43">
        <f>IF(AI303&lt;'Retirement Calculator'!$B$68,AI303+1,NA())</f>
        <v>300</v>
      </c>
      <c r="AJ304" s="47">
        <f>IF(ISERROR(AI304),"",IF(AG304=AG303+1,AJ303*(1+'Retirement Calculator'!$B$67),AJ303))</f>
        <v>131395.01820689795</v>
      </c>
      <c r="AK304" s="43">
        <f>IF(ISERROR(AJ304),"",FV((1+'Retirement Calculator'!$B$56)^(1/12)-1,AI304,-AJ304,,0))</f>
        <v>162052747.62996143</v>
      </c>
      <c r="AL304" s="47">
        <f>SUM($AJ$5:AJ304)</f>
        <v>15743347.467671828</v>
      </c>
      <c r="AN304" s="43" t="str">
        <f>IF(C304="","",SUM($C$5:C304))</f>
        <v/>
      </c>
      <c r="AP304" s="43">
        <f t="shared" si="88"/>
        <v>25</v>
      </c>
      <c r="AQ304" s="43">
        <f t="shared" si="89"/>
        <v>300</v>
      </c>
      <c r="AR304" s="43">
        <f>IF(AR303&lt;'Retirement Calculator'!$B$68,AR303+1,NA())</f>
        <v>300</v>
      </c>
      <c r="AS304" s="45">
        <f>IF(ISERROR(AR304),"",IF(AP304=AP303+1,AS303*(1+'Retirement Calculator'!$B$67),AS303))</f>
        <v>21899.169701149654</v>
      </c>
      <c r="AT304" s="43">
        <f>IF(ISERROR(AS304),"",FV((1+'Retirement Calculator'!$B$57)^(1/12)-1,AR304,-AS304,,0))</f>
        <v>14810166.747765299</v>
      </c>
      <c r="AU304" s="47">
        <f>SUM($AJ$5:AS304)</f>
        <v>11277487126.002888</v>
      </c>
      <c r="AW304" s="43" t="str">
        <f>IF(I304="","",SUM($I$5:I304))</f>
        <v/>
      </c>
      <c r="AY304" s="43">
        <f t="shared" si="90"/>
        <v>25</v>
      </c>
      <c r="AZ304" s="43">
        <f t="shared" si="91"/>
        <v>300</v>
      </c>
      <c r="BA304" s="43">
        <f>IF(BA303&lt;'Retirement Calculator'!$B$68,BA303+1,NA())</f>
        <v>300</v>
      </c>
      <c r="BB304" s="45">
        <f>IF(ISERROR(BA304),"",IF(AY304=AY303+1,BB303*(1+'Retirement Calculator'!$B$67),BB303))</f>
        <v>65697.509103448974</v>
      </c>
      <c r="BC304" s="43">
        <f>IF(ISERROR(BB304),"",FV((1+'Retirement Calculator'!$B$58)^(1/12)-1,BA304,-BB304,,0))</f>
        <v>59718441.765997194</v>
      </c>
      <c r="BD304" s="47">
        <f>SUM($AJ$5:BB304)</f>
        <v>658376942731.4967</v>
      </c>
      <c r="BF304" s="43" t="str">
        <f>IF(O304="","",SUM($O$5:O304))</f>
        <v/>
      </c>
      <c r="BH304" s="43">
        <f t="shared" si="92"/>
        <v>25</v>
      </c>
      <c r="BI304" s="43">
        <f t="shared" si="93"/>
        <v>300</v>
      </c>
      <c r="BJ304" s="43">
        <f>IF(BJ303&lt;'Retirement Calculator'!$B$68,BJ303+1,NA())</f>
        <v>300</v>
      </c>
      <c r="BM304" s="43">
        <f t="shared" si="94"/>
        <v>25</v>
      </c>
      <c r="BN304" s="43">
        <f t="shared" si="95"/>
        <v>300</v>
      </c>
      <c r="BO304" s="43">
        <f>IF(BO303&lt;'Retirement Calculator'!$B$68,BO303+1,NA())</f>
        <v>300</v>
      </c>
      <c r="BR304" s="43">
        <f t="shared" si="96"/>
        <v>25</v>
      </c>
      <c r="BS304" s="43">
        <f t="shared" si="97"/>
        <v>300</v>
      </c>
      <c r="BT304" s="43">
        <f>IF(BT303&lt;'Retirement Calculator'!$B$68,BT303+1,NA())</f>
        <v>300</v>
      </c>
      <c r="BW304" s="43">
        <f t="shared" si="98"/>
        <v>25</v>
      </c>
      <c r="BX304" s="43">
        <f t="shared" si="99"/>
        <v>300</v>
      </c>
      <c r="BY304" s="43">
        <f>IF(BY303&lt;'Retirement Calculator'!$B$68,BY303+1,NA())</f>
        <v>300</v>
      </c>
    </row>
    <row r="305" spans="1:77">
      <c r="A305" s="44"/>
      <c r="B305" s="12" t="e">
        <f xml:space="preserve"> IF(ISERROR(F305),NA(),AI305)</f>
        <v>#N/A</v>
      </c>
      <c r="C305" s="71"/>
      <c r="D305" s="104"/>
      <c r="E305" s="99"/>
      <c r="F305" s="102" t="e">
        <f t="shared" si="83"/>
        <v>#N/A</v>
      </c>
      <c r="G305" s="103" t="str">
        <f>IF(D305="","",(D305+G304)*(1+((1+'Retirement Calculator'!$B$56)^(1/12)-1)))</f>
        <v/>
      </c>
      <c r="H305" s="55" t="str">
        <f>IF(C305="","",FV((1+'Retirement Calculator'!$B$56)^(1/12)-1,AI305,-C305,,0))</f>
        <v/>
      </c>
      <c r="I305" s="71"/>
      <c r="J305" s="99"/>
      <c r="K305" s="99"/>
      <c r="L305" s="102" t="e">
        <f t="shared" si="84"/>
        <v>#N/A</v>
      </c>
      <c r="M305" s="12" t="str">
        <f>IF(I305="","",FV((1+'Retirement Calculator'!$B$57)^(1/12)-1,AR305,-I305,,0))</f>
        <v/>
      </c>
      <c r="N305" s="12" t="str">
        <f>IF(J305="","",(J305+N304)*(1+((1+'Retirement Calculator'!$B$57)^(1/12)-1)))</f>
        <v/>
      </c>
      <c r="O305" s="71"/>
      <c r="P305" s="71"/>
      <c r="Q305" s="99"/>
      <c r="R305" s="69" t="e">
        <f t="shared" si="85"/>
        <v>#N/A</v>
      </c>
      <c r="S305" s="12" t="str">
        <f>IF(O305="","",FV((1+'Retirement Calculator'!$B$58)^(1/12)-1,BA305,-O305,,0))</f>
        <v/>
      </c>
      <c r="T305" s="43" t="str">
        <f>IF(P305="","",(P305+T304)*(1+((1+'Retirement Calculator'!$B$58)^(1/12)-1)))</f>
        <v/>
      </c>
      <c r="U305" s="71"/>
      <c r="V305" s="99"/>
      <c r="W305" s="108" t="str">
        <f>IF(U305="","",(U305+W304)*(1+((1+'Retirement Calculator'!$C$65)^(1/12)-1)))</f>
        <v/>
      </c>
      <c r="X305" s="73">
        <f t="shared" si="80"/>
        <v>0</v>
      </c>
      <c r="Y305" s="83" t="str">
        <f>IF(ISERROR(B305),"",SUM($X$5:X305))</f>
        <v/>
      </c>
      <c r="Z305" s="73">
        <f t="shared" si="81"/>
        <v>0</v>
      </c>
      <c r="AA305" s="83" t="str">
        <f>IF(ISERROR(B305),"",IF(Z305=0,NA(),SUM($Z$5:Z305)))</f>
        <v/>
      </c>
      <c r="AB305" s="83">
        <f t="shared" si="82"/>
        <v>0</v>
      </c>
      <c r="AC305" s="83" t="str">
        <f>IF(ISERROR(B305),"",IF(AB305=0,NA(),SUM($AB$5:AB305)))</f>
        <v/>
      </c>
      <c r="AD305" s="68" t="str">
        <f>IF(ISERROR(AI305),"",IF(AG305=AG304+1,AD304*(1+'Retirement Calculator'!$B$6),AD304))</f>
        <v/>
      </c>
      <c r="AE305" s="135"/>
      <c r="AF305" s="83" t="str">
        <f>IF(AE305="","",NPER((1+'Retirement Calculator'!$B$15)/(1+'Retirement Calculator'!$B$14)-1,-12*AE305,AA305,,1))</f>
        <v/>
      </c>
      <c r="AG305" s="129" t="str">
        <f t="shared" si="86"/>
        <v/>
      </c>
      <c r="AH305" s="43" t="e">
        <f t="shared" si="87"/>
        <v>#N/A</v>
      </c>
      <c r="AI305" s="43" t="e">
        <f>IF(AI304&lt;'Retirement Calculator'!$B$68,AI304+1,NA())</f>
        <v>#N/A</v>
      </c>
      <c r="AJ305" s="47" t="str">
        <f>IF(ISERROR(AI305),"",IF(AG305=AG304+1,AJ304*(1+'Retirement Calculator'!$B$67),AJ304))</f>
        <v/>
      </c>
      <c r="AK305" s="43" t="e">
        <f>IF(ISERROR(AJ305),"",FV((1+'Retirement Calculator'!$B$56)^(1/12)-1,AI305,-AJ305,,0))</f>
        <v>#N/A</v>
      </c>
      <c r="AL305" s="47">
        <f>SUM($AJ$5:AJ305)</f>
        <v>15743347.467671828</v>
      </c>
      <c r="AN305" s="43" t="str">
        <f>IF(C305="","",SUM($C$5:C305))</f>
        <v/>
      </c>
      <c r="AP305" s="43" t="str">
        <f t="shared" si="88"/>
        <v/>
      </c>
      <c r="AQ305" s="43" t="e">
        <f t="shared" si="89"/>
        <v>#N/A</v>
      </c>
      <c r="AR305" s="43" t="e">
        <f>IF(AR304&lt;'Retirement Calculator'!$B$68,AR304+1,NA())</f>
        <v>#N/A</v>
      </c>
      <c r="AS305" s="45" t="str">
        <f>IF(ISERROR(AR305),"",IF(AP305=AP304+1,AS304*(1+'Retirement Calculator'!$B$67),AS304))</f>
        <v/>
      </c>
      <c r="AT305" s="43" t="e">
        <f>IF(ISERROR(AS305),"",FV((1+'Retirement Calculator'!$B$57)^(1/12)-1,AR305,-AS305,,0))</f>
        <v>#N/A</v>
      </c>
      <c r="AU305" s="47" t="e">
        <f>SUM($AJ$5:AS305)</f>
        <v>#N/A</v>
      </c>
      <c r="AW305" s="43" t="str">
        <f>IF(I305="","",SUM($I$5:I305))</f>
        <v/>
      </c>
      <c r="AY305" s="43" t="str">
        <f t="shared" si="90"/>
        <v/>
      </c>
      <c r="AZ305" s="43" t="e">
        <f t="shared" si="91"/>
        <v>#N/A</v>
      </c>
      <c r="BA305" s="43" t="e">
        <f>IF(BA304&lt;'Retirement Calculator'!$B$68,BA304+1,NA())</f>
        <v>#N/A</v>
      </c>
      <c r="BB305" s="45" t="str">
        <f>IF(ISERROR(BA305),"",IF(AY305=AY304+1,BB304*(1+'Retirement Calculator'!$B$67),BB304))</f>
        <v/>
      </c>
      <c r="BC305" s="43" t="e">
        <f>IF(ISERROR(BB305),"",FV((1+'Retirement Calculator'!$B$58)^(1/12)-1,BA305,-BB305,,0))</f>
        <v>#N/A</v>
      </c>
      <c r="BD305" s="47" t="e">
        <f>SUM($AJ$5:BB305)</f>
        <v>#N/A</v>
      </c>
      <c r="BF305" s="43" t="str">
        <f>IF(O305="","",SUM($O$5:O305))</f>
        <v/>
      </c>
      <c r="BH305" s="43" t="str">
        <f t="shared" si="92"/>
        <v/>
      </c>
      <c r="BI305" s="43" t="e">
        <f t="shared" si="93"/>
        <v>#N/A</v>
      </c>
      <c r="BJ305" s="43" t="e">
        <f>IF(BJ304&lt;'Retirement Calculator'!$B$68,BJ304+1,NA())</f>
        <v>#N/A</v>
      </c>
      <c r="BM305" s="43" t="str">
        <f t="shared" si="94"/>
        <v/>
      </c>
      <c r="BN305" s="43" t="e">
        <f t="shared" si="95"/>
        <v>#N/A</v>
      </c>
      <c r="BO305" s="43" t="e">
        <f>IF(BO304&lt;'Retirement Calculator'!$B$68,BO304+1,NA())</f>
        <v>#N/A</v>
      </c>
      <c r="BR305" s="43" t="str">
        <f t="shared" si="96"/>
        <v/>
      </c>
      <c r="BS305" s="43" t="e">
        <f t="shared" si="97"/>
        <v>#N/A</v>
      </c>
      <c r="BT305" s="43" t="e">
        <f>IF(BT304&lt;'Retirement Calculator'!$B$68,BT304+1,NA())</f>
        <v>#N/A</v>
      </c>
      <c r="BW305" s="43" t="str">
        <f t="shared" si="98"/>
        <v/>
      </c>
      <c r="BX305" s="43" t="e">
        <f t="shared" si="99"/>
        <v>#N/A</v>
      </c>
      <c r="BY305" s="43" t="e">
        <f>IF(BY304&lt;'Retirement Calculator'!$B$68,BY304+1,NA())</f>
        <v>#N/A</v>
      </c>
    </row>
    <row r="306" spans="1:77">
      <c r="A306" s="44"/>
      <c r="B306" s="12" t="e">
        <f xml:space="preserve"> IF(ISERROR(F306),NA(),AI306)</f>
        <v>#N/A</v>
      </c>
      <c r="C306" s="71"/>
      <c r="D306" s="104"/>
      <c r="E306" s="99"/>
      <c r="F306" s="102" t="e">
        <f t="shared" si="83"/>
        <v>#N/A</v>
      </c>
      <c r="G306" s="103" t="str">
        <f>IF(D306="","",(D306+G305)*(1+((1+'Retirement Calculator'!$B$56)^(1/12)-1)))</f>
        <v/>
      </c>
      <c r="H306" s="55" t="str">
        <f>IF(C306="","",FV((1+'Retirement Calculator'!$B$56)^(1/12)-1,AI306,-C306,,0))</f>
        <v/>
      </c>
      <c r="I306" s="71"/>
      <c r="J306" s="99"/>
      <c r="K306" s="99"/>
      <c r="L306" s="102" t="e">
        <f t="shared" si="84"/>
        <v>#N/A</v>
      </c>
      <c r="M306" s="12" t="str">
        <f>IF(I306="","",FV((1+'Retirement Calculator'!$B$57)^(1/12)-1,AR306,-I306,,0))</f>
        <v/>
      </c>
      <c r="N306" s="12" t="str">
        <f>IF(J306="","",(J306+N305)*(1+((1+'Retirement Calculator'!$B$57)^(1/12)-1)))</f>
        <v/>
      </c>
      <c r="O306" s="71"/>
      <c r="P306" s="71"/>
      <c r="Q306" s="99"/>
      <c r="R306" s="69" t="e">
        <f t="shared" si="85"/>
        <v>#N/A</v>
      </c>
      <c r="S306" s="12" t="str">
        <f>IF(O306="","",FV((1+'Retirement Calculator'!$B$58)^(1/12)-1,BA306,-O306,,0))</f>
        <v/>
      </c>
      <c r="T306" s="43" t="str">
        <f>IF(P306="","",(P306+T305)*(1+((1+'Retirement Calculator'!$B$58)^(1/12)-1)))</f>
        <v/>
      </c>
      <c r="U306" s="71"/>
      <c r="V306" s="99"/>
      <c r="W306" s="108" t="str">
        <f>IF(U306="","",(U306+W305)*(1+((1+'Retirement Calculator'!$C$65)^(1/12)-1)))</f>
        <v/>
      </c>
      <c r="X306" s="73">
        <f t="shared" si="80"/>
        <v>0</v>
      </c>
      <c r="Y306" s="83" t="str">
        <f>IF(ISERROR(B306),"",SUM($X$5:X306))</f>
        <v/>
      </c>
      <c r="Z306" s="73">
        <f t="shared" si="81"/>
        <v>0</v>
      </c>
      <c r="AA306" s="83" t="str">
        <f>IF(ISERROR(B306),"",IF(Z306=0,NA(),SUM($Z$5:Z306)))</f>
        <v/>
      </c>
      <c r="AB306" s="83">
        <f t="shared" si="82"/>
        <v>0</v>
      </c>
      <c r="AC306" s="83" t="str">
        <f>IF(ISERROR(B306),"",IF(AB306=0,NA(),SUM($AB$5:AB306)))</f>
        <v/>
      </c>
      <c r="AD306" s="68" t="str">
        <f>IF(ISERROR(AI306),"",IF(AG306=AG305+1,AD305*(1+'Retirement Calculator'!$B$6),AD305))</f>
        <v/>
      </c>
      <c r="AE306" s="135"/>
      <c r="AF306" s="83" t="str">
        <f>IF(AE306="","",NPER((1+'Retirement Calculator'!$B$15)/(1+'Retirement Calculator'!$B$14)-1,-12*AE306,AA306,,1))</f>
        <v/>
      </c>
      <c r="AG306" s="129" t="str">
        <f t="shared" si="86"/>
        <v/>
      </c>
      <c r="AH306" s="43" t="e">
        <f t="shared" si="87"/>
        <v>#N/A</v>
      </c>
      <c r="AI306" s="43" t="e">
        <f>IF(AI305&lt;'Retirement Calculator'!$B$68,AI305+1,NA())</f>
        <v>#N/A</v>
      </c>
      <c r="AJ306" s="47" t="str">
        <f>IF(ISERROR(AI306),"",IF(AG306=AG305+1,AJ305*(1+'Retirement Calculator'!$B$67),AJ305))</f>
        <v/>
      </c>
      <c r="AK306" s="43" t="e">
        <f>IF(ISERROR(AJ306),"",FV((1+'Retirement Calculator'!$B$56)^(1/12)-1,AI306,-AJ306,,0))</f>
        <v>#N/A</v>
      </c>
      <c r="AL306" s="47">
        <f>SUM($AJ$5:AJ306)</f>
        <v>15743347.467671828</v>
      </c>
      <c r="AN306" s="43" t="str">
        <f>IF(C306="","",SUM($C$5:C306))</f>
        <v/>
      </c>
      <c r="AP306" s="43" t="str">
        <f t="shared" si="88"/>
        <v/>
      </c>
      <c r="AQ306" s="43" t="e">
        <f t="shared" si="89"/>
        <v>#N/A</v>
      </c>
      <c r="AR306" s="43" t="e">
        <f>IF(AR305&lt;'Retirement Calculator'!$B$68,AR305+1,NA())</f>
        <v>#N/A</v>
      </c>
      <c r="AS306" s="45" t="str">
        <f>IF(ISERROR(AR306),"",IF(AP306=AP305+1,AS305*(1+'Retirement Calculator'!$B$67),AS305))</f>
        <v/>
      </c>
      <c r="AT306" s="43" t="e">
        <f>IF(ISERROR(AS306),"",FV((1+'Retirement Calculator'!$B$57)^(1/12)-1,AR306,-AS306,,0))</f>
        <v>#N/A</v>
      </c>
      <c r="AU306" s="47" t="e">
        <f>SUM($AJ$5:AS306)</f>
        <v>#N/A</v>
      </c>
      <c r="AW306" s="43" t="str">
        <f>IF(I306="","",SUM($I$5:I306))</f>
        <v/>
      </c>
      <c r="AY306" s="43" t="str">
        <f t="shared" si="90"/>
        <v/>
      </c>
      <c r="AZ306" s="43" t="e">
        <f t="shared" si="91"/>
        <v>#N/A</v>
      </c>
      <c r="BA306" s="43" t="e">
        <f>IF(BA305&lt;'Retirement Calculator'!$B$68,BA305+1,NA())</f>
        <v>#N/A</v>
      </c>
      <c r="BB306" s="45" t="str">
        <f>IF(ISERROR(BA306),"",IF(AY306=AY305+1,BB305*(1+'Retirement Calculator'!$B$67),BB305))</f>
        <v/>
      </c>
      <c r="BC306" s="43" t="e">
        <f>IF(ISERROR(BB306),"",FV((1+'Retirement Calculator'!$B$58)^(1/12)-1,BA306,-BB306,,0))</f>
        <v>#N/A</v>
      </c>
      <c r="BD306" s="47" t="e">
        <f>SUM($AJ$5:BB306)</f>
        <v>#N/A</v>
      </c>
      <c r="BF306" s="43" t="str">
        <f>IF(O306="","",SUM($O$5:O306))</f>
        <v/>
      </c>
      <c r="BH306" s="43" t="str">
        <f t="shared" si="92"/>
        <v/>
      </c>
      <c r="BI306" s="43" t="e">
        <f t="shared" si="93"/>
        <v>#N/A</v>
      </c>
      <c r="BJ306" s="43" t="e">
        <f>IF(BJ305&lt;'Retirement Calculator'!$B$68,BJ305+1,NA())</f>
        <v>#N/A</v>
      </c>
      <c r="BM306" s="43" t="str">
        <f t="shared" si="94"/>
        <v/>
      </c>
      <c r="BN306" s="43" t="e">
        <f t="shared" si="95"/>
        <v>#N/A</v>
      </c>
      <c r="BO306" s="43" t="e">
        <f>IF(BO305&lt;'Retirement Calculator'!$B$68,BO305+1,NA())</f>
        <v>#N/A</v>
      </c>
      <c r="BR306" s="43" t="str">
        <f t="shared" si="96"/>
        <v/>
      </c>
      <c r="BS306" s="43" t="e">
        <f t="shared" si="97"/>
        <v>#N/A</v>
      </c>
      <c r="BT306" s="43" t="e">
        <f>IF(BT305&lt;'Retirement Calculator'!$B$68,BT305+1,NA())</f>
        <v>#N/A</v>
      </c>
      <c r="BW306" s="43" t="str">
        <f t="shared" si="98"/>
        <v/>
      </c>
      <c r="BX306" s="43" t="e">
        <f t="shared" si="99"/>
        <v>#N/A</v>
      </c>
      <c r="BY306" s="43" t="e">
        <f>IF(BY305&lt;'Retirement Calculator'!$B$68,BY305+1,NA())</f>
        <v>#N/A</v>
      </c>
    </row>
    <row r="307" spans="1:77">
      <c r="A307" s="44"/>
      <c r="B307" s="12" t="e">
        <f xml:space="preserve"> IF(ISERROR(F307),NA(),AI307)</f>
        <v>#N/A</v>
      </c>
      <c r="C307" s="71"/>
      <c r="D307" s="104"/>
      <c r="E307" s="99"/>
      <c r="F307" s="102" t="e">
        <f t="shared" si="83"/>
        <v>#N/A</v>
      </c>
      <c r="G307" s="103" t="str">
        <f>IF(D307="","",(D307+G306)*(1+((1+'Retirement Calculator'!$B$56)^(1/12)-1)))</f>
        <v/>
      </c>
      <c r="H307" s="55" t="str">
        <f>IF(C307="","",FV((1+'Retirement Calculator'!$B$56)^(1/12)-1,AI307,-C307,,0))</f>
        <v/>
      </c>
      <c r="I307" s="71"/>
      <c r="J307" s="99"/>
      <c r="K307" s="99"/>
      <c r="L307" s="102" t="e">
        <f t="shared" si="84"/>
        <v>#N/A</v>
      </c>
      <c r="M307" s="12" t="str">
        <f>IF(I307="","",FV((1+'Retirement Calculator'!$B$57)^(1/12)-1,AR307,-I307,,0))</f>
        <v/>
      </c>
      <c r="N307" s="12" t="str">
        <f>IF(J307="","",(J307+N306)*(1+((1+'Retirement Calculator'!$B$57)^(1/12)-1)))</f>
        <v/>
      </c>
      <c r="O307" s="71"/>
      <c r="P307" s="71"/>
      <c r="Q307" s="99"/>
      <c r="R307" s="69" t="e">
        <f t="shared" si="85"/>
        <v>#N/A</v>
      </c>
      <c r="S307" s="12" t="str">
        <f>IF(O307="","",FV((1+'Retirement Calculator'!$B$58)^(1/12)-1,BA307,-O307,,0))</f>
        <v/>
      </c>
      <c r="T307" s="43" t="str">
        <f>IF(P307="","",(P307+T306)*(1+((1+'Retirement Calculator'!$B$58)^(1/12)-1)))</f>
        <v/>
      </c>
      <c r="U307" s="71"/>
      <c r="V307" s="99"/>
      <c r="W307" s="108" t="str">
        <f>IF(U307="","",(U307+W306)*(1+((1+'Retirement Calculator'!$C$65)^(1/12)-1)))</f>
        <v/>
      </c>
      <c r="X307" s="73">
        <f t="shared" si="80"/>
        <v>0</v>
      </c>
      <c r="Y307" s="83" t="str">
        <f>IF(ISERROR(B307),"",SUM($X$5:X307))</f>
        <v/>
      </c>
      <c r="Z307" s="73">
        <f t="shared" si="81"/>
        <v>0</v>
      </c>
      <c r="AA307" s="83" t="str">
        <f>IF(ISERROR(B307),"",IF(Z307=0,NA(),SUM($Z$5:Z307)))</f>
        <v/>
      </c>
      <c r="AB307" s="83">
        <f t="shared" si="82"/>
        <v>0</v>
      </c>
      <c r="AC307" s="83" t="str">
        <f>IF(ISERROR(B307),"",IF(AB307=0,NA(),SUM($AB$5:AB307)))</f>
        <v/>
      </c>
      <c r="AD307" s="68" t="str">
        <f>IF(ISERROR(AI307),"",IF(AG307=AG306+1,AD306*(1+'Retirement Calculator'!$B$6),AD306))</f>
        <v/>
      </c>
      <c r="AE307" s="135"/>
      <c r="AF307" s="83" t="str">
        <f>IF(AE307="","",NPER((1+'Retirement Calculator'!$B$15)/(1+'Retirement Calculator'!$B$14)-1,-12*AE307,AA307,,1))</f>
        <v/>
      </c>
      <c r="AG307" s="129" t="str">
        <f t="shared" si="86"/>
        <v/>
      </c>
      <c r="AH307" s="43" t="e">
        <f t="shared" si="87"/>
        <v>#N/A</v>
      </c>
      <c r="AI307" s="43" t="e">
        <f>IF(AI306&lt;'Retirement Calculator'!$B$68,AI306+1,NA())</f>
        <v>#N/A</v>
      </c>
      <c r="AJ307" s="47" t="str">
        <f>IF(ISERROR(AI307),"",IF(AG307=AG306+1,AJ306*(1+'Retirement Calculator'!$B$67),AJ306))</f>
        <v/>
      </c>
      <c r="AK307" s="43" t="e">
        <f>IF(ISERROR(AJ307),"",FV((1+'Retirement Calculator'!$B$56)^(1/12)-1,AI307,-AJ307,,0))</f>
        <v>#N/A</v>
      </c>
      <c r="AL307" s="47">
        <f>SUM($AJ$5:AJ307)</f>
        <v>15743347.467671828</v>
      </c>
      <c r="AN307" s="43" t="str">
        <f>IF(C307="","",SUM($C$5:C307))</f>
        <v/>
      </c>
      <c r="AP307" s="43" t="str">
        <f t="shared" si="88"/>
        <v/>
      </c>
      <c r="AQ307" s="43" t="e">
        <f t="shared" si="89"/>
        <v>#N/A</v>
      </c>
      <c r="AR307" s="43" t="e">
        <f>IF(AR306&lt;'Retirement Calculator'!$B$68,AR306+1,NA())</f>
        <v>#N/A</v>
      </c>
      <c r="AS307" s="45" t="str">
        <f>IF(ISERROR(AR307),"",IF(AP307=AP306+1,AS306*(1+'Retirement Calculator'!$B$67),AS306))</f>
        <v/>
      </c>
      <c r="AT307" s="43" t="e">
        <f>IF(ISERROR(AS307),"",FV((1+'Retirement Calculator'!$B$57)^(1/12)-1,AR307,-AS307,,0))</f>
        <v>#N/A</v>
      </c>
      <c r="AU307" s="47" t="e">
        <f>SUM($AJ$5:AS307)</f>
        <v>#N/A</v>
      </c>
      <c r="AW307" s="43" t="str">
        <f>IF(I307="","",SUM($I$5:I307))</f>
        <v/>
      </c>
      <c r="AY307" s="43" t="str">
        <f t="shared" si="90"/>
        <v/>
      </c>
      <c r="AZ307" s="43" t="e">
        <f t="shared" si="91"/>
        <v>#N/A</v>
      </c>
      <c r="BA307" s="43" t="e">
        <f>IF(BA306&lt;'Retirement Calculator'!$B$68,BA306+1,NA())</f>
        <v>#N/A</v>
      </c>
      <c r="BB307" s="45" t="str">
        <f>IF(ISERROR(BA307),"",IF(AY307=AY306+1,BB306*(1+'Retirement Calculator'!$B$67),BB306))</f>
        <v/>
      </c>
      <c r="BC307" s="43" t="e">
        <f>IF(ISERROR(BB307),"",FV((1+'Retirement Calculator'!$B$58)^(1/12)-1,BA307,-BB307,,0))</f>
        <v>#N/A</v>
      </c>
      <c r="BD307" s="47" t="e">
        <f>SUM($AJ$5:BB307)</f>
        <v>#N/A</v>
      </c>
      <c r="BF307" s="43" t="str">
        <f>IF(O307="","",SUM($O$5:O307))</f>
        <v/>
      </c>
      <c r="BH307" s="43" t="str">
        <f t="shared" si="92"/>
        <v/>
      </c>
      <c r="BI307" s="43" t="e">
        <f t="shared" si="93"/>
        <v>#N/A</v>
      </c>
      <c r="BJ307" s="43" t="e">
        <f>IF(BJ306&lt;'Retirement Calculator'!$B$68,BJ306+1,NA())</f>
        <v>#N/A</v>
      </c>
      <c r="BM307" s="43" t="str">
        <f t="shared" si="94"/>
        <v/>
      </c>
      <c r="BN307" s="43" t="e">
        <f t="shared" si="95"/>
        <v>#N/A</v>
      </c>
      <c r="BO307" s="43" t="e">
        <f>IF(BO306&lt;'Retirement Calculator'!$B$68,BO306+1,NA())</f>
        <v>#N/A</v>
      </c>
      <c r="BR307" s="43" t="str">
        <f t="shared" si="96"/>
        <v/>
      </c>
      <c r="BS307" s="43" t="e">
        <f t="shared" si="97"/>
        <v>#N/A</v>
      </c>
      <c r="BT307" s="43" t="e">
        <f>IF(BT306&lt;'Retirement Calculator'!$B$68,BT306+1,NA())</f>
        <v>#N/A</v>
      </c>
      <c r="BW307" s="43" t="str">
        <f t="shared" si="98"/>
        <v/>
      </c>
      <c r="BX307" s="43" t="e">
        <f t="shared" si="99"/>
        <v>#N/A</v>
      </c>
      <c r="BY307" s="43" t="e">
        <f>IF(BY306&lt;'Retirement Calculator'!$B$68,BY306+1,NA())</f>
        <v>#N/A</v>
      </c>
    </row>
    <row r="308" spans="1:77">
      <c r="A308" s="44"/>
      <c r="B308" s="12" t="e">
        <f xml:space="preserve"> IF(ISERROR(F308),NA(),AI308)</f>
        <v>#N/A</v>
      </c>
      <c r="C308" s="71"/>
      <c r="D308" s="104"/>
      <c r="E308" s="99"/>
      <c r="F308" s="102" t="e">
        <f t="shared" si="83"/>
        <v>#N/A</v>
      </c>
      <c r="G308" s="103" t="str">
        <f>IF(D308="","",(D308+G307)*(1+((1+'Retirement Calculator'!$B$56)^(1/12)-1)))</f>
        <v/>
      </c>
      <c r="H308" s="55" t="str">
        <f>IF(C308="","",FV((1+'Retirement Calculator'!$B$56)^(1/12)-1,AI308,-C308,,0))</f>
        <v/>
      </c>
      <c r="I308" s="71"/>
      <c r="J308" s="99"/>
      <c r="K308" s="99"/>
      <c r="L308" s="102" t="e">
        <f t="shared" si="84"/>
        <v>#N/A</v>
      </c>
      <c r="M308" s="12" t="str">
        <f>IF(I308="","",FV((1+'Retirement Calculator'!$B$57)^(1/12)-1,AR308,-I308,,0))</f>
        <v/>
      </c>
      <c r="N308" s="12" t="str">
        <f>IF(J308="","",(J308+N307)*(1+((1+'Retirement Calculator'!$B$57)^(1/12)-1)))</f>
        <v/>
      </c>
      <c r="O308" s="71"/>
      <c r="P308" s="71"/>
      <c r="Q308" s="99"/>
      <c r="R308" s="69" t="e">
        <f t="shared" si="85"/>
        <v>#N/A</v>
      </c>
      <c r="S308" s="12" t="str">
        <f>IF(O308="","",FV((1+'Retirement Calculator'!$B$58)^(1/12)-1,BA308,-O308,,0))</f>
        <v/>
      </c>
      <c r="T308" s="43" t="str">
        <f>IF(P308="","",(P308+T307)*(1+((1+'Retirement Calculator'!$B$58)^(1/12)-1)))</f>
        <v/>
      </c>
      <c r="U308" s="71"/>
      <c r="V308" s="99"/>
      <c r="W308" s="108" t="str">
        <f>IF(U308="","",(U308+W307)*(1+((1+'Retirement Calculator'!$C$65)^(1/12)-1)))</f>
        <v/>
      </c>
      <c r="X308" s="73">
        <f t="shared" si="80"/>
        <v>0</v>
      </c>
      <c r="Y308" s="83" t="str">
        <f>IF(ISERROR(B308),"",SUM($X$5:X308))</f>
        <v/>
      </c>
      <c r="Z308" s="73">
        <f t="shared" si="81"/>
        <v>0</v>
      </c>
      <c r="AA308" s="83" t="str">
        <f>IF(ISERROR(B308),"",IF(Z308=0,NA(),SUM($Z$5:Z308)))</f>
        <v/>
      </c>
      <c r="AB308" s="83">
        <f t="shared" si="82"/>
        <v>0</v>
      </c>
      <c r="AC308" s="83" t="str">
        <f>IF(ISERROR(B308),"",IF(AB308=0,NA(),SUM($AB$5:AB308)))</f>
        <v/>
      </c>
      <c r="AD308" s="68" t="str">
        <f>IF(ISERROR(AI308),"",IF(AG308=AG307+1,AD307*(1+'Retirement Calculator'!$B$6),AD307))</f>
        <v/>
      </c>
      <c r="AE308" s="135"/>
      <c r="AF308" s="83" t="str">
        <f>IF(AE308="","",NPER((1+'Retirement Calculator'!$B$15)/(1+'Retirement Calculator'!$B$14)-1,-12*AE308,AA308,,1))</f>
        <v/>
      </c>
      <c r="AG308" s="129" t="str">
        <f t="shared" si="86"/>
        <v/>
      </c>
      <c r="AH308" s="43" t="e">
        <f t="shared" si="87"/>
        <v>#N/A</v>
      </c>
      <c r="AI308" s="43" t="e">
        <f>IF(AI307&lt;'Retirement Calculator'!$B$68,AI307+1,NA())</f>
        <v>#N/A</v>
      </c>
      <c r="AJ308" s="47" t="str">
        <f>IF(ISERROR(AI308),"",IF(AG308=AG307+1,AJ307*(1+'Retirement Calculator'!$B$67),AJ307))</f>
        <v/>
      </c>
      <c r="AK308" s="43" t="e">
        <f>IF(ISERROR(AJ308),"",FV((1+'Retirement Calculator'!$B$56)^(1/12)-1,AI308,-AJ308,,0))</f>
        <v>#N/A</v>
      </c>
      <c r="AL308" s="47">
        <f>SUM($AJ$5:AJ308)</f>
        <v>15743347.467671828</v>
      </c>
      <c r="AN308" s="43" t="str">
        <f>IF(C308="","",SUM($C$5:C308))</f>
        <v/>
      </c>
      <c r="AP308" s="43" t="str">
        <f t="shared" si="88"/>
        <v/>
      </c>
      <c r="AQ308" s="43" t="e">
        <f t="shared" si="89"/>
        <v>#N/A</v>
      </c>
      <c r="AR308" s="43" t="e">
        <f>IF(AR307&lt;'Retirement Calculator'!$B$68,AR307+1,NA())</f>
        <v>#N/A</v>
      </c>
      <c r="AS308" s="45" t="str">
        <f>IF(ISERROR(AR308),"",IF(AP308=AP307+1,AS307*(1+'Retirement Calculator'!$B$67),AS307))</f>
        <v/>
      </c>
      <c r="AT308" s="43" t="e">
        <f>IF(ISERROR(AS308),"",FV((1+'Retirement Calculator'!$B$57)^(1/12)-1,AR308,-AS308,,0))</f>
        <v>#N/A</v>
      </c>
      <c r="AU308" s="47" t="e">
        <f>SUM($AJ$5:AS308)</f>
        <v>#N/A</v>
      </c>
      <c r="AW308" s="43" t="str">
        <f>IF(I308="","",SUM($I$5:I308))</f>
        <v/>
      </c>
      <c r="AY308" s="43" t="str">
        <f t="shared" si="90"/>
        <v/>
      </c>
      <c r="AZ308" s="43" t="e">
        <f t="shared" si="91"/>
        <v>#N/A</v>
      </c>
      <c r="BA308" s="43" t="e">
        <f>IF(BA307&lt;'Retirement Calculator'!$B$68,BA307+1,NA())</f>
        <v>#N/A</v>
      </c>
      <c r="BB308" s="45" t="str">
        <f>IF(ISERROR(BA308),"",IF(AY308=AY307+1,BB307*(1+'Retirement Calculator'!$B$67),BB307))</f>
        <v/>
      </c>
      <c r="BC308" s="43" t="e">
        <f>IF(ISERROR(BB308),"",FV((1+'Retirement Calculator'!$B$58)^(1/12)-1,BA308,-BB308,,0))</f>
        <v>#N/A</v>
      </c>
      <c r="BD308" s="47" t="e">
        <f>SUM($AJ$5:BB308)</f>
        <v>#N/A</v>
      </c>
      <c r="BF308" s="43" t="str">
        <f>IF(O308="","",SUM($O$5:O308))</f>
        <v/>
      </c>
      <c r="BH308" s="43" t="str">
        <f t="shared" si="92"/>
        <v/>
      </c>
      <c r="BI308" s="43" t="e">
        <f t="shared" si="93"/>
        <v>#N/A</v>
      </c>
      <c r="BJ308" s="43" t="e">
        <f>IF(BJ307&lt;'Retirement Calculator'!$B$68,BJ307+1,NA())</f>
        <v>#N/A</v>
      </c>
      <c r="BM308" s="43" t="str">
        <f t="shared" si="94"/>
        <v/>
      </c>
      <c r="BN308" s="43" t="e">
        <f t="shared" si="95"/>
        <v>#N/A</v>
      </c>
      <c r="BO308" s="43" t="e">
        <f>IF(BO307&lt;'Retirement Calculator'!$B$68,BO307+1,NA())</f>
        <v>#N/A</v>
      </c>
      <c r="BR308" s="43" t="str">
        <f t="shared" si="96"/>
        <v/>
      </c>
      <c r="BS308" s="43" t="e">
        <f t="shared" si="97"/>
        <v>#N/A</v>
      </c>
      <c r="BT308" s="43" t="e">
        <f>IF(BT307&lt;'Retirement Calculator'!$B$68,BT307+1,NA())</f>
        <v>#N/A</v>
      </c>
      <c r="BW308" s="43" t="str">
        <f t="shared" si="98"/>
        <v/>
      </c>
      <c r="BX308" s="43" t="e">
        <f t="shared" si="99"/>
        <v>#N/A</v>
      </c>
      <c r="BY308" s="43" t="e">
        <f>IF(BY307&lt;'Retirement Calculator'!$B$68,BY307+1,NA())</f>
        <v>#N/A</v>
      </c>
    </row>
    <row r="309" spans="1:77">
      <c r="A309" s="44"/>
      <c r="B309" s="12" t="e">
        <f xml:space="preserve"> IF(ISERROR(F309),NA(),AI309)</f>
        <v>#N/A</v>
      </c>
      <c r="C309" s="71"/>
      <c r="D309" s="104"/>
      <c r="E309" s="99"/>
      <c r="F309" s="102" t="e">
        <f t="shared" si="83"/>
        <v>#N/A</v>
      </c>
      <c r="G309" s="103" t="str">
        <f>IF(D309="","",(D309+G308)*(1+((1+'Retirement Calculator'!$B$56)^(1/12)-1)))</f>
        <v/>
      </c>
      <c r="H309" s="55" t="str">
        <f>IF(C309="","",FV((1+'Retirement Calculator'!$B$56)^(1/12)-1,AI309,-C309,,0))</f>
        <v/>
      </c>
      <c r="I309" s="71"/>
      <c r="J309" s="99"/>
      <c r="K309" s="99"/>
      <c r="L309" s="102" t="e">
        <f t="shared" si="84"/>
        <v>#N/A</v>
      </c>
      <c r="M309" s="12" t="str">
        <f>IF(I309="","",FV((1+'Retirement Calculator'!$B$57)^(1/12)-1,AR309,-I309,,0))</f>
        <v/>
      </c>
      <c r="N309" s="12" t="str">
        <f>IF(J309="","",(J309+N308)*(1+((1+'Retirement Calculator'!$B$57)^(1/12)-1)))</f>
        <v/>
      </c>
      <c r="O309" s="71"/>
      <c r="P309" s="71"/>
      <c r="Q309" s="99"/>
      <c r="R309" s="69" t="e">
        <f t="shared" si="85"/>
        <v>#N/A</v>
      </c>
      <c r="S309" s="12" t="str">
        <f>IF(O309="","",FV((1+'Retirement Calculator'!$B$58)^(1/12)-1,BA309,-O309,,0))</f>
        <v/>
      </c>
      <c r="T309" s="43" t="str">
        <f>IF(P309="","",(P309+T308)*(1+((1+'Retirement Calculator'!$B$58)^(1/12)-1)))</f>
        <v/>
      </c>
      <c r="U309" s="71"/>
      <c r="V309" s="99"/>
      <c r="W309" s="108" t="str">
        <f>IF(U309="","",(U309+W308)*(1+((1+'Retirement Calculator'!$C$65)^(1/12)-1)))</f>
        <v/>
      </c>
      <c r="X309" s="73">
        <f t="shared" si="80"/>
        <v>0</v>
      </c>
      <c r="Y309" s="83" t="str">
        <f>IF(ISERROR(B309),"",SUM($X$5:X309))</f>
        <v/>
      </c>
      <c r="Z309" s="73">
        <f t="shared" si="81"/>
        <v>0</v>
      </c>
      <c r="AA309" s="83" t="str">
        <f>IF(ISERROR(B309),"",IF(Z309=0,NA(),SUM($Z$5:Z309)))</f>
        <v/>
      </c>
      <c r="AB309" s="83">
        <f t="shared" si="82"/>
        <v>0</v>
      </c>
      <c r="AC309" s="83" t="str">
        <f>IF(ISERROR(B309),"",IF(AB309=0,NA(),SUM($AB$5:AB309)))</f>
        <v/>
      </c>
      <c r="AD309" s="68" t="str">
        <f>IF(ISERROR(AI309),"",IF(AG309=AG308+1,AD308*(1+'Retirement Calculator'!$B$6),AD308))</f>
        <v/>
      </c>
      <c r="AE309" s="135"/>
      <c r="AF309" s="83" t="str">
        <f>IF(AE309="","",NPER((1+'Retirement Calculator'!$B$15)/(1+'Retirement Calculator'!$B$14)-1,-12*AE309,AA309,,1))</f>
        <v/>
      </c>
      <c r="AG309" s="129" t="str">
        <f t="shared" si="86"/>
        <v/>
      </c>
      <c r="AH309" s="43" t="e">
        <f t="shared" si="87"/>
        <v>#N/A</v>
      </c>
      <c r="AI309" s="43" t="e">
        <f>IF(AI308&lt;'Retirement Calculator'!$B$68,AI308+1,NA())</f>
        <v>#N/A</v>
      </c>
      <c r="AJ309" s="47" t="str">
        <f>IF(ISERROR(AI309),"",IF(AG309=AG308+1,AJ308*(1+'Retirement Calculator'!$B$67),AJ308))</f>
        <v/>
      </c>
      <c r="AK309" s="43" t="e">
        <f>IF(ISERROR(AJ309),"",FV((1+'Retirement Calculator'!$B$56)^(1/12)-1,AI309,-AJ309,,0))</f>
        <v>#N/A</v>
      </c>
      <c r="AL309" s="47">
        <f>SUM($AJ$5:AJ309)</f>
        <v>15743347.467671828</v>
      </c>
      <c r="AN309" s="43" t="str">
        <f>IF(C309="","",SUM($C$5:C309))</f>
        <v/>
      </c>
      <c r="AP309" s="43" t="str">
        <f t="shared" si="88"/>
        <v/>
      </c>
      <c r="AQ309" s="43" t="e">
        <f t="shared" si="89"/>
        <v>#N/A</v>
      </c>
      <c r="AR309" s="43" t="e">
        <f>IF(AR308&lt;'Retirement Calculator'!$B$68,AR308+1,NA())</f>
        <v>#N/A</v>
      </c>
      <c r="AS309" s="45" t="str">
        <f>IF(ISERROR(AR309),"",IF(AP309=AP308+1,AS308*(1+'Retirement Calculator'!$B$67),AS308))</f>
        <v/>
      </c>
      <c r="AT309" s="43" t="e">
        <f>IF(ISERROR(AS309),"",FV((1+'Retirement Calculator'!$B$57)^(1/12)-1,AR309,-AS309,,0))</f>
        <v>#N/A</v>
      </c>
      <c r="AU309" s="47" t="e">
        <f>SUM($AJ$5:AS309)</f>
        <v>#N/A</v>
      </c>
      <c r="AW309" s="43" t="str">
        <f>IF(I309="","",SUM($I$5:I309))</f>
        <v/>
      </c>
      <c r="AY309" s="43" t="str">
        <f t="shared" si="90"/>
        <v/>
      </c>
      <c r="AZ309" s="43" t="e">
        <f t="shared" si="91"/>
        <v>#N/A</v>
      </c>
      <c r="BA309" s="43" t="e">
        <f>IF(BA308&lt;'Retirement Calculator'!$B$68,BA308+1,NA())</f>
        <v>#N/A</v>
      </c>
      <c r="BB309" s="45" t="str">
        <f>IF(ISERROR(BA309),"",IF(AY309=AY308+1,BB308*(1+'Retirement Calculator'!$B$67),BB308))</f>
        <v/>
      </c>
      <c r="BC309" s="43" t="e">
        <f>IF(ISERROR(BB309),"",FV((1+'Retirement Calculator'!$B$58)^(1/12)-1,BA309,-BB309,,0))</f>
        <v>#N/A</v>
      </c>
      <c r="BD309" s="47" t="e">
        <f>SUM($AJ$5:BB309)</f>
        <v>#N/A</v>
      </c>
      <c r="BF309" s="43" t="str">
        <f>IF(O309="","",SUM($O$5:O309))</f>
        <v/>
      </c>
      <c r="BH309" s="43" t="str">
        <f t="shared" si="92"/>
        <v/>
      </c>
      <c r="BI309" s="43" t="e">
        <f t="shared" si="93"/>
        <v>#N/A</v>
      </c>
      <c r="BJ309" s="43" t="e">
        <f>IF(BJ308&lt;'Retirement Calculator'!$B$68,BJ308+1,NA())</f>
        <v>#N/A</v>
      </c>
      <c r="BM309" s="43" t="str">
        <f t="shared" si="94"/>
        <v/>
      </c>
      <c r="BN309" s="43" t="e">
        <f t="shared" si="95"/>
        <v>#N/A</v>
      </c>
      <c r="BO309" s="43" t="e">
        <f>IF(BO308&lt;'Retirement Calculator'!$B$68,BO308+1,NA())</f>
        <v>#N/A</v>
      </c>
      <c r="BR309" s="43" t="str">
        <f t="shared" si="96"/>
        <v/>
      </c>
      <c r="BS309" s="43" t="e">
        <f t="shared" si="97"/>
        <v>#N/A</v>
      </c>
      <c r="BT309" s="43" t="e">
        <f>IF(BT308&lt;'Retirement Calculator'!$B$68,BT308+1,NA())</f>
        <v>#N/A</v>
      </c>
      <c r="BW309" s="43" t="str">
        <f t="shared" si="98"/>
        <v/>
      </c>
      <c r="BX309" s="43" t="e">
        <f t="shared" si="99"/>
        <v>#N/A</v>
      </c>
      <c r="BY309" s="43" t="e">
        <f>IF(BY308&lt;'Retirement Calculator'!$B$68,BY308+1,NA())</f>
        <v>#N/A</v>
      </c>
    </row>
    <row r="310" spans="1:77">
      <c r="A310" s="44"/>
      <c r="B310" s="12" t="e">
        <f xml:space="preserve"> IF(ISERROR(F310),NA(),AI310)</f>
        <v>#N/A</v>
      </c>
      <c r="C310" s="71"/>
      <c r="D310" s="104"/>
      <c r="E310" s="99"/>
      <c r="F310" s="102" t="e">
        <f t="shared" si="83"/>
        <v>#N/A</v>
      </c>
      <c r="G310" s="103" t="str">
        <f>IF(D310="","",(D310+G309)*(1+((1+'Retirement Calculator'!$B$56)^(1/12)-1)))</f>
        <v/>
      </c>
      <c r="H310" s="55" t="str">
        <f>IF(C310="","",FV((1+'Retirement Calculator'!$B$56)^(1/12)-1,AI310,-C310,,0))</f>
        <v/>
      </c>
      <c r="I310" s="71"/>
      <c r="J310" s="99"/>
      <c r="K310" s="99"/>
      <c r="L310" s="102" t="e">
        <f t="shared" si="84"/>
        <v>#N/A</v>
      </c>
      <c r="M310" s="12" t="str">
        <f>IF(I310="","",FV((1+'Retirement Calculator'!$B$57)^(1/12)-1,AR310,-I310,,0))</f>
        <v/>
      </c>
      <c r="N310" s="12" t="str">
        <f>IF(J310="","",(J310+N309)*(1+((1+'Retirement Calculator'!$B$57)^(1/12)-1)))</f>
        <v/>
      </c>
      <c r="O310" s="71"/>
      <c r="P310" s="71"/>
      <c r="Q310" s="99"/>
      <c r="R310" s="69" t="e">
        <f t="shared" si="85"/>
        <v>#N/A</v>
      </c>
      <c r="S310" s="12" t="str">
        <f>IF(O310="","",FV((1+'Retirement Calculator'!$B$58)^(1/12)-1,BA310,-O310,,0))</f>
        <v/>
      </c>
      <c r="T310" s="43" t="str">
        <f>IF(P310="","",(P310+T309)*(1+((1+'Retirement Calculator'!$B$58)^(1/12)-1)))</f>
        <v/>
      </c>
      <c r="U310" s="71"/>
      <c r="V310" s="99"/>
      <c r="W310" s="108" t="str">
        <f>IF(U310="","",(U310+W309)*(1+((1+'Retirement Calculator'!$C$65)^(1/12)-1)))</f>
        <v/>
      </c>
      <c r="X310" s="73">
        <f t="shared" si="80"/>
        <v>0</v>
      </c>
      <c r="Y310" s="83" t="str">
        <f>IF(ISERROR(B310),"",SUM($X$5:X310))</f>
        <v/>
      </c>
      <c r="Z310" s="73">
        <f t="shared" si="81"/>
        <v>0</v>
      </c>
      <c r="AA310" s="83" t="str">
        <f>IF(ISERROR(B310),"",IF(Z310=0,NA(),SUM($Z$5:Z310)))</f>
        <v/>
      </c>
      <c r="AB310" s="83">
        <f t="shared" si="82"/>
        <v>0</v>
      </c>
      <c r="AC310" s="83" t="str">
        <f>IF(ISERROR(B310),"",IF(AB310=0,NA(),SUM($AB$5:AB310)))</f>
        <v/>
      </c>
      <c r="AD310" s="68" t="str">
        <f>IF(ISERROR(AI310),"",IF(AG310=AG309+1,AD309*(1+'Retirement Calculator'!$B$6),AD309))</f>
        <v/>
      </c>
      <c r="AE310" s="135"/>
      <c r="AF310" s="83" t="str">
        <f>IF(AE310="","",NPER((1+'Retirement Calculator'!$B$15)/(1+'Retirement Calculator'!$B$14)-1,-12*AE310,AA310,,1))</f>
        <v/>
      </c>
      <c r="AG310" s="129" t="str">
        <f t="shared" si="86"/>
        <v/>
      </c>
      <c r="AH310" s="43" t="e">
        <f t="shared" si="87"/>
        <v>#N/A</v>
      </c>
      <c r="AI310" s="43" t="e">
        <f>IF(AI309&lt;'Retirement Calculator'!$B$68,AI309+1,NA())</f>
        <v>#N/A</v>
      </c>
      <c r="AJ310" s="47" t="str">
        <f>IF(ISERROR(AI310),"",IF(AG310=AG309+1,AJ309*(1+'Retirement Calculator'!$B$67),AJ309))</f>
        <v/>
      </c>
      <c r="AK310" s="43" t="e">
        <f>IF(ISERROR(AJ310),"",FV((1+'Retirement Calculator'!$B$56)^(1/12)-1,AI310,-AJ310,,0))</f>
        <v>#N/A</v>
      </c>
      <c r="AL310" s="47">
        <f>SUM($AJ$5:AJ310)</f>
        <v>15743347.467671828</v>
      </c>
      <c r="AN310" s="43" t="str">
        <f>IF(C310="","",SUM($C$5:C310))</f>
        <v/>
      </c>
      <c r="AP310" s="43" t="str">
        <f t="shared" si="88"/>
        <v/>
      </c>
      <c r="AQ310" s="43" t="e">
        <f t="shared" si="89"/>
        <v>#N/A</v>
      </c>
      <c r="AR310" s="43" t="e">
        <f>IF(AR309&lt;'Retirement Calculator'!$B$68,AR309+1,NA())</f>
        <v>#N/A</v>
      </c>
      <c r="AS310" s="45" t="str">
        <f>IF(ISERROR(AR310),"",IF(AP310=AP309+1,AS309*(1+'Retirement Calculator'!$B$67),AS309))</f>
        <v/>
      </c>
      <c r="AT310" s="43" t="e">
        <f>IF(ISERROR(AS310),"",FV((1+'Retirement Calculator'!$B$57)^(1/12)-1,AR310,-AS310,,0))</f>
        <v>#N/A</v>
      </c>
      <c r="AU310" s="47" t="e">
        <f>SUM($AJ$5:AS310)</f>
        <v>#N/A</v>
      </c>
      <c r="AW310" s="43" t="str">
        <f>IF(I310="","",SUM($I$5:I310))</f>
        <v/>
      </c>
      <c r="AY310" s="43" t="str">
        <f t="shared" si="90"/>
        <v/>
      </c>
      <c r="AZ310" s="43" t="e">
        <f t="shared" si="91"/>
        <v>#N/A</v>
      </c>
      <c r="BA310" s="43" t="e">
        <f>IF(BA309&lt;'Retirement Calculator'!$B$68,BA309+1,NA())</f>
        <v>#N/A</v>
      </c>
      <c r="BB310" s="45" t="str">
        <f>IF(ISERROR(BA310),"",IF(AY310=AY309+1,BB309*(1+'Retirement Calculator'!$B$67),BB309))</f>
        <v/>
      </c>
      <c r="BC310" s="43" t="e">
        <f>IF(ISERROR(BB310),"",FV((1+'Retirement Calculator'!$B$58)^(1/12)-1,BA310,-BB310,,0))</f>
        <v>#N/A</v>
      </c>
      <c r="BD310" s="47" t="e">
        <f>SUM($AJ$5:BB310)</f>
        <v>#N/A</v>
      </c>
      <c r="BF310" s="43" t="str">
        <f>IF(O310="","",SUM($O$5:O310))</f>
        <v/>
      </c>
      <c r="BH310" s="43" t="str">
        <f t="shared" si="92"/>
        <v/>
      </c>
      <c r="BI310" s="43" t="e">
        <f t="shared" si="93"/>
        <v>#N/A</v>
      </c>
      <c r="BJ310" s="43" t="e">
        <f>IF(BJ309&lt;'Retirement Calculator'!$B$68,BJ309+1,NA())</f>
        <v>#N/A</v>
      </c>
      <c r="BM310" s="43" t="str">
        <f t="shared" si="94"/>
        <v/>
      </c>
      <c r="BN310" s="43" t="e">
        <f t="shared" si="95"/>
        <v>#N/A</v>
      </c>
      <c r="BO310" s="43" t="e">
        <f>IF(BO309&lt;'Retirement Calculator'!$B$68,BO309+1,NA())</f>
        <v>#N/A</v>
      </c>
      <c r="BR310" s="43" t="str">
        <f t="shared" si="96"/>
        <v/>
      </c>
      <c r="BS310" s="43" t="e">
        <f t="shared" si="97"/>
        <v>#N/A</v>
      </c>
      <c r="BT310" s="43" t="e">
        <f>IF(BT309&lt;'Retirement Calculator'!$B$68,BT309+1,NA())</f>
        <v>#N/A</v>
      </c>
      <c r="BW310" s="43" t="str">
        <f t="shared" si="98"/>
        <v/>
      </c>
      <c r="BX310" s="43" t="e">
        <f t="shared" si="99"/>
        <v>#N/A</v>
      </c>
      <c r="BY310" s="43" t="e">
        <f>IF(BY309&lt;'Retirement Calculator'!$B$68,BY309+1,NA())</f>
        <v>#N/A</v>
      </c>
    </row>
    <row r="311" spans="1:77">
      <c r="A311" s="44"/>
      <c r="B311" s="12" t="e">
        <f xml:space="preserve"> IF(ISERROR(F311),NA(),AI311)</f>
        <v>#N/A</v>
      </c>
      <c r="C311" s="71"/>
      <c r="D311" s="104"/>
      <c r="E311" s="99"/>
      <c r="F311" s="102" t="e">
        <f t="shared" si="83"/>
        <v>#N/A</v>
      </c>
      <c r="G311" s="103" t="str">
        <f>IF(D311="","",(D311+G310)*(1+((1+'Retirement Calculator'!$B$56)^(1/12)-1)))</f>
        <v/>
      </c>
      <c r="H311" s="55" t="str">
        <f>IF(C311="","",FV((1+'Retirement Calculator'!$B$56)^(1/12)-1,AI311,-C311,,0))</f>
        <v/>
      </c>
      <c r="I311" s="71"/>
      <c r="J311" s="99"/>
      <c r="K311" s="99"/>
      <c r="L311" s="102" t="e">
        <f t="shared" si="84"/>
        <v>#N/A</v>
      </c>
      <c r="M311" s="12" t="str">
        <f>IF(I311="","",FV((1+'Retirement Calculator'!$B$57)^(1/12)-1,AR311,-I311,,0))</f>
        <v/>
      </c>
      <c r="N311" s="12" t="str">
        <f>IF(J311="","",(J311+N310)*(1+((1+'Retirement Calculator'!$B$57)^(1/12)-1)))</f>
        <v/>
      </c>
      <c r="O311" s="71"/>
      <c r="P311" s="71"/>
      <c r="Q311" s="99"/>
      <c r="R311" s="69" t="e">
        <f t="shared" si="85"/>
        <v>#N/A</v>
      </c>
      <c r="S311" s="12" t="str">
        <f>IF(O311="","",FV((1+'Retirement Calculator'!$B$58)^(1/12)-1,BA311,-O311,,0))</f>
        <v/>
      </c>
      <c r="T311" s="43" t="str">
        <f>IF(P311="","",(P311+T310)*(1+((1+'Retirement Calculator'!$B$58)^(1/12)-1)))</f>
        <v/>
      </c>
      <c r="U311" s="71"/>
      <c r="V311" s="99"/>
      <c r="W311" s="108" t="str">
        <f>IF(U311="","",(U311+W310)*(1+((1+'Retirement Calculator'!$C$65)^(1/12)-1)))</f>
        <v/>
      </c>
      <c r="X311" s="73">
        <f t="shared" si="80"/>
        <v>0</v>
      </c>
      <c r="Y311" s="83" t="str">
        <f>IF(ISERROR(B311),"",SUM($X$5:X311))</f>
        <v/>
      </c>
      <c r="Z311" s="73">
        <f t="shared" si="81"/>
        <v>0</v>
      </c>
      <c r="AA311" s="83" t="str">
        <f>IF(ISERROR(B311),"",IF(Z311=0,NA(),SUM($Z$5:Z311)))</f>
        <v/>
      </c>
      <c r="AB311" s="83">
        <f t="shared" si="82"/>
        <v>0</v>
      </c>
      <c r="AC311" s="83" t="str">
        <f>IF(ISERROR(B311),"",IF(AB311=0,NA(),SUM($AB$5:AB311)))</f>
        <v/>
      </c>
      <c r="AD311" s="68" t="str">
        <f>IF(ISERROR(AI311),"",IF(AG311=AG310+1,AD310*(1+'Retirement Calculator'!$B$6),AD310))</f>
        <v/>
      </c>
      <c r="AE311" s="135"/>
      <c r="AF311" s="83" t="str">
        <f>IF(AE311="","",NPER((1+'Retirement Calculator'!$B$15)/(1+'Retirement Calculator'!$B$14)-1,-12*AE311,AA311,,1))</f>
        <v/>
      </c>
      <c r="AG311" s="129" t="str">
        <f t="shared" si="86"/>
        <v/>
      </c>
      <c r="AH311" s="43" t="e">
        <f t="shared" si="87"/>
        <v>#N/A</v>
      </c>
      <c r="AI311" s="43" t="e">
        <f>IF(AI310&lt;'Retirement Calculator'!$B$68,AI310+1,NA())</f>
        <v>#N/A</v>
      </c>
      <c r="AJ311" s="47" t="str">
        <f>IF(ISERROR(AI311),"",IF(AG311=AG310+1,AJ310*(1+'Retirement Calculator'!$B$67),AJ310))</f>
        <v/>
      </c>
      <c r="AK311" s="43" t="e">
        <f>IF(ISERROR(AJ311),"",FV((1+'Retirement Calculator'!$B$56)^(1/12)-1,AI311,-AJ311,,0))</f>
        <v>#N/A</v>
      </c>
      <c r="AL311" s="47">
        <f>SUM($AJ$5:AJ311)</f>
        <v>15743347.467671828</v>
      </c>
      <c r="AN311" s="43" t="str">
        <f>IF(C311="","",SUM($C$5:C311))</f>
        <v/>
      </c>
      <c r="AP311" s="43" t="str">
        <f t="shared" si="88"/>
        <v/>
      </c>
      <c r="AQ311" s="43" t="e">
        <f t="shared" si="89"/>
        <v>#N/A</v>
      </c>
      <c r="AR311" s="43" t="e">
        <f>IF(AR310&lt;'Retirement Calculator'!$B$68,AR310+1,NA())</f>
        <v>#N/A</v>
      </c>
      <c r="AS311" s="45" t="str">
        <f>IF(ISERROR(AR311),"",IF(AP311=AP310+1,AS310*(1+'Retirement Calculator'!$B$67),AS310))</f>
        <v/>
      </c>
      <c r="AT311" s="43" t="e">
        <f>IF(ISERROR(AS311),"",FV((1+'Retirement Calculator'!$B$57)^(1/12)-1,AR311,-AS311,,0))</f>
        <v>#N/A</v>
      </c>
      <c r="AU311" s="47" t="e">
        <f>SUM($AJ$5:AS311)</f>
        <v>#N/A</v>
      </c>
      <c r="AW311" s="43" t="str">
        <f>IF(I311="","",SUM($I$5:I311))</f>
        <v/>
      </c>
      <c r="AY311" s="43" t="str">
        <f t="shared" si="90"/>
        <v/>
      </c>
      <c r="AZ311" s="43" t="e">
        <f t="shared" si="91"/>
        <v>#N/A</v>
      </c>
      <c r="BA311" s="43" t="e">
        <f>IF(BA310&lt;'Retirement Calculator'!$B$68,BA310+1,NA())</f>
        <v>#N/A</v>
      </c>
      <c r="BB311" s="45" t="str">
        <f>IF(ISERROR(BA311),"",IF(AY311=AY310+1,BB310*(1+'Retirement Calculator'!$B$67),BB310))</f>
        <v/>
      </c>
      <c r="BC311" s="43" t="e">
        <f>IF(ISERROR(BB311),"",FV((1+'Retirement Calculator'!$B$58)^(1/12)-1,BA311,-BB311,,0))</f>
        <v>#N/A</v>
      </c>
      <c r="BD311" s="47" t="e">
        <f>SUM($AJ$5:BB311)</f>
        <v>#N/A</v>
      </c>
      <c r="BF311" s="43" t="str">
        <f>IF(O311="","",SUM($O$5:O311))</f>
        <v/>
      </c>
      <c r="BH311" s="43" t="str">
        <f t="shared" si="92"/>
        <v/>
      </c>
      <c r="BI311" s="43" t="e">
        <f t="shared" si="93"/>
        <v>#N/A</v>
      </c>
      <c r="BJ311" s="43" t="e">
        <f>IF(BJ310&lt;'Retirement Calculator'!$B$68,BJ310+1,NA())</f>
        <v>#N/A</v>
      </c>
      <c r="BM311" s="43" t="str">
        <f t="shared" si="94"/>
        <v/>
      </c>
      <c r="BN311" s="43" t="e">
        <f t="shared" si="95"/>
        <v>#N/A</v>
      </c>
      <c r="BO311" s="43" t="e">
        <f>IF(BO310&lt;'Retirement Calculator'!$B$68,BO310+1,NA())</f>
        <v>#N/A</v>
      </c>
      <c r="BR311" s="43" t="str">
        <f t="shared" si="96"/>
        <v/>
      </c>
      <c r="BS311" s="43" t="e">
        <f t="shared" si="97"/>
        <v>#N/A</v>
      </c>
      <c r="BT311" s="43" t="e">
        <f>IF(BT310&lt;'Retirement Calculator'!$B$68,BT310+1,NA())</f>
        <v>#N/A</v>
      </c>
      <c r="BW311" s="43" t="str">
        <f t="shared" si="98"/>
        <v/>
      </c>
      <c r="BX311" s="43" t="e">
        <f t="shared" si="99"/>
        <v>#N/A</v>
      </c>
      <c r="BY311" s="43" t="e">
        <f>IF(BY310&lt;'Retirement Calculator'!$B$68,BY310+1,NA())</f>
        <v>#N/A</v>
      </c>
    </row>
    <row r="312" spans="1:77">
      <c r="A312" s="44"/>
      <c r="B312" s="12" t="e">
        <f xml:space="preserve"> IF(ISERROR(F312),NA(),AI312)</f>
        <v>#N/A</v>
      </c>
      <c r="C312" s="71"/>
      <c r="D312" s="104"/>
      <c r="E312" s="99"/>
      <c r="F312" s="102" t="e">
        <f t="shared" si="83"/>
        <v>#N/A</v>
      </c>
      <c r="G312" s="103" t="str">
        <f>IF(D312="","",(D312+G311)*(1+((1+'Retirement Calculator'!$B$56)^(1/12)-1)))</f>
        <v/>
      </c>
      <c r="H312" s="55" t="str">
        <f>IF(C312="","",FV((1+'Retirement Calculator'!$B$56)^(1/12)-1,AI312,-C312,,0))</f>
        <v/>
      </c>
      <c r="I312" s="71"/>
      <c r="J312" s="99"/>
      <c r="K312" s="99"/>
      <c r="L312" s="102" t="e">
        <f t="shared" si="84"/>
        <v>#N/A</v>
      </c>
      <c r="M312" s="12" t="str">
        <f>IF(I312="","",FV((1+'Retirement Calculator'!$B$57)^(1/12)-1,AR312,-I312,,0))</f>
        <v/>
      </c>
      <c r="N312" s="12" t="str">
        <f>IF(J312="","",(J312+N311)*(1+((1+'Retirement Calculator'!$B$57)^(1/12)-1)))</f>
        <v/>
      </c>
      <c r="O312" s="71"/>
      <c r="P312" s="71"/>
      <c r="Q312" s="99"/>
      <c r="R312" s="69" t="e">
        <f t="shared" si="85"/>
        <v>#N/A</v>
      </c>
      <c r="S312" s="12" t="str">
        <f>IF(O312="","",FV((1+'Retirement Calculator'!$B$58)^(1/12)-1,BA312,-O312,,0))</f>
        <v/>
      </c>
      <c r="T312" s="43" t="str">
        <f>IF(P312="","",(P312+T311)*(1+((1+'Retirement Calculator'!$B$58)^(1/12)-1)))</f>
        <v/>
      </c>
      <c r="U312" s="71"/>
      <c r="V312" s="99"/>
      <c r="W312" s="108" t="str">
        <f>IF(U312="","",(U312+W311)*(1+((1+'Retirement Calculator'!$C$65)^(1/12)-1)))</f>
        <v/>
      </c>
      <c r="X312" s="73">
        <f t="shared" si="80"/>
        <v>0</v>
      </c>
      <c r="Y312" s="83" t="str">
        <f>IF(ISERROR(B312),"",SUM($X$5:X312))</f>
        <v/>
      </c>
      <c r="Z312" s="73">
        <f t="shared" si="81"/>
        <v>0</v>
      </c>
      <c r="AA312" s="83" t="str">
        <f>IF(ISERROR(B312),"",IF(Z312=0,NA(),SUM($Z$5:Z312)))</f>
        <v/>
      </c>
      <c r="AB312" s="83">
        <f t="shared" si="82"/>
        <v>0</v>
      </c>
      <c r="AC312" s="83" t="str">
        <f>IF(ISERROR(B312),"",IF(AB312=0,NA(),SUM($AB$5:AB312)))</f>
        <v/>
      </c>
      <c r="AD312" s="68" t="str">
        <f>IF(ISERROR(AI312),"",IF(AG312=AG311+1,AD311*(1+'Retirement Calculator'!$B$6),AD311))</f>
        <v/>
      </c>
      <c r="AE312" s="135"/>
      <c r="AF312" s="83" t="str">
        <f>IF(AE312="","",NPER((1+'Retirement Calculator'!$B$15)/(1+'Retirement Calculator'!$B$14)-1,-12*AE312,AA312,,1))</f>
        <v/>
      </c>
      <c r="AG312" s="129" t="str">
        <f t="shared" si="86"/>
        <v/>
      </c>
      <c r="AH312" s="43" t="e">
        <f t="shared" si="87"/>
        <v>#N/A</v>
      </c>
      <c r="AI312" s="43" t="e">
        <f>IF(AI311&lt;'Retirement Calculator'!$B$68,AI311+1,NA())</f>
        <v>#N/A</v>
      </c>
      <c r="AJ312" s="47" t="str">
        <f>IF(ISERROR(AI312),"",IF(AG312=AG311+1,AJ311*(1+'Retirement Calculator'!$B$67),AJ311))</f>
        <v/>
      </c>
      <c r="AK312" s="43" t="e">
        <f>IF(ISERROR(AJ312),"",FV((1+'Retirement Calculator'!$B$56)^(1/12)-1,AI312,-AJ312,,0))</f>
        <v>#N/A</v>
      </c>
      <c r="AL312" s="47">
        <f>SUM($AJ$5:AJ312)</f>
        <v>15743347.467671828</v>
      </c>
      <c r="AN312" s="43" t="str">
        <f>IF(C312="","",SUM($C$5:C312))</f>
        <v/>
      </c>
      <c r="AP312" s="43" t="str">
        <f t="shared" si="88"/>
        <v/>
      </c>
      <c r="AQ312" s="43" t="e">
        <f t="shared" si="89"/>
        <v>#N/A</v>
      </c>
      <c r="AR312" s="43" t="e">
        <f>IF(AR311&lt;'Retirement Calculator'!$B$68,AR311+1,NA())</f>
        <v>#N/A</v>
      </c>
      <c r="AS312" s="45" t="str">
        <f>IF(ISERROR(AR312),"",IF(AP312=AP311+1,AS311*(1+'Retirement Calculator'!$B$67),AS311))</f>
        <v/>
      </c>
      <c r="AT312" s="43" t="e">
        <f>IF(ISERROR(AS312),"",FV((1+'Retirement Calculator'!$B$57)^(1/12)-1,AR312,-AS312,,0))</f>
        <v>#N/A</v>
      </c>
      <c r="AU312" s="47" t="e">
        <f>SUM($AJ$5:AS312)</f>
        <v>#N/A</v>
      </c>
      <c r="AW312" s="43" t="str">
        <f>IF(I312="","",SUM($I$5:I312))</f>
        <v/>
      </c>
      <c r="AY312" s="43" t="str">
        <f t="shared" si="90"/>
        <v/>
      </c>
      <c r="AZ312" s="43" t="e">
        <f t="shared" si="91"/>
        <v>#N/A</v>
      </c>
      <c r="BA312" s="43" t="e">
        <f>IF(BA311&lt;'Retirement Calculator'!$B$68,BA311+1,NA())</f>
        <v>#N/A</v>
      </c>
      <c r="BB312" s="45" t="str">
        <f>IF(ISERROR(BA312),"",IF(AY312=AY311+1,BB311*(1+'Retirement Calculator'!$B$67),BB311))</f>
        <v/>
      </c>
      <c r="BC312" s="43" t="e">
        <f>IF(ISERROR(BB312),"",FV((1+'Retirement Calculator'!$B$58)^(1/12)-1,BA312,-BB312,,0))</f>
        <v>#N/A</v>
      </c>
      <c r="BD312" s="47" t="e">
        <f>SUM($AJ$5:BB312)</f>
        <v>#N/A</v>
      </c>
      <c r="BF312" s="43" t="str">
        <f>IF(O312="","",SUM($O$5:O312))</f>
        <v/>
      </c>
      <c r="BH312" s="43" t="str">
        <f t="shared" si="92"/>
        <v/>
      </c>
      <c r="BI312" s="43" t="e">
        <f t="shared" si="93"/>
        <v>#N/A</v>
      </c>
      <c r="BJ312" s="43" t="e">
        <f>IF(BJ311&lt;'Retirement Calculator'!$B$68,BJ311+1,NA())</f>
        <v>#N/A</v>
      </c>
      <c r="BM312" s="43" t="str">
        <f t="shared" si="94"/>
        <v/>
      </c>
      <c r="BN312" s="43" t="e">
        <f t="shared" si="95"/>
        <v>#N/A</v>
      </c>
      <c r="BO312" s="43" t="e">
        <f>IF(BO311&lt;'Retirement Calculator'!$B$68,BO311+1,NA())</f>
        <v>#N/A</v>
      </c>
      <c r="BR312" s="43" t="str">
        <f t="shared" si="96"/>
        <v/>
      </c>
      <c r="BS312" s="43" t="e">
        <f t="shared" si="97"/>
        <v>#N/A</v>
      </c>
      <c r="BT312" s="43" t="e">
        <f>IF(BT311&lt;'Retirement Calculator'!$B$68,BT311+1,NA())</f>
        <v>#N/A</v>
      </c>
      <c r="BW312" s="43" t="str">
        <f t="shared" si="98"/>
        <v/>
      </c>
      <c r="BX312" s="43" t="e">
        <f t="shared" si="99"/>
        <v>#N/A</v>
      </c>
      <c r="BY312" s="43" t="e">
        <f>IF(BY311&lt;'Retirement Calculator'!$B$68,BY311+1,NA())</f>
        <v>#N/A</v>
      </c>
    </row>
    <row r="313" spans="1:77">
      <c r="A313" s="44"/>
      <c r="B313" s="12" t="e">
        <f xml:space="preserve"> IF(ISERROR(F313),NA(),AI313)</f>
        <v>#N/A</v>
      </c>
      <c r="C313" s="71"/>
      <c r="D313" s="104"/>
      <c r="E313" s="99"/>
      <c r="F313" s="102" t="e">
        <f t="shared" si="83"/>
        <v>#N/A</v>
      </c>
      <c r="G313" s="103" t="str">
        <f>IF(D313="","",(D313+G312)*(1+((1+'Retirement Calculator'!$B$56)^(1/12)-1)))</f>
        <v/>
      </c>
      <c r="H313" s="55" t="str">
        <f>IF(C313="","",FV((1+'Retirement Calculator'!$B$56)^(1/12)-1,AI313,-C313,,0))</f>
        <v/>
      </c>
      <c r="I313" s="71"/>
      <c r="J313" s="99"/>
      <c r="K313" s="99"/>
      <c r="L313" s="102" t="e">
        <f t="shared" si="84"/>
        <v>#N/A</v>
      </c>
      <c r="M313" s="12" t="str">
        <f>IF(I313="","",FV((1+'Retirement Calculator'!$B$57)^(1/12)-1,AR313,-I313,,0))</f>
        <v/>
      </c>
      <c r="N313" s="12" t="str">
        <f>IF(J313="","",(J313+N312)*(1+((1+'Retirement Calculator'!$B$57)^(1/12)-1)))</f>
        <v/>
      </c>
      <c r="O313" s="71"/>
      <c r="P313" s="71"/>
      <c r="Q313" s="99"/>
      <c r="R313" s="69" t="e">
        <f t="shared" si="85"/>
        <v>#N/A</v>
      </c>
      <c r="S313" s="12" t="str">
        <f>IF(O313="","",FV((1+'Retirement Calculator'!$B$58)^(1/12)-1,BA313,-O313,,0))</f>
        <v/>
      </c>
      <c r="T313" s="43" t="str">
        <f>IF(P313="","",(P313+T312)*(1+((1+'Retirement Calculator'!$B$58)^(1/12)-1)))</f>
        <v/>
      </c>
      <c r="U313" s="71"/>
      <c r="V313" s="99"/>
      <c r="W313" s="108" t="str">
        <f>IF(U313="","",(U313+W312)*(1+((1+'Retirement Calculator'!$C$65)^(1/12)-1)))</f>
        <v/>
      </c>
      <c r="X313" s="73">
        <f t="shared" si="80"/>
        <v>0</v>
      </c>
      <c r="Y313" s="83" t="str">
        <f>IF(ISERROR(B313),"",SUM($X$5:X313))</f>
        <v/>
      </c>
      <c r="Z313" s="73">
        <f t="shared" si="81"/>
        <v>0</v>
      </c>
      <c r="AA313" s="83" t="str">
        <f>IF(ISERROR(B313),"",IF(Z313=0,NA(),SUM($Z$5:Z313)))</f>
        <v/>
      </c>
      <c r="AB313" s="83">
        <f t="shared" si="82"/>
        <v>0</v>
      </c>
      <c r="AC313" s="83" t="str">
        <f>IF(ISERROR(B313),"",IF(AB313=0,NA(),SUM($AB$5:AB313)))</f>
        <v/>
      </c>
      <c r="AD313" s="68" t="str">
        <f>IF(ISERROR(AI313),"",IF(AG313=AG312+1,AD312*(1+'Retirement Calculator'!$B$6),AD312))</f>
        <v/>
      </c>
      <c r="AE313" s="135"/>
      <c r="AF313" s="83" t="str">
        <f>IF(AE313="","",NPER((1+'Retirement Calculator'!$B$15)/(1+'Retirement Calculator'!$B$14)-1,-12*AE313,AA313,,1))</f>
        <v/>
      </c>
      <c r="AG313" s="129" t="str">
        <f t="shared" si="86"/>
        <v/>
      </c>
      <c r="AH313" s="43" t="e">
        <f t="shared" si="87"/>
        <v>#N/A</v>
      </c>
      <c r="AI313" s="43" t="e">
        <f>IF(AI312&lt;'Retirement Calculator'!$B$68,AI312+1,NA())</f>
        <v>#N/A</v>
      </c>
      <c r="AJ313" s="47" t="str">
        <f>IF(ISERROR(AI313),"",IF(AG313=AG312+1,AJ312*(1+'Retirement Calculator'!$B$67),AJ312))</f>
        <v/>
      </c>
      <c r="AK313" s="43" t="e">
        <f>IF(ISERROR(AJ313),"",FV((1+'Retirement Calculator'!$B$56)^(1/12)-1,AI313,-AJ313,,0))</f>
        <v>#N/A</v>
      </c>
      <c r="AL313" s="47">
        <f>SUM($AJ$5:AJ313)</f>
        <v>15743347.467671828</v>
      </c>
      <c r="AN313" s="43" t="str">
        <f>IF(C313="","",SUM($C$5:C313))</f>
        <v/>
      </c>
      <c r="AP313" s="43" t="str">
        <f t="shared" si="88"/>
        <v/>
      </c>
      <c r="AQ313" s="43" t="e">
        <f t="shared" si="89"/>
        <v>#N/A</v>
      </c>
      <c r="AR313" s="43" t="e">
        <f>IF(AR312&lt;'Retirement Calculator'!$B$68,AR312+1,NA())</f>
        <v>#N/A</v>
      </c>
      <c r="AS313" s="45" t="str">
        <f>IF(ISERROR(AR313),"",IF(AP313=AP312+1,AS312*(1+'Retirement Calculator'!$B$67),AS312))</f>
        <v/>
      </c>
      <c r="AT313" s="43" t="e">
        <f>IF(ISERROR(AS313),"",FV((1+'Retirement Calculator'!$B$57)^(1/12)-1,AR313,-AS313,,0))</f>
        <v>#N/A</v>
      </c>
      <c r="AU313" s="47" t="e">
        <f>SUM($AJ$5:AS313)</f>
        <v>#N/A</v>
      </c>
      <c r="AW313" s="43" t="str">
        <f>IF(I313="","",SUM($I$5:I313))</f>
        <v/>
      </c>
      <c r="AY313" s="43" t="str">
        <f t="shared" si="90"/>
        <v/>
      </c>
      <c r="AZ313" s="43" t="e">
        <f t="shared" si="91"/>
        <v>#N/A</v>
      </c>
      <c r="BA313" s="43" t="e">
        <f>IF(BA312&lt;'Retirement Calculator'!$B$68,BA312+1,NA())</f>
        <v>#N/A</v>
      </c>
      <c r="BB313" s="45" t="str">
        <f>IF(ISERROR(BA313),"",IF(AY313=AY312+1,BB312*(1+'Retirement Calculator'!$B$67),BB312))</f>
        <v/>
      </c>
      <c r="BC313" s="43" t="e">
        <f>IF(ISERROR(BB313),"",FV((1+'Retirement Calculator'!$B$58)^(1/12)-1,BA313,-BB313,,0))</f>
        <v>#N/A</v>
      </c>
      <c r="BD313" s="47" t="e">
        <f>SUM($AJ$5:BB313)</f>
        <v>#N/A</v>
      </c>
      <c r="BF313" s="43" t="str">
        <f>IF(O313="","",SUM($O$5:O313))</f>
        <v/>
      </c>
      <c r="BH313" s="43" t="str">
        <f t="shared" si="92"/>
        <v/>
      </c>
      <c r="BI313" s="43" t="e">
        <f t="shared" si="93"/>
        <v>#N/A</v>
      </c>
      <c r="BJ313" s="43" t="e">
        <f>IF(BJ312&lt;'Retirement Calculator'!$B$68,BJ312+1,NA())</f>
        <v>#N/A</v>
      </c>
      <c r="BM313" s="43" t="str">
        <f t="shared" si="94"/>
        <v/>
      </c>
      <c r="BN313" s="43" t="e">
        <f t="shared" si="95"/>
        <v>#N/A</v>
      </c>
      <c r="BO313" s="43" t="e">
        <f>IF(BO312&lt;'Retirement Calculator'!$B$68,BO312+1,NA())</f>
        <v>#N/A</v>
      </c>
      <c r="BR313" s="43" t="str">
        <f t="shared" si="96"/>
        <v/>
      </c>
      <c r="BS313" s="43" t="e">
        <f t="shared" si="97"/>
        <v>#N/A</v>
      </c>
      <c r="BT313" s="43" t="e">
        <f>IF(BT312&lt;'Retirement Calculator'!$B$68,BT312+1,NA())</f>
        <v>#N/A</v>
      </c>
      <c r="BW313" s="43" t="str">
        <f t="shared" si="98"/>
        <v/>
      </c>
      <c r="BX313" s="43" t="e">
        <f t="shared" si="99"/>
        <v>#N/A</v>
      </c>
      <c r="BY313" s="43" t="e">
        <f>IF(BY312&lt;'Retirement Calculator'!$B$68,BY312+1,NA())</f>
        <v>#N/A</v>
      </c>
    </row>
    <row r="314" spans="1:77">
      <c r="A314" s="44"/>
      <c r="B314" s="12" t="e">
        <f xml:space="preserve"> IF(ISERROR(F314),NA(),AI314)</f>
        <v>#N/A</v>
      </c>
      <c r="C314" s="71"/>
      <c r="D314" s="104"/>
      <c r="E314" s="99"/>
      <c r="F314" s="102" t="e">
        <f t="shared" si="83"/>
        <v>#N/A</v>
      </c>
      <c r="G314" s="103" t="str">
        <f>IF(D314="","",(D314+G313)*(1+((1+'Retirement Calculator'!$B$56)^(1/12)-1)))</f>
        <v/>
      </c>
      <c r="H314" s="55" t="str">
        <f>IF(C314="","",FV((1+'Retirement Calculator'!$B$56)^(1/12)-1,AI314,-C314,,0))</f>
        <v/>
      </c>
      <c r="I314" s="71"/>
      <c r="J314" s="99"/>
      <c r="K314" s="99"/>
      <c r="L314" s="102" t="e">
        <f t="shared" si="84"/>
        <v>#N/A</v>
      </c>
      <c r="M314" s="12" t="str">
        <f>IF(I314="","",FV((1+'Retirement Calculator'!$B$57)^(1/12)-1,AR314,-I314,,0))</f>
        <v/>
      </c>
      <c r="N314" s="12" t="str">
        <f>IF(J314="","",(J314+N313)*(1+((1+'Retirement Calculator'!$B$57)^(1/12)-1)))</f>
        <v/>
      </c>
      <c r="O314" s="71"/>
      <c r="P314" s="71"/>
      <c r="Q314" s="99"/>
      <c r="R314" s="69" t="e">
        <f t="shared" si="85"/>
        <v>#N/A</v>
      </c>
      <c r="S314" s="12" t="str">
        <f>IF(O314="","",FV((1+'Retirement Calculator'!$B$58)^(1/12)-1,BA314,-O314,,0))</f>
        <v/>
      </c>
      <c r="T314" s="43" t="str">
        <f>IF(P314="","",(P314+T313)*(1+((1+'Retirement Calculator'!$B$58)^(1/12)-1)))</f>
        <v/>
      </c>
      <c r="U314" s="71"/>
      <c r="V314" s="99"/>
      <c r="W314" s="108" t="str">
        <f>IF(U314="","",(U314+W313)*(1+((1+'Retirement Calculator'!$C$65)^(1/12)-1)))</f>
        <v/>
      </c>
      <c r="X314" s="73">
        <f t="shared" si="80"/>
        <v>0</v>
      </c>
      <c r="Y314" s="83" t="str">
        <f>IF(ISERROR(B314),"",SUM($X$5:X314))</f>
        <v/>
      </c>
      <c r="Z314" s="73">
        <f t="shared" si="81"/>
        <v>0</v>
      </c>
      <c r="AA314" s="83" t="str">
        <f>IF(ISERROR(B314),"",IF(Z314=0,NA(),SUM($Z$5:Z314)))</f>
        <v/>
      </c>
      <c r="AB314" s="83">
        <f t="shared" si="82"/>
        <v>0</v>
      </c>
      <c r="AC314" s="83" t="str">
        <f>IF(ISERROR(B314),"",IF(AB314=0,NA(),SUM($AB$5:AB314)))</f>
        <v/>
      </c>
      <c r="AD314" s="68" t="str">
        <f>IF(ISERROR(AI314),"",IF(AG314=AG313+1,AD313*(1+'Retirement Calculator'!$B$6),AD313))</f>
        <v/>
      </c>
      <c r="AE314" s="135"/>
      <c r="AF314" s="83" t="str">
        <f>IF(AE314="","",NPER((1+'Retirement Calculator'!$B$15)/(1+'Retirement Calculator'!$B$14)-1,-12*AE314,AA314,,1))</f>
        <v/>
      </c>
      <c r="AG314" s="129" t="str">
        <f t="shared" si="86"/>
        <v/>
      </c>
      <c r="AH314" s="43" t="e">
        <f t="shared" si="87"/>
        <v>#N/A</v>
      </c>
      <c r="AI314" s="43" t="e">
        <f>IF(AI313&lt;'Retirement Calculator'!$B$68,AI313+1,NA())</f>
        <v>#N/A</v>
      </c>
      <c r="AJ314" s="47" t="str">
        <f>IF(ISERROR(AI314),"",IF(AG314=AG313+1,AJ313*(1+'Retirement Calculator'!$B$67),AJ313))</f>
        <v/>
      </c>
      <c r="AK314" s="43" t="e">
        <f>IF(ISERROR(AJ314),"",FV((1+'Retirement Calculator'!$B$56)^(1/12)-1,AI314,-AJ314,,0))</f>
        <v>#N/A</v>
      </c>
      <c r="AL314" s="47">
        <f>SUM($AJ$5:AJ314)</f>
        <v>15743347.467671828</v>
      </c>
      <c r="AN314" s="43" t="str">
        <f>IF(C314="","",SUM($C$5:C314))</f>
        <v/>
      </c>
      <c r="AP314" s="43" t="str">
        <f t="shared" si="88"/>
        <v/>
      </c>
      <c r="AQ314" s="43" t="e">
        <f t="shared" si="89"/>
        <v>#N/A</v>
      </c>
      <c r="AR314" s="43" t="e">
        <f>IF(AR313&lt;'Retirement Calculator'!$B$68,AR313+1,NA())</f>
        <v>#N/A</v>
      </c>
      <c r="AS314" s="45" t="str">
        <f>IF(ISERROR(AR314),"",IF(AP314=AP313+1,AS313*(1+'Retirement Calculator'!$B$67),AS313))</f>
        <v/>
      </c>
      <c r="AT314" s="43" t="e">
        <f>IF(ISERROR(AS314),"",FV((1+'Retirement Calculator'!$B$57)^(1/12)-1,AR314,-AS314,,0))</f>
        <v>#N/A</v>
      </c>
      <c r="AU314" s="47" t="e">
        <f>SUM($AJ$5:AS314)</f>
        <v>#N/A</v>
      </c>
      <c r="AW314" s="43" t="str">
        <f>IF(I314="","",SUM($I$5:I314))</f>
        <v/>
      </c>
      <c r="AY314" s="43" t="str">
        <f t="shared" si="90"/>
        <v/>
      </c>
      <c r="AZ314" s="43" t="e">
        <f t="shared" si="91"/>
        <v>#N/A</v>
      </c>
      <c r="BA314" s="43" t="e">
        <f>IF(BA313&lt;'Retirement Calculator'!$B$68,BA313+1,NA())</f>
        <v>#N/A</v>
      </c>
      <c r="BB314" s="45" t="str">
        <f>IF(ISERROR(BA314),"",IF(AY314=AY313+1,BB313*(1+'Retirement Calculator'!$B$67),BB313))</f>
        <v/>
      </c>
      <c r="BC314" s="43" t="e">
        <f>IF(ISERROR(BB314),"",FV((1+'Retirement Calculator'!$B$58)^(1/12)-1,BA314,-BB314,,0))</f>
        <v>#N/A</v>
      </c>
      <c r="BD314" s="47" t="e">
        <f>SUM($AJ$5:BB314)</f>
        <v>#N/A</v>
      </c>
      <c r="BF314" s="43" t="str">
        <f>IF(O314="","",SUM($O$5:O314))</f>
        <v/>
      </c>
      <c r="BH314" s="43" t="str">
        <f t="shared" si="92"/>
        <v/>
      </c>
      <c r="BI314" s="43" t="e">
        <f t="shared" si="93"/>
        <v>#N/A</v>
      </c>
      <c r="BJ314" s="43" t="e">
        <f>IF(BJ313&lt;'Retirement Calculator'!$B$68,BJ313+1,NA())</f>
        <v>#N/A</v>
      </c>
      <c r="BM314" s="43" t="str">
        <f t="shared" si="94"/>
        <v/>
      </c>
      <c r="BN314" s="43" t="e">
        <f t="shared" si="95"/>
        <v>#N/A</v>
      </c>
      <c r="BO314" s="43" t="e">
        <f>IF(BO313&lt;'Retirement Calculator'!$B$68,BO313+1,NA())</f>
        <v>#N/A</v>
      </c>
      <c r="BR314" s="43" t="str">
        <f t="shared" si="96"/>
        <v/>
      </c>
      <c r="BS314" s="43" t="e">
        <f t="shared" si="97"/>
        <v>#N/A</v>
      </c>
      <c r="BT314" s="43" t="e">
        <f>IF(BT313&lt;'Retirement Calculator'!$B$68,BT313+1,NA())</f>
        <v>#N/A</v>
      </c>
      <c r="BW314" s="43" t="str">
        <f t="shared" si="98"/>
        <v/>
      </c>
      <c r="BX314" s="43" t="e">
        <f t="shared" si="99"/>
        <v>#N/A</v>
      </c>
      <c r="BY314" s="43" t="e">
        <f>IF(BY313&lt;'Retirement Calculator'!$B$68,BY313+1,NA())</f>
        <v>#N/A</v>
      </c>
    </row>
    <row r="315" spans="1:77">
      <c r="A315" s="44"/>
      <c r="B315" s="12" t="e">
        <f xml:space="preserve"> IF(ISERROR(F315),NA(),AI315)</f>
        <v>#N/A</v>
      </c>
      <c r="C315" s="71"/>
      <c r="D315" s="104"/>
      <c r="E315" s="99"/>
      <c r="F315" s="102" t="e">
        <f t="shared" si="83"/>
        <v>#N/A</v>
      </c>
      <c r="G315" s="103" t="str">
        <f>IF(D315="","",(D315+G314)*(1+((1+'Retirement Calculator'!$B$56)^(1/12)-1)))</f>
        <v/>
      </c>
      <c r="H315" s="55" t="str">
        <f>IF(C315="","",FV((1+'Retirement Calculator'!$B$56)^(1/12)-1,AI315,-C315,,0))</f>
        <v/>
      </c>
      <c r="I315" s="71"/>
      <c r="J315" s="99"/>
      <c r="K315" s="99"/>
      <c r="L315" s="102" t="e">
        <f t="shared" si="84"/>
        <v>#N/A</v>
      </c>
      <c r="M315" s="12" t="str">
        <f>IF(I315="","",FV((1+'Retirement Calculator'!$B$57)^(1/12)-1,AR315,-I315,,0))</f>
        <v/>
      </c>
      <c r="N315" s="12" t="str">
        <f>IF(J315="","",(J315+N314)*(1+((1+'Retirement Calculator'!$B$57)^(1/12)-1)))</f>
        <v/>
      </c>
      <c r="O315" s="71"/>
      <c r="P315" s="71"/>
      <c r="Q315" s="99"/>
      <c r="R315" s="69" t="e">
        <f t="shared" si="85"/>
        <v>#N/A</v>
      </c>
      <c r="S315" s="12" t="str">
        <f>IF(O315="","",FV((1+'Retirement Calculator'!$B$58)^(1/12)-1,BA315,-O315,,0))</f>
        <v/>
      </c>
      <c r="T315" s="43" t="str">
        <f>IF(P315="","",(P315+T314)*(1+((1+'Retirement Calculator'!$B$58)^(1/12)-1)))</f>
        <v/>
      </c>
      <c r="U315" s="71"/>
      <c r="V315" s="99"/>
      <c r="W315" s="108" t="str">
        <f>IF(U315="","",(U315+W314)*(1+((1+'Retirement Calculator'!$C$65)^(1/12)-1)))</f>
        <v/>
      </c>
      <c r="X315" s="73">
        <f t="shared" si="80"/>
        <v>0</v>
      </c>
      <c r="Y315" s="83" t="str">
        <f>IF(ISERROR(B315),"",SUM($X$5:X315))</f>
        <v/>
      </c>
      <c r="Z315" s="73">
        <f t="shared" si="81"/>
        <v>0</v>
      </c>
      <c r="AA315" s="83" t="str">
        <f>IF(ISERROR(B315),"",IF(Z315=0,NA(),SUM($Z$5:Z315)))</f>
        <v/>
      </c>
      <c r="AB315" s="83">
        <f t="shared" si="82"/>
        <v>0</v>
      </c>
      <c r="AC315" s="83" t="str">
        <f>IF(ISERROR(B315),"",IF(AB315=0,NA(),SUM($AB$5:AB315)))</f>
        <v/>
      </c>
      <c r="AD315" s="68" t="str">
        <f>IF(ISERROR(AI315),"",IF(AG315=AG314+1,AD314*(1+'Retirement Calculator'!$B$6),AD314))</f>
        <v/>
      </c>
      <c r="AE315" s="135"/>
      <c r="AF315" s="83" t="str">
        <f>IF(AE315="","",NPER((1+'Retirement Calculator'!$B$15)/(1+'Retirement Calculator'!$B$14)-1,-12*AE315,AA315,,1))</f>
        <v/>
      </c>
      <c r="AG315" s="129" t="str">
        <f t="shared" si="86"/>
        <v/>
      </c>
      <c r="AH315" s="43" t="e">
        <f t="shared" si="87"/>
        <v>#N/A</v>
      </c>
      <c r="AI315" s="43" t="e">
        <f>IF(AI314&lt;'Retirement Calculator'!$B$68,AI314+1,NA())</f>
        <v>#N/A</v>
      </c>
      <c r="AJ315" s="47" t="str">
        <f>IF(ISERROR(AI315),"",IF(AG315=AG314+1,AJ314*(1+'Retirement Calculator'!$B$67),AJ314))</f>
        <v/>
      </c>
      <c r="AK315" s="43" t="e">
        <f>IF(ISERROR(AJ315),"",FV((1+'Retirement Calculator'!$B$56)^(1/12)-1,AI315,-AJ315,,0))</f>
        <v>#N/A</v>
      </c>
      <c r="AL315" s="47">
        <f>SUM($AJ$5:AJ315)</f>
        <v>15743347.467671828</v>
      </c>
      <c r="AN315" s="43" t="str">
        <f>IF(C315="","",SUM($C$5:C315))</f>
        <v/>
      </c>
      <c r="AP315" s="43" t="str">
        <f t="shared" si="88"/>
        <v/>
      </c>
      <c r="AQ315" s="43" t="e">
        <f t="shared" si="89"/>
        <v>#N/A</v>
      </c>
      <c r="AR315" s="43" t="e">
        <f>IF(AR314&lt;'Retirement Calculator'!$B$68,AR314+1,NA())</f>
        <v>#N/A</v>
      </c>
      <c r="AS315" s="45" t="str">
        <f>IF(ISERROR(AR315),"",IF(AP315=AP314+1,AS314*(1+'Retirement Calculator'!$B$67),AS314))</f>
        <v/>
      </c>
      <c r="AT315" s="43" t="e">
        <f>IF(ISERROR(AS315),"",FV((1+'Retirement Calculator'!$B$57)^(1/12)-1,AR315,-AS315,,0))</f>
        <v>#N/A</v>
      </c>
      <c r="AU315" s="47" t="e">
        <f>SUM($AJ$5:AS315)</f>
        <v>#N/A</v>
      </c>
      <c r="AW315" s="43" t="str">
        <f>IF(I315="","",SUM($I$5:I315))</f>
        <v/>
      </c>
      <c r="AY315" s="43" t="str">
        <f t="shared" si="90"/>
        <v/>
      </c>
      <c r="AZ315" s="43" t="e">
        <f t="shared" si="91"/>
        <v>#N/A</v>
      </c>
      <c r="BA315" s="43" t="e">
        <f>IF(BA314&lt;'Retirement Calculator'!$B$68,BA314+1,NA())</f>
        <v>#N/A</v>
      </c>
      <c r="BB315" s="45" t="str">
        <f>IF(ISERROR(BA315),"",IF(AY315=AY314+1,BB314*(1+'Retirement Calculator'!$B$67),BB314))</f>
        <v/>
      </c>
      <c r="BC315" s="43" t="e">
        <f>IF(ISERROR(BB315),"",FV((1+'Retirement Calculator'!$B$58)^(1/12)-1,BA315,-BB315,,0))</f>
        <v>#N/A</v>
      </c>
      <c r="BD315" s="47" t="e">
        <f>SUM($AJ$5:BB315)</f>
        <v>#N/A</v>
      </c>
      <c r="BF315" s="43" t="str">
        <f>IF(O315="","",SUM($O$5:O315))</f>
        <v/>
      </c>
      <c r="BH315" s="43" t="str">
        <f t="shared" si="92"/>
        <v/>
      </c>
      <c r="BI315" s="43" t="e">
        <f t="shared" si="93"/>
        <v>#N/A</v>
      </c>
      <c r="BJ315" s="43" t="e">
        <f>IF(BJ314&lt;'Retirement Calculator'!$B$68,BJ314+1,NA())</f>
        <v>#N/A</v>
      </c>
      <c r="BM315" s="43" t="str">
        <f t="shared" si="94"/>
        <v/>
      </c>
      <c r="BN315" s="43" t="e">
        <f t="shared" si="95"/>
        <v>#N/A</v>
      </c>
      <c r="BO315" s="43" t="e">
        <f>IF(BO314&lt;'Retirement Calculator'!$B$68,BO314+1,NA())</f>
        <v>#N/A</v>
      </c>
      <c r="BR315" s="43" t="str">
        <f t="shared" si="96"/>
        <v/>
      </c>
      <c r="BS315" s="43" t="e">
        <f t="shared" si="97"/>
        <v>#N/A</v>
      </c>
      <c r="BT315" s="43" t="e">
        <f>IF(BT314&lt;'Retirement Calculator'!$B$68,BT314+1,NA())</f>
        <v>#N/A</v>
      </c>
      <c r="BW315" s="43" t="str">
        <f t="shared" si="98"/>
        <v/>
      </c>
      <c r="BX315" s="43" t="e">
        <f t="shared" si="99"/>
        <v>#N/A</v>
      </c>
      <c r="BY315" s="43" t="e">
        <f>IF(BY314&lt;'Retirement Calculator'!$B$68,BY314+1,NA())</f>
        <v>#N/A</v>
      </c>
    </row>
    <row r="316" spans="1:77">
      <c r="A316" s="44"/>
      <c r="B316" s="12" t="e">
        <f xml:space="preserve"> IF(ISERROR(F316),NA(),AI316)</f>
        <v>#N/A</v>
      </c>
      <c r="C316" s="71"/>
      <c r="D316" s="104"/>
      <c r="E316" s="99"/>
      <c r="F316" s="102" t="e">
        <f t="shared" si="83"/>
        <v>#N/A</v>
      </c>
      <c r="G316" s="103" t="str">
        <f>IF(D316="","",(D316+G315)*(1+((1+'Retirement Calculator'!$B$56)^(1/12)-1)))</f>
        <v/>
      </c>
      <c r="H316" s="55" t="str">
        <f>IF(C316="","",FV((1+'Retirement Calculator'!$B$56)^(1/12)-1,AI316,-C316,,0))</f>
        <v/>
      </c>
      <c r="I316" s="71"/>
      <c r="J316" s="99"/>
      <c r="K316" s="99"/>
      <c r="L316" s="102" t="e">
        <f t="shared" si="84"/>
        <v>#N/A</v>
      </c>
      <c r="M316" s="12" t="str">
        <f>IF(I316="","",FV((1+'Retirement Calculator'!$B$57)^(1/12)-1,AR316,-I316,,0))</f>
        <v/>
      </c>
      <c r="N316" s="12" t="str">
        <f>IF(J316="","",(J316+N315)*(1+((1+'Retirement Calculator'!$B$57)^(1/12)-1)))</f>
        <v/>
      </c>
      <c r="O316" s="71"/>
      <c r="P316" s="71"/>
      <c r="Q316" s="99"/>
      <c r="R316" s="69" t="e">
        <f t="shared" si="85"/>
        <v>#N/A</v>
      </c>
      <c r="S316" s="12" t="str">
        <f>IF(O316="","",FV((1+'Retirement Calculator'!$B$58)^(1/12)-1,BA316,-O316,,0))</f>
        <v/>
      </c>
      <c r="T316" s="43" t="str">
        <f>IF(P316="","",(P316+T315)*(1+((1+'Retirement Calculator'!$B$58)^(1/12)-1)))</f>
        <v/>
      </c>
      <c r="U316" s="71"/>
      <c r="V316" s="99"/>
      <c r="W316" s="108" t="str">
        <f>IF(U316="","",(U316+W315)*(1+((1+'Retirement Calculator'!$C$65)^(1/12)-1)))</f>
        <v/>
      </c>
      <c r="X316" s="73">
        <f t="shared" si="80"/>
        <v>0</v>
      </c>
      <c r="Y316" s="83" t="str">
        <f>IF(ISERROR(B316),"",SUM($X$5:X316))</f>
        <v/>
      </c>
      <c r="Z316" s="73">
        <f t="shared" si="81"/>
        <v>0</v>
      </c>
      <c r="AA316" s="83" t="str">
        <f>IF(ISERROR(B316),"",IF(Z316=0,NA(),SUM($Z$5:Z316)))</f>
        <v/>
      </c>
      <c r="AB316" s="83">
        <f t="shared" si="82"/>
        <v>0</v>
      </c>
      <c r="AC316" s="83" t="str">
        <f>IF(ISERROR(B316),"",IF(AB316=0,NA(),SUM($AB$5:AB316)))</f>
        <v/>
      </c>
      <c r="AD316" s="68" t="str">
        <f>IF(ISERROR(AI316),"",IF(AG316=AG315+1,AD315*(1+'Retirement Calculator'!$B$6),AD315))</f>
        <v/>
      </c>
      <c r="AE316" s="135"/>
      <c r="AF316" s="83" t="str">
        <f>IF(AE316="","",NPER((1+'Retirement Calculator'!$B$15)/(1+'Retirement Calculator'!$B$14)-1,-12*AE316,AA316,,1))</f>
        <v/>
      </c>
      <c r="AG316" s="129" t="str">
        <f t="shared" si="86"/>
        <v/>
      </c>
      <c r="AH316" s="43" t="e">
        <f t="shared" si="87"/>
        <v>#N/A</v>
      </c>
      <c r="AI316" s="43" t="e">
        <f>IF(AI315&lt;'Retirement Calculator'!$B$68,AI315+1,NA())</f>
        <v>#N/A</v>
      </c>
      <c r="AJ316" s="47" t="str">
        <f>IF(ISERROR(AI316),"",IF(AG316=AG315+1,AJ315*(1+'Retirement Calculator'!$B$67),AJ315))</f>
        <v/>
      </c>
      <c r="AK316" s="43" t="e">
        <f>IF(ISERROR(AJ316),"",FV((1+'Retirement Calculator'!$B$56)^(1/12)-1,AI316,-AJ316,,0))</f>
        <v>#N/A</v>
      </c>
      <c r="AL316" s="47">
        <f>SUM($AJ$5:AJ316)</f>
        <v>15743347.467671828</v>
      </c>
      <c r="AN316" s="43" t="str">
        <f>IF(C316="","",SUM($C$5:C316))</f>
        <v/>
      </c>
      <c r="AP316" s="43" t="str">
        <f t="shared" si="88"/>
        <v/>
      </c>
      <c r="AQ316" s="43" t="e">
        <f t="shared" si="89"/>
        <v>#N/A</v>
      </c>
      <c r="AR316" s="43" t="e">
        <f>IF(AR315&lt;'Retirement Calculator'!$B$68,AR315+1,NA())</f>
        <v>#N/A</v>
      </c>
      <c r="AS316" s="45" t="str">
        <f>IF(ISERROR(AR316),"",IF(AP316=AP315+1,AS315*(1+'Retirement Calculator'!$B$67),AS315))</f>
        <v/>
      </c>
      <c r="AT316" s="43" t="e">
        <f>IF(ISERROR(AS316),"",FV((1+'Retirement Calculator'!$B$57)^(1/12)-1,AR316,-AS316,,0))</f>
        <v>#N/A</v>
      </c>
      <c r="AU316" s="47" t="e">
        <f>SUM($AJ$5:AS316)</f>
        <v>#N/A</v>
      </c>
      <c r="AW316" s="43" t="str">
        <f>IF(I316="","",SUM($I$5:I316))</f>
        <v/>
      </c>
      <c r="AY316" s="43" t="str">
        <f t="shared" si="90"/>
        <v/>
      </c>
      <c r="AZ316" s="43" t="e">
        <f t="shared" si="91"/>
        <v>#N/A</v>
      </c>
      <c r="BA316" s="43" t="e">
        <f>IF(BA315&lt;'Retirement Calculator'!$B$68,BA315+1,NA())</f>
        <v>#N/A</v>
      </c>
      <c r="BB316" s="45" t="str">
        <f>IF(ISERROR(BA316),"",IF(AY316=AY315+1,BB315*(1+'Retirement Calculator'!$B$67),BB315))</f>
        <v/>
      </c>
      <c r="BC316" s="43" t="e">
        <f>IF(ISERROR(BB316),"",FV((1+'Retirement Calculator'!$B$58)^(1/12)-1,BA316,-BB316,,0))</f>
        <v>#N/A</v>
      </c>
      <c r="BD316" s="47" t="e">
        <f>SUM($AJ$5:BB316)</f>
        <v>#N/A</v>
      </c>
      <c r="BF316" s="43" t="str">
        <f>IF(O316="","",SUM($O$5:O316))</f>
        <v/>
      </c>
      <c r="BH316" s="43" t="str">
        <f t="shared" si="92"/>
        <v/>
      </c>
      <c r="BI316" s="43" t="e">
        <f t="shared" si="93"/>
        <v>#N/A</v>
      </c>
      <c r="BJ316" s="43" t="e">
        <f>IF(BJ315&lt;'Retirement Calculator'!$B$68,BJ315+1,NA())</f>
        <v>#N/A</v>
      </c>
      <c r="BM316" s="43" t="str">
        <f t="shared" si="94"/>
        <v/>
      </c>
      <c r="BN316" s="43" t="e">
        <f t="shared" si="95"/>
        <v>#N/A</v>
      </c>
      <c r="BO316" s="43" t="e">
        <f>IF(BO315&lt;'Retirement Calculator'!$B$68,BO315+1,NA())</f>
        <v>#N/A</v>
      </c>
      <c r="BR316" s="43" t="str">
        <f t="shared" si="96"/>
        <v/>
      </c>
      <c r="BS316" s="43" t="e">
        <f t="shared" si="97"/>
        <v>#N/A</v>
      </c>
      <c r="BT316" s="43" t="e">
        <f>IF(BT315&lt;'Retirement Calculator'!$B$68,BT315+1,NA())</f>
        <v>#N/A</v>
      </c>
      <c r="BW316" s="43" t="str">
        <f t="shared" si="98"/>
        <v/>
      </c>
      <c r="BX316" s="43" t="e">
        <f t="shared" si="99"/>
        <v>#N/A</v>
      </c>
      <c r="BY316" s="43" t="e">
        <f>IF(BY315&lt;'Retirement Calculator'!$B$68,BY315+1,NA())</f>
        <v>#N/A</v>
      </c>
    </row>
    <row r="317" spans="1:77">
      <c r="A317" s="44"/>
      <c r="B317" s="12" t="e">
        <f xml:space="preserve"> IF(ISERROR(F317),NA(),AI317)</f>
        <v>#N/A</v>
      </c>
      <c r="C317" s="71"/>
      <c r="D317" s="104"/>
      <c r="E317" s="99"/>
      <c r="F317" s="102" t="e">
        <f t="shared" si="83"/>
        <v>#N/A</v>
      </c>
      <c r="G317" s="103" t="str">
        <f>IF(D317="","",(D317+G316)*(1+((1+'Retirement Calculator'!$B$56)^(1/12)-1)))</f>
        <v/>
      </c>
      <c r="H317" s="55" t="str">
        <f>IF(C317="","",FV((1+'Retirement Calculator'!$B$56)^(1/12)-1,AI317,-C317,,0))</f>
        <v/>
      </c>
      <c r="I317" s="71"/>
      <c r="J317" s="99"/>
      <c r="K317" s="99"/>
      <c r="L317" s="102" t="e">
        <f t="shared" si="84"/>
        <v>#N/A</v>
      </c>
      <c r="M317" s="12" t="str">
        <f>IF(I317="","",FV((1+'Retirement Calculator'!$B$57)^(1/12)-1,AR317,-I317,,0))</f>
        <v/>
      </c>
      <c r="N317" s="12" t="str">
        <f>IF(J317="","",(J317+N316)*(1+((1+'Retirement Calculator'!$B$57)^(1/12)-1)))</f>
        <v/>
      </c>
      <c r="O317" s="71"/>
      <c r="P317" s="71"/>
      <c r="Q317" s="99"/>
      <c r="R317" s="69" t="e">
        <f t="shared" si="85"/>
        <v>#N/A</v>
      </c>
      <c r="S317" s="12" t="str">
        <f>IF(O317="","",FV((1+'Retirement Calculator'!$B$58)^(1/12)-1,BA317,-O317,,0))</f>
        <v/>
      </c>
      <c r="T317" s="43" t="str">
        <f>IF(P317="","",(P317+T316)*(1+((1+'Retirement Calculator'!$B$58)^(1/12)-1)))</f>
        <v/>
      </c>
      <c r="U317" s="71"/>
      <c r="V317" s="99"/>
      <c r="W317" s="108" t="str">
        <f>IF(U317="","",(U317+W316)*(1+((1+'Retirement Calculator'!$C$65)^(1/12)-1)))</f>
        <v/>
      </c>
      <c r="X317" s="73">
        <f t="shared" si="80"/>
        <v>0</v>
      </c>
      <c r="Y317" s="83" t="str">
        <f>IF(ISERROR(B317),"",SUM($X$5:X317))</f>
        <v/>
      </c>
      <c r="Z317" s="73">
        <f t="shared" si="81"/>
        <v>0</v>
      </c>
      <c r="AA317" s="83" t="str">
        <f>IF(ISERROR(B317),"",IF(Z317=0,NA(),SUM($Z$5:Z317)))</f>
        <v/>
      </c>
      <c r="AB317" s="83">
        <f t="shared" si="82"/>
        <v>0</v>
      </c>
      <c r="AC317" s="83" t="str">
        <f>IF(ISERROR(B317),"",IF(AB317=0,NA(),SUM($AB$5:AB317)))</f>
        <v/>
      </c>
      <c r="AD317" s="68" t="str">
        <f>IF(ISERROR(AI317),"",IF(AG317=AG316+1,AD316*(1+'Retirement Calculator'!$B$6),AD316))</f>
        <v/>
      </c>
      <c r="AE317" s="135"/>
      <c r="AF317" s="83" t="str">
        <f>IF(AE317="","",NPER((1+'Retirement Calculator'!$B$15)/(1+'Retirement Calculator'!$B$14)-1,-12*AE317,AA317,,1))</f>
        <v/>
      </c>
      <c r="AG317" s="129" t="str">
        <f t="shared" si="86"/>
        <v/>
      </c>
      <c r="AH317" s="43" t="e">
        <f t="shared" si="87"/>
        <v>#N/A</v>
      </c>
      <c r="AI317" s="43" t="e">
        <f>IF(AI316&lt;'Retirement Calculator'!$B$68,AI316+1,NA())</f>
        <v>#N/A</v>
      </c>
      <c r="AJ317" s="47" t="str">
        <f>IF(ISERROR(AI317),"",IF(AG317=AG316+1,AJ316*(1+'Retirement Calculator'!$B$67),AJ316))</f>
        <v/>
      </c>
      <c r="AK317" s="43" t="e">
        <f>IF(ISERROR(AJ317),"",FV((1+'Retirement Calculator'!$B$56)^(1/12)-1,AI317,-AJ317,,0))</f>
        <v>#N/A</v>
      </c>
      <c r="AL317" s="47">
        <f>SUM($AJ$5:AJ317)</f>
        <v>15743347.467671828</v>
      </c>
      <c r="AN317" s="43" t="str">
        <f>IF(C317="","",SUM($C$5:C317))</f>
        <v/>
      </c>
      <c r="AP317" s="43" t="str">
        <f t="shared" si="88"/>
        <v/>
      </c>
      <c r="AQ317" s="43" t="e">
        <f t="shared" si="89"/>
        <v>#N/A</v>
      </c>
      <c r="AR317" s="43" t="e">
        <f>IF(AR316&lt;'Retirement Calculator'!$B$68,AR316+1,NA())</f>
        <v>#N/A</v>
      </c>
      <c r="AS317" s="45" t="str">
        <f>IF(ISERROR(AR317),"",IF(AP317=AP316+1,AS316*(1+'Retirement Calculator'!$B$67),AS316))</f>
        <v/>
      </c>
      <c r="AT317" s="43" t="e">
        <f>IF(ISERROR(AS317),"",FV((1+'Retirement Calculator'!$B$57)^(1/12)-1,AR317,-AS317,,0))</f>
        <v>#N/A</v>
      </c>
      <c r="AU317" s="47" t="e">
        <f>SUM($AJ$5:AS317)</f>
        <v>#N/A</v>
      </c>
      <c r="AW317" s="43" t="str">
        <f>IF(I317="","",SUM($I$5:I317))</f>
        <v/>
      </c>
      <c r="AY317" s="43" t="str">
        <f t="shared" si="90"/>
        <v/>
      </c>
      <c r="AZ317" s="43" t="e">
        <f t="shared" si="91"/>
        <v>#N/A</v>
      </c>
      <c r="BA317" s="43" t="e">
        <f>IF(BA316&lt;'Retirement Calculator'!$B$68,BA316+1,NA())</f>
        <v>#N/A</v>
      </c>
      <c r="BB317" s="45" t="str">
        <f>IF(ISERROR(BA317),"",IF(AY317=AY316+1,BB316*(1+'Retirement Calculator'!$B$67),BB316))</f>
        <v/>
      </c>
      <c r="BC317" s="43" t="e">
        <f>IF(ISERROR(BB317),"",FV((1+'Retirement Calculator'!$B$58)^(1/12)-1,BA317,-BB317,,0))</f>
        <v>#N/A</v>
      </c>
      <c r="BD317" s="47" t="e">
        <f>SUM($AJ$5:BB317)</f>
        <v>#N/A</v>
      </c>
      <c r="BF317" s="43" t="str">
        <f>IF(O317="","",SUM($O$5:O317))</f>
        <v/>
      </c>
      <c r="BH317" s="43" t="str">
        <f t="shared" si="92"/>
        <v/>
      </c>
      <c r="BI317" s="43" t="e">
        <f t="shared" si="93"/>
        <v>#N/A</v>
      </c>
      <c r="BJ317" s="43" t="e">
        <f>IF(BJ316&lt;'Retirement Calculator'!$B$68,BJ316+1,NA())</f>
        <v>#N/A</v>
      </c>
      <c r="BM317" s="43" t="str">
        <f t="shared" si="94"/>
        <v/>
      </c>
      <c r="BN317" s="43" t="e">
        <f t="shared" si="95"/>
        <v>#N/A</v>
      </c>
      <c r="BO317" s="43" t="e">
        <f>IF(BO316&lt;'Retirement Calculator'!$B$68,BO316+1,NA())</f>
        <v>#N/A</v>
      </c>
      <c r="BR317" s="43" t="str">
        <f t="shared" si="96"/>
        <v/>
      </c>
      <c r="BS317" s="43" t="e">
        <f t="shared" si="97"/>
        <v>#N/A</v>
      </c>
      <c r="BT317" s="43" t="e">
        <f>IF(BT316&lt;'Retirement Calculator'!$B$68,BT316+1,NA())</f>
        <v>#N/A</v>
      </c>
      <c r="BW317" s="43" t="str">
        <f t="shared" si="98"/>
        <v/>
      </c>
      <c r="BX317" s="43" t="e">
        <f t="shared" si="99"/>
        <v>#N/A</v>
      </c>
      <c r="BY317" s="43" t="e">
        <f>IF(BY316&lt;'Retirement Calculator'!$B$68,BY316+1,NA())</f>
        <v>#N/A</v>
      </c>
    </row>
    <row r="318" spans="1:77">
      <c r="A318" s="44"/>
      <c r="B318" s="12" t="e">
        <f xml:space="preserve"> IF(ISERROR(F318),NA(),AI318)</f>
        <v>#N/A</v>
      </c>
      <c r="C318" s="71"/>
      <c r="D318" s="104"/>
      <c r="E318" s="99"/>
      <c r="F318" s="102" t="e">
        <f t="shared" si="83"/>
        <v>#N/A</v>
      </c>
      <c r="G318" s="103" t="str">
        <f>IF(D318="","",(D318+G317)*(1+((1+'Retirement Calculator'!$B$56)^(1/12)-1)))</f>
        <v/>
      </c>
      <c r="H318" s="55" t="str">
        <f>IF(C318="","",FV((1+'Retirement Calculator'!$B$56)^(1/12)-1,AI318,-C318,,0))</f>
        <v/>
      </c>
      <c r="I318" s="71"/>
      <c r="J318" s="99"/>
      <c r="K318" s="99"/>
      <c r="L318" s="102" t="e">
        <f t="shared" si="84"/>
        <v>#N/A</v>
      </c>
      <c r="M318" s="12" t="str">
        <f>IF(I318="","",FV((1+'Retirement Calculator'!$B$57)^(1/12)-1,AR318,-I318,,0))</f>
        <v/>
      </c>
      <c r="N318" s="12" t="str">
        <f>IF(J318="","",(J318+N317)*(1+((1+'Retirement Calculator'!$B$57)^(1/12)-1)))</f>
        <v/>
      </c>
      <c r="O318" s="71"/>
      <c r="P318" s="71"/>
      <c r="Q318" s="99"/>
      <c r="R318" s="69" t="e">
        <f t="shared" si="85"/>
        <v>#N/A</v>
      </c>
      <c r="S318" s="12" t="str">
        <f>IF(O318="","",FV((1+'Retirement Calculator'!$B$58)^(1/12)-1,BA318,-O318,,0))</f>
        <v/>
      </c>
      <c r="T318" s="43" t="str">
        <f>IF(P318="","",(P318+T317)*(1+((1+'Retirement Calculator'!$B$58)^(1/12)-1)))</f>
        <v/>
      </c>
      <c r="U318" s="71"/>
      <c r="V318" s="99"/>
      <c r="W318" s="108" t="str">
        <f>IF(U318="","",(U318+W317)*(1+((1+'Retirement Calculator'!$C$65)^(1/12)-1)))</f>
        <v/>
      </c>
      <c r="X318" s="73">
        <f t="shared" si="80"/>
        <v>0</v>
      </c>
      <c r="Y318" s="83" t="str">
        <f>IF(ISERROR(B318),"",SUM($X$5:X318))</f>
        <v/>
      </c>
      <c r="Z318" s="73">
        <f t="shared" si="81"/>
        <v>0</v>
      </c>
      <c r="AA318" s="83" t="str">
        <f>IF(ISERROR(B318),"",IF(Z318=0,NA(),SUM($Z$5:Z318)))</f>
        <v/>
      </c>
      <c r="AB318" s="83">
        <f t="shared" si="82"/>
        <v>0</v>
      </c>
      <c r="AC318" s="83" t="str">
        <f>IF(ISERROR(B318),"",IF(AB318=0,NA(),SUM($AB$5:AB318)))</f>
        <v/>
      </c>
      <c r="AD318" s="68" t="str">
        <f>IF(ISERROR(AI318),"",IF(AG318=AG317+1,AD317*(1+'Retirement Calculator'!$B$6),AD317))</f>
        <v/>
      </c>
      <c r="AE318" s="135"/>
      <c r="AF318" s="83" t="str">
        <f>IF(AE318="","",NPER((1+'Retirement Calculator'!$B$15)/(1+'Retirement Calculator'!$B$14)-1,-12*AE318,AA318,,1))</f>
        <v/>
      </c>
      <c r="AG318" s="129" t="str">
        <f t="shared" si="86"/>
        <v/>
      </c>
      <c r="AH318" s="43" t="e">
        <f t="shared" si="87"/>
        <v>#N/A</v>
      </c>
      <c r="AI318" s="43" t="e">
        <f>IF(AI317&lt;'Retirement Calculator'!$B$68,AI317+1,NA())</f>
        <v>#N/A</v>
      </c>
      <c r="AJ318" s="47" t="str">
        <f>IF(ISERROR(AI318),"",IF(AG318=AG317+1,AJ317*(1+'Retirement Calculator'!$B$67),AJ317))</f>
        <v/>
      </c>
      <c r="AK318" s="43" t="e">
        <f>IF(ISERROR(AJ318),"",FV((1+'Retirement Calculator'!$B$56)^(1/12)-1,AI318,-AJ318,,0))</f>
        <v>#N/A</v>
      </c>
      <c r="AL318" s="47">
        <f>SUM($AJ$5:AJ318)</f>
        <v>15743347.467671828</v>
      </c>
      <c r="AN318" s="43" t="str">
        <f>IF(C318="","",SUM($C$5:C318))</f>
        <v/>
      </c>
      <c r="AP318" s="43" t="str">
        <f t="shared" si="88"/>
        <v/>
      </c>
      <c r="AQ318" s="43" t="e">
        <f t="shared" si="89"/>
        <v>#N/A</v>
      </c>
      <c r="AR318" s="43" t="e">
        <f>IF(AR317&lt;'Retirement Calculator'!$B$68,AR317+1,NA())</f>
        <v>#N/A</v>
      </c>
      <c r="AS318" s="45" t="str">
        <f>IF(ISERROR(AR318),"",IF(AP318=AP317+1,AS317*(1+'Retirement Calculator'!$B$67),AS317))</f>
        <v/>
      </c>
      <c r="AT318" s="43" t="e">
        <f>IF(ISERROR(AS318),"",FV((1+'Retirement Calculator'!$B$57)^(1/12)-1,AR318,-AS318,,0))</f>
        <v>#N/A</v>
      </c>
      <c r="AU318" s="47" t="e">
        <f>SUM($AJ$5:AS318)</f>
        <v>#N/A</v>
      </c>
      <c r="AW318" s="43" t="str">
        <f>IF(I318="","",SUM($I$5:I318))</f>
        <v/>
      </c>
      <c r="AY318" s="43" t="str">
        <f t="shared" si="90"/>
        <v/>
      </c>
      <c r="AZ318" s="43" t="e">
        <f t="shared" si="91"/>
        <v>#N/A</v>
      </c>
      <c r="BA318" s="43" t="e">
        <f>IF(BA317&lt;'Retirement Calculator'!$B$68,BA317+1,NA())</f>
        <v>#N/A</v>
      </c>
      <c r="BB318" s="45" t="str">
        <f>IF(ISERROR(BA318),"",IF(AY318=AY317+1,BB317*(1+'Retirement Calculator'!$B$67),BB317))</f>
        <v/>
      </c>
      <c r="BC318" s="43" t="e">
        <f>IF(ISERROR(BB318),"",FV((1+'Retirement Calculator'!$B$58)^(1/12)-1,BA318,-BB318,,0))</f>
        <v>#N/A</v>
      </c>
      <c r="BD318" s="47" t="e">
        <f>SUM($AJ$5:BB318)</f>
        <v>#N/A</v>
      </c>
      <c r="BF318" s="43" t="str">
        <f>IF(O318="","",SUM($O$5:O318))</f>
        <v/>
      </c>
      <c r="BH318" s="43" t="str">
        <f t="shared" si="92"/>
        <v/>
      </c>
      <c r="BI318" s="43" t="e">
        <f t="shared" si="93"/>
        <v>#N/A</v>
      </c>
      <c r="BJ318" s="43" t="e">
        <f>IF(BJ317&lt;'Retirement Calculator'!$B$68,BJ317+1,NA())</f>
        <v>#N/A</v>
      </c>
      <c r="BM318" s="43" t="str">
        <f t="shared" si="94"/>
        <v/>
      </c>
      <c r="BN318" s="43" t="e">
        <f t="shared" si="95"/>
        <v>#N/A</v>
      </c>
      <c r="BO318" s="43" t="e">
        <f>IF(BO317&lt;'Retirement Calculator'!$B$68,BO317+1,NA())</f>
        <v>#N/A</v>
      </c>
      <c r="BR318" s="43" t="str">
        <f t="shared" si="96"/>
        <v/>
      </c>
      <c r="BS318" s="43" t="e">
        <f t="shared" si="97"/>
        <v>#N/A</v>
      </c>
      <c r="BT318" s="43" t="e">
        <f>IF(BT317&lt;'Retirement Calculator'!$B$68,BT317+1,NA())</f>
        <v>#N/A</v>
      </c>
      <c r="BW318" s="43" t="str">
        <f t="shared" si="98"/>
        <v/>
      </c>
      <c r="BX318" s="43" t="e">
        <f t="shared" si="99"/>
        <v>#N/A</v>
      </c>
      <c r="BY318" s="43" t="e">
        <f>IF(BY317&lt;'Retirement Calculator'!$B$68,BY317+1,NA())</f>
        <v>#N/A</v>
      </c>
    </row>
    <row r="319" spans="1:77">
      <c r="A319" s="44"/>
      <c r="B319" s="12" t="e">
        <f xml:space="preserve"> IF(ISERROR(F319),NA(),AI319)</f>
        <v>#N/A</v>
      </c>
      <c r="C319" s="71"/>
      <c r="D319" s="104"/>
      <c r="E319" s="99"/>
      <c r="F319" s="102" t="e">
        <f t="shared" si="83"/>
        <v>#N/A</v>
      </c>
      <c r="G319" s="103" t="str">
        <f>IF(D319="","",(D319+G318)*(1+((1+'Retirement Calculator'!$B$56)^(1/12)-1)))</f>
        <v/>
      </c>
      <c r="H319" s="55" t="str">
        <f>IF(C319="","",FV((1+'Retirement Calculator'!$B$56)^(1/12)-1,AI319,-C319,,0))</f>
        <v/>
      </c>
      <c r="I319" s="71"/>
      <c r="J319" s="99"/>
      <c r="K319" s="99"/>
      <c r="L319" s="102" t="e">
        <f t="shared" si="84"/>
        <v>#N/A</v>
      </c>
      <c r="M319" s="12" t="str">
        <f>IF(I319="","",FV((1+'Retirement Calculator'!$B$57)^(1/12)-1,AR319,-I319,,0))</f>
        <v/>
      </c>
      <c r="N319" s="12" t="str">
        <f>IF(J319="","",(J319+N318)*(1+((1+'Retirement Calculator'!$B$57)^(1/12)-1)))</f>
        <v/>
      </c>
      <c r="O319" s="71"/>
      <c r="P319" s="71"/>
      <c r="Q319" s="99"/>
      <c r="R319" s="69" t="e">
        <f t="shared" si="85"/>
        <v>#N/A</v>
      </c>
      <c r="S319" s="12" t="str">
        <f>IF(O319="","",FV((1+'Retirement Calculator'!$B$58)^(1/12)-1,BA319,-O319,,0))</f>
        <v/>
      </c>
      <c r="T319" s="43" t="str">
        <f>IF(P319="","",(P319+T318)*(1+((1+'Retirement Calculator'!$B$58)^(1/12)-1)))</f>
        <v/>
      </c>
      <c r="U319" s="71"/>
      <c r="V319" s="99"/>
      <c r="W319" s="108" t="str">
        <f>IF(U319="","",(U319+W318)*(1+((1+'Retirement Calculator'!$C$65)^(1/12)-1)))</f>
        <v/>
      </c>
      <c r="X319" s="73">
        <f t="shared" si="80"/>
        <v>0</v>
      </c>
      <c r="Y319" s="83" t="str">
        <f>IF(ISERROR(B319),"",SUM($X$5:X319))</f>
        <v/>
      </c>
      <c r="Z319" s="73">
        <f t="shared" si="81"/>
        <v>0</v>
      </c>
      <c r="AA319" s="83" t="str">
        <f>IF(ISERROR(B319),"",IF(Z319=0,NA(),SUM($Z$5:Z319)))</f>
        <v/>
      </c>
      <c r="AB319" s="83">
        <f t="shared" si="82"/>
        <v>0</v>
      </c>
      <c r="AC319" s="83" t="str">
        <f>IF(ISERROR(B319),"",IF(AB319=0,NA(),SUM($AB$5:AB319)))</f>
        <v/>
      </c>
      <c r="AD319" s="68" t="str">
        <f>IF(ISERROR(AI319),"",IF(AG319=AG318+1,AD318*(1+'Retirement Calculator'!$B$6),AD318))</f>
        <v/>
      </c>
      <c r="AE319" s="135"/>
      <c r="AF319" s="83" t="str">
        <f>IF(AE319="","",NPER((1+'Retirement Calculator'!$B$15)/(1+'Retirement Calculator'!$B$14)-1,-12*AE319,AA319,,1))</f>
        <v/>
      </c>
      <c r="AG319" s="129" t="str">
        <f t="shared" si="86"/>
        <v/>
      </c>
      <c r="AH319" s="43" t="e">
        <f t="shared" si="87"/>
        <v>#N/A</v>
      </c>
      <c r="AI319" s="43" t="e">
        <f>IF(AI318&lt;'Retirement Calculator'!$B$68,AI318+1,NA())</f>
        <v>#N/A</v>
      </c>
      <c r="AJ319" s="47" t="str">
        <f>IF(ISERROR(AI319),"",IF(AG319=AG318+1,AJ318*(1+'Retirement Calculator'!$B$67),AJ318))</f>
        <v/>
      </c>
      <c r="AK319" s="43" t="e">
        <f>IF(ISERROR(AJ319),"",FV((1+'Retirement Calculator'!$B$56)^(1/12)-1,AI319,-AJ319,,0))</f>
        <v>#N/A</v>
      </c>
      <c r="AL319" s="47">
        <f>SUM($AJ$5:AJ319)</f>
        <v>15743347.467671828</v>
      </c>
      <c r="AN319" s="43" t="str">
        <f>IF(C319="","",SUM($C$5:C319))</f>
        <v/>
      </c>
      <c r="AP319" s="43" t="str">
        <f t="shared" si="88"/>
        <v/>
      </c>
      <c r="AQ319" s="43" t="e">
        <f t="shared" si="89"/>
        <v>#N/A</v>
      </c>
      <c r="AR319" s="43" t="e">
        <f>IF(AR318&lt;'Retirement Calculator'!$B$68,AR318+1,NA())</f>
        <v>#N/A</v>
      </c>
      <c r="AS319" s="45" t="str">
        <f>IF(ISERROR(AR319),"",IF(AP319=AP318+1,AS318*(1+'Retirement Calculator'!$B$67),AS318))</f>
        <v/>
      </c>
      <c r="AT319" s="43" t="e">
        <f>IF(ISERROR(AS319),"",FV((1+'Retirement Calculator'!$B$57)^(1/12)-1,AR319,-AS319,,0))</f>
        <v>#N/A</v>
      </c>
      <c r="AU319" s="47" t="e">
        <f>SUM($AJ$5:AS319)</f>
        <v>#N/A</v>
      </c>
      <c r="AW319" s="43" t="str">
        <f>IF(I319="","",SUM($I$5:I319))</f>
        <v/>
      </c>
      <c r="AY319" s="43" t="str">
        <f t="shared" si="90"/>
        <v/>
      </c>
      <c r="AZ319" s="43" t="e">
        <f t="shared" si="91"/>
        <v>#N/A</v>
      </c>
      <c r="BA319" s="43" t="e">
        <f>IF(BA318&lt;'Retirement Calculator'!$B$68,BA318+1,NA())</f>
        <v>#N/A</v>
      </c>
      <c r="BB319" s="45" t="str">
        <f>IF(ISERROR(BA319),"",IF(AY319=AY318+1,BB318*(1+'Retirement Calculator'!$B$67),BB318))</f>
        <v/>
      </c>
      <c r="BC319" s="43" t="e">
        <f>IF(ISERROR(BB319),"",FV((1+'Retirement Calculator'!$B$58)^(1/12)-1,BA319,-BB319,,0))</f>
        <v>#N/A</v>
      </c>
      <c r="BD319" s="47" t="e">
        <f>SUM($AJ$5:BB319)</f>
        <v>#N/A</v>
      </c>
      <c r="BF319" s="43" t="str">
        <f>IF(O319="","",SUM($O$5:O319))</f>
        <v/>
      </c>
      <c r="BH319" s="43" t="str">
        <f t="shared" si="92"/>
        <v/>
      </c>
      <c r="BI319" s="43" t="e">
        <f t="shared" si="93"/>
        <v>#N/A</v>
      </c>
      <c r="BJ319" s="43" t="e">
        <f>IF(BJ318&lt;'Retirement Calculator'!$B$68,BJ318+1,NA())</f>
        <v>#N/A</v>
      </c>
      <c r="BM319" s="43" t="str">
        <f t="shared" si="94"/>
        <v/>
      </c>
      <c r="BN319" s="43" t="e">
        <f t="shared" si="95"/>
        <v>#N/A</v>
      </c>
      <c r="BO319" s="43" t="e">
        <f>IF(BO318&lt;'Retirement Calculator'!$B$68,BO318+1,NA())</f>
        <v>#N/A</v>
      </c>
      <c r="BR319" s="43" t="str">
        <f t="shared" si="96"/>
        <v/>
      </c>
      <c r="BS319" s="43" t="e">
        <f t="shared" si="97"/>
        <v>#N/A</v>
      </c>
      <c r="BT319" s="43" t="e">
        <f>IF(BT318&lt;'Retirement Calculator'!$B$68,BT318+1,NA())</f>
        <v>#N/A</v>
      </c>
      <c r="BW319" s="43" t="str">
        <f t="shared" si="98"/>
        <v/>
      </c>
      <c r="BX319" s="43" t="e">
        <f t="shared" si="99"/>
        <v>#N/A</v>
      </c>
      <c r="BY319" s="43" t="e">
        <f>IF(BY318&lt;'Retirement Calculator'!$B$68,BY318+1,NA())</f>
        <v>#N/A</v>
      </c>
    </row>
    <row r="320" spans="1:77">
      <c r="A320" s="44"/>
      <c r="B320" s="12" t="e">
        <f xml:space="preserve"> IF(ISERROR(F320),NA(),AI320)</f>
        <v>#N/A</v>
      </c>
      <c r="C320" s="71"/>
      <c r="D320" s="104"/>
      <c r="E320" s="99"/>
      <c r="F320" s="102" t="e">
        <f t="shared" si="83"/>
        <v>#N/A</v>
      </c>
      <c r="G320" s="103" t="str">
        <f>IF(D320="","",(D320+G319)*(1+((1+'Retirement Calculator'!$B$56)^(1/12)-1)))</f>
        <v/>
      </c>
      <c r="H320" s="55" t="str">
        <f>IF(C320="","",FV((1+'Retirement Calculator'!$B$56)^(1/12)-1,AI320,-C320,,0))</f>
        <v/>
      </c>
      <c r="I320" s="71"/>
      <c r="J320" s="99"/>
      <c r="K320" s="99"/>
      <c r="L320" s="102" t="e">
        <f t="shared" si="84"/>
        <v>#N/A</v>
      </c>
      <c r="M320" s="12" t="str">
        <f>IF(I320="","",FV((1+'Retirement Calculator'!$B$57)^(1/12)-1,AR320,-I320,,0))</f>
        <v/>
      </c>
      <c r="N320" s="12" t="str">
        <f>IF(J320="","",(J320+N319)*(1+((1+'Retirement Calculator'!$B$57)^(1/12)-1)))</f>
        <v/>
      </c>
      <c r="O320" s="71"/>
      <c r="P320" s="71"/>
      <c r="Q320" s="99"/>
      <c r="R320" s="69" t="e">
        <f t="shared" si="85"/>
        <v>#N/A</v>
      </c>
      <c r="S320" s="12" t="str">
        <f>IF(O320="","",FV((1+'Retirement Calculator'!$B$58)^(1/12)-1,BA320,-O320,,0))</f>
        <v/>
      </c>
      <c r="T320" s="43" t="str">
        <f>IF(P320="","",(P320+T319)*(1+((1+'Retirement Calculator'!$B$58)^(1/12)-1)))</f>
        <v/>
      </c>
      <c r="U320" s="71"/>
      <c r="V320" s="99"/>
      <c r="W320" s="108" t="str">
        <f>IF(U320="","",(U320+W319)*(1+((1+'Retirement Calculator'!$C$65)^(1/12)-1)))</f>
        <v/>
      </c>
      <c r="X320" s="73">
        <f t="shared" si="80"/>
        <v>0</v>
      </c>
      <c r="Y320" s="83" t="str">
        <f>IF(ISERROR(B320),"",SUM($X$5:X320))</f>
        <v/>
      </c>
      <c r="Z320" s="73">
        <f t="shared" si="81"/>
        <v>0</v>
      </c>
      <c r="AA320" s="83" t="str">
        <f>IF(ISERROR(B320),"",IF(Z320=0,NA(),SUM($Z$5:Z320)))</f>
        <v/>
      </c>
      <c r="AB320" s="83">
        <f t="shared" si="82"/>
        <v>0</v>
      </c>
      <c r="AC320" s="83" t="str">
        <f>IF(ISERROR(B320),"",IF(AB320=0,NA(),SUM($AB$5:AB320)))</f>
        <v/>
      </c>
      <c r="AD320" s="68" t="str">
        <f>IF(ISERROR(AI320),"",IF(AG320=AG319+1,AD319*(1+'Retirement Calculator'!$B$6),AD319))</f>
        <v/>
      </c>
      <c r="AE320" s="135"/>
      <c r="AF320" s="83" t="str">
        <f>IF(AE320="","",NPER((1+'Retirement Calculator'!$B$15)/(1+'Retirement Calculator'!$B$14)-1,-12*AE320,AA320,,1))</f>
        <v/>
      </c>
      <c r="AG320" s="129" t="str">
        <f t="shared" si="86"/>
        <v/>
      </c>
      <c r="AH320" s="43" t="e">
        <f t="shared" si="87"/>
        <v>#N/A</v>
      </c>
      <c r="AI320" s="43" t="e">
        <f>IF(AI319&lt;'Retirement Calculator'!$B$68,AI319+1,NA())</f>
        <v>#N/A</v>
      </c>
      <c r="AJ320" s="47" t="str">
        <f>IF(ISERROR(AI320),"",IF(AG320=AG319+1,AJ319*(1+'Retirement Calculator'!$B$67),AJ319))</f>
        <v/>
      </c>
      <c r="AK320" s="43" t="e">
        <f>IF(ISERROR(AJ320),"",FV((1+'Retirement Calculator'!$B$56)^(1/12)-1,AI320,-AJ320,,0))</f>
        <v>#N/A</v>
      </c>
      <c r="AL320" s="47">
        <f>SUM($AJ$5:AJ320)</f>
        <v>15743347.467671828</v>
      </c>
      <c r="AN320" s="43" t="str">
        <f>IF(C320="","",SUM($C$5:C320))</f>
        <v/>
      </c>
      <c r="AP320" s="43" t="str">
        <f t="shared" si="88"/>
        <v/>
      </c>
      <c r="AQ320" s="43" t="e">
        <f t="shared" si="89"/>
        <v>#N/A</v>
      </c>
      <c r="AR320" s="43" t="e">
        <f>IF(AR319&lt;'Retirement Calculator'!$B$68,AR319+1,NA())</f>
        <v>#N/A</v>
      </c>
      <c r="AS320" s="45" t="str">
        <f>IF(ISERROR(AR320),"",IF(AP320=AP319+1,AS319*(1+'Retirement Calculator'!$B$67),AS319))</f>
        <v/>
      </c>
      <c r="AT320" s="43" t="e">
        <f>IF(ISERROR(AS320),"",FV((1+'Retirement Calculator'!$B$57)^(1/12)-1,AR320,-AS320,,0))</f>
        <v>#N/A</v>
      </c>
      <c r="AU320" s="47" t="e">
        <f>SUM($AJ$5:AS320)</f>
        <v>#N/A</v>
      </c>
      <c r="AW320" s="43" t="str">
        <f>IF(I320="","",SUM($I$5:I320))</f>
        <v/>
      </c>
      <c r="AY320" s="43" t="str">
        <f t="shared" si="90"/>
        <v/>
      </c>
      <c r="AZ320" s="43" t="e">
        <f t="shared" si="91"/>
        <v>#N/A</v>
      </c>
      <c r="BA320" s="43" t="e">
        <f>IF(BA319&lt;'Retirement Calculator'!$B$68,BA319+1,NA())</f>
        <v>#N/A</v>
      </c>
      <c r="BB320" s="45" t="str">
        <f>IF(ISERROR(BA320),"",IF(AY320=AY319+1,BB319*(1+'Retirement Calculator'!$B$67),BB319))</f>
        <v/>
      </c>
      <c r="BC320" s="43" t="e">
        <f>IF(ISERROR(BB320),"",FV((1+'Retirement Calculator'!$B$58)^(1/12)-1,BA320,-BB320,,0))</f>
        <v>#N/A</v>
      </c>
      <c r="BD320" s="47" t="e">
        <f>SUM($AJ$5:BB320)</f>
        <v>#N/A</v>
      </c>
      <c r="BF320" s="43" t="str">
        <f>IF(O320="","",SUM($O$5:O320))</f>
        <v/>
      </c>
      <c r="BH320" s="43" t="str">
        <f t="shared" si="92"/>
        <v/>
      </c>
      <c r="BI320" s="43" t="e">
        <f t="shared" si="93"/>
        <v>#N/A</v>
      </c>
      <c r="BJ320" s="43" t="e">
        <f>IF(BJ319&lt;'Retirement Calculator'!$B$68,BJ319+1,NA())</f>
        <v>#N/A</v>
      </c>
      <c r="BM320" s="43" t="str">
        <f t="shared" si="94"/>
        <v/>
      </c>
      <c r="BN320" s="43" t="e">
        <f t="shared" si="95"/>
        <v>#N/A</v>
      </c>
      <c r="BO320" s="43" t="e">
        <f>IF(BO319&lt;'Retirement Calculator'!$B$68,BO319+1,NA())</f>
        <v>#N/A</v>
      </c>
      <c r="BR320" s="43" t="str">
        <f t="shared" si="96"/>
        <v/>
      </c>
      <c r="BS320" s="43" t="e">
        <f t="shared" si="97"/>
        <v>#N/A</v>
      </c>
      <c r="BT320" s="43" t="e">
        <f>IF(BT319&lt;'Retirement Calculator'!$B$68,BT319+1,NA())</f>
        <v>#N/A</v>
      </c>
      <c r="BW320" s="43" t="str">
        <f t="shared" si="98"/>
        <v/>
      </c>
      <c r="BX320" s="43" t="e">
        <f t="shared" si="99"/>
        <v>#N/A</v>
      </c>
      <c r="BY320" s="43" t="e">
        <f>IF(BY319&lt;'Retirement Calculator'!$B$68,BY319+1,NA())</f>
        <v>#N/A</v>
      </c>
    </row>
    <row r="321" spans="1:77">
      <c r="A321" s="44"/>
      <c r="B321" s="12" t="e">
        <f xml:space="preserve"> IF(ISERROR(F321),NA(),AI321)</f>
        <v>#N/A</v>
      </c>
      <c r="C321" s="71"/>
      <c r="D321" s="104"/>
      <c r="E321" s="99"/>
      <c r="F321" s="102" t="e">
        <f t="shared" si="83"/>
        <v>#N/A</v>
      </c>
      <c r="G321" s="103" t="str">
        <f>IF(D321="","",(D321+G320)*(1+((1+'Retirement Calculator'!$B$56)^(1/12)-1)))</f>
        <v/>
      </c>
      <c r="H321" s="55" t="str">
        <f>IF(C321="","",FV((1+'Retirement Calculator'!$B$56)^(1/12)-1,AI321,-C321,,0))</f>
        <v/>
      </c>
      <c r="I321" s="71"/>
      <c r="J321" s="99"/>
      <c r="K321" s="99"/>
      <c r="L321" s="102" t="e">
        <f t="shared" si="84"/>
        <v>#N/A</v>
      </c>
      <c r="M321" s="12" t="str">
        <f>IF(I321="","",FV((1+'Retirement Calculator'!$B$57)^(1/12)-1,AR321,-I321,,0))</f>
        <v/>
      </c>
      <c r="N321" s="12" t="str">
        <f>IF(J321="","",(J321+N320)*(1+((1+'Retirement Calculator'!$B$57)^(1/12)-1)))</f>
        <v/>
      </c>
      <c r="O321" s="71"/>
      <c r="P321" s="71"/>
      <c r="Q321" s="99"/>
      <c r="R321" s="69" t="e">
        <f t="shared" si="85"/>
        <v>#N/A</v>
      </c>
      <c r="S321" s="12" t="str">
        <f>IF(O321="","",FV((1+'Retirement Calculator'!$B$58)^(1/12)-1,BA321,-O321,,0))</f>
        <v/>
      </c>
      <c r="T321" s="43" t="str">
        <f>IF(P321="","",(P321+T320)*(1+((1+'Retirement Calculator'!$B$58)^(1/12)-1)))</f>
        <v/>
      </c>
      <c r="U321" s="71"/>
      <c r="V321" s="99"/>
      <c r="W321" s="108" t="str">
        <f>IF(U321="","",(U321+W320)*(1+((1+'Retirement Calculator'!$C$65)^(1/12)-1)))</f>
        <v/>
      </c>
      <c r="X321" s="73">
        <f t="shared" si="80"/>
        <v>0</v>
      </c>
      <c r="Y321" s="83" t="str">
        <f>IF(ISERROR(B321),"",SUM($X$5:X321))</f>
        <v/>
      </c>
      <c r="Z321" s="73">
        <f t="shared" si="81"/>
        <v>0</v>
      </c>
      <c r="AA321" s="83" t="str">
        <f>IF(ISERROR(B321),"",IF(Z321=0,NA(),SUM($Z$5:Z321)))</f>
        <v/>
      </c>
      <c r="AB321" s="83">
        <f t="shared" si="82"/>
        <v>0</v>
      </c>
      <c r="AC321" s="83" t="str">
        <f>IF(ISERROR(B321),"",IF(AB321=0,NA(),SUM($AB$5:AB321)))</f>
        <v/>
      </c>
      <c r="AD321" s="68" t="str">
        <f>IF(ISERROR(AI321),"",IF(AG321=AG320+1,AD320*(1+'Retirement Calculator'!$B$6),AD320))</f>
        <v/>
      </c>
      <c r="AE321" s="135"/>
      <c r="AF321" s="83" t="str">
        <f>IF(AE321="","",NPER((1+'Retirement Calculator'!$B$15)/(1+'Retirement Calculator'!$B$14)-1,-12*AE321,AA321,,1))</f>
        <v/>
      </c>
      <c r="AG321" s="129" t="str">
        <f t="shared" si="86"/>
        <v/>
      </c>
      <c r="AH321" s="43" t="e">
        <f t="shared" si="87"/>
        <v>#N/A</v>
      </c>
      <c r="AI321" s="43" t="e">
        <f>IF(AI320&lt;'Retirement Calculator'!$B$68,AI320+1,NA())</f>
        <v>#N/A</v>
      </c>
      <c r="AJ321" s="47" t="str">
        <f>IF(ISERROR(AI321),"",IF(AG321=AG320+1,AJ320*(1+'Retirement Calculator'!$B$67),AJ320))</f>
        <v/>
      </c>
      <c r="AK321" s="43" t="e">
        <f>IF(ISERROR(AJ321),"",FV((1+'Retirement Calculator'!$B$56)^(1/12)-1,AI321,-AJ321,,0))</f>
        <v>#N/A</v>
      </c>
      <c r="AL321" s="47">
        <f>SUM($AJ$5:AJ321)</f>
        <v>15743347.467671828</v>
      </c>
      <c r="AN321" s="43" t="str">
        <f>IF(C321="","",SUM($C$5:C321))</f>
        <v/>
      </c>
      <c r="AP321" s="43" t="str">
        <f t="shared" si="88"/>
        <v/>
      </c>
      <c r="AQ321" s="43" t="e">
        <f t="shared" si="89"/>
        <v>#N/A</v>
      </c>
      <c r="AR321" s="43" t="e">
        <f>IF(AR320&lt;'Retirement Calculator'!$B$68,AR320+1,NA())</f>
        <v>#N/A</v>
      </c>
      <c r="AS321" s="45" t="str">
        <f>IF(ISERROR(AR321),"",IF(AP321=AP320+1,AS320*(1+'Retirement Calculator'!$B$67),AS320))</f>
        <v/>
      </c>
      <c r="AT321" s="43" t="e">
        <f>IF(ISERROR(AS321),"",FV((1+'Retirement Calculator'!$B$57)^(1/12)-1,AR321,-AS321,,0))</f>
        <v>#N/A</v>
      </c>
      <c r="AU321" s="47" t="e">
        <f>SUM($AJ$5:AS321)</f>
        <v>#N/A</v>
      </c>
      <c r="AW321" s="43" t="str">
        <f>IF(I321="","",SUM($I$5:I321))</f>
        <v/>
      </c>
      <c r="AY321" s="43" t="str">
        <f t="shared" si="90"/>
        <v/>
      </c>
      <c r="AZ321" s="43" t="e">
        <f t="shared" si="91"/>
        <v>#N/A</v>
      </c>
      <c r="BA321" s="43" t="e">
        <f>IF(BA320&lt;'Retirement Calculator'!$B$68,BA320+1,NA())</f>
        <v>#N/A</v>
      </c>
      <c r="BB321" s="45" t="str">
        <f>IF(ISERROR(BA321),"",IF(AY321=AY320+1,BB320*(1+'Retirement Calculator'!$B$67),BB320))</f>
        <v/>
      </c>
      <c r="BC321" s="43" t="e">
        <f>IF(ISERROR(BB321),"",FV((1+'Retirement Calculator'!$B$58)^(1/12)-1,BA321,-BB321,,0))</f>
        <v>#N/A</v>
      </c>
      <c r="BD321" s="47" t="e">
        <f>SUM($AJ$5:BB321)</f>
        <v>#N/A</v>
      </c>
      <c r="BF321" s="43" t="str">
        <f>IF(O321="","",SUM($O$5:O321))</f>
        <v/>
      </c>
      <c r="BH321" s="43" t="str">
        <f t="shared" si="92"/>
        <v/>
      </c>
      <c r="BI321" s="43" t="e">
        <f t="shared" si="93"/>
        <v>#N/A</v>
      </c>
      <c r="BJ321" s="43" t="e">
        <f>IF(BJ320&lt;'Retirement Calculator'!$B$68,BJ320+1,NA())</f>
        <v>#N/A</v>
      </c>
      <c r="BM321" s="43" t="str">
        <f t="shared" si="94"/>
        <v/>
      </c>
      <c r="BN321" s="43" t="e">
        <f t="shared" si="95"/>
        <v>#N/A</v>
      </c>
      <c r="BO321" s="43" t="e">
        <f>IF(BO320&lt;'Retirement Calculator'!$B$68,BO320+1,NA())</f>
        <v>#N/A</v>
      </c>
      <c r="BR321" s="43" t="str">
        <f t="shared" si="96"/>
        <v/>
      </c>
      <c r="BS321" s="43" t="e">
        <f t="shared" si="97"/>
        <v>#N/A</v>
      </c>
      <c r="BT321" s="43" t="e">
        <f>IF(BT320&lt;'Retirement Calculator'!$B$68,BT320+1,NA())</f>
        <v>#N/A</v>
      </c>
      <c r="BW321" s="43" t="str">
        <f t="shared" si="98"/>
        <v/>
      </c>
      <c r="BX321" s="43" t="e">
        <f t="shared" si="99"/>
        <v>#N/A</v>
      </c>
      <c r="BY321" s="43" t="e">
        <f>IF(BY320&lt;'Retirement Calculator'!$B$68,BY320+1,NA())</f>
        <v>#N/A</v>
      </c>
    </row>
    <row r="322" spans="1:77">
      <c r="A322" s="44"/>
      <c r="B322" s="12" t="e">
        <f xml:space="preserve"> IF(ISERROR(F322),NA(),AI322)</f>
        <v>#N/A</v>
      </c>
      <c r="C322" s="71"/>
      <c r="D322" s="104"/>
      <c r="E322" s="99"/>
      <c r="F322" s="102" t="e">
        <f t="shared" si="83"/>
        <v>#N/A</v>
      </c>
      <c r="G322" s="103" t="str">
        <f>IF(D322="","",(D322+G321)*(1+((1+'Retirement Calculator'!$B$56)^(1/12)-1)))</f>
        <v/>
      </c>
      <c r="H322" s="55" t="str">
        <f>IF(C322="","",FV((1+'Retirement Calculator'!$B$56)^(1/12)-1,AI322,-C322,,0))</f>
        <v/>
      </c>
      <c r="I322" s="71"/>
      <c r="J322" s="99"/>
      <c r="K322" s="99"/>
      <c r="L322" s="102" t="e">
        <f t="shared" si="84"/>
        <v>#N/A</v>
      </c>
      <c r="M322" s="12" t="str">
        <f>IF(I322="","",FV((1+'Retirement Calculator'!$B$57)^(1/12)-1,AR322,-I322,,0))</f>
        <v/>
      </c>
      <c r="N322" s="12" t="str">
        <f>IF(J322="","",(J322+N321)*(1+((1+'Retirement Calculator'!$B$57)^(1/12)-1)))</f>
        <v/>
      </c>
      <c r="O322" s="71"/>
      <c r="P322" s="71"/>
      <c r="Q322" s="99"/>
      <c r="R322" s="69" t="e">
        <f t="shared" si="85"/>
        <v>#N/A</v>
      </c>
      <c r="S322" s="12" t="str">
        <f>IF(O322="","",FV((1+'Retirement Calculator'!$B$58)^(1/12)-1,BA322,-O322,,0))</f>
        <v/>
      </c>
      <c r="T322" s="43" t="str">
        <f>IF(P322="","",(P322+T321)*(1+((1+'Retirement Calculator'!$B$58)^(1/12)-1)))</f>
        <v/>
      </c>
      <c r="U322" s="71"/>
      <c r="V322" s="99"/>
      <c r="W322" s="108" t="str">
        <f>IF(U322="","",(U322+W321)*(1+((1+'Retirement Calculator'!$C$65)^(1/12)-1)))</f>
        <v/>
      </c>
      <c r="X322" s="73">
        <f t="shared" si="80"/>
        <v>0</v>
      </c>
      <c r="Y322" s="83" t="str">
        <f>IF(ISERROR(B322),"",SUM($X$5:X322))</f>
        <v/>
      </c>
      <c r="Z322" s="73">
        <f t="shared" si="81"/>
        <v>0</v>
      </c>
      <c r="AA322" s="83" t="str">
        <f>IF(ISERROR(B322),"",IF(Z322=0,NA(),SUM($Z$5:Z322)))</f>
        <v/>
      </c>
      <c r="AB322" s="83">
        <f t="shared" si="82"/>
        <v>0</v>
      </c>
      <c r="AC322" s="83" t="str">
        <f>IF(ISERROR(B322),"",IF(AB322=0,NA(),SUM($AB$5:AB322)))</f>
        <v/>
      </c>
      <c r="AD322" s="68" t="str">
        <f>IF(ISERROR(AI322),"",IF(AG322=AG321+1,AD321*(1+'Retirement Calculator'!$B$6),AD321))</f>
        <v/>
      </c>
      <c r="AE322" s="135"/>
      <c r="AF322" s="83" t="str">
        <f>IF(AE322="","",NPER((1+'Retirement Calculator'!$B$15)/(1+'Retirement Calculator'!$B$14)-1,-12*AE322,AA322,,1))</f>
        <v/>
      </c>
      <c r="AG322" s="129" t="str">
        <f t="shared" si="86"/>
        <v/>
      </c>
      <c r="AH322" s="43" t="e">
        <f t="shared" si="87"/>
        <v>#N/A</v>
      </c>
      <c r="AI322" s="43" t="e">
        <f>IF(AI321&lt;'Retirement Calculator'!$B$68,AI321+1,NA())</f>
        <v>#N/A</v>
      </c>
      <c r="AJ322" s="47" t="str">
        <f>IF(ISERROR(AI322),"",IF(AG322=AG321+1,AJ321*(1+'Retirement Calculator'!$B$67),AJ321))</f>
        <v/>
      </c>
      <c r="AK322" s="43" t="e">
        <f>IF(ISERROR(AJ322),"",FV((1+'Retirement Calculator'!$B$56)^(1/12)-1,AI322,-AJ322,,0))</f>
        <v>#N/A</v>
      </c>
      <c r="AL322" s="47">
        <f>SUM($AJ$5:AJ322)</f>
        <v>15743347.467671828</v>
      </c>
      <c r="AN322" s="43" t="str">
        <f>IF(C322="","",SUM($C$5:C322))</f>
        <v/>
      </c>
      <c r="AP322" s="43" t="str">
        <f t="shared" si="88"/>
        <v/>
      </c>
      <c r="AQ322" s="43" t="e">
        <f t="shared" si="89"/>
        <v>#N/A</v>
      </c>
      <c r="AR322" s="43" t="e">
        <f>IF(AR321&lt;'Retirement Calculator'!$B$68,AR321+1,NA())</f>
        <v>#N/A</v>
      </c>
      <c r="AS322" s="45" t="str">
        <f>IF(ISERROR(AR322),"",IF(AP322=AP321+1,AS321*(1+'Retirement Calculator'!$B$67),AS321))</f>
        <v/>
      </c>
      <c r="AT322" s="43" t="e">
        <f>IF(ISERROR(AS322),"",FV((1+'Retirement Calculator'!$B$57)^(1/12)-1,AR322,-AS322,,0))</f>
        <v>#N/A</v>
      </c>
      <c r="AU322" s="47" t="e">
        <f>SUM($AJ$5:AS322)</f>
        <v>#N/A</v>
      </c>
      <c r="AW322" s="43" t="str">
        <f>IF(I322="","",SUM($I$5:I322))</f>
        <v/>
      </c>
      <c r="AY322" s="43" t="str">
        <f t="shared" si="90"/>
        <v/>
      </c>
      <c r="AZ322" s="43" t="e">
        <f t="shared" si="91"/>
        <v>#N/A</v>
      </c>
      <c r="BA322" s="43" t="e">
        <f>IF(BA321&lt;'Retirement Calculator'!$B$68,BA321+1,NA())</f>
        <v>#N/A</v>
      </c>
      <c r="BB322" s="45" t="str">
        <f>IF(ISERROR(BA322),"",IF(AY322=AY321+1,BB321*(1+'Retirement Calculator'!$B$67),BB321))</f>
        <v/>
      </c>
      <c r="BC322" s="43" t="e">
        <f>IF(ISERROR(BB322),"",FV((1+'Retirement Calculator'!$B$58)^(1/12)-1,BA322,-BB322,,0))</f>
        <v>#N/A</v>
      </c>
      <c r="BD322" s="47" t="e">
        <f>SUM($AJ$5:BB322)</f>
        <v>#N/A</v>
      </c>
      <c r="BF322" s="43" t="str">
        <f>IF(O322="","",SUM($O$5:O322))</f>
        <v/>
      </c>
      <c r="BH322" s="43" t="str">
        <f t="shared" si="92"/>
        <v/>
      </c>
      <c r="BI322" s="43" t="e">
        <f t="shared" si="93"/>
        <v>#N/A</v>
      </c>
      <c r="BJ322" s="43" t="e">
        <f>IF(BJ321&lt;'Retirement Calculator'!$B$68,BJ321+1,NA())</f>
        <v>#N/A</v>
      </c>
      <c r="BM322" s="43" t="str">
        <f t="shared" si="94"/>
        <v/>
      </c>
      <c r="BN322" s="43" t="e">
        <f t="shared" si="95"/>
        <v>#N/A</v>
      </c>
      <c r="BO322" s="43" t="e">
        <f>IF(BO321&lt;'Retirement Calculator'!$B$68,BO321+1,NA())</f>
        <v>#N/A</v>
      </c>
      <c r="BR322" s="43" t="str">
        <f t="shared" si="96"/>
        <v/>
      </c>
      <c r="BS322" s="43" t="e">
        <f t="shared" si="97"/>
        <v>#N/A</v>
      </c>
      <c r="BT322" s="43" t="e">
        <f>IF(BT321&lt;'Retirement Calculator'!$B$68,BT321+1,NA())</f>
        <v>#N/A</v>
      </c>
      <c r="BW322" s="43" t="str">
        <f t="shared" si="98"/>
        <v/>
      </c>
      <c r="BX322" s="43" t="e">
        <f t="shared" si="99"/>
        <v>#N/A</v>
      </c>
      <c r="BY322" s="43" t="e">
        <f>IF(BY321&lt;'Retirement Calculator'!$B$68,BY321+1,NA())</f>
        <v>#N/A</v>
      </c>
    </row>
    <row r="323" spans="1:77">
      <c r="A323" s="44"/>
      <c r="B323" s="12" t="e">
        <f xml:space="preserve"> IF(ISERROR(F323),NA(),AI323)</f>
        <v>#N/A</v>
      </c>
      <c r="C323" s="71"/>
      <c r="D323" s="104"/>
      <c r="E323" s="99"/>
      <c r="F323" s="102" t="e">
        <f t="shared" si="83"/>
        <v>#N/A</v>
      </c>
      <c r="G323" s="103" t="str">
        <f>IF(D323="","",(D323+G322)*(1+((1+'Retirement Calculator'!$B$56)^(1/12)-1)))</f>
        <v/>
      </c>
      <c r="H323" s="55" t="str">
        <f>IF(C323="","",FV((1+'Retirement Calculator'!$B$56)^(1/12)-1,AI323,-C323,,0))</f>
        <v/>
      </c>
      <c r="I323" s="71"/>
      <c r="J323" s="99"/>
      <c r="K323" s="99"/>
      <c r="L323" s="102" t="e">
        <f t="shared" si="84"/>
        <v>#N/A</v>
      </c>
      <c r="M323" s="12" t="str">
        <f>IF(I323="","",FV((1+'Retirement Calculator'!$B$57)^(1/12)-1,AR323,-I323,,0))</f>
        <v/>
      </c>
      <c r="N323" s="12" t="str">
        <f>IF(J323="","",(J323+N322)*(1+((1+'Retirement Calculator'!$B$57)^(1/12)-1)))</f>
        <v/>
      </c>
      <c r="O323" s="71"/>
      <c r="P323" s="71"/>
      <c r="Q323" s="99"/>
      <c r="R323" s="69" t="e">
        <f t="shared" si="85"/>
        <v>#N/A</v>
      </c>
      <c r="S323" s="12" t="str">
        <f>IF(O323="","",FV((1+'Retirement Calculator'!$B$58)^(1/12)-1,BA323,-O323,,0))</f>
        <v/>
      </c>
      <c r="T323" s="43" t="str">
        <f>IF(P323="","",(P323+T322)*(1+((1+'Retirement Calculator'!$B$58)^(1/12)-1)))</f>
        <v/>
      </c>
      <c r="U323" s="71"/>
      <c r="V323" s="99"/>
      <c r="W323" s="108" t="str">
        <f>IF(U323="","",(U323+W322)*(1+((1+'Retirement Calculator'!$C$65)^(1/12)-1)))</f>
        <v/>
      </c>
      <c r="X323" s="73">
        <f t="shared" si="80"/>
        <v>0</v>
      </c>
      <c r="Y323" s="83" t="str">
        <f>IF(ISERROR(B323),"",SUM($X$5:X323))</f>
        <v/>
      </c>
      <c r="Z323" s="73">
        <f t="shared" si="81"/>
        <v>0</v>
      </c>
      <c r="AA323" s="83" t="str">
        <f>IF(ISERROR(B323),"",IF(Z323=0,NA(),SUM($Z$5:Z323)))</f>
        <v/>
      </c>
      <c r="AB323" s="83">
        <f t="shared" si="82"/>
        <v>0</v>
      </c>
      <c r="AC323" s="83" t="str">
        <f>IF(ISERROR(B323),"",IF(AB323=0,NA(),SUM($AB$5:AB323)))</f>
        <v/>
      </c>
      <c r="AD323" s="68" t="str">
        <f>IF(ISERROR(AI323),"",IF(AG323=AG322+1,AD322*(1+'Retirement Calculator'!$B$6),AD322))</f>
        <v/>
      </c>
      <c r="AE323" s="135"/>
      <c r="AF323" s="83" t="str">
        <f>IF(AE323="","",NPER((1+'Retirement Calculator'!$B$15)/(1+'Retirement Calculator'!$B$14)-1,-12*AE323,AA323,,1))</f>
        <v/>
      </c>
      <c r="AG323" s="129" t="str">
        <f t="shared" si="86"/>
        <v/>
      </c>
      <c r="AH323" s="43" t="e">
        <f t="shared" si="87"/>
        <v>#N/A</v>
      </c>
      <c r="AI323" s="43" t="e">
        <f>IF(AI322&lt;'Retirement Calculator'!$B$68,AI322+1,NA())</f>
        <v>#N/A</v>
      </c>
      <c r="AJ323" s="47" t="str">
        <f>IF(ISERROR(AI323),"",IF(AG323=AG322+1,AJ322*(1+'Retirement Calculator'!$B$67),AJ322))</f>
        <v/>
      </c>
      <c r="AK323" s="43" t="e">
        <f>IF(ISERROR(AJ323),"",FV((1+'Retirement Calculator'!$B$56)^(1/12)-1,AI323,-AJ323,,0))</f>
        <v>#N/A</v>
      </c>
      <c r="AL323" s="47">
        <f>SUM($AJ$5:AJ323)</f>
        <v>15743347.467671828</v>
      </c>
      <c r="AN323" s="43" t="str">
        <f>IF(C323="","",SUM($C$5:C323))</f>
        <v/>
      </c>
      <c r="AP323" s="43" t="str">
        <f t="shared" si="88"/>
        <v/>
      </c>
      <c r="AQ323" s="43" t="e">
        <f t="shared" si="89"/>
        <v>#N/A</v>
      </c>
      <c r="AR323" s="43" t="e">
        <f>IF(AR322&lt;'Retirement Calculator'!$B$68,AR322+1,NA())</f>
        <v>#N/A</v>
      </c>
      <c r="AS323" s="45" t="str">
        <f>IF(ISERROR(AR323),"",IF(AP323=AP322+1,AS322*(1+'Retirement Calculator'!$B$67),AS322))</f>
        <v/>
      </c>
      <c r="AT323" s="43" t="e">
        <f>IF(ISERROR(AS323),"",FV((1+'Retirement Calculator'!$B$57)^(1/12)-1,AR323,-AS323,,0))</f>
        <v>#N/A</v>
      </c>
      <c r="AU323" s="47" t="e">
        <f>SUM($AJ$5:AS323)</f>
        <v>#N/A</v>
      </c>
      <c r="AW323" s="43" t="str">
        <f>IF(I323="","",SUM($I$5:I323))</f>
        <v/>
      </c>
      <c r="AY323" s="43" t="str">
        <f t="shared" si="90"/>
        <v/>
      </c>
      <c r="AZ323" s="43" t="e">
        <f t="shared" si="91"/>
        <v>#N/A</v>
      </c>
      <c r="BA323" s="43" t="e">
        <f>IF(BA322&lt;'Retirement Calculator'!$B$68,BA322+1,NA())</f>
        <v>#N/A</v>
      </c>
      <c r="BB323" s="45" t="str">
        <f>IF(ISERROR(BA323),"",IF(AY323=AY322+1,BB322*(1+'Retirement Calculator'!$B$67),BB322))</f>
        <v/>
      </c>
      <c r="BC323" s="43" t="e">
        <f>IF(ISERROR(BB323),"",FV((1+'Retirement Calculator'!$B$58)^(1/12)-1,BA323,-BB323,,0))</f>
        <v>#N/A</v>
      </c>
      <c r="BD323" s="47" t="e">
        <f>SUM($AJ$5:BB323)</f>
        <v>#N/A</v>
      </c>
      <c r="BF323" s="43" t="str">
        <f>IF(O323="","",SUM($O$5:O323))</f>
        <v/>
      </c>
      <c r="BH323" s="43" t="str">
        <f t="shared" si="92"/>
        <v/>
      </c>
      <c r="BI323" s="43" t="e">
        <f t="shared" si="93"/>
        <v>#N/A</v>
      </c>
      <c r="BJ323" s="43" t="e">
        <f>IF(BJ322&lt;'Retirement Calculator'!$B$68,BJ322+1,NA())</f>
        <v>#N/A</v>
      </c>
      <c r="BM323" s="43" t="str">
        <f t="shared" si="94"/>
        <v/>
      </c>
      <c r="BN323" s="43" t="e">
        <f t="shared" si="95"/>
        <v>#N/A</v>
      </c>
      <c r="BO323" s="43" t="e">
        <f>IF(BO322&lt;'Retirement Calculator'!$B$68,BO322+1,NA())</f>
        <v>#N/A</v>
      </c>
      <c r="BR323" s="43" t="str">
        <f t="shared" si="96"/>
        <v/>
      </c>
      <c r="BS323" s="43" t="e">
        <f t="shared" si="97"/>
        <v>#N/A</v>
      </c>
      <c r="BT323" s="43" t="e">
        <f>IF(BT322&lt;'Retirement Calculator'!$B$68,BT322+1,NA())</f>
        <v>#N/A</v>
      </c>
      <c r="BW323" s="43" t="str">
        <f t="shared" si="98"/>
        <v/>
      </c>
      <c r="BX323" s="43" t="e">
        <f t="shared" si="99"/>
        <v>#N/A</v>
      </c>
      <c r="BY323" s="43" t="e">
        <f>IF(BY322&lt;'Retirement Calculator'!$B$68,BY322+1,NA())</f>
        <v>#N/A</v>
      </c>
    </row>
    <row r="324" spans="1:77">
      <c r="A324" s="44"/>
      <c r="B324" s="12" t="e">
        <f xml:space="preserve"> IF(ISERROR(F324),NA(),AI324)</f>
        <v>#N/A</v>
      </c>
      <c r="C324" s="71"/>
      <c r="D324" s="104"/>
      <c r="E324" s="99"/>
      <c r="F324" s="102" t="e">
        <f t="shared" si="83"/>
        <v>#N/A</v>
      </c>
      <c r="G324" s="103" t="str">
        <f>IF(D324="","",(D324+G323)*(1+((1+'Retirement Calculator'!$B$56)^(1/12)-1)))</f>
        <v/>
      </c>
      <c r="H324" s="55" t="str">
        <f>IF(C324="","",FV((1+'Retirement Calculator'!$B$56)^(1/12)-1,AI324,-C324,,0))</f>
        <v/>
      </c>
      <c r="I324" s="71"/>
      <c r="J324" s="99"/>
      <c r="K324" s="99"/>
      <c r="L324" s="102" t="e">
        <f t="shared" si="84"/>
        <v>#N/A</v>
      </c>
      <c r="M324" s="12" t="str">
        <f>IF(I324="","",FV((1+'Retirement Calculator'!$B$57)^(1/12)-1,AR324,-I324,,0))</f>
        <v/>
      </c>
      <c r="N324" s="12" t="str">
        <f>IF(J324="","",(J324+N323)*(1+((1+'Retirement Calculator'!$B$57)^(1/12)-1)))</f>
        <v/>
      </c>
      <c r="O324" s="71"/>
      <c r="P324" s="71"/>
      <c r="Q324" s="99"/>
      <c r="R324" s="69" t="e">
        <f t="shared" si="85"/>
        <v>#N/A</v>
      </c>
      <c r="S324" s="12" t="str">
        <f>IF(O324="","",FV((1+'Retirement Calculator'!$B$58)^(1/12)-1,BA324,-O324,,0))</f>
        <v/>
      </c>
      <c r="T324" s="43" t="str">
        <f>IF(P324="","",(P324+T323)*(1+((1+'Retirement Calculator'!$B$58)^(1/12)-1)))</f>
        <v/>
      </c>
      <c r="U324" s="71"/>
      <c r="V324" s="99"/>
      <c r="W324" s="108" t="str">
        <f>IF(U324="","",(U324+W323)*(1+((1+'Retirement Calculator'!$C$65)^(1/12)-1)))</f>
        <v/>
      </c>
      <c r="X324" s="73">
        <f t="shared" si="80"/>
        <v>0</v>
      </c>
      <c r="Y324" s="83" t="str">
        <f>IF(ISERROR(B324),"",SUM($X$5:X324))</f>
        <v/>
      </c>
      <c r="Z324" s="73">
        <f t="shared" si="81"/>
        <v>0</v>
      </c>
      <c r="AA324" s="83" t="str">
        <f>IF(ISERROR(B324),"",IF(Z324=0,NA(),SUM($Z$5:Z324)))</f>
        <v/>
      </c>
      <c r="AB324" s="83">
        <f t="shared" si="82"/>
        <v>0</v>
      </c>
      <c r="AC324" s="83" t="str">
        <f>IF(ISERROR(B324),"",IF(AB324=0,NA(),SUM($AB$5:AB324)))</f>
        <v/>
      </c>
      <c r="AD324" s="68" t="str">
        <f>IF(ISERROR(AI324),"",IF(AG324=AG323+1,AD323*(1+'Retirement Calculator'!$B$6),AD323))</f>
        <v/>
      </c>
      <c r="AE324" s="135"/>
      <c r="AF324" s="83" t="str">
        <f>IF(AE324="","",NPER((1+'Retirement Calculator'!$B$15)/(1+'Retirement Calculator'!$B$14)-1,-12*AE324,AA324,,1))</f>
        <v/>
      </c>
      <c r="AG324" s="129" t="str">
        <f t="shared" si="86"/>
        <v/>
      </c>
      <c r="AH324" s="43" t="e">
        <f t="shared" si="87"/>
        <v>#N/A</v>
      </c>
      <c r="AI324" s="43" t="e">
        <f>IF(AI323&lt;'Retirement Calculator'!$B$68,AI323+1,NA())</f>
        <v>#N/A</v>
      </c>
      <c r="AJ324" s="47" t="str">
        <f>IF(ISERROR(AI324),"",IF(AG324=AG323+1,AJ323*(1+'Retirement Calculator'!$B$67),AJ323))</f>
        <v/>
      </c>
      <c r="AK324" s="43" t="e">
        <f>IF(ISERROR(AJ324),"",FV((1+'Retirement Calculator'!$B$56)^(1/12)-1,AI324,-AJ324,,0))</f>
        <v>#N/A</v>
      </c>
      <c r="AL324" s="47">
        <f>SUM($AJ$5:AJ324)</f>
        <v>15743347.467671828</v>
      </c>
      <c r="AN324" s="43" t="str">
        <f>IF(C324="","",SUM($C$5:C324))</f>
        <v/>
      </c>
      <c r="AP324" s="43" t="str">
        <f t="shared" si="88"/>
        <v/>
      </c>
      <c r="AQ324" s="43" t="e">
        <f t="shared" si="89"/>
        <v>#N/A</v>
      </c>
      <c r="AR324" s="43" t="e">
        <f>IF(AR323&lt;'Retirement Calculator'!$B$68,AR323+1,NA())</f>
        <v>#N/A</v>
      </c>
      <c r="AS324" s="45" t="str">
        <f>IF(ISERROR(AR324),"",IF(AP324=AP323+1,AS323*(1+'Retirement Calculator'!$B$67),AS323))</f>
        <v/>
      </c>
      <c r="AT324" s="43" t="e">
        <f>IF(ISERROR(AS324),"",FV((1+'Retirement Calculator'!$B$57)^(1/12)-1,AR324,-AS324,,0))</f>
        <v>#N/A</v>
      </c>
      <c r="AU324" s="47" t="e">
        <f>SUM($AJ$5:AS324)</f>
        <v>#N/A</v>
      </c>
      <c r="AW324" s="43" t="str">
        <f>IF(I324="","",SUM($I$5:I324))</f>
        <v/>
      </c>
      <c r="AY324" s="43" t="str">
        <f t="shared" si="90"/>
        <v/>
      </c>
      <c r="AZ324" s="43" t="e">
        <f t="shared" si="91"/>
        <v>#N/A</v>
      </c>
      <c r="BA324" s="43" t="e">
        <f>IF(BA323&lt;'Retirement Calculator'!$B$68,BA323+1,NA())</f>
        <v>#N/A</v>
      </c>
      <c r="BB324" s="45" t="str">
        <f>IF(ISERROR(BA324),"",IF(AY324=AY323+1,BB323*(1+'Retirement Calculator'!$B$67),BB323))</f>
        <v/>
      </c>
      <c r="BC324" s="43" t="e">
        <f>IF(ISERROR(BB324),"",FV((1+'Retirement Calculator'!$B$58)^(1/12)-1,BA324,-BB324,,0))</f>
        <v>#N/A</v>
      </c>
      <c r="BD324" s="47" t="e">
        <f>SUM($AJ$5:BB324)</f>
        <v>#N/A</v>
      </c>
      <c r="BF324" s="43" t="str">
        <f>IF(O324="","",SUM($O$5:O324))</f>
        <v/>
      </c>
      <c r="BH324" s="43" t="str">
        <f t="shared" si="92"/>
        <v/>
      </c>
      <c r="BI324" s="43" t="e">
        <f t="shared" si="93"/>
        <v>#N/A</v>
      </c>
      <c r="BJ324" s="43" t="e">
        <f>IF(BJ323&lt;'Retirement Calculator'!$B$68,BJ323+1,NA())</f>
        <v>#N/A</v>
      </c>
      <c r="BM324" s="43" t="str">
        <f t="shared" si="94"/>
        <v/>
      </c>
      <c r="BN324" s="43" t="e">
        <f t="shared" si="95"/>
        <v>#N/A</v>
      </c>
      <c r="BO324" s="43" t="e">
        <f>IF(BO323&lt;'Retirement Calculator'!$B$68,BO323+1,NA())</f>
        <v>#N/A</v>
      </c>
      <c r="BR324" s="43" t="str">
        <f t="shared" si="96"/>
        <v/>
      </c>
      <c r="BS324" s="43" t="e">
        <f t="shared" si="97"/>
        <v>#N/A</v>
      </c>
      <c r="BT324" s="43" t="e">
        <f>IF(BT323&lt;'Retirement Calculator'!$B$68,BT323+1,NA())</f>
        <v>#N/A</v>
      </c>
      <c r="BW324" s="43" t="str">
        <f t="shared" si="98"/>
        <v/>
      </c>
      <c r="BX324" s="43" t="e">
        <f t="shared" si="99"/>
        <v>#N/A</v>
      </c>
      <c r="BY324" s="43" t="e">
        <f>IF(BY323&lt;'Retirement Calculator'!$B$68,BY323+1,NA())</f>
        <v>#N/A</v>
      </c>
    </row>
    <row r="325" spans="1:77">
      <c r="A325" s="44"/>
      <c r="B325" s="12" t="e">
        <f xml:space="preserve"> IF(ISERROR(F325),NA(),AI325)</f>
        <v>#N/A</v>
      </c>
      <c r="C325" s="71"/>
      <c r="D325" s="104"/>
      <c r="E325" s="99"/>
      <c r="F325" s="102" t="e">
        <f t="shared" si="83"/>
        <v>#N/A</v>
      </c>
      <c r="G325" s="103" t="str">
        <f>IF(D325="","",(D325+G324)*(1+((1+'Retirement Calculator'!$B$56)^(1/12)-1)))</f>
        <v/>
      </c>
      <c r="H325" s="55" t="str">
        <f>IF(C325="","",FV((1+'Retirement Calculator'!$B$56)^(1/12)-1,AI325,-C325,,0))</f>
        <v/>
      </c>
      <c r="I325" s="71"/>
      <c r="J325" s="99"/>
      <c r="K325" s="99"/>
      <c r="L325" s="102" t="e">
        <f t="shared" si="84"/>
        <v>#N/A</v>
      </c>
      <c r="M325" s="12" t="str">
        <f>IF(I325="","",FV((1+'Retirement Calculator'!$B$57)^(1/12)-1,AR325,-I325,,0))</f>
        <v/>
      </c>
      <c r="N325" s="12" t="str">
        <f>IF(J325="","",(J325+N324)*(1+((1+'Retirement Calculator'!$B$57)^(1/12)-1)))</f>
        <v/>
      </c>
      <c r="O325" s="71"/>
      <c r="P325" s="71"/>
      <c r="Q325" s="99"/>
      <c r="R325" s="69" t="e">
        <f t="shared" si="85"/>
        <v>#N/A</v>
      </c>
      <c r="S325" s="12" t="str">
        <f>IF(O325="","",FV((1+'Retirement Calculator'!$B$58)^(1/12)-1,BA325,-O325,,0))</f>
        <v/>
      </c>
      <c r="T325" s="43" t="str">
        <f>IF(P325="","",(P325+T324)*(1+((1+'Retirement Calculator'!$B$58)^(1/12)-1)))</f>
        <v/>
      </c>
      <c r="U325" s="71"/>
      <c r="V325" s="99"/>
      <c r="W325" s="108" t="str">
        <f>IF(U325="","",(U325+W324)*(1+((1+'Retirement Calculator'!$C$65)^(1/12)-1)))</f>
        <v/>
      </c>
      <c r="X325" s="73">
        <f t="shared" ref="X325:X388" si="100">C325+D325+I325+J325+O325+P325+U325</f>
        <v>0</v>
      </c>
      <c r="Y325" s="83" t="str">
        <f>IF(ISERROR(B325),"",SUM($X$5:X325))</f>
        <v/>
      </c>
      <c r="Z325" s="73">
        <f t="shared" ref="Z325:Z388" si="101">E325+K325+Q325+V325</f>
        <v>0</v>
      </c>
      <c r="AA325" s="83" t="str">
        <f>IF(ISERROR(B325),"",IF(Z325=0,NA(),SUM($Z$5:Z325)))</f>
        <v/>
      </c>
      <c r="AB325" s="83">
        <f t="shared" si="82"/>
        <v>0</v>
      </c>
      <c r="AC325" s="83" t="str">
        <f>IF(ISERROR(B325),"",IF(AB325=0,NA(),SUM($AB$5:AB325)))</f>
        <v/>
      </c>
      <c r="AD325" s="68" t="str">
        <f>IF(ISERROR(AI325),"",IF(AG325=AG324+1,AD324*(1+'Retirement Calculator'!$B$6),AD324))</f>
        <v/>
      </c>
      <c r="AE325" s="135"/>
      <c r="AF325" s="83" t="str">
        <f>IF(AE325="","",NPER((1+'Retirement Calculator'!$B$15)/(1+'Retirement Calculator'!$B$14)-1,-12*AE325,AA325,,1))</f>
        <v/>
      </c>
      <c r="AG325" s="129" t="str">
        <f t="shared" si="86"/>
        <v/>
      </c>
      <c r="AH325" s="43" t="e">
        <f t="shared" si="87"/>
        <v>#N/A</v>
      </c>
      <c r="AI325" s="43" t="e">
        <f>IF(AI324&lt;'Retirement Calculator'!$B$68,AI324+1,NA())</f>
        <v>#N/A</v>
      </c>
      <c r="AJ325" s="47" t="str">
        <f>IF(ISERROR(AI325),"",IF(AG325=AG324+1,AJ324*(1+'Retirement Calculator'!$B$67),AJ324))</f>
        <v/>
      </c>
      <c r="AK325" s="43" t="e">
        <f>IF(ISERROR(AJ325),"",FV((1+'Retirement Calculator'!$B$56)^(1/12)-1,AI325,-AJ325,,0))</f>
        <v>#N/A</v>
      </c>
      <c r="AL325" s="47">
        <f>SUM($AJ$5:AJ325)</f>
        <v>15743347.467671828</v>
      </c>
      <c r="AN325" s="43" t="str">
        <f>IF(C325="","",SUM($C$5:C325))</f>
        <v/>
      </c>
      <c r="AP325" s="43" t="str">
        <f t="shared" si="88"/>
        <v/>
      </c>
      <c r="AQ325" s="43" t="e">
        <f t="shared" si="89"/>
        <v>#N/A</v>
      </c>
      <c r="AR325" s="43" t="e">
        <f>IF(AR324&lt;'Retirement Calculator'!$B$68,AR324+1,NA())</f>
        <v>#N/A</v>
      </c>
      <c r="AS325" s="45" t="str">
        <f>IF(ISERROR(AR325),"",IF(AP325=AP324+1,AS324*(1+'Retirement Calculator'!$B$67),AS324))</f>
        <v/>
      </c>
      <c r="AT325" s="43" t="e">
        <f>IF(ISERROR(AS325),"",FV((1+'Retirement Calculator'!$B$57)^(1/12)-1,AR325,-AS325,,0))</f>
        <v>#N/A</v>
      </c>
      <c r="AU325" s="47" t="e">
        <f>SUM($AJ$5:AS325)</f>
        <v>#N/A</v>
      </c>
      <c r="AW325" s="43" t="str">
        <f>IF(I325="","",SUM($I$5:I325))</f>
        <v/>
      </c>
      <c r="AY325" s="43" t="str">
        <f t="shared" si="90"/>
        <v/>
      </c>
      <c r="AZ325" s="43" t="e">
        <f t="shared" si="91"/>
        <v>#N/A</v>
      </c>
      <c r="BA325" s="43" t="e">
        <f>IF(BA324&lt;'Retirement Calculator'!$B$68,BA324+1,NA())</f>
        <v>#N/A</v>
      </c>
      <c r="BB325" s="45" t="str">
        <f>IF(ISERROR(BA325),"",IF(AY325=AY324+1,BB324*(1+'Retirement Calculator'!$B$67),BB324))</f>
        <v/>
      </c>
      <c r="BC325" s="43" t="e">
        <f>IF(ISERROR(BB325),"",FV((1+'Retirement Calculator'!$B$58)^(1/12)-1,BA325,-BB325,,0))</f>
        <v>#N/A</v>
      </c>
      <c r="BD325" s="47" t="e">
        <f>SUM($AJ$5:BB325)</f>
        <v>#N/A</v>
      </c>
      <c r="BF325" s="43" t="str">
        <f>IF(O325="","",SUM($O$5:O325))</f>
        <v/>
      </c>
      <c r="BH325" s="43" t="str">
        <f t="shared" si="92"/>
        <v/>
      </c>
      <c r="BI325" s="43" t="e">
        <f t="shared" si="93"/>
        <v>#N/A</v>
      </c>
      <c r="BJ325" s="43" t="e">
        <f>IF(BJ324&lt;'Retirement Calculator'!$B$68,BJ324+1,NA())</f>
        <v>#N/A</v>
      </c>
      <c r="BM325" s="43" t="str">
        <f t="shared" si="94"/>
        <v/>
      </c>
      <c r="BN325" s="43" t="e">
        <f t="shared" si="95"/>
        <v>#N/A</v>
      </c>
      <c r="BO325" s="43" t="e">
        <f>IF(BO324&lt;'Retirement Calculator'!$B$68,BO324+1,NA())</f>
        <v>#N/A</v>
      </c>
      <c r="BR325" s="43" t="str">
        <f t="shared" si="96"/>
        <v/>
      </c>
      <c r="BS325" s="43" t="e">
        <f t="shared" si="97"/>
        <v>#N/A</v>
      </c>
      <c r="BT325" s="43" t="e">
        <f>IF(BT324&lt;'Retirement Calculator'!$B$68,BT324+1,NA())</f>
        <v>#N/A</v>
      </c>
      <c r="BW325" s="43" t="str">
        <f t="shared" si="98"/>
        <v/>
      </c>
      <c r="BX325" s="43" t="e">
        <f t="shared" si="99"/>
        <v>#N/A</v>
      </c>
      <c r="BY325" s="43" t="e">
        <f>IF(BY324&lt;'Retirement Calculator'!$B$68,BY324+1,NA())</f>
        <v>#N/A</v>
      </c>
    </row>
    <row r="326" spans="1:77">
      <c r="A326" s="44"/>
      <c r="B326" s="12" t="e">
        <f xml:space="preserve"> IF(ISERROR(F326),NA(),AI326)</f>
        <v>#N/A</v>
      </c>
      <c r="C326" s="71"/>
      <c r="D326" s="104"/>
      <c r="E326" s="99"/>
      <c r="F326" s="102" t="e">
        <f t="shared" si="83"/>
        <v>#N/A</v>
      </c>
      <c r="G326" s="103" t="str">
        <f>IF(D326="","",(D326+G325)*(1+((1+'Retirement Calculator'!$B$56)^(1/12)-1)))</f>
        <v/>
      </c>
      <c r="H326" s="55" t="str">
        <f>IF(C326="","",FV((1+'Retirement Calculator'!$B$56)^(1/12)-1,AI326,-C326,,0))</f>
        <v/>
      </c>
      <c r="I326" s="71"/>
      <c r="J326" s="99"/>
      <c r="K326" s="99"/>
      <c r="L326" s="102" t="e">
        <f t="shared" si="84"/>
        <v>#N/A</v>
      </c>
      <c r="M326" s="12" t="str">
        <f>IF(I326="","",FV((1+'Retirement Calculator'!$B$57)^(1/12)-1,AR326,-I326,,0))</f>
        <v/>
      </c>
      <c r="N326" s="12" t="str">
        <f>IF(J326="","",(J326+N325)*(1+((1+'Retirement Calculator'!$B$57)^(1/12)-1)))</f>
        <v/>
      </c>
      <c r="O326" s="71"/>
      <c r="P326" s="71"/>
      <c r="Q326" s="99"/>
      <c r="R326" s="69" t="e">
        <f t="shared" si="85"/>
        <v>#N/A</v>
      </c>
      <c r="S326" s="12" t="str">
        <f>IF(O326="","",FV((1+'Retirement Calculator'!$B$58)^(1/12)-1,BA326,-O326,,0))</f>
        <v/>
      </c>
      <c r="T326" s="43" t="str">
        <f>IF(P326="","",(P326+T325)*(1+((1+'Retirement Calculator'!$B$58)^(1/12)-1)))</f>
        <v/>
      </c>
      <c r="U326" s="71"/>
      <c r="V326" s="99"/>
      <c r="W326" s="108" t="str">
        <f>IF(U326="","",(U326+W325)*(1+((1+'Retirement Calculator'!$C$65)^(1/12)-1)))</f>
        <v/>
      </c>
      <c r="X326" s="73">
        <f t="shared" si="100"/>
        <v>0</v>
      </c>
      <c r="Y326" s="83" t="str">
        <f>IF(ISERROR(B326),"",SUM($X$5:X326))</f>
        <v/>
      </c>
      <c r="Z326" s="73">
        <f t="shared" si="101"/>
        <v>0</v>
      </c>
      <c r="AA326" s="83" t="str">
        <f>IF(ISERROR(B326),"",IF(Z326=0,NA(),SUM($Z$5:Z326)))</f>
        <v/>
      </c>
      <c r="AB326" s="83">
        <f t="shared" ref="AB326:AB389" si="102">IF(ISERROR(H326+M326+S326+G326+N326+T326+W326),0,H326+M326+S326+G326+N326+T326+W326)</f>
        <v>0</v>
      </c>
      <c r="AC326" s="83" t="str">
        <f>IF(ISERROR(B326),"",IF(AB326=0,NA(),SUM($AB$5:AB326)))</f>
        <v/>
      </c>
      <c r="AD326" s="68" t="str">
        <f>IF(ISERROR(AI326),"",IF(AG326=AG325+1,AD325*(1+'Retirement Calculator'!$B$6),AD325))</f>
        <v/>
      </c>
      <c r="AE326" s="135"/>
      <c r="AF326" s="83" t="str">
        <f>IF(AE326="","",NPER((1+'Retirement Calculator'!$B$15)/(1+'Retirement Calculator'!$B$14)-1,-12*AE326,AA326,,1))</f>
        <v/>
      </c>
      <c r="AG326" s="129" t="str">
        <f t="shared" si="86"/>
        <v/>
      </c>
      <c r="AH326" s="43" t="e">
        <f t="shared" si="87"/>
        <v>#N/A</v>
      </c>
      <c r="AI326" s="43" t="e">
        <f>IF(AI325&lt;'Retirement Calculator'!$B$68,AI325+1,NA())</f>
        <v>#N/A</v>
      </c>
      <c r="AJ326" s="47" t="str">
        <f>IF(ISERROR(AI326),"",IF(AG326=AG325+1,AJ325*(1+'Retirement Calculator'!$B$67),AJ325))</f>
        <v/>
      </c>
      <c r="AK326" s="43" t="e">
        <f>IF(ISERROR(AJ326),"",FV((1+'Retirement Calculator'!$B$56)^(1/12)-1,AI326,-AJ326,,0))</f>
        <v>#N/A</v>
      </c>
      <c r="AL326" s="47">
        <f>SUM($AJ$5:AJ326)</f>
        <v>15743347.467671828</v>
      </c>
      <c r="AN326" s="43" t="str">
        <f>IF(C326="","",SUM($C$5:C326))</f>
        <v/>
      </c>
      <c r="AP326" s="43" t="str">
        <f t="shared" si="88"/>
        <v/>
      </c>
      <c r="AQ326" s="43" t="e">
        <f t="shared" si="89"/>
        <v>#N/A</v>
      </c>
      <c r="AR326" s="43" t="e">
        <f>IF(AR325&lt;'Retirement Calculator'!$B$68,AR325+1,NA())</f>
        <v>#N/A</v>
      </c>
      <c r="AS326" s="45" t="str">
        <f>IF(ISERROR(AR326),"",IF(AP326=AP325+1,AS325*(1+'Retirement Calculator'!$B$67),AS325))</f>
        <v/>
      </c>
      <c r="AT326" s="43" t="e">
        <f>IF(ISERROR(AS326),"",FV((1+'Retirement Calculator'!$B$57)^(1/12)-1,AR326,-AS326,,0))</f>
        <v>#N/A</v>
      </c>
      <c r="AU326" s="47" t="e">
        <f>SUM($AJ$5:AS326)</f>
        <v>#N/A</v>
      </c>
      <c r="AW326" s="43" t="str">
        <f>IF(I326="","",SUM($I$5:I326))</f>
        <v/>
      </c>
      <c r="AY326" s="43" t="str">
        <f t="shared" si="90"/>
        <v/>
      </c>
      <c r="AZ326" s="43" t="e">
        <f t="shared" si="91"/>
        <v>#N/A</v>
      </c>
      <c r="BA326" s="43" t="e">
        <f>IF(BA325&lt;'Retirement Calculator'!$B$68,BA325+1,NA())</f>
        <v>#N/A</v>
      </c>
      <c r="BB326" s="45" t="str">
        <f>IF(ISERROR(BA326),"",IF(AY326=AY325+1,BB325*(1+'Retirement Calculator'!$B$67),BB325))</f>
        <v/>
      </c>
      <c r="BC326" s="43" t="e">
        <f>IF(ISERROR(BB326),"",FV((1+'Retirement Calculator'!$B$58)^(1/12)-1,BA326,-BB326,,0))</f>
        <v>#N/A</v>
      </c>
      <c r="BD326" s="47" t="e">
        <f>SUM($AJ$5:BB326)</f>
        <v>#N/A</v>
      </c>
      <c r="BF326" s="43" t="str">
        <f>IF(O326="","",SUM($O$5:O326))</f>
        <v/>
      </c>
      <c r="BH326" s="43" t="str">
        <f t="shared" si="92"/>
        <v/>
      </c>
      <c r="BI326" s="43" t="e">
        <f t="shared" si="93"/>
        <v>#N/A</v>
      </c>
      <c r="BJ326" s="43" t="e">
        <f>IF(BJ325&lt;'Retirement Calculator'!$B$68,BJ325+1,NA())</f>
        <v>#N/A</v>
      </c>
      <c r="BM326" s="43" t="str">
        <f t="shared" si="94"/>
        <v/>
      </c>
      <c r="BN326" s="43" t="e">
        <f t="shared" si="95"/>
        <v>#N/A</v>
      </c>
      <c r="BO326" s="43" t="e">
        <f>IF(BO325&lt;'Retirement Calculator'!$B$68,BO325+1,NA())</f>
        <v>#N/A</v>
      </c>
      <c r="BR326" s="43" t="str">
        <f t="shared" si="96"/>
        <v/>
      </c>
      <c r="BS326" s="43" t="e">
        <f t="shared" si="97"/>
        <v>#N/A</v>
      </c>
      <c r="BT326" s="43" t="e">
        <f>IF(BT325&lt;'Retirement Calculator'!$B$68,BT325+1,NA())</f>
        <v>#N/A</v>
      </c>
      <c r="BW326" s="43" t="str">
        <f t="shared" si="98"/>
        <v/>
      </c>
      <c r="BX326" s="43" t="e">
        <f t="shared" si="99"/>
        <v>#N/A</v>
      </c>
      <c r="BY326" s="43" t="e">
        <f>IF(BY325&lt;'Retirement Calculator'!$B$68,BY325+1,NA())</f>
        <v>#N/A</v>
      </c>
    </row>
    <row r="327" spans="1:77">
      <c r="A327" s="44"/>
      <c r="B327" s="12" t="e">
        <f xml:space="preserve"> IF(ISERROR(F327),NA(),AI327)</f>
        <v>#N/A</v>
      </c>
      <c r="C327" s="71"/>
      <c r="D327" s="104"/>
      <c r="E327" s="99"/>
      <c r="F327" s="102" t="e">
        <f t="shared" ref="F327:F390" si="103">IF(ISERROR(G327+H327),NA(),G327+H327)</f>
        <v>#N/A</v>
      </c>
      <c r="G327" s="103" t="str">
        <f>IF(D327="","",(D327+G326)*(1+((1+'Retirement Calculator'!$B$56)^(1/12)-1)))</f>
        <v/>
      </c>
      <c r="H327" s="55" t="str">
        <f>IF(C327="","",FV((1+'Retirement Calculator'!$B$56)^(1/12)-1,AI327,-C327,,0))</f>
        <v/>
      </c>
      <c r="I327" s="71"/>
      <c r="J327" s="99"/>
      <c r="K327" s="99"/>
      <c r="L327" s="102" t="e">
        <f t="shared" ref="L327:L390" si="104">IF(ISERROR(M327+N327),NA(),M327+N327)</f>
        <v>#N/A</v>
      </c>
      <c r="M327" s="12" t="str">
        <f>IF(I327="","",FV((1+'Retirement Calculator'!$B$57)^(1/12)-1,AR327,-I327,,0))</f>
        <v/>
      </c>
      <c r="N327" s="12" t="str">
        <f>IF(J327="","",(J327+N326)*(1+((1+'Retirement Calculator'!$B$57)^(1/12)-1)))</f>
        <v/>
      </c>
      <c r="O327" s="71"/>
      <c r="P327" s="71"/>
      <c r="Q327" s="99"/>
      <c r="R327" s="69" t="e">
        <f t="shared" ref="R327:R390" si="105">IF(ISERROR(S327+T327),NA(),S327+T327)</f>
        <v>#N/A</v>
      </c>
      <c r="S327" s="12" t="str">
        <f>IF(O327="","",FV((1+'Retirement Calculator'!$B$58)^(1/12)-1,BA327,-O327,,0))</f>
        <v/>
      </c>
      <c r="T327" s="43" t="str">
        <f>IF(P327="","",(P327+T326)*(1+((1+'Retirement Calculator'!$B$58)^(1/12)-1)))</f>
        <v/>
      </c>
      <c r="U327" s="71"/>
      <c r="V327" s="99"/>
      <c r="W327" s="108" t="str">
        <f>IF(U327="","",(U327+W326)*(1+((1+'Retirement Calculator'!$C$65)^(1/12)-1)))</f>
        <v/>
      </c>
      <c r="X327" s="73">
        <f t="shared" si="100"/>
        <v>0</v>
      </c>
      <c r="Y327" s="83" t="str">
        <f>IF(ISERROR(B327),"",SUM($X$5:X327))</f>
        <v/>
      </c>
      <c r="Z327" s="73">
        <f t="shared" si="101"/>
        <v>0</v>
      </c>
      <c r="AA327" s="83" t="str">
        <f>IF(ISERROR(B327),"",IF(Z327=0,NA(),SUM($Z$5:Z327)))</f>
        <v/>
      </c>
      <c r="AB327" s="83">
        <f t="shared" si="102"/>
        <v>0</v>
      </c>
      <c r="AC327" s="83" t="str">
        <f>IF(ISERROR(B327),"",IF(AB327=0,NA(),SUM($AB$5:AB327)))</f>
        <v/>
      </c>
      <c r="AD327" s="68" t="str">
        <f>IF(ISERROR(AI327),"",IF(AG327=AG326+1,AD326*(1+'Retirement Calculator'!$B$6),AD326))</f>
        <v/>
      </c>
      <c r="AE327" s="135"/>
      <c r="AF327" s="83" t="str">
        <f>IF(AE327="","",NPER((1+'Retirement Calculator'!$B$15)/(1+'Retirement Calculator'!$B$14)-1,-12*AE327,AA327,,1))</f>
        <v/>
      </c>
      <c r="AG327" s="129" t="str">
        <f t="shared" ref="AG327:AG390" si="106">IF(ISERROR(AI327),"",IF(INT(AI326/12)-(AI326/12)=0,AG326+1,AG326))</f>
        <v/>
      </c>
      <c r="AH327" s="43" t="e">
        <f t="shared" ref="AH327:AH390" si="107">AI327</f>
        <v>#N/A</v>
      </c>
      <c r="AI327" s="43" t="e">
        <f>IF(AI326&lt;'Retirement Calculator'!$B$68,AI326+1,NA())</f>
        <v>#N/A</v>
      </c>
      <c r="AJ327" s="47" t="str">
        <f>IF(ISERROR(AI327),"",IF(AG327=AG326+1,AJ326*(1+'Retirement Calculator'!$B$67),AJ326))</f>
        <v/>
      </c>
      <c r="AK327" s="43" t="e">
        <f>IF(ISERROR(AJ327),"",FV((1+'Retirement Calculator'!$B$56)^(1/12)-1,AI327,-AJ327,,0))</f>
        <v>#N/A</v>
      </c>
      <c r="AL327" s="47">
        <f>SUM($AJ$5:AJ327)</f>
        <v>15743347.467671828</v>
      </c>
      <c r="AN327" s="43" t="str">
        <f>IF(C327="","",SUM($C$5:C327))</f>
        <v/>
      </c>
      <c r="AP327" s="43" t="str">
        <f t="shared" ref="AP327:AP390" si="108">IF(ISERROR(AR327),"",IF(INT(AR326/12)-(AR326/12)=0,AP326+1,AP326))</f>
        <v/>
      </c>
      <c r="AQ327" s="43" t="e">
        <f t="shared" ref="AQ327:AQ390" si="109">AR327</f>
        <v>#N/A</v>
      </c>
      <c r="AR327" s="43" t="e">
        <f>IF(AR326&lt;'Retirement Calculator'!$B$68,AR326+1,NA())</f>
        <v>#N/A</v>
      </c>
      <c r="AS327" s="45" t="str">
        <f>IF(ISERROR(AR327),"",IF(AP327=AP326+1,AS326*(1+'Retirement Calculator'!$B$67),AS326))</f>
        <v/>
      </c>
      <c r="AT327" s="43" t="e">
        <f>IF(ISERROR(AS327),"",FV((1+'Retirement Calculator'!$B$57)^(1/12)-1,AR327,-AS327,,0))</f>
        <v>#N/A</v>
      </c>
      <c r="AU327" s="47" t="e">
        <f>SUM($AJ$5:AS327)</f>
        <v>#N/A</v>
      </c>
      <c r="AW327" s="43" t="str">
        <f>IF(I327="","",SUM($I$5:I327))</f>
        <v/>
      </c>
      <c r="AY327" s="43" t="str">
        <f t="shared" ref="AY327:AY390" si="110">IF(ISERROR(BA327),"",IF(INT(BA326/12)-(BA326/12)=0,AY326+1,AY326))</f>
        <v/>
      </c>
      <c r="AZ327" s="43" t="e">
        <f t="shared" ref="AZ327:AZ390" si="111">BA327</f>
        <v>#N/A</v>
      </c>
      <c r="BA327" s="43" t="e">
        <f>IF(BA326&lt;'Retirement Calculator'!$B$68,BA326+1,NA())</f>
        <v>#N/A</v>
      </c>
      <c r="BB327" s="45" t="str">
        <f>IF(ISERROR(BA327),"",IF(AY327=AY326+1,BB326*(1+'Retirement Calculator'!$B$67),BB326))</f>
        <v/>
      </c>
      <c r="BC327" s="43" t="e">
        <f>IF(ISERROR(BB327),"",FV((1+'Retirement Calculator'!$B$58)^(1/12)-1,BA327,-BB327,,0))</f>
        <v>#N/A</v>
      </c>
      <c r="BD327" s="47" t="e">
        <f>SUM($AJ$5:BB327)</f>
        <v>#N/A</v>
      </c>
      <c r="BF327" s="43" t="str">
        <f>IF(O327="","",SUM($O$5:O327))</f>
        <v/>
      </c>
      <c r="BH327" s="43" t="str">
        <f t="shared" ref="BH327:BH390" si="112">IF(ISERROR(BJ327),"",IF(INT(BJ326/12)-(BJ326/12)=0,BH326+1,BH326))</f>
        <v/>
      </c>
      <c r="BI327" s="43" t="e">
        <f t="shared" ref="BI327:BI390" si="113">BJ327</f>
        <v>#N/A</v>
      </c>
      <c r="BJ327" s="43" t="e">
        <f>IF(BJ326&lt;'Retirement Calculator'!$B$68,BJ326+1,NA())</f>
        <v>#N/A</v>
      </c>
      <c r="BM327" s="43" t="str">
        <f t="shared" ref="BM327:BM390" si="114">IF(ISERROR(BO327),"",IF(INT(BO326/12)-(BO326/12)=0,BM326+1,BM326))</f>
        <v/>
      </c>
      <c r="BN327" s="43" t="e">
        <f t="shared" ref="BN327:BN390" si="115">BO327</f>
        <v>#N/A</v>
      </c>
      <c r="BO327" s="43" t="e">
        <f>IF(BO326&lt;'Retirement Calculator'!$B$68,BO326+1,NA())</f>
        <v>#N/A</v>
      </c>
      <c r="BR327" s="43" t="str">
        <f t="shared" ref="BR327:BR390" si="116">IF(ISERROR(BT327),"",IF(INT(BT326/12)-(BT326/12)=0,BR326+1,BR326))</f>
        <v/>
      </c>
      <c r="BS327" s="43" t="e">
        <f t="shared" ref="BS327:BS390" si="117">BT327</f>
        <v>#N/A</v>
      </c>
      <c r="BT327" s="43" t="e">
        <f>IF(BT326&lt;'Retirement Calculator'!$B$68,BT326+1,NA())</f>
        <v>#N/A</v>
      </c>
      <c r="BW327" s="43" t="str">
        <f t="shared" ref="BW327:BW390" si="118">IF(ISERROR(BY327),"",IF(INT(BY326/12)-(BY326/12)=0,BW326+1,BW326))</f>
        <v/>
      </c>
      <c r="BX327" s="43" t="e">
        <f t="shared" ref="BX327:BX390" si="119">BY327</f>
        <v>#N/A</v>
      </c>
      <c r="BY327" s="43" t="e">
        <f>IF(BY326&lt;'Retirement Calculator'!$B$68,BY326+1,NA())</f>
        <v>#N/A</v>
      </c>
    </row>
    <row r="328" spans="1:77">
      <c r="A328" s="44"/>
      <c r="B328" s="12" t="e">
        <f xml:space="preserve"> IF(ISERROR(F328),NA(),AI328)</f>
        <v>#N/A</v>
      </c>
      <c r="C328" s="71"/>
      <c r="D328" s="104"/>
      <c r="E328" s="99"/>
      <c r="F328" s="102" t="e">
        <f t="shared" si="103"/>
        <v>#N/A</v>
      </c>
      <c r="G328" s="103" t="str">
        <f>IF(D328="","",(D328+G327)*(1+((1+'Retirement Calculator'!$B$56)^(1/12)-1)))</f>
        <v/>
      </c>
      <c r="H328" s="55" t="str">
        <f>IF(C328="","",FV((1+'Retirement Calculator'!$B$56)^(1/12)-1,AI328,-C328,,0))</f>
        <v/>
      </c>
      <c r="I328" s="71"/>
      <c r="J328" s="99"/>
      <c r="K328" s="99"/>
      <c r="L328" s="102" t="e">
        <f t="shared" si="104"/>
        <v>#N/A</v>
      </c>
      <c r="M328" s="12" t="str">
        <f>IF(I328="","",FV((1+'Retirement Calculator'!$B$57)^(1/12)-1,AR328,-I328,,0))</f>
        <v/>
      </c>
      <c r="N328" s="12" t="str">
        <f>IF(J328="","",(J328+N327)*(1+((1+'Retirement Calculator'!$B$57)^(1/12)-1)))</f>
        <v/>
      </c>
      <c r="O328" s="71"/>
      <c r="P328" s="71"/>
      <c r="Q328" s="99"/>
      <c r="R328" s="69" t="e">
        <f t="shared" si="105"/>
        <v>#N/A</v>
      </c>
      <c r="S328" s="12" t="str">
        <f>IF(O328="","",FV((1+'Retirement Calculator'!$B$58)^(1/12)-1,BA328,-O328,,0))</f>
        <v/>
      </c>
      <c r="T328" s="43" t="str">
        <f>IF(P328="","",(P328+T327)*(1+((1+'Retirement Calculator'!$B$58)^(1/12)-1)))</f>
        <v/>
      </c>
      <c r="U328" s="71"/>
      <c r="V328" s="99"/>
      <c r="W328" s="108" t="str">
        <f>IF(U328="","",(U328+W327)*(1+((1+'Retirement Calculator'!$C$65)^(1/12)-1)))</f>
        <v/>
      </c>
      <c r="X328" s="73">
        <f t="shared" si="100"/>
        <v>0</v>
      </c>
      <c r="Y328" s="83" t="str">
        <f>IF(ISERROR(B328),"",SUM($X$5:X328))</f>
        <v/>
      </c>
      <c r="Z328" s="73">
        <f t="shared" si="101"/>
        <v>0</v>
      </c>
      <c r="AA328" s="83" t="str">
        <f>IF(ISERROR(B328),"",IF(Z328=0,NA(),SUM($Z$5:Z328)))</f>
        <v/>
      </c>
      <c r="AB328" s="83">
        <f t="shared" si="102"/>
        <v>0</v>
      </c>
      <c r="AC328" s="83" t="str">
        <f>IF(ISERROR(B328),"",IF(AB328=0,NA(),SUM($AB$5:AB328)))</f>
        <v/>
      </c>
      <c r="AD328" s="68" t="str">
        <f>IF(ISERROR(AI328),"",IF(AG328=AG327+1,AD327*(1+'Retirement Calculator'!$B$6),AD327))</f>
        <v/>
      </c>
      <c r="AE328" s="135"/>
      <c r="AF328" s="83" t="str">
        <f>IF(AE328="","",NPER((1+'Retirement Calculator'!$B$15)/(1+'Retirement Calculator'!$B$14)-1,-12*AE328,AA328,,1))</f>
        <v/>
      </c>
      <c r="AG328" s="129" t="str">
        <f t="shared" si="106"/>
        <v/>
      </c>
      <c r="AH328" s="43" t="e">
        <f t="shared" si="107"/>
        <v>#N/A</v>
      </c>
      <c r="AI328" s="43" t="e">
        <f>IF(AI327&lt;'Retirement Calculator'!$B$68,AI327+1,NA())</f>
        <v>#N/A</v>
      </c>
      <c r="AJ328" s="47" t="str">
        <f>IF(ISERROR(AI328),"",IF(AG328=AG327+1,AJ327*(1+'Retirement Calculator'!$B$67),AJ327))</f>
        <v/>
      </c>
      <c r="AK328" s="43" t="e">
        <f>IF(ISERROR(AJ328),"",FV((1+'Retirement Calculator'!$B$56)^(1/12)-1,AI328,-AJ328,,0))</f>
        <v>#N/A</v>
      </c>
      <c r="AL328" s="47">
        <f>SUM($AJ$5:AJ328)</f>
        <v>15743347.467671828</v>
      </c>
      <c r="AN328" s="43" t="str">
        <f>IF(C328="","",SUM($C$5:C328))</f>
        <v/>
      </c>
      <c r="AP328" s="43" t="str">
        <f t="shared" si="108"/>
        <v/>
      </c>
      <c r="AQ328" s="43" t="e">
        <f t="shared" si="109"/>
        <v>#N/A</v>
      </c>
      <c r="AR328" s="43" t="e">
        <f>IF(AR327&lt;'Retirement Calculator'!$B$68,AR327+1,NA())</f>
        <v>#N/A</v>
      </c>
      <c r="AS328" s="45" t="str">
        <f>IF(ISERROR(AR328),"",IF(AP328=AP327+1,AS327*(1+'Retirement Calculator'!$B$67),AS327))</f>
        <v/>
      </c>
      <c r="AT328" s="43" t="e">
        <f>IF(ISERROR(AS328),"",FV((1+'Retirement Calculator'!$B$57)^(1/12)-1,AR328,-AS328,,0))</f>
        <v>#N/A</v>
      </c>
      <c r="AU328" s="47" t="e">
        <f>SUM($AJ$5:AS328)</f>
        <v>#N/A</v>
      </c>
      <c r="AW328" s="43" t="str">
        <f>IF(I328="","",SUM($I$5:I328))</f>
        <v/>
      </c>
      <c r="AY328" s="43" t="str">
        <f t="shared" si="110"/>
        <v/>
      </c>
      <c r="AZ328" s="43" t="e">
        <f t="shared" si="111"/>
        <v>#N/A</v>
      </c>
      <c r="BA328" s="43" t="e">
        <f>IF(BA327&lt;'Retirement Calculator'!$B$68,BA327+1,NA())</f>
        <v>#N/A</v>
      </c>
      <c r="BB328" s="45" t="str">
        <f>IF(ISERROR(BA328),"",IF(AY328=AY327+1,BB327*(1+'Retirement Calculator'!$B$67),BB327))</f>
        <v/>
      </c>
      <c r="BC328" s="43" t="e">
        <f>IF(ISERROR(BB328),"",FV((1+'Retirement Calculator'!$B$58)^(1/12)-1,BA328,-BB328,,0))</f>
        <v>#N/A</v>
      </c>
      <c r="BD328" s="47" t="e">
        <f>SUM($AJ$5:BB328)</f>
        <v>#N/A</v>
      </c>
      <c r="BF328" s="43" t="str">
        <f>IF(O328="","",SUM($O$5:O328))</f>
        <v/>
      </c>
      <c r="BH328" s="43" t="str">
        <f t="shared" si="112"/>
        <v/>
      </c>
      <c r="BI328" s="43" t="e">
        <f t="shared" si="113"/>
        <v>#N/A</v>
      </c>
      <c r="BJ328" s="43" t="e">
        <f>IF(BJ327&lt;'Retirement Calculator'!$B$68,BJ327+1,NA())</f>
        <v>#N/A</v>
      </c>
      <c r="BM328" s="43" t="str">
        <f t="shared" si="114"/>
        <v/>
      </c>
      <c r="BN328" s="43" t="e">
        <f t="shared" si="115"/>
        <v>#N/A</v>
      </c>
      <c r="BO328" s="43" t="e">
        <f>IF(BO327&lt;'Retirement Calculator'!$B$68,BO327+1,NA())</f>
        <v>#N/A</v>
      </c>
      <c r="BR328" s="43" t="str">
        <f t="shared" si="116"/>
        <v/>
      </c>
      <c r="BS328" s="43" t="e">
        <f t="shared" si="117"/>
        <v>#N/A</v>
      </c>
      <c r="BT328" s="43" t="e">
        <f>IF(BT327&lt;'Retirement Calculator'!$B$68,BT327+1,NA())</f>
        <v>#N/A</v>
      </c>
      <c r="BW328" s="43" t="str">
        <f t="shared" si="118"/>
        <v/>
      </c>
      <c r="BX328" s="43" t="e">
        <f t="shared" si="119"/>
        <v>#N/A</v>
      </c>
      <c r="BY328" s="43" t="e">
        <f>IF(BY327&lt;'Retirement Calculator'!$B$68,BY327+1,NA())</f>
        <v>#N/A</v>
      </c>
    </row>
    <row r="329" spans="1:77">
      <c r="A329" s="44"/>
      <c r="B329" s="12" t="e">
        <f xml:space="preserve"> IF(ISERROR(F329),NA(),AI329)</f>
        <v>#N/A</v>
      </c>
      <c r="C329" s="71"/>
      <c r="D329" s="104"/>
      <c r="E329" s="99"/>
      <c r="F329" s="102" t="e">
        <f t="shared" si="103"/>
        <v>#N/A</v>
      </c>
      <c r="G329" s="103" t="str">
        <f>IF(D329="","",(D329+G328)*(1+((1+'Retirement Calculator'!$B$56)^(1/12)-1)))</f>
        <v/>
      </c>
      <c r="H329" s="55" t="str">
        <f>IF(C329="","",FV((1+'Retirement Calculator'!$B$56)^(1/12)-1,AI329,-C329,,0))</f>
        <v/>
      </c>
      <c r="I329" s="71"/>
      <c r="J329" s="99"/>
      <c r="K329" s="99"/>
      <c r="L329" s="102" t="e">
        <f t="shared" si="104"/>
        <v>#N/A</v>
      </c>
      <c r="M329" s="12" t="str">
        <f>IF(I329="","",FV((1+'Retirement Calculator'!$B$57)^(1/12)-1,AR329,-I329,,0))</f>
        <v/>
      </c>
      <c r="N329" s="12" t="str">
        <f>IF(J329="","",(J329+N328)*(1+((1+'Retirement Calculator'!$B$57)^(1/12)-1)))</f>
        <v/>
      </c>
      <c r="O329" s="71"/>
      <c r="P329" s="71"/>
      <c r="Q329" s="99"/>
      <c r="R329" s="69" t="e">
        <f t="shared" si="105"/>
        <v>#N/A</v>
      </c>
      <c r="S329" s="12" t="str">
        <f>IF(O329="","",FV((1+'Retirement Calculator'!$B$58)^(1/12)-1,BA329,-O329,,0))</f>
        <v/>
      </c>
      <c r="T329" s="43" t="str">
        <f>IF(P329="","",(P329+T328)*(1+((1+'Retirement Calculator'!$B$58)^(1/12)-1)))</f>
        <v/>
      </c>
      <c r="U329" s="71"/>
      <c r="V329" s="99"/>
      <c r="W329" s="108" t="str">
        <f>IF(U329="","",(U329+W328)*(1+((1+'Retirement Calculator'!$C$65)^(1/12)-1)))</f>
        <v/>
      </c>
      <c r="X329" s="73">
        <f t="shared" si="100"/>
        <v>0</v>
      </c>
      <c r="Y329" s="83" t="str">
        <f>IF(ISERROR(B329),"",SUM($X$5:X329))</f>
        <v/>
      </c>
      <c r="Z329" s="73">
        <f t="shared" si="101"/>
        <v>0</v>
      </c>
      <c r="AA329" s="83" t="str">
        <f>IF(ISERROR(B329),"",IF(Z329=0,NA(),SUM($Z$5:Z329)))</f>
        <v/>
      </c>
      <c r="AB329" s="83">
        <f t="shared" si="102"/>
        <v>0</v>
      </c>
      <c r="AC329" s="83" t="str">
        <f>IF(ISERROR(B329),"",IF(AB329=0,NA(),SUM($AB$5:AB329)))</f>
        <v/>
      </c>
      <c r="AD329" s="68" t="str">
        <f>IF(ISERROR(AI329),"",IF(AG329=AG328+1,AD328*(1+'Retirement Calculator'!$B$6),AD328))</f>
        <v/>
      </c>
      <c r="AE329" s="135"/>
      <c r="AF329" s="83" t="str">
        <f>IF(AE329="","",NPER((1+'Retirement Calculator'!$B$15)/(1+'Retirement Calculator'!$B$14)-1,-12*AE329,AA329,,1))</f>
        <v/>
      </c>
      <c r="AG329" s="129" t="str">
        <f t="shared" si="106"/>
        <v/>
      </c>
      <c r="AH329" s="43" t="e">
        <f t="shared" si="107"/>
        <v>#N/A</v>
      </c>
      <c r="AI329" s="43" t="e">
        <f>IF(AI328&lt;'Retirement Calculator'!$B$68,AI328+1,NA())</f>
        <v>#N/A</v>
      </c>
      <c r="AJ329" s="47" t="str">
        <f>IF(ISERROR(AI329),"",IF(AG329=AG328+1,AJ328*(1+'Retirement Calculator'!$B$67),AJ328))</f>
        <v/>
      </c>
      <c r="AK329" s="43" t="e">
        <f>IF(ISERROR(AJ329),"",FV((1+'Retirement Calculator'!$B$56)^(1/12)-1,AI329,-AJ329,,0))</f>
        <v>#N/A</v>
      </c>
      <c r="AL329" s="47">
        <f>SUM($AJ$5:AJ329)</f>
        <v>15743347.467671828</v>
      </c>
      <c r="AN329" s="43" t="str">
        <f>IF(C329="","",SUM($C$5:C329))</f>
        <v/>
      </c>
      <c r="AP329" s="43" t="str">
        <f t="shared" si="108"/>
        <v/>
      </c>
      <c r="AQ329" s="43" t="e">
        <f t="shared" si="109"/>
        <v>#N/A</v>
      </c>
      <c r="AR329" s="43" t="e">
        <f>IF(AR328&lt;'Retirement Calculator'!$B$68,AR328+1,NA())</f>
        <v>#N/A</v>
      </c>
      <c r="AS329" s="45" t="str">
        <f>IF(ISERROR(AR329),"",IF(AP329=AP328+1,AS328*(1+'Retirement Calculator'!$B$67),AS328))</f>
        <v/>
      </c>
      <c r="AT329" s="43" t="e">
        <f>IF(ISERROR(AS329),"",FV((1+'Retirement Calculator'!$B$57)^(1/12)-1,AR329,-AS329,,0))</f>
        <v>#N/A</v>
      </c>
      <c r="AU329" s="47" t="e">
        <f>SUM($AJ$5:AS329)</f>
        <v>#N/A</v>
      </c>
      <c r="AW329" s="43" t="str">
        <f>IF(I329="","",SUM($I$5:I329))</f>
        <v/>
      </c>
      <c r="AY329" s="43" t="str">
        <f t="shared" si="110"/>
        <v/>
      </c>
      <c r="AZ329" s="43" t="e">
        <f t="shared" si="111"/>
        <v>#N/A</v>
      </c>
      <c r="BA329" s="43" t="e">
        <f>IF(BA328&lt;'Retirement Calculator'!$B$68,BA328+1,NA())</f>
        <v>#N/A</v>
      </c>
      <c r="BB329" s="45" t="str">
        <f>IF(ISERROR(BA329),"",IF(AY329=AY328+1,BB328*(1+'Retirement Calculator'!$B$67),BB328))</f>
        <v/>
      </c>
      <c r="BC329" s="43" t="e">
        <f>IF(ISERROR(BB329),"",FV((1+'Retirement Calculator'!$B$58)^(1/12)-1,BA329,-BB329,,0))</f>
        <v>#N/A</v>
      </c>
      <c r="BD329" s="47" t="e">
        <f>SUM($AJ$5:BB329)</f>
        <v>#N/A</v>
      </c>
      <c r="BF329" s="43" t="str">
        <f>IF(O329="","",SUM($O$5:O329))</f>
        <v/>
      </c>
      <c r="BH329" s="43" t="str">
        <f t="shared" si="112"/>
        <v/>
      </c>
      <c r="BI329" s="43" t="e">
        <f t="shared" si="113"/>
        <v>#N/A</v>
      </c>
      <c r="BJ329" s="43" t="e">
        <f>IF(BJ328&lt;'Retirement Calculator'!$B$68,BJ328+1,NA())</f>
        <v>#N/A</v>
      </c>
      <c r="BM329" s="43" t="str">
        <f t="shared" si="114"/>
        <v/>
      </c>
      <c r="BN329" s="43" t="e">
        <f t="shared" si="115"/>
        <v>#N/A</v>
      </c>
      <c r="BO329" s="43" t="e">
        <f>IF(BO328&lt;'Retirement Calculator'!$B$68,BO328+1,NA())</f>
        <v>#N/A</v>
      </c>
      <c r="BR329" s="43" t="str">
        <f t="shared" si="116"/>
        <v/>
      </c>
      <c r="BS329" s="43" t="e">
        <f t="shared" si="117"/>
        <v>#N/A</v>
      </c>
      <c r="BT329" s="43" t="e">
        <f>IF(BT328&lt;'Retirement Calculator'!$B$68,BT328+1,NA())</f>
        <v>#N/A</v>
      </c>
      <c r="BW329" s="43" t="str">
        <f t="shared" si="118"/>
        <v/>
      </c>
      <c r="BX329" s="43" t="e">
        <f t="shared" si="119"/>
        <v>#N/A</v>
      </c>
      <c r="BY329" s="43" t="e">
        <f>IF(BY328&lt;'Retirement Calculator'!$B$68,BY328+1,NA())</f>
        <v>#N/A</v>
      </c>
    </row>
    <row r="330" spans="1:77">
      <c r="A330" s="44"/>
      <c r="B330" s="12" t="e">
        <f xml:space="preserve"> IF(ISERROR(F330),NA(),AI330)</f>
        <v>#N/A</v>
      </c>
      <c r="C330" s="71"/>
      <c r="D330" s="104"/>
      <c r="E330" s="99"/>
      <c r="F330" s="102" t="e">
        <f t="shared" si="103"/>
        <v>#N/A</v>
      </c>
      <c r="G330" s="103" t="str">
        <f>IF(D330="","",(D330+G329)*(1+((1+'Retirement Calculator'!$B$56)^(1/12)-1)))</f>
        <v/>
      </c>
      <c r="H330" s="55" t="str">
        <f>IF(C330="","",FV((1+'Retirement Calculator'!$B$56)^(1/12)-1,AI330,-C330,,0))</f>
        <v/>
      </c>
      <c r="I330" s="71"/>
      <c r="J330" s="99"/>
      <c r="K330" s="99"/>
      <c r="L330" s="102" t="e">
        <f t="shared" si="104"/>
        <v>#N/A</v>
      </c>
      <c r="M330" s="12" t="str">
        <f>IF(I330="","",FV((1+'Retirement Calculator'!$B$57)^(1/12)-1,AR330,-I330,,0))</f>
        <v/>
      </c>
      <c r="N330" s="12" t="str">
        <f>IF(J330="","",(J330+N329)*(1+((1+'Retirement Calculator'!$B$57)^(1/12)-1)))</f>
        <v/>
      </c>
      <c r="O330" s="71"/>
      <c r="P330" s="71"/>
      <c r="Q330" s="99"/>
      <c r="R330" s="69" t="e">
        <f t="shared" si="105"/>
        <v>#N/A</v>
      </c>
      <c r="S330" s="12" t="str">
        <f>IF(O330="","",FV((1+'Retirement Calculator'!$B$58)^(1/12)-1,BA330,-O330,,0))</f>
        <v/>
      </c>
      <c r="T330" s="43" t="str">
        <f>IF(P330="","",(P330+T329)*(1+((1+'Retirement Calculator'!$B$58)^(1/12)-1)))</f>
        <v/>
      </c>
      <c r="U330" s="71"/>
      <c r="V330" s="99"/>
      <c r="W330" s="108" t="str">
        <f>IF(U330="","",(U330+W329)*(1+((1+'Retirement Calculator'!$C$65)^(1/12)-1)))</f>
        <v/>
      </c>
      <c r="X330" s="73">
        <f t="shared" si="100"/>
        <v>0</v>
      </c>
      <c r="Y330" s="83" t="str">
        <f>IF(ISERROR(B330),"",SUM($X$5:X330))</f>
        <v/>
      </c>
      <c r="Z330" s="73">
        <f t="shared" si="101"/>
        <v>0</v>
      </c>
      <c r="AA330" s="83" t="str">
        <f>IF(ISERROR(B330),"",IF(Z330=0,NA(),SUM($Z$5:Z330)))</f>
        <v/>
      </c>
      <c r="AB330" s="83">
        <f t="shared" si="102"/>
        <v>0</v>
      </c>
      <c r="AC330" s="83" t="str">
        <f>IF(ISERROR(B330),"",IF(AB330=0,NA(),SUM($AB$5:AB330)))</f>
        <v/>
      </c>
      <c r="AD330" s="68" t="str">
        <f>IF(ISERROR(AI330),"",IF(AG330=AG329+1,AD329*(1+'Retirement Calculator'!$B$6),AD329))</f>
        <v/>
      </c>
      <c r="AE330" s="135"/>
      <c r="AF330" s="83" t="str">
        <f>IF(AE330="","",NPER((1+'Retirement Calculator'!$B$15)/(1+'Retirement Calculator'!$B$14)-1,-12*AE330,AA330,,1))</f>
        <v/>
      </c>
      <c r="AG330" s="129" t="str">
        <f t="shared" si="106"/>
        <v/>
      </c>
      <c r="AH330" s="43" t="e">
        <f t="shared" si="107"/>
        <v>#N/A</v>
      </c>
      <c r="AI330" s="43" t="e">
        <f>IF(AI329&lt;'Retirement Calculator'!$B$68,AI329+1,NA())</f>
        <v>#N/A</v>
      </c>
      <c r="AJ330" s="47" t="str">
        <f>IF(ISERROR(AI330),"",IF(AG330=AG329+1,AJ329*(1+'Retirement Calculator'!$B$67),AJ329))</f>
        <v/>
      </c>
      <c r="AK330" s="43" t="e">
        <f>IF(ISERROR(AJ330),"",FV((1+'Retirement Calculator'!$B$56)^(1/12)-1,AI330,-AJ330,,0))</f>
        <v>#N/A</v>
      </c>
      <c r="AL330" s="47">
        <f>SUM($AJ$5:AJ330)</f>
        <v>15743347.467671828</v>
      </c>
      <c r="AN330" s="43" t="str">
        <f>IF(C330="","",SUM($C$5:C330))</f>
        <v/>
      </c>
      <c r="AP330" s="43" t="str">
        <f t="shared" si="108"/>
        <v/>
      </c>
      <c r="AQ330" s="43" t="e">
        <f t="shared" si="109"/>
        <v>#N/A</v>
      </c>
      <c r="AR330" s="43" t="e">
        <f>IF(AR329&lt;'Retirement Calculator'!$B$68,AR329+1,NA())</f>
        <v>#N/A</v>
      </c>
      <c r="AS330" s="45" t="str">
        <f>IF(ISERROR(AR330),"",IF(AP330=AP329+1,AS329*(1+'Retirement Calculator'!$B$67),AS329))</f>
        <v/>
      </c>
      <c r="AT330" s="43" t="e">
        <f>IF(ISERROR(AS330),"",FV((1+'Retirement Calculator'!$B$57)^(1/12)-1,AR330,-AS330,,0))</f>
        <v>#N/A</v>
      </c>
      <c r="AU330" s="47" t="e">
        <f>SUM($AJ$5:AS330)</f>
        <v>#N/A</v>
      </c>
      <c r="AW330" s="43" t="str">
        <f>IF(I330="","",SUM($I$5:I330))</f>
        <v/>
      </c>
      <c r="AY330" s="43" t="str">
        <f t="shared" si="110"/>
        <v/>
      </c>
      <c r="AZ330" s="43" t="e">
        <f t="shared" si="111"/>
        <v>#N/A</v>
      </c>
      <c r="BA330" s="43" t="e">
        <f>IF(BA329&lt;'Retirement Calculator'!$B$68,BA329+1,NA())</f>
        <v>#N/A</v>
      </c>
      <c r="BB330" s="45" t="str">
        <f>IF(ISERROR(BA330),"",IF(AY330=AY329+1,BB329*(1+'Retirement Calculator'!$B$67),BB329))</f>
        <v/>
      </c>
      <c r="BC330" s="43" t="e">
        <f>IF(ISERROR(BB330),"",FV((1+'Retirement Calculator'!$B$58)^(1/12)-1,BA330,-BB330,,0))</f>
        <v>#N/A</v>
      </c>
      <c r="BD330" s="47" t="e">
        <f>SUM($AJ$5:BB330)</f>
        <v>#N/A</v>
      </c>
      <c r="BF330" s="43" t="str">
        <f>IF(O330="","",SUM($O$5:O330))</f>
        <v/>
      </c>
      <c r="BH330" s="43" t="str">
        <f t="shared" si="112"/>
        <v/>
      </c>
      <c r="BI330" s="43" t="e">
        <f t="shared" si="113"/>
        <v>#N/A</v>
      </c>
      <c r="BJ330" s="43" t="e">
        <f>IF(BJ329&lt;'Retirement Calculator'!$B$68,BJ329+1,NA())</f>
        <v>#N/A</v>
      </c>
      <c r="BM330" s="43" t="str">
        <f t="shared" si="114"/>
        <v/>
      </c>
      <c r="BN330" s="43" t="e">
        <f t="shared" si="115"/>
        <v>#N/A</v>
      </c>
      <c r="BO330" s="43" t="e">
        <f>IF(BO329&lt;'Retirement Calculator'!$B$68,BO329+1,NA())</f>
        <v>#N/A</v>
      </c>
      <c r="BR330" s="43" t="str">
        <f t="shared" si="116"/>
        <v/>
      </c>
      <c r="BS330" s="43" t="e">
        <f t="shared" si="117"/>
        <v>#N/A</v>
      </c>
      <c r="BT330" s="43" t="e">
        <f>IF(BT329&lt;'Retirement Calculator'!$B$68,BT329+1,NA())</f>
        <v>#N/A</v>
      </c>
      <c r="BW330" s="43" t="str">
        <f t="shared" si="118"/>
        <v/>
      </c>
      <c r="BX330" s="43" t="e">
        <f t="shared" si="119"/>
        <v>#N/A</v>
      </c>
      <c r="BY330" s="43" t="e">
        <f>IF(BY329&lt;'Retirement Calculator'!$B$68,BY329+1,NA())</f>
        <v>#N/A</v>
      </c>
    </row>
    <row r="331" spans="1:77">
      <c r="A331" s="44"/>
      <c r="B331" s="12" t="e">
        <f xml:space="preserve"> IF(ISERROR(F331),NA(),AI331)</f>
        <v>#N/A</v>
      </c>
      <c r="C331" s="71"/>
      <c r="D331" s="104"/>
      <c r="E331" s="99"/>
      <c r="F331" s="102" t="e">
        <f t="shared" si="103"/>
        <v>#N/A</v>
      </c>
      <c r="G331" s="103" t="str">
        <f>IF(D331="","",(D331+G330)*(1+((1+'Retirement Calculator'!$B$56)^(1/12)-1)))</f>
        <v/>
      </c>
      <c r="H331" s="55" t="str">
        <f>IF(C331="","",FV((1+'Retirement Calculator'!$B$56)^(1/12)-1,AI331,-C331,,0))</f>
        <v/>
      </c>
      <c r="I331" s="71"/>
      <c r="J331" s="99"/>
      <c r="K331" s="99"/>
      <c r="L331" s="102" t="e">
        <f t="shared" si="104"/>
        <v>#N/A</v>
      </c>
      <c r="M331" s="12" t="str">
        <f>IF(I331="","",FV((1+'Retirement Calculator'!$B$57)^(1/12)-1,AR331,-I331,,0))</f>
        <v/>
      </c>
      <c r="N331" s="12" t="str">
        <f>IF(J331="","",(J331+N330)*(1+((1+'Retirement Calculator'!$B$57)^(1/12)-1)))</f>
        <v/>
      </c>
      <c r="O331" s="71"/>
      <c r="P331" s="71"/>
      <c r="Q331" s="99"/>
      <c r="R331" s="69" t="e">
        <f t="shared" si="105"/>
        <v>#N/A</v>
      </c>
      <c r="S331" s="12" t="str">
        <f>IF(O331="","",FV((1+'Retirement Calculator'!$B$58)^(1/12)-1,BA331,-O331,,0))</f>
        <v/>
      </c>
      <c r="T331" s="43" t="str">
        <f>IF(P331="","",(P331+T330)*(1+((1+'Retirement Calculator'!$B$58)^(1/12)-1)))</f>
        <v/>
      </c>
      <c r="U331" s="71"/>
      <c r="V331" s="99"/>
      <c r="W331" s="108" t="str">
        <f>IF(U331="","",(U331+W330)*(1+((1+'Retirement Calculator'!$C$65)^(1/12)-1)))</f>
        <v/>
      </c>
      <c r="X331" s="73">
        <f t="shared" si="100"/>
        <v>0</v>
      </c>
      <c r="Y331" s="83" t="str">
        <f>IF(ISERROR(B331),"",SUM($X$5:X331))</f>
        <v/>
      </c>
      <c r="Z331" s="73">
        <f t="shared" si="101"/>
        <v>0</v>
      </c>
      <c r="AA331" s="83" t="str">
        <f>IF(ISERROR(B331),"",IF(Z331=0,NA(),SUM($Z$5:Z331)))</f>
        <v/>
      </c>
      <c r="AB331" s="83">
        <f t="shared" si="102"/>
        <v>0</v>
      </c>
      <c r="AC331" s="83" t="str">
        <f>IF(ISERROR(B331),"",IF(AB331=0,NA(),SUM($AB$5:AB331)))</f>
        <v/>
      </c>
      <c r="AD331" s="68" t="str">
        <f>IF(ISERROR(AI331),"",IF(AG331=AG330+1,AD330*(1+'Retirement Calculator'!$B$6),AD330))</f>
        <v/>
      </c>
      <c r="AE331" s="135"/>
      <c r="AF331" s="83" t="str">
        <f>IF(AE331="","",NPER((1+'Retirement Calculator'!$B$15)/(1+'Retirement Calculator'!$B$14)-1,-12*AE331,AA331,,1))</f>
        <v/>
      </c>
      <c r="AG331" s="129" t="str">
        <f t="shared" si="106"/>
        <v/>
      </c>
      <c r="AH331" s="43" t="e">
        <f t="shared" si="107"/>
        <v>#N/A</v>
      </c>
      <c r="AI331" s="43" t="e">
        <f>IF(AI330&lt;'Retirement Calculator'!$B$68,AI330+1,NA())</f>
        <v>#N/A</v>
      </c>
      <c r="AJ331" s="47" t="str">
        <f>IF(ISERROR(AI331),"",IF(AG331=AG330+1,AJ330*(1+'Retirement Calculator'!$B$67),AJ330))</f>
        <v/>
      </c>
      <c r="AK331" s="43" t="e">
        <f>IF(ISERROR(AJ331),"",FV((1+'Retirement Calculator'!$B$56)^(1/12)-1,AI331,-AJ331,,0))</f>
        <v>#N/A</v>
      </c>
      <c r="AL331" s="47">
        <f>SUM($AJ$5:AJ331)</f>
        <v>15743347.467671828</v>
      </c>
      <c r="AN331" s="43" t="str">
        <f>IF(C331="","",SUM($C$5:C331))</f>
        <v/>
      </c>
      <c r="AP331" s="43" t="str">
        <f t="shared" si="108"/>
        <v/>
      </c>
      <c r="AQ331" s="43" t="e">
        <f t="shared" si="109"/>
        <v>#N/A</v>
      </c>
      <c r="AR331" s="43" t="e">
        <f>IF(AR330&lt;'Retirement Calculator'!$B$68,AR330+1,NA())</f>
        <v>#N/A</v>
      </c>
      <c r="AS331" s="45" t="str">
        <f>IF(ISERROR(AR331),"",IF(AP331=AP330+1,AS330*(1+'Retirement Calculator'!$B$67),AS330))</f>
        <v/>
      </c>
      <c r="AT331" s="43" t="e">
        <f>IF(ISERROR(AS331),"",FV((1+'Retirement Calculator'!$B$57)^(1/12)-1,AR331,-AS331,,0))</f>
        <v>#N/A</v>
      </c>
      <c r="AU331" s="47" t="e">
        <f>SUM($AJ$5:AS331)</f>
        <v>#N/A</v>
      </c>
      <c r="AW331" s="43" t="str">
        <f>IF(I331="","",SUM($I$5:I331))</f>
        <v/>
      </c>
      <c r="AY331" s="43" t="str">
        <f t="shared" si="110"/>
        <v/>
      </c>
      <c r="AZ331" s="43" t="e">
        <f t="shared" si="111"/>
        <v>#N/A</v>
      </c>
      <c r="BA331" s="43" t="e">
        <f>IF(BA330&lt;'Retirement Calculator'!$B$68,BA330+1,NA())</f>
        <v>#N/A</v>
      </c>
      <c r="BB331" s="45" t="str">
        <f>IF(ISERROR(BA331),"",IF(AY331=AY330+1,BB330*(1+'Retirement Calculator'!$B$67),BB330))</f>
        <v/>
      </c>
      <c r="BC331" s="43" t="e">
        <f>IF(ISERROR(BB331),"",FV((1+'Retirement Calculator'!$B$58)^(1/12)-1,BA331,-BB331,,0))</f>
        <v>#N/A</v>
      </c>
      <c r="BD331" s="47" t="e">
        <f>SUM($AJ$5:BB331)</f>
        <v>#N/A</v>
      </c>
      <c r="BF331" s="43" t="str">
        <f>IF(O331="","",SUM($O$5:O331))</f>
        <v/>
      </c>
      <c r="BH331" s="43" t="str">
        <f t="shared" si="112"/>
        <v/>
      </c>
      <c r="BI331" s="43" t="e">
        <f t="shared" si="113"/>
        <v>#N/A</v>
      </c>
      <c r="BJ331" s="43" t="e">
        <f>IF(BJ330&lt;'Retirement Calculator'!$B$68,BJ330+1,NA())</f>
        <v>#N/A</v>
      </c>
      <c r="BM331" s="43" t="str">
        <f t="shared" si="114"/>
        <v/>
      </c>
      <c r="BN331" s="43" t="e">
        <f t="shared" si="115"/>
        <v>#N/A</v>
      </c>
      <c r="BO331" s="43" t="e">
        <f>IF(BO330&lt;'Retirement Calculator'!$B$68,BO330+1,NA())</f>
        <v>#N/A</v>
      </c>
      <c r="BR331" s="43" t="str">
        <f t="shared" si="116"/>
        <v/>
      </c>
      <c r="BS331" s="43" t="e">
        <f t="shared" si="117"/>
        <v>#N/A</v>
      </c>
      <c r="BT331" s="43" t="e">
        <f>IF(BT330&lt;'Retirement Calculator'!$B$68,BT330+1,NA())</f>
        <v>#N/A</v>
      </c>
      <c r="BW331" s="43" t="str">
        <f t="shared" si="118"/>
        <v/>
      </c>
      <c r="BX331" s="43" t="e">
        <f t="shared" si="119"/>
        <v>#N/A</v>
      </c>
      <c r="BY331" s="43" t="e">
        <f>IF(BY330&lt;'Retirement Calculator'!$B$68,BY330+1,NA())</f>
        <v>#N/A</v>
      </c>
    </row>
    <row r="332" spans="1:77">
      <c r="A332" s="44"/>
      <c r="B332" s="12" t="e">
        <f xml:space="preserve"> IF(ISERROR(F332),NA(),AI332)</f>
        <v>#N/A</v>
      </c>
      <c r="C332" s="71"/>
      <c r="D332" s="104"/>
      <c r="E332" s="99"/>
      <c r="F332" s="102" t="e">
        <f t="shared" si="103"/>
        <v>#N/A</v>
      </c>
      <c r="G332" s="103" t="str">
        <f>IF(D332="","",(D332+G331)*(1+((1+'Retirement Calculator'!$B$56)^(1/12)-1)))</f>
        <v/>
      </c>
      <c r="H332" s="55" t="str">
        <f>IF(C332="","",FV((1+'Retirement Calculator'!$B$56)^(1/12)-1,AI332,-C332,,0))</f>
        <v/>
      </c>
      <c r="I332" s="71"/>
      <c r="J332" s="99"/>
      <c r="K332" s="99"/>
      <c r="L332" s="102" t="e">
        <f t="shared" si="104"/>
        <v>#N/A</v>
      </c>
      <c r="M332" s="12" t="str">
        <f>IF(I332="","",FV((1+'Retirement Calculator'!$B$57)^(1/12)-1,AR332,-I332,,0))</f>
        <v/>
      </c>
      <c r="N332" s="12" t="str">
        <f>IF(J332="","",(J332+N331)*(1+((1+'Retirement Calculator'!$B$57)^(1/12)-1)))</f>
        <v/>
      </c>
      <c r="O332" s="71"/>
      <c r="P332" s="71"/>
      <c r="Q332" s="99"/>
      <c r="R332" s="69" t="e">
        <f t="shared" si="105"/>
        <v>#N/A</v>
      </c>
      <c r="S332" s="12" t="str">
        <f>IF(O332="","",FV((1+'Retirement Calculator'!$B$58)^(1/12)-1,BA332,-O332,,0))</f>
        <v/>
      </c>
      <c r="T332" s="43" t="str">
        <f>IF(P332="","",(P332+T331)*(1+((1+'Retirement Calculator'!$B$58)^(1/12)-1)))</f>
        <v/>
      </c>
      <c r="U332" s="71"/>
      <c r="V332" s="99"/>
      <c r="W332" s="108" t="str">
        <f>IF(U332="","",(U332+W331)*(1+((1+'Retirement Calculator'!$C$65)^(1/12)-1)))</f>
        <v/>
      </c>
      <c r="X332" s="73">
        <f t="shared" si="100"/>
        <v>0</v>
      </c>
      <c r="Y332" s="83" t="str">
        <f>IF(ISERROR(B332),"",SUM($X$5:X332))</f>
        <v/>
      </c>
      <c r="Z332" s="73">
        <f t="shared" si="101"/>
        <v>0</v>
      </c>
      <c r="AA332" s="83" t="str">
        <f>IF(ISERROR(B332),"",IF(Z332=0,NA(),SUM($Z$5:Z332)))</f>
        <v/>
      </c>
      <c r="AB332" s="83">
        <f t="shared" si="102"/>
        <v>0</v>
      </c>
      <c r="AC332" s="83" t="str">
        <f>IF(ISERROR(B332),"",IF(AB332=0,NA(),SUM($AB$5:AB332)))</f>
        <v/>
      </c>
      <c r="AD332" s="68" t="str">
        <f>IF(ISERROR(AI332),"",IF(AG332=AG331+1,AD331*(1+'Retirement Calculator'!$B$6),AD331))</f>
        <v/>
      </c>
      <c r="AE332" s="135"/>
      <c r="AF332" s="83" t="str">
        <f>IF(AE332="","",NPER((1+'Retirement Calculator'!$B$15)/(1+'Retirement Calculator'!$B$14)-1,-12*AE332,AA332,,1))</f>
        <v/>
      </c>
      <c r="AG332" s="129" t="str">
        <f t="shared" si="106"/>
        <v/>
      </c>
      <c r="AH332" s="43" t="e">
        <f t="shared" si="107"/>
        <v>#N/A</v>
      </c>
      <c r="AI332" s="43" t="e">
        <f>IF(AI331&lt;'Retirement Calculator'!$B$68,AI331+1,NA())</f>
        <v>#N/A</v>
      </c>
      <c r="AJ332" s="47" t="str">
        <f>IF(ISERROR(AI332),"",IF(AG332=AG331+1,AJ331*(1+'Retirement Calculator'!$B$67),AJ331))</f>
        <v/>
      </c>
      <c r="AK332" s="43" t="e">
        <f>IF(ISERROR(AJ332),"",FV((1+'Retirement Calculator'!$B$56)^(1/12)-1,AI332,-AJ332,,0))</f>
        <v>#N/A</v>
      </c>
      <c r="AL332" s="47">
        <f>SUM($AJ$5:AJ332)</f>
        <v>15743347.467671828</v>
      </c>
      <c r="AN332" s="43" t="str">
        <f>IF(C332="","",SUM($C$5:C332))</f>
        <v/>
      </c>
      <c r="AP332" s="43" t="str">
        <f t="shared" si="108"/>
        <v/>
      </c>
      <c r="AQ332" s="43" t="e">
        <f t="shared" si="109"/>
        <v>#N/A</v>
      </c>
      <c r="AR332" s="43" t="e">
        <f>IF(AR331&lt;'Retirement Calculator'!$B$68,AR331+1,NA())</f>
        <v>#N/A</v>
      </c>
      <c r="AS332" s="45" t="str">
        <f>IF(ISERROR(AR332),"",IF(AP332=AP331+1,AS331*(1+'Retirement Calculator'!$B$67),AS331))</f>
        <v/>
      </c>
      <c r="AT332" s="43" t="e">
        <f>IF(ISERROR(AS332),"",FV((1+'Retirement Calculator'!$B$57)^(1/12)-1,AR332,-AS332,,0))</f>
        <v>#N/A</v>
      </c>
      <c r="AU332" s="47" t="e">
        <f>SUM($AJ$5:AS332)</f>
        <v>#N/A</v>
      </c>
      <c r="AW332" s="43" t="str">
        <f>IF(I332="","",SUM($I$5:I332))</f>
        <v/>
      </c>
      <c r="AY332" s="43" t="str">
        <f t="shared" si="110"/>
        <v/>
      </c>
      <c r="AZ332" s="43" t="e">
        <f t="shared" si="111"/>
        <v>#N/A</v>
      </c>
      <c r="BA332" s="43" t="e">
        <f>IF(BA331&lt;'Retirement Calculator'!$B$68,BA331+1,NA())</f>
        <v>#N/A</v>
      </c>
      <c r="BB332" s="45" t="str">
        <f>IF(ISERROR(BA332),"",IF(AY332=AY331+1,BB331*(1+'Retirement Calculator'!$B$67),BB331))</f>
        <v/>
      </c>
      <c r="BC332" s="43" t="e">
        <f>IF(ISERROR(BB332),"",FV((1+'Retirement Calculator'!$B$58)^(1/12)-1,BA332,-BB332,,0))</f>
        <v>#N/A</v>
      </c>
      <c r="BD332" s="47" t="e">
        <f>SUM($AJ$5:BB332)</f>
        <v>#N/A</v>
      </c>
      <c r="BF332" s="43" t="str">
        <f>IF(O332="","",SUM($O$5:O332))</f>
        <v/>
      </c>
      <c r="BH332" s="43" t="str">
        <f t="shared" si="112"/>
        <v/>
      </c>
      <c r="BI332" s="43" t="e">
        <f t="shared" si="113"/>
        <v>#N/A</v>
      </c>
      <c r="BJ332" s="43" t="e">
        <f>IF(BJ331&lt;'Retirement Calculator'!$B$68,BJ331+1,NA())</f>
        <v>#N/A</v>
      </c>
      <c r="BM332" s="43" t="str">
        <f t="shared" si="114"/>
        <v/>
      </c>
      <c r="BN332" s="43" t="e">
        <f t="shared" si="115"/>
        <v>#N/A</v>
      </c>
      <c r="BO332" s="43" t="e">
        <f>IF(BO331&lt;'Retirement Calculator'!$B$68,BO331+1,NA())</f>
        <v>#N/A</v>
      </c>
      <c r="BR332" s="43" t="str">
        <f t="shared" si="116"/>
        <v/>
      </c>
      <c r="BS332" s="43" t="e">
        <f t="shared" si="117"/>
        <v>#N/A</v>
      </c>
      <c r="BT332" s="43" t="e">
        <f>IF(BT331&lt;'Retirement Calculator'!$B$68,BT331+1,NA())</f>
        <v>#N/A</v>
      </c>
      <c r="BW332" s="43" t="str">
        <f t="shared" si="118"/>
        <v/>
      </c>
      <c r="BX332" s="43" t="e">
        <f t="shared" si="119"/>
        <v>#N/A</v>
      </c>
      <c r="BY332" s="43" t="e">
        <f>IF(BY331&lt;'Retirement Calculator'!$B$68,BY331+1,NA())</f>
        <v>#N/A</v>
      </c>
    </row>
    <row r="333" spans="1:77">
      <c r="A333" s="44"/>
      <c r="B333" s="12" t="e">
        <f xml:space="preserve"> IF(ISERROR(F333),NA(),AI333)</f>
        <v>#N/A</v>
      </c>
      <c r="C333" s="71"/>
      <c r="D333" s="104"/>
      <c r="E333" s="99"/>
      <c r="F333" s="102" t="e">
        <f t="shared" si="103"/>
        <v>#N/A</v>
      </c>
      <c r="G333" s="103" t="str">
        <f>IF(D333="","",(D333+G332)*(1+((1+'Retirement Calculator'!$B$56)^(1/12)-1)))</f>
        <v/>
      </c>
      <c r="H333" s="55" t="str">
        <f>IF(C333="","",FV((1+'Retirement Calculator'!$B$56)^(1/12)-1,AI333,-C333,,0))</f>
        <v/>
      </c>
      <c r="I333" s="71"/>
      <c r="J333" s="99"/>
      <c r="K333" s="99"/>
      <c r="L333" s="102" t="e">
        <f t="shared" si="104"/>
        <v>#N/A</v>
      </c>
      <c r="M333" s="12" t="str">
        <f>IF(I333="","",FV((1+'Retirement Calculator'!$B$57)^(1/12)-1,AR333,-I333,,0))</f>
        <v/>
      </c>
      <c r="N333" s="12" t="str">
        <f>IF(J333="","",(J333+N332)*(1+((1+'Retirement Calculator'!$B$57)^(1/12)-1)))</f>
        <v/>
      </c>
      <c r="O333" s="71"/>
      <c r="P333" s="71"/>
      <c r="Q333" s="99"/>
      <c r="R333" s="69" t="e">
        <f t="shared" si="105"/>
        <v>#N/A</v>
      </c>
      <c r="S333" s="12" t="str">
        <f>IF(O333="","",FV((1+'Retirement Calculator'!$B$58)^(1/12)-1,BA333,-O333,,0))</f>
        <v/>
      </c>
      <c r="T333" s="43" t="str">
        <f>IF(P333="","",(P333+T332)*(1+((1+'Retirement Calculator'!$B$58)^(1/12)-1)))</f>
        <v/>
      </c>
      <c r="U333" s="71"/>
      <c r="V333" s="99"/>
      <c r="W333" s="108" t="str">
        <f>IF(U333="","",(U333+W332)*(1+((1+'Retirement Calculator'!$C$65)^(1/12)-1)))</f>
        <v/>
      </c>
      <c r="X333" s="73">
        <f t="shared" si="100"/>
        <v>0</v>
      </c>
      <c r="Y333" s="83" t="str">
        <f>IF(ISERROR(B333),"",SUM($X$5:X333))</f>
        <v/>
      </c>
      <c r="Z333" s="73">
        <f t="shared" si="101"/>
        <v>0</v>
      </c>
      <c r="AA333" s="83" t="str">
        <f>IF(ISERROR(B333),"",IF(Z333=0,NA(),SUM($Z$5:Z333)))</f>
        <v/>
      </c>
      <c r="AB333" s="83">
        <f t="shared" si="102"/>
        <v>0</v>
      </c>
      <c r="AC333" s="83" t="str">
        <f>IF(ISERROR(B333),"",IF(AB333=0,NA(),SUM($AB$5:AB333)))</f>
        <v/>
      </c>
      <c r="AD333" s="68" t="str">
        <f>IF(ISERROR(AI333),"",IF(AG333=AG332+1,AD332*(1+'Retirement Calculator'!$B$6),AD332))</f>
        <v/>
      </c>
      <c r="AE333" s="135"/>
      <c r="AF333" s="83" t="str">
        <f>IF(AE333="","",NPER((1+'Retirement Calculator'!$B$15)/(1+'Retirement Calculator'!$B$14)-1,-12*AE333,AA333,,1))</f>
        <v/>
      </c>
      <c r="AG333" s="129" t="str">
        <f t="shared" si="106"/>
        <v/>
      </c>
      <c r="AH333" s="43" t="e">
        <f t="shared" si="107"/>
        <v>#N/A</v>
      </c>
      <c r="AI333" s="43" t="e">
        <f>IF(AI332&lt;'Retirement Calculator'!$B$68,AI332+1,NA())</f>
        <v>#N/A</v>
      </c>
      <c r="AJ333" s="47" t="str">
        <f>IF(ISERROR(AI333),"",IF(AG333=AG332+1,AJ332*(1+'Retirement Calculator'!$B$67),AJ332))</f>
        <v/>
      </c>
      <c r="AK333" s="43" t="e">
        <f>IF(ISERROR(AJ333),"",FV((1+'Retirement Calculator'!$B$56)^(1/12)-1,AI333,-AJ333,,0))</f>
        <v>#N/A</v>
      </c>
      <c r="AL333" s="47">
        <f>SUM($AJ$5:AJ333)</f>
        <v>15743347.467671828</v>
      </c>
      <c r="AN333" s="43" t="str">
        <f>IF(C333="","",SUM($C$5:C333))</f>
        <v/>
      </c>
      <c r="AP333" s="43" t="str">
        <f t="shared" si="108"/>
        <v/>
      </c>
      <c r="AQ333" s="43" t="e">
        <f t="shared" si="109"/>
        <v>#N/A</v>
      </c>
      <c r="AR333" s="43" t="e">
        <f>IF(AR332&lt;'Retirement Calculator'!$B$68,AR332+1,NA())</f>
        <v>#N/A</v>
      </c>
      <c r="AS333" s="45" t="str">
        <f>IF(ISERROR(AR333),"",IF(AP333=AP332+1,AS332*(1+'Retirement Calculator'!$B$67),AS332))</f>
        <v/>
      </c>
      <c r="AT333" s="43" t="e">
        <f>IF(ISERROR(AS333),"",FV((1+'Retirement Calculator'!$B$57)^(1/12)-1,AR333,-AS333,,0))</f>
        <v>#N/A</v>
      </c>
      <c r="AU333" s="47" t="e">
        <f>SUM($AJ$5:AS333)</f>
        <v>#N/A</v>
      </c>
      <c r="AW333" s="43" t="str">
        <f>IF(I333="","",SUM($I$5:I333))</f>
        <v/>
      </c>
      <c r="AY333" s="43" t="str">
        <f t="shared" si="110"/>
        <v/>
      </c>
      <c r="AZ333" s="43" t="e">
        <f t="shared" si="111"/>
        <v>#N/A</v>
      </c>
      <c r="BA333" s="43" t="e">
        <f>IF(BA332&lt;'Retirement Calculator'!$B$68,BA332+1,NA())</f>
        <v>#N/A</v>
      </c>
      <c r="BB333" s="45" t="str">
        <f>IF(ISERROR(BA333),"",IF(AY333=AY332+1,BB332*(1+'Retirement Calculator'!$B$67),BB332))</f>
        <v/>
      </c>
      <c r="BC333" s="43" t="e">
        <f>IF(ISERROR(BB333),"",FV((1+'Retirement Calculator'!$B$58)^(1/12)-1,BA333,-BB333,,0))</f>
        <v>#N/A</v>
      </c>
      <c r="BD333" s="47" t="e">
        <f>SUM($AJ$5:BB333)</f>
        <v>#N/A</v>
      </c>
      <c r="BF333" s="43" t="str">
        <f>IF(O333="","",SUM($O$5:O333))</f>
        <v/>
      </c>
      <c r="BH333" s="43" t="str">
        <f t="shared" si="112"/>
        <v/>
      </c>
      <c r="BI333" s="43" t="e">
        <f t="shared" si="113"/>
        <v>#N/A</v>
      </c>
      <c r="BJ333" s="43" t="e">
        <f>IF(BJ332&lt;'Retirement Calculator'!$B$68,BJ332+1,NA())</f>
        <v>#N/A</v>
      </c>
      <c r="BM333" s="43" t="str">
        <f t="shared" si="114"/>
        <v/>
      </c>
      <c r="BN333" s="43" t="e">
        <f t="shared" si="115"/>
        <v>#N/A</v>
      </c>
      <c r="BO333" s="43" t="e">
        <f>IF(BO332&lt;'Retirement Calculator'!$B$68,BO332+1,NA())</f>
        <v>#N/A</v>
      </c>
      <c r="BR333" s="43" t="str">
        <f t="shared" si="116"/>
        <v/>
      </c>
      <c r="BS333" s="43" t="e">
        <f t="shared" si="117"/>
        <v>#N/A</v>
      </c>
      <c r="BT333" s="43" t="e">
        <f>IF(BT332&lt;'Retirement Calculator'!$B$68,BT332+1,NA())</f>
        <v>#N/A</v>
      </c>
      <c r="BW333" s="43" t="str">
        <f t="shared" si="118"/>
        <v/>
      </c>
      <c r="BX333" s="43" t="e">
        <f t="shared" si="119"/>
        <v>#N/A</v>
      </c>
      <c r="BY333" s="43" t="e">
        <f>IF(BY332&lt;'Retirement Calculator'!$B$68,BY332+1,NA())</f>
        <v>#N/A</v>
      </c>
    </row>
    <row r="334" spans="1:77">
      <c r="A334" s="44"/>
      <c r="B334" s="12" t="e">
        <f xml:space="preserve"> IF(ISERROR(F334),NA(),AI334)</f>
        <v>#N/A</v>
      </c>
      <c r="C334" s="71"/>
      <c r="D334" s="104"/>
      <c r="E334" s="99"/>
      <c r="F334" s="102" t="e">
        <f t="shared" si="103"/>
        <v>#N/A</v>
      </c>
      <c r="G334" s="103" t="str">
        <f>IF(D334="","",(D334+G333)*(1+((1+'Retirement Calculator'!$B$56)^(1/12)-1)))</f>
        <v/>
      </c>
      <c r="H334" s="55" t="str">
        <f>IF(C334="","",FV((1+'Retirement Calculator'!$B$56)^(1/12)-1,AI334,-C334,,0))</f>
        <v/>
      </c>
      <c r="I334" s="71"/>
      <c r="J334" s="99"/>
      <c r="K334" s="99"/>
      <c r="L334" s="102" t="e">
        <f t="shared" si="104"/>
        <v>#N/A</v>
      </c>
      <c r="M334" s="12" t="str">
        <f>IF(I334="","",FV((1+'Retirement Calculator'!$B$57)^(1/12)-1,AR334,-I334,,0))</f>
        <v/>
      </c>
      <c r="N334" s="12" t="str">
        <f>IF(J334="","",(J334+N333)*(1+((1+'Retirement Calculator'!$B$57)^(1/12)-1)))</f>
        <v/>
      </c>
      <c r="O334" s="71"/>
      <c r="P334" s="71"/>
      <c r="Q334" s="99"/>
      <c r="R334" s="69" t="e">
        <f t="shared" si="105"/>
        <v>#N/A</v>
      </c>
      <c r="S334" s="12" t="str">
        <f>IF(O334="","",FV((1+'Retirement Calculator'!$B$58)^(1/12)-1,BA334,-O334,,0))</f>
        <v/>
      </c>
      <c r="T334" s="43" t="str">
        <f>IF(P334="","",(P334+T333)*(1+((1+'Retirement Calculator'!$B$58)^(1/12)-1)))</f>
        <v/>
      </c>
      <c r="U334" s="71"/>
      <c r="V334" s="99"/>
      <c r="W334" s="108" t="str">
        <f>IF(U334="","",(U334+W333)*(1+((1+'Retirement Calculator'!$C$65)^(1/12)-1)))</f>
        <v/>
      </c>
      <c r="X334" s="73">
        <f t="shared" si="100"/>
        <v>0</v>
      </c>
      <c r="Y334" s="83" t="str">
        <f>IF(ISERROR(B334),"",SUM($X$5:X334))</f>
        <v/>
      </c>
      <c r="Z334" s="73">
        <f t="shared" si="101"/>
        <v>0</v>
      </c>
      <c r="AA334" s="83" t="str">
        <f>IF(ISERROR(B334),"",IF(Z334=0,NA(),SUM($Z$5:Z334)))</f>
        <v/>
      </c>
      <c r="AB334" s="83">
        <f t="shared" si="102"/>
        <v>0</v>
      </c>
      <c r="AC334" s="83" t="str">
        <f>IF(ISERROR(B334),"",IF(AB334=0,NA(),SUM($AB$5:AB334)))</f>
        <v/>
      </c>
      <c r="AD334" s="68" t="str">
        <f>IF(ISERROR(AI334),"",IF(AG334=AG333+1,AD333*(1+'Retirement Calculator'!$B$6),AD333))</f>
        <v/>
      </c>
      <c r="AE334" s="135"/>
      <c r="AF334" s="83" t="str">
        <f>IF(AE334="","",NPER((1+'Retirement Calculator'!$B$15)/(1+'Retirement Calculator'!$B$14)-1,-12*AE334,AA334,,1))</f>
        <v/>
      </c>
      <c r="AG334" s="129" t="str">
        <f t="shared" si="106"/>
        <v/>
      </c>
      <c r="AH334" s="43" t="e">
        <f t="shared" si="107"/>
        <v>#N/A</v>
      </c>
      <c r="AI334" s="43" t="e">
        <f>IF(AI333&lt;'Retirement Calculator'!$B$68,AI333+1,NA())</f>
        <v>#N/A</v>
      </c>
      <c r="AJ334" s="47" t="str">
        <f>IF(ISERROR(AI334),"",IF(AG334=AG333+1,AJ333*(1+'Retirement Calculator'!$B$67),AJ333))</f>
        <v/>
      </c>
      <c r="AK334" s="43" t="e">
        <f>IF(ISERROR(AJ334),"",FV((1+'Retirement Calculator'!$B$56)^(1/12)-1,AI334,-AJ334,,0))</f>
        <v>#N/A</v>
      </c>
      <c r="AL334" s="47">
        <f>SUM($AJ$5:AJ334)</f>
        <v>15743347.467671828</v>
      </c>
      <c r="AN334" s="43" t="str">
        <f>IF(C334="","",SUM($C$5:C334))</f>
        <v/>
      </c>
      <c r="AP334" s="43" t="str">
        <f t="shared" si="108"/>
        <v/>
      </c>
      <c r="AQ334" s="43" t="e">
        <f t="shared" si="109"/>
        <v>#N/A</v>
      </c>
      <c r="AR334" s="43" t="e">
        <f>IF(AR333&lt;'Retirement Calculator'!$B$68,AR333+1,NA())</f>
        <v>#N/A</v>
      </c>
      <c r="AS334" s="45" t="str">
        <f>IF(ISERROR(AR334),"",IF(AP334=AP333+1,AS333*(1+'Retirement Calculator'!$B$67),AS333))</f>
        <v/>
      </c>
      <c r="AT334" s="43" t="e">
        <f>IF(ISERROR(AS334),"",FV((1+'Retirement Calculator'!$B$57)^(1/12)-1,AR334,-AS334,,0))</f>
        <v>#N/A</v>
      </c>
      <c r="AU334" s="47" t="e">
        <f>SUM($AJ$5:AS334)</f>
        <v>#N/A</v>
      </c>
      <c r="AW334" s="43" t="str">
        <f>IF(I334="","",SUM($I$5:I334))</f>
        <v/>
      </c>
      <c r="AY334" s="43" t="str">
        <f t="shared" si="110"/>
        <v/>
      </c>
      <c r="AZ334" s="43" t="e">
        <f t="shared" si="111"/>
        <v>#N/A</v>
      </c>
      <c r="BA334" s="43" t="e">
        <f>IF(BA333&lt;'Retirement Calculator'!$B$68,BA333+1,NA())</f>
        <v>#N/A</v>
      </c>
      <c r="BB334" s="45" t="str">
        <f>IF(ISERROR(BA334),"",IF(AY334=AY333+1,BB333*(1+'Retirement Calculator'!$B$67),BB333))</f>
        <v/>
      </c>
      <c r="BC334" s="43" t="e">
        <f>IF(ISERROR(BB334),"",FV((1+'Retirement Calculator'!$B$58)^(1/12)-1,BA334,-BB334,,0))</f>
        <v>#N/A</v>
      </c>
      <c r="BD334" s="47" t="e">
        <f>SUM($AJ$5:BB334)</f>
        <v>#N/A</v>
      </c>
      <c r="BF334" s="43" t="str">
        <f>IF(O334="","",SUM($O$5:O334))</f>
        <v/>
      </c>
      <c r="BH334" s="43" t="str">
        <f t="shared" si="112"/>
        <v/>
      </c>
      <c r="BI334" s="43" t="e">
        <f t="shared" si="113"/>
        <v>#N/A</v>
      </c>
      <c r="BJ334" s="43" t="e">
        <f>IF(BJ333&lt;'Retirement Calculator'!$B$68,BJ333+1,NA())</f>
        <v>#N/A</v>
      </c>
      <c r="BM334" s="43" t="str">
        <f t="shared" si="114"/>
        <v/>
      </c>
      <c r="BN334" s="43" t="e">
        <f t="shared" si="115"/>
        <v>#N/A</v>
      </c>
      <c r="BO334" s="43" t="e">
        <f>IF(BO333&lt;'Retirement Calculator'!$B$68,BO333+1,NA())</f>
        <v>#N/A</v>
      </c>
      <c r="BR334" s="43" t="str">
        <f t="shared" si="116"/>
        <v/>
      </c>
      <c r="BS334" s="43" t="e">
        <f t="shared" si="117"/>
        <v>#N/A</v>
      </c>
      <c r="BT334" s="43" t="e">
        <f>IF(BT333&lt;'Retirement Calculator'!$B$68,BT333+1,NA())</f>
        <v>#N/A</v>
      </c>
      <c r="BW334" s="43" t="str">
        <f t="shared" si="118"/>
        <v/>
      </c>
      <c r="BX334" s="43" t="e">
        <f t="shared" si="119"/>
        <v>#N/A</v>
      </c>
      <c r="BY334" s="43" t="e">
        <f>IF(BY333&lt;'Retirement Calculator'!$B$68,BY333+1,NA())</f>
        <v>#N/A</v>
      </c>
    </row>
    <row r="335" spans="1:77">
      <c r="A335" s="44"/>
      <c r="B335" s="12" t="e">
        <f xml:space="preserve"> IF(ISERROR(F335),NA(),AI335)</f>
        <v>#N/A</v>
      </c>
      <c r="C335" s="71"/>
      <c r="D335" s="104"/>
      <c r="E335" s="99"/>
      <c r="F335" s="102" t="e">
        <f t="shared" si="103"/>
        <v>#N/A</v>
      </c>
      <c r="G335" s="103" t="str">
        <f>IF(D335="","",(D335+G334)*(1+((1+'Retirement Calculator'!$B$56)^(1/12)-1)))</f>
        <v/>
      </c>
      <c r="H335" s="55" t="str">
        <f>IF(C335="","",FV((1+'Retirement Calculator'!$B$56)^(1/12)-1,AI335,-C335,,0))</f>
        <v/>
      </c>
      <c r="I335" s="71"/>
      <c r="J335" s="99"/>
      <c r="K335" s="99"/>
      <c r="L335" s="102" t="e">
        <f t="shared" si="104"/>
        <v>#N/A</v>
      </c>
      <c r="M335" s="12" t="str">
        <f>IF(I335="","",FV((1+'Retirement Calculator'!$B$57)^(1/12)-1,AR335,-I335,,0))</f>
        <v/>
      </c>
      <c r="N335" s="12" t="str">
        <f>IF(J335="","",(J335+N334)*(1+((1+'Retirement Calculator'!$B$57)^(1/12)-1)))</f>
        <v/>
      </c>
      <c r="O335" s="71"/>
      <c r="P335" s="71"/>
      <c r="Q335" s="99"/>
      <c r="R335" s="69" t="e">
        <f t="shared" si="105"/>
        <v>#N/A</v>
      </c>
      <c r="S335" s="12" t="str">
        <f>IF(O335="","",FV((1+'Retirement Calculator'!$B$58)^(1/12)-1,BA335,-O335,,0))</f>
        <v/>
      </c>
      <c r="T335" s="43" t="str">
        <f>IF(P335="","",(P335+T334)*(1+((1+'Retirement Calculator'!$B$58)^(1/12)-1)))</f>
        <v/>
      </c>
      <c r="U335" s="71"/>
      <c r="V335" s="99"/>
      <c r="W335" s="108" t="str">
        <f>IF(U335="","",(U335+W334)*(1+((1+'Retirement Calculator'!$C$65)^(1/12)-1)))</f>
        <v/>
      </c>
      <c r="X335" s="73">
        <f t="shared" si="100"/>
        <v>0</v>
      </c>
      <c r="Y335" s="83" t="str">
        <f>IF(ISERROR(B335),"",SUM($X$5:X335))</f>
        <v/>
      </c>
      <c r="Z335" s="73">
        <f t="shared" si="101"/>
        <v>0</v>
      </c>
      <c r="AA335" s="83" t="str">
        <f>IF(ISERROR(B335),"",IF(Z335=0,NA(),SUM($Z$5:Z335)))</f>
        <v/>
      </c>
      <c r="AB335" s="83">
        <f t="shared" si="102"/>
        <v>0</v>
      </c>
      <c r="AC335" s="83" t="str">
        <f>IF(ISERROR(B335),"",IF(AB335=0,NA(),SUM($AB$5:AB335)))</f>
        <v/>
      </c>
      <c r="AD335" s="68" t="str">
        <f>IF(ISERROR(AI335),"",IF(AG335=AG334+1,AD334*(1+'Retirement Calculator'!$B$6),AD334))</f>
        <v/>
      </c>
      <c r="AE335" s="135"/>
      <c r="AF335" s="83" t="str">
        <f>IF(AE335="","",NPER((1+'Retirement Calculator'!$B$15)/(1+'Retirement Calculator'!$B$14)-1,-12*AE335,AA335,,1))</f>
        <v/>
      </c>
      <c r="AG335" s="129" t="str">
        <f t="shared" si="106"/>
        <v/>
      </c>
      <c r="AH335" s="43" t="e">
        <f t="shared" si="107"/>
        <v>#N/A</v>
      </c>
      <c r="AI335" s="43" t="e">
        <f>IF(AI334&lt;'Retirement Calculator'!$B$68,AI334+1,NA())</f>
        <v>#N/A</v>
      </c>
      <c r="AJ335" s="47" t="str">
        <f>IF(ISERROR(AI335),"",IF(AG335=AG334+1,AJ334*(1+'Retirement Calculator'!$B$67),AJ334))</f>
        <v/>
      </c>
      <c r="AK335" s="43" t="e">
        <f>IF(ISERROR(AJ335),"",FV((1+'Retirement Calculator'!$B$56)^(1/12)-1,AI335,-AJ335,,0))</f>
        <v>#N/A</v>
      </c>
      <c r="AL335" s="47">
        <f>SUM($AJ$5:AJ335)</f>
        <v>15743347.467671828</v>
      </c>
      <c r="AN335" s="43" t="str">
        <f>IF(C335="","",SUM($C$5:C335))</f>
        <v/>
      </c>
      <c r="AP335" s="43" t="str">
        <f t="shared" si="108"/>
        <v/>
      </c>
      <c r="AQ335" s="43" t="e">
        <f t="shared" si="109"/>
        <v>#N/A</v>
      </c>
      <c r="AR335" s="43" t="e">
        <f>IF(AR334&lt;'Retirement Calculator'!$B$68,AR334+1,NA())</f>
        <v>#N/A</v>
      </c>
      <c r="AS335" s="45" t="str">
        <f>IF(ISERROR(AR335),"",IF(AP335=AP334+1,AS334*(1+'Retirement Calculator'!$B$67),AS334))</f>
        <v/>
      </c>
      <c r="AT335" s="43" t="e">
        <f>IF(ISERROR(AS335),"",FV((1+'Retirement Calculator'!$B$57)^(1/12)-1,AR335,-AS335,,0))</f>
        <v>#N/A</v>
      </c>
      <c r="AU335" s="47" t="e">
        <f>SUM($AJ$5:AS335)</f>
        <v>#N/A</v>
      </c>
      <c r="AW335" s="43" t="str">
        <f>IF(I335="","",SUM($I$5:I335))</f>
        <v/>
      </c>
      <c r="AY335" s="43" t="str">
        <f t="shared" si="110"/>
        <v/>
      </c>
      <c r="AZ335" s="43" t="e">
        <f t="shared" si="111"/>
        <v>#N/A</v>
      </c>
      <c r="BA335" s="43" t="e">
        <f>IF(BA334&lt;'Retirement Calculator'!$B$68,BA334+1,NA())</f>
        <v>#N/A</v>
      </c>
      <c r="BB335" s="45" t="str">
        <f>IF(ISERROR(BA335),"",IF(AY335=AY334+1,BB334*(1+'Retirement Calculator'!$B$67),BB334))</f>
        <v/>
      </c>
      <c r="BC335" s="43" t="e">
        <f>IF(ISERROR(BB335),"",FV((1+'Retirement Calculator'!$B$58)^(1/12)-1,BA335,-BB335,,0))</f>
        <v>#N/A</v>
      </c>
      <c r="BD335" s="47" t="e">
        <f>SUM($AJ$5:BB335)</f>
        <v>#N/A</v>
      </c>
      <c r="BF335" s="43" t="str">
        <f>IF(O335="","",SUM($O$5:O335))</f>
        <v/>
      </c>
      <c r="BH335" s="43" t="str">
        <f t="shared" si="112"/>
        <v/>
      </c>
      <c r="BI335" s="43" t="e">
        <f t="shared" si="113"/>
        <v>#N/A</v>
      </c>
      <c r="BJ335" s="43" t="e">
        <f>IF(BJ334&lt;'Retirement Calculator'!$B$68,BJ334+1,NA())</f>
        <v>#N/A</v>
      </c>
      <c r="BM335" s="43" t="str">
        <f t="shared" si="114"/>
        <v/>
      </c>
      <c r="BN335" s="43" t="e">
        <f t="shared" si="115"/>
        <v>#N/A</v>
      </c>
      <c r="BO335" s="43" t="e">
        <f>IF(BO334&lt;'Retirement Calculator'!$B$68,BO334+1,NA())</f>
        <v>#N/A</v>
      </c>
      <c r="BR335" s="43" t="str">
        <f t="shared" si="116"/>
        <v/>
      </c>
      <c r="BS335" s="43" t="e">
        <f t="shared" si="117"/>
        <v>#N/A</v>
      </c>
      <c r="BT335" s="43" t="e">
        <f>IF(BT334&lt;'Retirement Calculator'!$B$68,BT334+1,NA())</f>
        <v>#N/A</v>
      </c>
      <c r="BW335" s="43" t="str">
        <f t="shared" si="118"/>
        <v/>
      </c>
      <c r="BX335" s="43" t="e">
        <f t="shared" si="119"/>
        <v>#N/A</v>
      </c>
      <c r="BY335" s="43" t="e">
        <f>IF(BY334&lt;'Retirement Calculator'!$B$68,BY334+1,NA())</f>
        <v>#N/A</v>
      </c>
    </row>
    <row r="336" spans="1:77">
      <c r="A336" s="44"/>
      <c r="B336" s="12" t="e">
        <f xml:space="preserve"> IF(ISERROR(F336),NA(),AI336)</f>
        <v>#N/A</v>
      </c>
      <c r="C336" s="71"/>
      <c r="D336" s="104"/>
      <c r="E336" s="99"/>
      <c r="F336" s="102" t="e">
        <f t="shared" si="103"/>
        <v>#N/A</v>
      </c>
      <c r="G336" s="103" t="str">
        <f>IF(D336="","",(D336+G335)*(1+((1+'Retirement Calculator'!$B$56)^(1/12)-1)))</f>
        <v/>
      </c>
      <c r="H336" s="55" t="str">
        <f>IF(C336="","",FV((1+'Retirement Calculator'!$B$56)^(1/12)-1,AI336,-C336,,0))</f>
        <v/>
      </c>
      <c r="I336" s="71"/>
      <c r="J336" s="99"/>
      <c r="K336" s="99"/>
      <c r="L336" s="102" t="e">
        <f t="shared" si="104"/>
        <v>#N/A</v>
      </c>
      <c r="M336" s="12" t="str">
        <f>IF(I336="","",FV((1+'Retirement Calculator'!$B$57)^(1/12)-1,AR336,-I336,,0))</f>
        <v/>
      </c>
      <c r="N336" s="12" t="str">
        <f>IF(J336="","",(J336+N335)*(1+((1+'Retirement Calculator'!$B$57)^(1/12)-1)))</f>
        <v/>
      </c>
      <c r="O336" s="71"/>
      <c r="P336" s="71"/>
      <c r="Q336" s="99"/>
      <c r="R336" s="69" t="e">
        <f t="shared" si="105"/>
        <v>#N/A</v>
      </c>
      <c r="S336" s="12" t="str">
        <f>IF(O336="","",FV((1+'Retirement Calculator'!$B$58)^(1/12)-1,BA336,-O336,,0))</f>
        <v/>
      </c>
      <c r="T336" s="43" t="str">
        <f>IF(P336="","",(P336+T335)*(1+((1+'Retirement Calculator'!$B$58)^(1/12)-1)))</f>
        <v/>
      </c>
      <c r="U336" s="71"/>
      <c r="V336" s="99"/>
      <c r="W336" s="108" t="str">
        <f>IF(U336="","",(U336+W335)*(1+((1+'Retirement Calculator'!$C$65)^(1/12)-1)))</f>
        <v/>
      </c>
      <c r="X336" s="73">
        <f t="shared" si="100"/>
        <v>0</v>
      </c>
      <c r="Y336" s="83" t="str">
        <f>IF(ISERROR(B336),"",SUM($X$5:X336))</f>
        <v/>
      </c>
      <c r="Z336" s="73">
        <f t="shared" si="101"/>
        <v>0</v>
      </c>
      <c r="AA336" s="83" t="str">
        <f>IF(ISERROR(B336),"",IF(Z336=0,NA(),SUM($Z$5:Z336)))</f>
        <v/>
      </c>
      <c r="AB336" s="83">
        <f t="shared" si="102"/>
        <v>0</v>
      </c>
      <c r="AC336" s="83" t="str">
        <f>IF(ISERROR(B336),"",IF(AB336=0,NA(),SUM($AB$5:AB336)))</f>
        <v/>
      </c>
      <c r="AD336" s="68" t="str">
        <f>IF(ISERROR(AI336),"",IF(AG336=AG335+1,AD335*(1+'Retirement Calculator'!$B$6),AD335))</f>
        <v/>
      </c>
      <c r="AE336" s="135"/>
      <c r="AF336" s="83" t="str">
        <f>IF(AE336="","",NPER((1+'Retirement Calculator'!$B$15)/(1+'Retirement Calculator'!$B$14)-1,-12*AE336,AA336,,1))</f>
        <v/>
      </c>
      <c r="AG336" s="129" t="str">
        <f t="shared" si="106"/>
        <v/>
      </c>
      <c r="AH336" s="43" t="e">
        <f t="shared" si="107"/>
        <v>#N/A</v>
      </c>
      <c r="AI336" s="43" t="e">
        <f>IF(AI335&lt;'Retirement Calculator'!$B$68,AI335+1,NA())</f>
        <v>#N/A</v>
      </c>
      <c r="AJ336" s="47" t="str">
        <f>IF(ISERROR(AI336),"",IF(AG336=AG335+1,AJ335*(1+'Retirement Calculator'!$B$67),AJ335))</f>
        <v/>
      </c>
      <c r="AK336" s="43" t="e">
        <f>IF(ISERROR(AJ336),"",FV((1+'Retirement Calculator'!$B$56)^(1/12)-1,AI336,-AJ336,,0))</f>
        <v>#N/A</v>
      </c>
      <c r="AL336" s="47">
        <f>SUM($AJ$5:AJ336)</f>
        <v>15743347.467671828</v>
      </c>
      <c r="AN336" s="43" t="str">
        <f>IF(C336="","",SUM($C$5:C336))</f>
        <v/>
      </c>
      <c r="AP336" s="43" t="str">
        <f t="shared" si="108"/>
        <v/>
      </c>
      <c r="AQ336" s="43" t="e">
        <f t="shared" si="109"/>
        <v>#N/A</v>
      </c>
      <c r="AR336" s="43" t="e">
        <f>IF(AR335&lt;'Retirement Calculator'!$B$68,AR335+1,NA())</f>
        <v>#N/A</v>
      </c>
      <c r="AS336" s="45" t="str">
        <f>IF(ISERROR(AR336),"",IF(AP336=AP335+1,AS335*(1+'Retirement Calculator'!$B$67),AS335))</f>
        <v/>
      </c>
      <c r="AT336" s="43" t="e">
        <f>IF(ISERROR(AS336),"",FV((1+'Retirement Calculator'!$B$57)^(1/12)-1,AR336,-AS336,,0))</f>
        <v>#N/A</v>
      </c>
      <c r="AU336" s="47" t="e">
        <f>SUM($AJ$5:AS336)</f>
        <v>#N/A</v>
      </c>
      <c r="AW336" s="43" t="str">
        <f>IF(I336="","",SUM($I$5:I336))</f>
        <v/>
      </c>
      <c r="AY336" s="43" t="str">
        <f t="shared" si="110"/>
        <v/>
      </c>
      <c r="AZ336" s="43" t="e">
        <f t="shared" si="111"/>
        <v>#N/A</v>
      </c>
      <c r="BA336" s="43" t="e">
        <f>IF(BA335&lt;'Retirement Calculator'!$B$68,BA335+1,NA())</f>
        <v>#N/A</v>
      </c>
      <c r="BB336" s="45" t="str">
        <f>IF(ISERROR(BA336),"",IF(AY336=AY335+1,BB335*(1+'Retirement Calculator'!$B$67),BB335))</f>
        <v/>
      </c>
      <c r="BC336" s="43" t="e">
        <f>IF(ISERROR(BB336),"",FV((1+'Retirement Calculator'!$B$58)^(1/12)-1,BA336,-BB336,,0))</f>
        <v>#N/A</v>
      </c>
      <c r="BD336" s="47" t="e">
        <f>SUM($AJ$5:BB336)</f>
        <v>#N/A</v>
      </c>
      <c r="BF336" s="43" t="str">
        <f>IF(O336="","",SUM($O$5:O336))</f>
        <v/>
      </c>
      <c r="BH336" s="43" t="str">
        <f t="shared" si="112"/>
        <v/>
      </c>
      <c r="BI336" s="43" t="e">
        <f t="shared" si="113"/>
        <v>#N/A</v>
      </c>
      <c r="BJ336" s="43" t="e">
        <f>IF(BJ335&lt;'Retirement Calculator'!$B$68,BJ335+1,NA())</f>
        <v>#N/A</v>
      </c>
      <c r="BM336" s="43" t="str">
        <f t="shared" si="114"/>
        <v/>
      </c>
      <c r="BN336" s="43" t="e">
        <f t="shared" si="115"/>
        <v>#N/A</v>
      </c>
      <c r="BO336" s="43" t="e">
        <f>IF(BO335&lt;'Retirement Calculator'!$B$68,BO335+1,NA())</f>
        <v>#N/A</v>
      </c>
      <c r="BR336" s="43" t="str">
        <f t="shared" si="116"/>
        <v/>
      </c>
      <c r="BS336" s="43" t="e">
        <f t="shared" si="117"/>
        <v>#N/A</v>
      </c>
      <c r="BT336" s="43" t="e">
        <f>IF(BT335&lt;'Retirement Calculator'!$B$68,BT335+1,NA())</f>
        <v>#N/A</v>
      </c>
      <c r="BW336" s="43" t="str">
        <f t="shared" si="118"/>
        <v/>
      </c>
      <c r="BX336" s="43" t="e">
        <f t="shared" si="119"/>
        <v>#N/A</v>
      </c>
      <c r="BY336" s="43" t="e">
        <f>IF(BY335&lt;'Retirement Calculator'!$B$68,BY335+1,NA())</f>
        <v>#N/A</v>
      </c>
    </row>
    <row r="337" spans="1:77">
      <c r="A337" s="44"/>
      <c r="B337" s="12" t="e">
        <f xml:space="preserve"> IF(ISERROR(F337),NA(),AI337)</f>
        <v>#N/A</v>
      </c>
      <c r="C337" s="71"/>
      <c r="D337" s="104"/>
      <c r="E337" s="99"/>
      <c r="F337" s="102" t="e">
        <f t="shared" si="103"/>
        <v>#N/A</v>
      </c>
      <c r="G337" s="103" t="str">
        <f>IF(D337="","",(D337+G336)*(1+((1+'Retirement Calculator'!$B$56)^(1/12)-1)))</f>
        <v/>
      </c>
      <c r="H337" s="55" t="str">
        <f>IF(C337="","",FV((1+'Retirement Calculator'!$B$56)^(1/12)-1,AI337,-C337,,0))</f>
        <v/>
      </c>
      <c r="I337" s="71"/>
      <c r="J337" s="99"/>
      <c r="K337" s="99"/>
      <c r="L337" s="102" t="e">
        <f t="shared" si="104"/>
        <v>#N/A</v>
      </c>
      <c r="M337" s="12" t="str">
        <f>IF(I337="","",FV((1+'Retirement Calculator'!$B$57)^(1/12)-1,AR337,-I337,,0))</f>
        <v/>
      </c>
      <c r="N337" s="12" t="str">
        <f>IF(J337="","",(J337+N336)*(1+((1+'Retirement Calculator'!$B$57)^(1/12)-1)))</f>
        <v/>
      </c>
      <c r="O337" s="71"/>
      <c r="P337" s="71"/>
      <c r="Q337" s="99"/>
      <c r="R337" s="69" t="e">
        <f t="shared" si="105"/>
        <v>#N/A</v>
      </c>
      <c r="S337" s="12" t="str">
        <f>IF(O337="","",FV((1+'Retirement Calculator'!$B$58)^(1/12)-1,BA337,-O337,,0))</f>
        <v/>
      </c>
      <c r="T337" s="43" t="str">
        <f>IF(P337="","",(P337+T336)*(1+((1+'Retirement Calculator'!$B$58)^(1/12)-1)))</f>
        <v/>
      </c>
      <c r="U337" s="71"/>
      <c r="V337" s="99"/>
      <c r="W337" s="108" t="str">
        <f>IF(U337="","",(U337+W336)*(1+((1+'Retirement Calculator'!$C$65)^(1/12)-1)))</f>
        <v/>
      </c>
      <c r="X337" s="73">
        <f t="shared" si="100"/>
        <v>0</v>
      </c>
      <c r="Y337" s="83" t="str">
        <f>IF(ISERROR(B337),"",SUM($X$5:X337))</f>
        <v/>
      </c>
      <c r="Z337" s="73">
        <f t="shared" si="101"/>
        <v>0</v>
      </c>
      <c r="AA337" s="83" t="str">
        <f>IF(ISERROR(B337),"",IF(Z337=0,NA(),SUM($Z$5:Z337)))</f>
        <v/>
      </c>
      <c r="AB337" s="83">
        <f t="shared" si="102"/>
        <v>0</v>
      </c>
      <c r="AC337" s="83" t="str">
        <f>IF(ISERROR(B337),"",IF(AB337=0,NA(),SUM($AB$5:AB337)))</f>
        <v/>
      </c>
      <c r="AD337" s="68" t="str">
        <f>IF(ISERROR(AI337),"",IF(AG337=AG336+1,AD336*(1+'Retirement Calculator'!$B$6),AD336))</f>
        <v/>
      </c>
      <c r="AE337" s="135"/>
      <c r="AF337" s="83" t="str">
        <f>IF(AE337="","",NPER((1+'Retirement Calculator'!$B$15)/(1+'Retirement Calculator'!$B$14)-1,-12*AE337,AA337,,1))</f>
        <v/>
      </c>
      <c r="AG337" s="129" t="str">
        <f t="shared" si="106"/>
        <v/>
      </c>
      <c r="AH337" s="43" t="e">
        <f t="shared" si="107"/>
        <v>#N/A</v>
      </c>
      <c r="AI337" s="43" t="e">
        <f>IF(AI336&lt;'Retirement Calculator'!$B$68,AI336+1,NA())</f>
        <v>#N/A</v>
      </c>
      <c r="AJ337" s="47" t="str">
        <f>IF(ISERROR(AI337),"",IF(AG337=AG336+1,AJ336*(1+'Retirement Calculator'!$B$67),AJ336))</f>
        <v/>
      </c>
      <c r="AK337" s="43" t="e">
        <f>IF(ISERROR(AJ337),"",FV((1+'Retirement Calculator'!$B$56)^(1/12)-1,AI337,-AJ337,,0))</f>
        <v>#N/A</v>
      </c>
      <c r="AL337" s="47">
        <f>SUM($AJ$5:AJ337)</f>
        <v>15743347.467671828</v>
      </c>
      <c r="AN337" s="43" t="str">
        <f>IF(C337="","",SUM($C$5:C337))</f>
        <v/>
      </c>
      <c r="AP337" s="43" t="str">
        <f t="shared" si="108"/>
        <v/>
      </c>
      <c r="AQ337" s="43" t="e">
        <f t="shared" si="109"/>
        <v>#N/A</v>
      </c>
      <c r="AR337" s="43" t="e">
        <f>IF(AR336&lt;'Retirement Calculator'!$B$68,AR336+1,NA())</f>
        <v>#N/A</v>
      </c>
      <c r="AS337" s="45" t="str">
        <f>IF(ISERROR(AR337),"",IF(AP337=AP336+1,AS336*(1+'Retirement Calculator'!$B$67),AS336))</f>
        <v/>
      </c>
      <c r="AT337" s="43" t="e">
        <f>IF(ISERROR(AS337),"",FV((1+'Retirement Calculator'!$B$57)^(1/12)-1,AR337,-AS337,,0))</f>
        <v>#N/A</v>
      </c>
      <c r="AU337" s="47" t="e">
        <f>SUM($AJ$5:AS337)</f>
        <v>#N/A</v>
      </c>
      <c r="AW337" s="43" t="str">
        <f>IF(I337="","",SUM($I$5:I337))</f>
        <v/>
      </c>
      <c r="AY337" s="43" t="str">
        <f t="shared" si="110"/>
        <v/>
      </c>
      <c r="AZ337" s="43" t="e">
        <f t="shared" si="111"/>
        <v>#N/A</v>
      </c>
      <c r="BA337" s="43" t="e">
        <f>IF(BA336&lt;'Retirement Calculator'!$B$68,BA336+1,NA())</f>
        <v>#N/A</v>
      </c>
      <c r="BB337" s="45" t="str">
        <f>IF(ISERROR(BA337),"",IF(AY337=AY336+1,BB336*(1+'Retirement Calculator'!$B$67),BB336))</f>
        <v/>
      </c>
      <c r="BC337" s="43" t="e">
        <f>IF(ISERROR(BB337),"",FV((1+'Retirement Calculator'!$B$58)^(1/12)-1,BA337,-BB337,,0))</f>
        <v>#N/A</v>
      </c>
      <c r="BD337" s="47" t="e">
        <f>SUM($AJ$5:BB337)</f>
        <v>#N/A</v>
      </c>
      <c r="BF337" s="43" t="str">
        <f>IF(O337="","",SUM($O$5:O337))</f>
        <v/>
      </c>
      <c r="BH337" s="43" t="str">
        <f t="shared" si="112"/>
        <v/>
      </c>
      <c r="BI337" s="43" t="e">
        <f t="shared" si="113"/>
        <v>#N/A</v>
      </c>
      <c r="BJ337" s="43" t="e">
        <f>IF(BJ336&lt;'Retirement Calculator'!$B$68,BJ336+1,NA())</f>
        <v>#N/A</v>
      </c>
      <c r="BM337" s="43" t="str">
        <f t="shared" si="114"/>
        <v/>
      </c>
      <c r="BN337" s="43" t="e">
        <f t="shared" si="115"/>
        <v>#N/A</v>
      </c>
      <c r="BO337" s="43" t="e">
        <f>IF(BO336&lt;'Retirement Calculator'!$B$68,BO336+1,NA())</f>
        <v>#N/A</v>
      </c>
      <c r="BR337" s="43" t="str">
        <f t="shared" si="116"/>
        <v/>
      </c>
      <c r="BS337" s="43" t="e">
        <f t="shared" si="117"/>
        <v>#N/A</v>
      </c>
      <c r="BT337" s="43" t="e">
        <f>IF(BT336&lt;'Retirement Calculator'!$B$68,BT336+1,NA())</f>
        <v>#N/A</v>
      </c>
      <c r="BW337" s="43" t="str">
        <f t="shared" si="118"/>
        <v/>
      </c>
      <c r="BX337" s="43" t="e">
        <f t="shared" si="119"/>
        <v>#N/A</v>
      </c>
      <c r="BY337" s="43" t="e">
        <f>IF(BY336&lt;'Retirement Calculator'!$B$68,BY336+1,NA())</f>
        <v>#N/A</v>
      </c>
    </row>
    <row r="338" spans="1:77">
      <c r="A338" s="44"/>
      <c r="B338" s="12" t="e">
        <f xml:space="preserve"> IF(ISERROR(F338),NA(),AI338)</f>
        <v>#N/A</v>
      </c>
      <c r="C338" s="71"/>
      <c r="D338" s="104"/>
      <c r="E338" s="99"/>
      <c r="F338" s="102" t="e">
        <f t="shared" si="103"/>
        <v>#N/A</v>
      </c>
      <c r="G338" s="103" t="str">
        <f>IF(D338="","",(D338+G337)*(1+((1+'Retirement Calculator'!$B$56)^(1/12)-1)))</f>
        <v/>
      </c>
      <c r="H338" s="55" t="str">
        <f>IF(C338="","",FV((1+'Retirement Calculator'!$B$56)^(1/12)-1,AI338,-C338,,0))</f>
        <v/>
      </c>
      <c r="I338" s="71"/>
      <c r="J338" s="99"/>
      <c r="K338" s="99"/>
      <c r="L338" s="102" t="e">
        <f t="shared" si="104"/>
        <v>#N/A</v>
      </c>
      <c r="M338" s="12" t="str">
        <f>IF(I338="","",FV((1+'Retirement Calculator'!$B$57)^(1/12)-1,AR338,-I338,,0))</f>
        <v/>
      </c>
      <c r="N338" s="12" t="str">
        <f>IF(J338="","",(J338+N337)*(1+((1+'Retirement Calculator'!$B$57)^(1/12)-1)))</f>
        <v/>
      </c>
      <c r="O338" s="71"/>
      <c r="P338" s="71"/>
      <c r="Q338" s="99"/>
      <c r="R338" s="69" t="e">
        <f t="shared" si="105"/>
        <v>#N/A</v>
      </c>
      <c r="S338" s="12" t="str">
        <f>IF(O338="","",FV((1+'Retirement Calculator'!$B$58)^(1/12)-1,BA338,-O338,,0))</f>
        <v/>
      </c>
      <c r="T338" s="43" t="str">
        <f>IF(P338="","",(P338+T337)*(1+((1+'Retirement Calculator'!$B$58)^(1/12)-1)))</f>
        <v/>
      </c>
      <c r="U338" s="71"/>
      <c r="V338" s="99"/>
      <c r="W338" s="108" t="str">
        <f>IF(U338="","",(U338+W337)*(1+((1+'Retirement Calculator'!$C$65)^(1/12)-1)))</f>
        <v/>
      </c>
      <c r="X338" s="73">
        <f t="shared" si="100"/>
        <v>0</v>
      </c>
      <c r="Y338" s="83" t="str">
        <f>IF(ISERROR(B338),"",SUM($X$5:X338))</f>
        <v/>
      </c>
      <c r="Z338" s="73">
        <f t="shared" si="101"/>
        <v>0</v>
      </c>
      <c r="AA338" s="83" t="str">
        <f>IF(ISERROR(B338),"",IF(Z338=0,NA(),SUM($Z$5:Z338)))</f>
        <v/>
      </c>
      <c r="AB338" s="83">
        <f t="shared" si="102"/>
        <v>0</v>
      </c>
      <c r="AC338" s="83" t="str">
        <f>IF(ISERROR(B338),"",IF(AB338=0,NA(),SUM($AB$5:AB338)))</f>
        <v/>
      </c>
      <c r="AD338" s="68" t="str">
        <f>IF(ISERROR(AI338),"",IF(AG338=AG337+1,AD337*(1+'Retirement Calculator'!$B$6),AD337))</f>
        <v/>
      </c>
      <c r="AE338" s="135"/>
      <c r="AF338" s="83" t="str">
        <f>IF(AE338="","",NPER((1+'Retirement Calculator'!$B$15)/(1+'Retirement Calculator'!$B$14)-1,-12*AE338,AA338,,1))</f>
        <v/>
      </c>
      <c r="AG338" s="129" t="str">
        <f t="shared" si="106"/>
        <v/>
      </c>
      <c r="AH338" s="43" t="e">
        <f t="shared" si="107"/>
        <v>#N/A</v>
      </c>
      <c r="AI338" s="43" t="e">
        <f>IF(AI337&lt;'Retirement Calculator'!$B$68,AI337+1,NA())</f>
        <v>#N/A</v>
      </c>
      <c r="AJ338" s="47" t="str">
        <f>IF(ISERROR(AI338),"",IF(AG338=AG337+1,AJ337*(1+'Retirement Calculator'!$B$67),AJ337))</f>
        <v/>
      </c>
      <c r="AK338" s="43" t="e">
        <f>IF(ISERROR(AJ338),"",FV((1+'Retirement Calculator'!$B$56)^(1/12)-1,AI338,-AJ338,,0))</f>
        <v>#N/A</v>
      </c>
      <c r="AL338" s="47">
        <f>SUM($AJ$5:AJ338)</f>
        <v>15743347.467671828</v>
      </c>
      <c r="AN338" s="43" t="str">
        <f>IF(C338="","",SUM($C$5:C338))</f>
        <v/>
      </c>
      <c r="AP338" s="43" t="str">
        <f t="shared" si="108"/>
        <v/>
      </c>
      <c r="AQ338" s="43" t="e">
        <f t="shared" si="109"/>
        <v>#N/A</v>
      </c>
      <c r="AR338" s="43" t="e">
        <f>IF(AR337&lt;'Retirement Calculator'!$B$68,AR337+1,NA())</f>
        <v>#N/A</v>
      </c>
      <c r="AS338" s="45" t="str">
        <f>IF(ISERROR(AR338),"",IF(AP338=AP337+1,AS337*(1+'Retirement Calculator'!$B$67),AS337))</f>
        <v/>
      </c>
      <c r="AT338" s="43" t="e">
        <f>IF(ISERROR(AS338),"",FV((1+'Retirement Calculator'!$B$57)^(1/12)-1,AR338,-AS338,,0))</f>
        <v>#N/A</v>
      </c>
      <c r="AU338" s="47" t="e">
        <f>SUM($AJ$5:AS338)</f>
        <v>#N/A</v>
      </c>
      <c r="AW338" s="43" t="str">
        <f>IF(I338="","",SUM($I$5:I338))</f>
        <v/>
      </c>
      <c r="AY338" s="43" t="str">
        <f t="shared" si="110"/>
        <v/>
      </c>
      <c r="AZ338" s="43" t="e">
        <f t="shared" si="111"/>
        <v>#N/A</v>
      </c>
      <c r="BA338" s="43" t="e">
        <f>IF(BA337&lt;'Retirement Calculator'!$B$68,BA337+1,NA())</f>
        <v>#N/A</v>
      </c>
      <c r="BB338" s="45" t="str">
        <f>IF(ISERROR(BA338),"",IF(AY338=AY337+1,BB337*(1+'Retirement Calculator'!$B$67),BB337))</f>
        <v/>
      </c>
      <c r="BC338" s="43" t="e">
        <f>IF(ISERROR(BB338),"",FV((1+'Retirement Calculator'!$B$58)^(1/12)-1,BA338,-BB338,,0))</f>
        <v>#N/A</v>
      </c>
      <c r="BD338" s="47" t="e">
        <f>SUM($AJ$5:BB338)</f>
        <v>#N/A</v>
      </c>
      <c r="BF338" s="43" t="str">
        <f>IF(O338="","",SUM($O$5:O338))</f>
        <v/>
      </c>
      <c r="BH338" s="43" t="str">
        <f t="shared" si="112"/>
        <v/>
      </c>
      <c r="BI338" s="43" t="e">
        <f t="shared" si="113"/>
        <v>#N/A</v>
      </c>
      <c r="BJ338" s="43" t="e">
        <f>IF(BJ337&lt;'Retirement Calculator'!$B$68,BJ337+1,NA())</f>
        <v>#N/A</v>
      </c>
      <c r="BM338" s="43" t="str">
        <f t="shared" si="114"/>
        <v/>
      </c>
      <c r="BN338" s="43" t="e">
        <f t="shared" si="115"/>
        <v>#N/A</v>
      </c>
      <c r="BO338" s="43" t="e">
        <f>IF(BO337&lt;'Retirement Calculator'!$B$68,BO337+1,NA())</f>
        <v>#N/A</v>
      </c>
      <c r="BR338" s="43" t="str">
        <f t="shared" si="116"/>
        <v/>
      </c>
      <c r="BS338" s="43" t="e">
        <f t="shared" si="117"/>
        <v>#N/A</v>
      </c>
      <c r="BT338" s="43" t="e">
        <f>IF(BT337&lt;'Retirement Calculator'!$B$68,BT337+1,NA())</f>
        <v>#N/A</v>
      </c>
      <c r="BW338" s="43" t="str">
        <f t="shared" si="118"/>
        <v/>
      </c>
      <c r="BX338" s="43" t="e">
        <f t="shared" si="119"/>
        <v>#N/A</v>
      </c>
      <c r="BY338" s="43" t="e">
        <f>IF(BY337&lt;'Retirement Calculator'!$B$68,BY337+1,NA())</f>
        <v>#N/A</v>
      </c>
    </row>
    <row r="339" spans="1:77">
      <c r="A339" s="44"/>
      <c r="B339" s="12" t="e">
        <f xml:space="preserve"> IF(ISERROR(F339),NA(),AI339)</f>
        <v>#N/A</v>
      </c>
      <c r="C339" s="71"/>
      <c r="D339" s="104"/>
      <c r="E339" s="99"/>
      <c r="F339" s="102" t="e">
        <f t="shared" si="103"/>
        <v>#N/A</v>
      </c>
      <c r="G339" s="103" t="str">
        <f>IF(D339="","",(D339+G338)*(1+((1+'Retirement Calculator'!$B$56)^(1/12)-1)))</f>
        <v/>
      </c>
      <c r="H339" s="55" t="str">
        <f>IF(C339="","",FV((1+'Retirement Calculator'!$B$56)^(1/12)-1,AI339,-C339,,0))</f>
        <v/>
      </c>
      <c r="I339" s="71"/>
      <c r="J339" s="99"/>
      <c r="K339" s="99"/>
      <c r="L339" s="102" t="e">
        <f t="shared" si="104"/>
        <v>#N/A</v>
      </c>
      <c r="M339" s="12" t="str">
        <f>IF(I339="","",FV((1+'Retirement Calculator'!$B$57)^(1/12)-1,AR339,-I339,,0))</f>
        <v/>
      </c>
      <c r="N339" s="12" t="str">
        <f>IF(J339="","",(J339+N338)*(1+((1+'Retirement Calculator'!$B$57)^(1/12)-1)))</f>
        <v/>
      </c>
      <c r="O339" s="71"/>
      <c r="P339" s="71"/>
      <c r="Q339" s="99"/>
      <c r="R339" s="69" t="e">
        <f t="shared" si="105"/>
        <v>#N/A</v>
      </c>
      <c r="S339" s="12" t="str">
        <f>IF(O339="","",FV((1+'Retirement Calculator'!$B$58)^(1/12)-1,BA339,-O339,,0))</f>
        <v/>
      </c>
      <c r="T339" s="43" t="str">
        <f>IF(P339="","",(P339+T338)*(1+((1+'Retirement Calculator'!$B$58)^(1/12)-1)))</f>
        <v/>
      </c>
      <c r="U339" s="71"/>
      <c r="V339" s="99"/>
      <c r="W339" s="108" t="str">
        <f>IF(U339="","",(U339+W338)*(1+((1+'Retirement Calculator'!$C$65)^(1/12)-1)))</f>
        <v/>
      </c>
      <c r="X339" s="73">
        <f t="shared" si="100"/>
        <v>0</v>
      </c>
      <c r="Y339" s="83" t="str">
        <f>IF(ISERROR(B339),"",SUM($X$5:X339))</f>
        <v/>
      </c>
      <c r="Z339" s="73">
        <f t="shared" si="101"/>
        <v>0</v>
      </c>
      <c r="AA339" s="83" t="str">
        <f>IF(ISERROR(B339),"",IF(Z339=0,NA(),SUM($Z$5:Z339)))</f>
        <v/>
      </c>
      <c r="AB339" s="83">
        <f t="shared" si="102"/>
        <v>0</v>
      </c>
      <c r="AC339" s="83" t="str">
        <f>IF(ISERROR(B339),"",IF(AB339=0,NA(),SUM($AB$5:AB339)))</f>
        <v/>
      </c>
      <c r="AD339" s="68" t="str">
        <f>IF(ISERROR(AI339),"",IF(AG339=AG338+1,AD338*(1+'Retirement Calculator'!$B$6),AD338))</f>
        <v/>
      </c>
      <c r="AE339" s="135"/>
      <c r="AF339" s="83" t="str">
        <f>IF(AE339="","",NPER((1+'Retirement Calculator'!$B$15)/(1+'Retirement Calculator'!$B$14)-1,-12*AE339,AA339,,1))</f>
        <v/>
      </c>
      <c r="AG339" s="129" t="str">
        <f t="shared" si="106"/>
        <v/>
      </c>
      <c r="AH339" s="43" t="e">
        <f t="shared" si="107"/>
        <v>#N/A</v>
      </c>
      <c r="AI339" s="43" t="e">
        <f>IF(AI338&lt;'Retirement Calculator'!$B$68,AI338+1,NA())</f>
        <v>#N/A</v>
      </c>
      <c r="AJ339" s="47" t="str">
        <f>IF(ISERROR(AI339),"",IF(AG339=AG338+1,AJ338*(1+'Retirement Calculator'!$B$67),AJ338))</f>
        <v/>
      </c>
      <c r="AK339" s="43" t="e">
        <f>IF(ISERROR(AJ339),"",FV((1+'Retirement Calculator'!$B$56)^(1/12)-1,AI339,-AJ339,,0))</f>
        <v>#N/A</v>
      </c>
      <c r="AL339" s="47">
        <f>SUM($AJ$5:AJ339)</f>
        <v>15743347.467671828</v>
      </c>
      <c r="AN339" s="43" t="str">
        <f>IF(C339="","",SUM($C$5:C339))</f>
        <v/>
      </c>
      <c r="AP339" s="43" t="str">
        <f t="shared" si="108"/>
        <v/>
      </c>
      <c r="AQ339" s="43" t="e">
        <f t="shared" si="109"/>
        <v>#N/A</v>
      </c>
      <c r="AR339" s="43" t="e">
        <f>IF(AR338&lt;'Retirement Calculator'!$B$68,AR338+1,NA())</f>
        <v>#N/A</v>
      </c>
      <c r="AS339" s="45" t="str">
        <f>IF(ISERROR(AR339),"",IF(AP339=AP338+1,AS338*(1+'Retirement Calculator'!$B$67),AS338))</f>
        <v/>
      </c>
      <c r="AT339" s="43" t="e">
        <f>IF(ISERROR(AS339),"",FV((1+'Retirement Calculator'!$B$57)^(1/12)-1,AR339,-AS339,,0))</f>
        <v>#N/A</v>
      </c>
      <c r="AU339" s="47" t="e">
        <f>SUM($AJ$5:AS339)</f>
        <v>#N/A</v>
      </c>
      <c r="AW339" s="43" t="str">
        <f>IF(I339="","",SUM($I$5:I339))</f>
        <v/>
      </c>
      <c r="AY339" s="43" t="str">
        <f t="shared" si="110"/>
        <v/>
      </c>
      <c r="AZ339" s="43" t="e">
        <f t="shared" si="111"/>
        <v>#N/A</v>
      </c>
      <c r="BA339" s="43" t="e">
        <f>IF(BA338&lt;'Retirement Calculator'!$B$68,BA338+1,NA())</f>
        <v>#N/A</v>
      </c>
      <c r="BB339" s="45" t="str">
        <f>IF(ISERROR(BA339),"",IF(AY339=AY338+1,BB338*(1+'Retirement Calculator'!$B$67),BB338))</f>
        <v/>
      </c>
      <c r="BC339" s="43" t="e">
        <f>IF(ISERROR(BB339),"",FV((1+'Retirement Calculator'!$B$58)^(1/12)-1,BA339,-BB339,,0))</f>
        <v>#N/A</v>
      </c>
      <c r="BD339" s="47" t="e">
        <f>SUM($AJ$5:BB339)</f>
        <v>#N/A</v>
      </c>
      <c r="BF339" s="43" t="str">
        <f>IF(O339="","",SUM($O$5:O339))</f>
        <v/>
      </c>
      <c r="BH339" s="43" t="str">
        <f t="shared" si="112"/>
        <v/>
      </c>
      <c r="BI339" s="43" t="e">
        <f t="shared" si="113"/>
        <v>#N/A</v>
      </c>
      <c r="BJ339" s="43" t="e">
        <f>IF(BJ338&lt;'Retirement Calculator'!$B$68,BJ338+1,NA())</f>
        <v>#N/A</v>
      </c>
      <c r="BM339" s="43" t="str">
        <f t="shared" si="114"/>
        <v/>
      </c>
      <c r="BN339" s="43" t="e">
        <f t="shared" si="115"/>
        <v>#N/A</v>
      </c>
      <c r="BO339" s="43" t="e">
        <f>IF(BO338&lt;'Retirement Calculator'!$B$68,BO338+1,NA())</f>
        <v>#N/A</v>
      </c>
      <c r="BR339" s="43" t="str">
        <f t="shared" si="116"/>
        <v/>
      </c>
      <c r="BS339" s="43" t="e">
        <f t="shared" si="117"/>
        <v>#N/A</v>
      </c>
      <c r="BT339" s="43" t="e">
        <f>IF(BT338&lt;'Retirement Calculator'!$B$68,BT338+1,NA())</f>
        <v>#N/A</v>
      </c>
      <c r="BW339" s="43" t="str">
        <f t="shared" si="118"/>
        <v/>
      </c>
      <c r="BX339" s="43" t="e">
        <f t="shared" si="119"/>
        <v>#N/A</v>
      </c>
      <c r="BY339" s="43" t="e">
        <f>IF(BY338&lt;'Retirement Calculator'!$B$68,BY338+1,NA())</f>
        <v>#N/A</v>
      </c>
    </row>
    <row r="340" spans="1:77">
      <c r="A340" s="44"/>
      <c r="B340" s="12" t="e">
        <f xml:space="preserve"> IF(ISERROR(F340),NA(),AI340)</f>
        <v>#N/A</v>
      </c>
      <c r="C340" s="71"/>
      <c r="D340" s="104"/>
      <c r="E340" s="99"/>
      <c r="F340" s="102" t="e">
        <f t="shared" si="103"/>
        <v>#N/A</v>
      </c>
      <c r="G340" s="103" t="str">
        <f>IF(D340="","",(D340+G339)*(1+((1+'Retirement Calculator'!$B$56)^(1/12)-1)))</f>
        <v/>
      </c>
      <c r="H340" s="55" t="str">
        <f>IF(C340="","",FV((1+'Retirement Calculator'!$B$56)^(1/12)-1,AI340,-C340,,0))</f>
        <v/>
      </c>
      <c r="I340" s="71"/>
      <c r="J340" s="99"/>
      <c r="K340" s="99"/>
      <c r="L340" s="102" t="e">
        <f t="shared" si="104"/>
        <v>#N/A</v>
      </c>
      <c r="M340" s="12" t="str">
        <f>IF(I340="","",FV((1+'Retirement Calculator'!$B$57)^(1/12)-1,AR340,-I340,,0))</f>
        <v/>
      </c>
      <c r="N340" s="12" t="str">
        <f>IF(J340="","",(J340+N339)*(1+((1+'Retirement Calculator'!$B$57)^(1/12)-1)))</f>
        <v/>
      </c>
      <c r="O340" s="71"/>
      <c r="P340" s="71"/>
      <c r="Q340" s="99"/>
      <c r="R340" s="69" t="e">
        <f t="shared" si="105"/>
        <v>#N/A</v>
      </c>
      <c r="S340" s="12" t="str">
        <f>IF(O340="","",FV((1+'Retirement Calculator'!$B$58)^(1/12)-1,BA340,-O340,,0))</f>
        <v/>
      </c>
      <c r="T340" s="43" t="str">
        <f>IF(P340="","",(P340+T339)*(1+((1+'Retirement Calculator'!$B$58)^(1/12)-1)))</f>
        <v/>
      </c>
      <c r="U340" s="71"/>
      <c r="V340" s="99"/>
      <c r="W340" s="108" t="str">
        <f>IF(U340="","",(U340+W339)*(1+((1+'Retirement Calculator'!$C$65)^(1/12)-1)))</f>
        <v/>
      </c>
      <c r="X340" s="73">
        <f t="shared" si="100"/>
        <v>0</v>
      </c>
      <c r="Y340" s="83" t="str">
        <f>IF(ISERROR(B340),"",SUM($X$5:X340))</f>
        <v/>
      </c>
      <c r="Z340" s="73">
        <f t="shared" si="101"/>
        <v>0</v>
      </c>
      <c r="AA340" s="83" t="str">
        <f>IF(ISERROR(B340),"",IF(Z340=0,NA(),SUM($Z$5:Z340)))</f>
        <v/>
      </c>
      <c r="AB340" s="83">
        <f t="shared" si="102"/>
        <v>0</v>
      </c>
      <c r="AC340" s="83" t="str">
        <f>IF(ISERROR(B340),"",IF(AB340=0,NA(),SUM($AB$5:AB340)))</f>
        <v/>
      </c>
      <c r="AD340" s="68" t="str">
        <f>IF(ISERROR(AI340),"",IF(AG340=AG339+1,AD339*(1+'Retirement Calculator'!$B$6),AD339))</f>
        <v/>
      </c>
      <c r="AE340" s="135"/>
      <c r="AF340" s="83" t="str">
        <f>IF(AE340="","",NPER((1+'Retirement Calculator'!$B$15)/(1+'Retirement Calculator'!$B$14)-1,-12*AE340,AA340,,1))</f>
        <v/>
      </c>
      <c r="AG340" s="129" t="str">
        <f t="shared" si="106"/>
        <v/>
      </c>
      <c r="AH340" s="43" t="e">
        <f t="shared" si="107"/>
        <v>#N/A</v>
      </c>
      <c r="AI340" s="43" t="e">
        <f>IF(AI339&lt;'Retirement Calculator'!$B$68,AI339+1,NA())</f>
        <v>#N/A</v>
      </c>
      <c r="AJ340" s="47" t="str">
        <f>IF(ISERROR(AI340),"",IF(AG340=AG339+1,AJ339*(1+'Retirement Calculator'!$B$67),AJ339))</f>
        <v/>
      </c>
      <c r="AK340" s="43" t="e">
        <f>IF(ISERROR(AJ340),"",FV((1+'Retirement Calculator'!$B$56)^(1/12)-1,AI340,-AJ340,,0))</f>
        <v>#N/A</v>
      </c>
      <c r="AL340" s="47">
        <f>SUM($AJ$5:AJ340)</f>
        <v>15743347.467671828</v>
      </c>
      <c r="AN340" s="43" t="str">
        <f>IF(C340="","",SUM($C$5:C340))</f>
        <v/>
      </c>
      <c r="AP340" s="43" t="str">
        <f t="shared" si="108"/>
        <v/>
      </c>
      <c r="AQ340" s="43" t="e">
        <f t="shared" si="109"/>
        <v>#N/A</v>
      </c>
      <c r="AR340" s="43" t="e">
        <f>IF(AR339&lt;'Retirement Calculator'!$B$68,AR339+1,NA())</f>
        <v>#N/A</v>
      </c>
      <c r="AS340" s="45" t="str">
        <f>IF(ISERROR(AR340),"",IF(AP340=AP339+1,AS339*(1+'Retirement Calculator'!$B$67),AS339))</f>
        <v/>
      </c>
      <c r="AT340" s="43" t="e">
        <f>IF(ISERROR(AS340),"",FV((1+'Retirement Calculator'!$B$57)^(1/12)-1,AR340,-AS340,,0))</f>
        <v>#N/A</v>
      </c>
      <c r="AU340" s="47" t="e">
        <f>SUM($AJ$5:AS340)</f>
        <v>#N/A</v>
      </c>
      <c r="AW340" s="43" t="str">
        <f>IF(I340="","",SUM($I$5:I340))</f>
        <v/>
      </c>
      <c r="AY340" s="43" t="str">
        <f t="shared" si="110"/>
        <v/>
      </c>
      <c r="AZ340" s="43" t="e">
        <f t="shared" si="111"/>
        <v>#N/A</v>
      </c>
      <c r="BA340" s="43" t="e">
        <f>IF(BA339&lt;'Retirement Calculator'!$B$68,BA339+1,NA())</f>
        <v>#N/A</v>
      </c>
      <c r="BB340" s="45" t="str">
        <f>IF(ISERROR(BA340),"",IF(AY340=AY339+1,BB339*(1+'Retirement Calculator'!$B$67),BB339))</f>
        <v/>
      </c>
      <c r="BC340" s="43" t="e">
        <f>IF(ISERROR(BB340),"",FV((1+'Retirement Calculator'!$B$58)^(1/12)-1,BA340,-BB340,,0))</f>
        <v>#N/A</v>
      </c>
      <c r="BD340" s="47" t="e">
        <f>SUM($AJ$5:BB340)</f>
        <v>#N/A</v>
      </c>
      <c r="BF340" s="43" t="str">
        <f>IF(O340="","",SUM($O$5:O340))</f>
        <v/>
      </c>
      <c r="BH340" s="43" t="str">
        <f t="shared" si="112"/>
        <v/>
      </c>
      <c r="BI340" s="43" t="e">
        <f t="shared" si="113"/>
        <v>#N/A</v>
      </c>
      <c r="BJ340" s="43" t="e">
        <f>IF(BJ339&lt;'Retirement Calculator'!$B$68,BJ339+1,NA())</f>
        <v>#N/A</v>
      </c>
      <c r="BM340" s="43" t="str">
        <f t="shared" si="114"/>
        <v/>
      </c>
      <c r="BN340" s="43" t="e">
        <f t="shared" si="115"/>
        <v>#N/A</v>
      </c>
      <c r="BO340" s="43" t="e">
        <f>IF(BO339&lt;'Retirement Calculator'!$B$68,BO339+1,NA())</f>
        <v>#N/A</v>
      </c>
      <c r="BR340" s="43" t="str">
        <f t="shared" si="116"/>
        <v/>
      </c>
      <c r="BS340" s="43" t="e">
        <f t="shared" si="117"/>
        <v>#N/A</v>
      </c>
      <c r="BT340" s="43" t="e">
        <f>IF(BT339&lt;'Retirement Calculator'!$B$68,BT339+1,NA())</f>
        <v>#N/A</v>
      </c>
      <c r="BW340" s="43" t="str">
        <f t="shared" si="118"/>
        <v/>
      </c>
      <c r="BX340" s="43" t="e">
        <f t="shared" si="119"/>
        <v>#N/A</v>
      </c>
      <c r="BY340" s="43" t="e">
        <f>IF(BY339&lt;'Retirement Calculator'!$B$68,BY339+1,NA())</f>
        <v>#N/A</v>
      </c>
    </row>
    <row r="341" spans="1:77">
      <c r="A341" s="44"/>
      <c r="B341" s="12" t="e">
        <f xml:space="preserve"> IF(ISERROR(F341),NA(),AI341)</f>
        <v>#N/A</v>
      </c>
      <c r="C341" s="71"/>
      <c r="D341" s="104"/>
      <c r="E341" s="99"/>
      <c r="F341" s="102" t="e">
        <f t="shared" si="103"/>
        <v>#N/A</v>
      </c>
      <c r="G341" s="103" t="str">
        <f>IF(D341="","",(D341+G340)*(1+((1+'Retirement Calculator'!$B$56)^(1/12)-1)))</f>
        <v/>
      </c>
      <c r="H341" s="55" t="str">
        <f>IF(C341="","",FV((1+'Retirement Calculator'!$B$56)^(1/12)-1,AI341,-C341,,0))</f>
        <v/>
      </c>
      <c r="I341" s="71"/>
      <c r="J341" s="99"/>
      <c r="K341" s="99"/>
      <c r="L341" s="102" t="e">
        <f t="shared" si="104"/>
        <v>#N/A</v>
      </c>
      <c r="M341" s="12" t="str">
        <f>IF(I341="","",FV((1+'Retirement Calculator'!$B$57)^(1/12)-1,AR341,-I341,,0))</f>
        <v/>
      </c>
      <c r="N341" s="12" t="str">
        <f>IF(J341="","",(J341+N340)*(1+((1+'Retirement Calculator'!$B$57)^(1/12)-1)))</f>
        <v/>
      </c>
      <c r="O341" s="71"/>
      <c r="P341" s="71"/>
      <c r="Q341" s="99"/>
      <c r="R341" s="69" t="e">
        <f t="shared" si="105"/>
        <v>#N/A</v>
      </c>
      <c r="S341" s="12" t="str">
        <f>IF(O341="","",FV((1+'Retirement Calculator'!$B$58)^(1/12)-1,BA341,-O341,,0))</f>
        <v/>
      </c>
      <c r="T341" s="43" t="str">
        <f>IF(P341="","",(P341+T340)*(1+((1+'Retirement Calculator'!$B$58)^(1/12)-1)))</f>
        <v/>
      </c>
      <c r="U341" s="71"/>
      <c r="V341" s="99"/>
      <c r="W341" s="108" t="str">
        <f>IF(U341="","",(U341+W340)*(1+((1+'Retirement Calculator'!$C$65)^(1/12)-1)))</f>
        <v/>
      </c>
      <c r="X341" s="73">
        <f t="shared" si="100"/>
        <v>0</v>
      </c>
      <c r="Y341" s="83" t="str">
        <f>IF(ISERROR(B341),"",SUM($X$5:X341))</f>
        <v/>
      </c>
      <c r="Z341" s="73">
        <f t="shared" si="101"/>
        <v>0</v>
      </c>
      <c r="AA341" s="83" t="str">
        <f>IF(ISERROR(B341),"",IF(Z341=0,NA(),SUM($Z$5:Z341)))</f>
        <v/>
      </c>
      <c r="AB341" s="83">
        <f t="shared" si="102"/>
        <v>0</v>
      </c>
      <c r="AC341" s="83" t="str">
        <f>IF(ISERROR(B341),"",IF(AB341=0,NA(),SUM($AB$5:AB341)))</f>
        <v/>
      </c>
      <c r="AD341" s="68" t="str">
        <f>IF(ISERROR(AI341),"",IF(AG341=AG340+1,AD340*(1+'Retirement Calculator'!$B$6),AD340))</f>
        <v/>
      </c>
      <c r="AE341" s="135"/>
      <c r="AF341" s="83" t="str">
        <f>IF(AE341="","",NPER((1+'Retirement Calculator'!$B$15)/(1+'Retirement Calculator'!$B$14)-1,-12*AE341,AA341,,1))</f>
        <v/>
      </c>
      <c r="AG341" s="129" t="str">
        <f t="shared" si="106"/>
        <v/>
      </c>
      <c r="AH341" s="43" t="e">
        <f t="shared" si="107"/>
        <v>#N/A</v>
      </c>
      <c r="AI341" s="43" t="e">
        <f>IF(AI340&lt;'Retirement Calculator'!$B$68,AI340+1,NA())</f>
        <v>#N/A</v>
      </c>
      <c r="AJ341" s="47" t="str">
        <f>IF(ISERROR(AI341),"",IF(AG341=AG340+1,AJ340*(1+'Retirement Calculator'!$B$67),AJ340))</f>
        <v/>
      </c>
      <c r="AK341" s="43" t="e">
        <f>IF(ISERROR(AJ341),"",FV((1+'Retirement Calculator'!$B$56)^(1/12)-1,AI341,-AJ341,,0))</f>
        <v>#N/A</v>
      </c>
      <c r="AL341" s="47">
        <f>SUM($AJ$5:AJ341)</f>
        <v>15743347.467671828</v>
      </c>
      <c r="AN341" s="43" t="str">
        <f>IF(C341="","",SUM($C$5:C341))</f>
        <v/>
      </c>
      <c r="AP341" s="43" t="str">
        <f t="shared" si="108"/>
        <v/>
      </c>
      <c r="AQ341" s="43" t="e">
        <f t="shared" si="109"/>
        <v>#N/A</v>
      </c>
      <c r="AR341" s="43" t="e">
        <f>IF(AR340&lt;'Retirement Calculator'!$B$68,AR340+1,NA())</f>
        <v>#N/A</v>
      </c>
      <c r="AS341" s="45" t="str">
        <f>IF(ISERROR(AR341),"",IF(AP341=AP340+1,AS340*(1+'Retirement Calculator'!$B$67),AS340))</f>
        <v/>
      </c>
      <c r="AT341" s="43" t="e">
        <f>IF(ISERROR(AS341),"",FV((1+'Retirement Calculator'!$B$57)^(1/12)-1,AR341,-AS341,,0))</f>
        <v>#N/A</v>
      </c>
      <c r="AU341" s="47" t="e">
        <f>SUM($AJ$5:AS341)</f>
        <v>#N/A</v>
      </c>
      <c r="AW341" s="43" t="str">
        <f>IF(I341="","",SUM($I$5:I341))</f>
        <v/>
      </c>
      <c r="AY341" s="43" t="str">
        <f t="shared" si="110"/>
        <v/>
      </c>
      <c r="AZ341" s="43" t="e">
        <f t="shared" si="111"/>
        <v>#N/A</v>
      </c>
      <c r="BA341" s="43" t="e">
        <f>IF(BA340&lt;'Retirement Calculator'!$B$68,BA340+1,NA())</f>
        <v>#N/A</v>
      </c>
      <c r="BB341" s="45" t="str">
        <f>IF(ISERROR(BA341),"",IF(AY341=AY340+1,BB340*(1+'Retirement Calculator'!$B$67),BB340))</f>
        <v/>
      </c>
      <c r="BC341" s="43" t="e">
        <f>IF(ISERROR(BB341),"",FV((1+'Retirement Calculator'!$B$58)^(1/12)-1,BA341,-BB341,,0))</f>
        <v>#N/A</v>
      </c>
      <c r="BD341" s="47" t="e">
        <f>SUM($AJ$5:BB341)</f>
        <v>#N/A</v>
      </c>
      <c r="BF341" s="43" t="str">
        <f>IF(O341="","",SUM($O$5:O341))</f>
        <v/>
      </c>
      <c r="BH341" s="43" t="str">
        <f t="shared" si="112"/>
        <v/>
      </c>
      <c r="BI341" s="43" t="e">
        <f t="shared" si="113"/>
        <v>#N/A</v>
      </c>
      <c r="BJ341" s="43" t="e">
        <f>IF(BJ340&lt;'Retirement Calculator'!$B$68,BJ340+1,NA())</f>
        <v>#N/A</v>
      </c>
      <c r="BM341" s="43" t="str">
        <f t="shared" si="114"/>
        <v/>
      </c>
      <c r="BN341" s="43" t="e">
        <f t="shared" si="115"/>
        <v>#N/A</v>
      </c>
      <c r="BO341" s="43" t="e">
        <f>IF(BO340&lt;'Retirement Calculator'!$B$68,BO340+1,NA())</f>
        <v>#N/A</v>
      </c>
      <c r="BR341" s="43" t="str">
        <f t="shared" si="116"/>
        <v/>
      </c>
      <c r="BS341" s="43" t="e">
        <f t="shared" si="117"/>
        <v>#N/A</v>
      </c>
      <c r="BT341" s="43" t="e">
        <f>IF(BT340&lt;'Retirement Calculator'!$B$68,BT340+1,NA())</f>
        <v>#N/A</v>
      </c>
      <c r="BW341" s="43" t="str">
        <f t="shared" si="118"/>
        <v/>
      </c>
      <c r="BX341" s="43" t="e">
        <f t="shared" si="119"/>
        <v>#N/A</v>
      </c>
      <c r="BY341" s="43" t="e">
        <f>IF(BY340&lt;'Retirement Calculator'!$B$68,BY340+1,NA())</f>
        <v>#N/A</v>
      </c>
    </row>
    <row r="342" spans="1:77">
      <c r="A342" s="44"/>
      <c r="B342" s="12" t="e">
        <f xml:space="preserve"> IF(ISERROR(F342),NA(),AI342)</f>
        <v>#N/A</v>
      </c>
      <c r="C342" s="71"/>
      <c r="D342" s="104"/>
      <c r="E342" s="99"/>
      <c r="F342" s="102" t="e">
        <f t="shared" si="103"/>
        <v>#N/A</v>
      </c>
      <c r="G342" s="103" t="str">
        <f>IF(D342="","",(D342+G341)*(1+((1+'Retirement Calculator'!$B$56)^(1/12)-1)))</f>
        <v/>
      </c>
      <c r="H342" s="55" t="str">
        <f>IF(C342="","",FV((1+'Retirement Calculator'!$B$56)^(1/12)-1,AI342,-C342,,0))</f>
        <v/>
      </c>
      <c r="I342" s="71"/>
      <c r="J342" s="99"/>
      <c r="K342" s="99"/>
      <c r="L342" s="102" t="e">
        <f t="shared" si="104"/>
        <v>#N/A</v>
      </c>
      <c r="M342" s="12" t="str">
        <f>IF(I342="","",FV((1+'Retirement Calculator'!$B$57)^(1/12)-1,AR342,-I342,,0))</f>
        <v/>
      </c>
      <c r="N342" s="12" t="str">
        <f>IF(J342="","",(J342+N341)*(1+((1+'Retirement Calculator'!$B$57)^(1/12)-1)))</f>
        <v/>
      </c>
      <c r="O342" s="71"/>
      <c r="P342" s="71"/>
      <c r="Q342" s="99"/>
      <c r="R342" s="69" t="e">
        <f t="shared" si="105"/>
        <v>#N/A</v>
      </c>
      <c r="S342" s="12" t="str">
        <f>IF(O342="","",FV((1+'Retirement Calculator'!$B$58)^(1/12)-1,BA342,-O342,,0))</f>
        <v/>
      </c>
      <c r="T342" s="43" t="str">
        <f>IF(P342="","",(P342+T341)*(1+((1+'Retirement Calculator'!$B$58)^(1/12)-1)))</f>
        <v/>
      </c>
      <c r="U342" s="71"/>
      <c r="V342" s="99"/>
      <c r="W342" s="108" t="str">
        <f>IF(U342="","",(U342+W341)*(1+((1+'Retirement Calculator'!$C$65)^(1/12)-1)))</f>
        <v/>
      </c>
      <c r="X342" s="73">
        <f t="shared" si="100"/>
        <v>0</v>
      </c>
      <c r="Y342" s="83" t="str">
        <f>IF(ISERROR(B342),"",SUM($X$5:X342))</f>
        <v/>
      </c>
      <c r="Z342" s="73">
        <f t="shared" si="101"/>
        <v>0</v>
      </c>
      <c r="AA342" s="83" t="str">
        <f>IF(ISERROR(B342),"",IF(Z342=0,NA(),SUM($Z$5:Z342)))</f>
        <v/>
      </c>
      <c r="AB342" s="83">
        <f t="shared" si="102"/>
        <v>0</v>
      </c>
      <c r="AC342" s="83" t="str">
        <f>IF(ISERROR(B342),"",IF(AB342=0,NA(),SUM($AB$5:AB342)))</f>
        <v/>
      </c>
      <c r="AD342" s="68" t="str">
        <f>IF(ISERROR(AI342),"",IF(AG342=AG341+1,AD341*(1+'Retirement Calculator'!$B$6),AD341))</f>
        <v/>
      </c>
      <c r="AE342" s="135"/>
      <c r="AF342" s="83" t="str">
        <f>IF(AE342="","",NPER((1+'Retirement Calculator'!$B$15)/(1+'Retirement Calculator'!$B$14)-1,-12*AE342,AA342,,1))</f>
        <v/>
      </c>
      <c r="AG342" s="129" t="str">
        <f t="shared" si="106"/>
        <v/>
      </c>
      <c r="AH342" s="43" t="e">
        <f t="shared" si="107"/>
        <v>#N/A</v>
      </c>
      <c r="AI342" s="43" t="e">
        <f>IF(AI341&lt;'Retirement Calculator'!$B$68,AI341+1,NA())</f>
        <v>#N/A</v>
      </c>
      <c r="AJ342" s="47" t="str">
        <f>IF(ISERROR(AI342),"",IF(AG342=AG341+1,AJ341*(1+'Retirement Calculator'!$B$67),AJ341))</f>
        <v/>
      </c>
      <c r="AK342" s="43" t="e">
        <f>IF(ISERROR(AJ342),"",FV((1+'Retirement Calculator'!$B$56)^(1/12)-1,AI342,-AJ342,,0))</f>
        <v>#N/A</v>
      </c>
      <c r="AL342" s="47">
        <f>SUM($AJ$5:AJ342)</f>
        <v>15743347.467671828</v>
      </c>
      <c r="AN342" s="43" t="str">
        <f>IF(C342="","",SUM($C$5:C342))</f>
        <v/>
      </c>
      <c r="AP342" s="43" t="str">
        <f t="shared" si="108"/>
        <v/>
      </c>
      <c r="AQ342" s="43" t="e">
        <f t="shared" si="109"/>
        <v>#N/A</v>
      </c>
      <c r="AR342" s="43" t="e">
        <f>IF(AR341&lt;'Retirement Calculator'!$B$68,AR341+1,NA())</f>
        <v>#N/A</v>
      </c>
      <c r="AS342" s="45" t="str">
        <f>IF(ISERROR(AR342),"",IF(AP342=AP341+1,AS341*(1+'Retirement Calculator'!$B$67),AS341))</f>
        <v/>
      </c>
      <c r="AT342" s="43" t="e">
        <f>IF(ISERROR(AS342),"",FV((1+'Retirement Calculator'!$B$57)^(1/12)-1,AR342,-AS342,,0))</f>
        <v>#N/A</v>
      </c>
      <c r="AU342" s="47" t="e">
        <f>SUM($AJ$5:AS342)</f>
        <v>#N/A</v>
      </c>
      <c r="AW342" s="43" t="str">
        <f>IF(I342="","",SUM($I$5:I342))</f>
        <v/>
      </c>
      <c r="AY342" s="43" t="str">
        <f t="shared" si="110"/>
        <v/>
      </c>
      <c r="AZ342" s="43" t="e">
        <f t="shared" si="111"/>
        <v>#N/A</v>
      </c>
      <c r="BA342" s="43" t="e">
        <f>IF(BA341&lt;'Retirement Calculator'!$B$68,BA341+1,NA())</f>
        <v>#N/A</v>
      </c>
      <c r="BB342" s="45" t="str">
        <f>IF(ISERROR(BA342),"",IF(AY342=AY341+1,BB341*(1+'Retirement Calculator'!$B$67),BB341))</f>
        <v/>
      </c>
      <c r="BC342" s="43" t="e">
        <f>IF(ISERROR(BB342),"",FV((1+'Retirement Calculator'!$B$58)^(1/12)-1,BA342,-BB342,,0))</f>
        <v>#N/A</v>
      </c>
      <c r="BD342" s="47" t="e">
        <f>SUM($AJ$5:BB342)</f>
        <v>#N/A</v>
      </c>
      <c r="BF342" s="43" t="str">
        <f>IF(O342="","",SUM($O$5:O342))</f>
        <v/>
      </c>
      <c r="BH342" s="43" t="str">
        <f t="shared" si="112"/>
        <v/>
      </c>
      <c r="BI342" s="43" t="e">
        <f t="shared" si="113"/>
        <v>#N/A</v>
      </c>
      <c r="BJ342" s="43" t="e">
        <f>IF(BJ341&lt;'Retirement Calculator'!$B$68,BJ341+1,NA())</f>
        <v>#N/A</v>
      </c>
      <c r="BM342" s="43" t="str">
        <f t="shared" si="114"/>
        <v/>
      </c>
      <c r="BN342" s="43" t="e">
        <f t="shared" si="115"/>
        <v>#N/A</v>
      </c>
      <c r="BO342" s="43" t="e">
        <f>IF(BO341&lt;'Retirement Calculator'!$B$68,BO341+1,NA())</f>
        <v>#N/A</v>
      </c>
      <c r="BR342" s="43" t="str">
        <f t="shared" si="116"/>
        <v/>
      </c>
      <c r="BS342" s="43" t="e">
        <f t="shared" si="117"/>
        <v>#N/A</v>
      </c>
      <c r="BT342" s="43" t="e">
        <f>IF(BT341&lt;'Retirement Calculator'!$B$68,BT341+1,NA())</f>
        <v>#N/A</v>
      </c>
      <c r="BW342" s="43" t="str">
        <f t="shared" si="118"/>
        <v/>
      </c>
      <c r="BX342" s="43" t="e">
        <f t="shared" si="119"/>
        <v>#N/A</v>
      </c>
      <c r="BY342" s="43" t="e">
        <f>IF(BY341&lt;'Retirement Calculator'!$B$68,BY341+1,NA())</f>
        <v>#N/A</v>
      </c>
    </row>
    <row r="343" spans="1:77">
      <c r="A343" s="44"/>
      <c r="B343" s="12" t="e">
        <f xml:space="preserve"> IF(ISERROR(F343),NA(),AI343)</f>
        <v>#N/A</v>
      </c>
      <c r="C343" s="71"/>
      <c r="D343" s="104"/>
      <c r="E343" s="99"/>
      <c r="F343" s="102" t="e">
        <f t="shared" si="103"/>
        <v>#N/A</v>
      </c>
      <c r="G343" s="103" t="str">
        <f>IF(D343="","",(D343+G342)*(1+((1+'Retirement Calculator'!$B$56)^(1/12)-1)))</f>
        <v/>
      </c>
      <c r="H343" s="55" t="str">
        <f>IF(C343="","",FV((1+'Retirement Calculator'!$B$56)^(1/12)-1,AI343,-C343,,0))</f>
        <v/>
      </c>
      <c r="I343" s="71"/>
      <c r="J343" s="99"/>
      <c r="K343" s="99"/>
      <c r="L343" s="102" t="e">
        <f t="shared" si="104"/>
        <v>#N/A</v>
      </c>
      <c r="M343" s="12" t="str">
        <f>IF(I343="","",FV((1+'Retirement Calculator'!$B$57)^(1/12)-1,AR343,-I343,,0))</f>
        <v/>
      </c>
      <c r="N343" s="12" t="str">
        <f>IF(J343="","",(J343+N342)*(1+((1+'Retirement Calculator'!$B$57)^(1/12)-1)))</f>
        <v/>
      </c>
      <c r="O343" s="71"/>
      <c r="P343" s="71"/>
      <c r="Q343" s="99"/>
      <c r="R343" s="69" t="e">
        <f t="shared" si="105"/>
        <v>#N/A</v>
      </c>
      <c r="S343" s="12" t="str">
        <f>IF(O343="","",FV((1+'Retirement Calculator'!$B$58)^(1/12)-1,BA343,-O343,,0))</f>
        <v/>
      </c>
      <c r="T343" s="43" t="str">
        <f>IF(P343="","",(P343+T342)*(1+((1+'Retirement Calculator'!$B$58)^(1/12)-1)))</f>
        <v/>
      </c>
      <c r="U343" s="71"/>
      <c r="V343" s="99"/>
      <c r="W343" s="108" t="str">
        <f>IF(U343="","",(U343+W342)*(1+((1+'Retirement Calculator'!$C$65)^(1/12)-1)))</f>
        <v/>
      </c>
      <c r="X343" s="73">
        <f t="shared" si="100"/>
        <v>0</v>
      </c>
      <c r="Y343" s="83" t="str">
        <f>IF(ISERROR(B343),"",SUM($X$5:X343))</f>
        <v/>
      </c>
      <c r="Z343" s="73">
        <f t="shared" si="101"/>
        <v>0</v>
      </c>
      <c r="AA343" s="83" t="str">
        <f>IF(ISERROR(B343),"",IF(Z343=0,NA(),SUM($Z$5:Z343)))</f>
        <v/>
      </c>
      <c r="AB343" s="83">
        <f t="shared" si="102"/>
        <v>0</v>
      </c>
      <c r="AC343" s="83" t="str">
        <f>IF(ISERROR(B343),"",IF(AB343=0,NA(),SUM($AB$5:AB343)))</f>
        <v/>
      </c>
      <c r="AD343" s="68" t="str">
        <f>IF(ISERROR(AI343),"",IF(AG343=AG342+1,AD342*(1+'Retirement Calculator'!$B$6),AD342))</f>
        <v/>
      </c>
      <c r="AE343" s="135"/>
      <c r="AF343" s="83" t="str">
        <f>IF(AE343="","",NPER((1+'Retirement Calculator'!$B$15)/(1+'Retirement Calculator'!$B$14)-1,-12*AE343,AA343,,1))</f>
        <v/>
      </c>
      <c r="AG343" s="129" t="str">
        <f t="shared" si="106"/>
        <v/>
      </c>
      <c r="AH343" s="43" t="e">
        <f t="shared" si="107"/>
        <v>#N/A</v>
      </c>
      <c r="AI343" s="43" t="e">
        <f>IF(AI342&lt;'Retirement Calculator'!$B$68,AI342+1,NA())</f>
        <v>#N/A</v>
      </c>
      <c r="AJ343" s="47" t="str">
        <f>IF(ISERROR(AI343),"",IF(AG343=AG342+1,AJ342*(1+'Retirement Calculator'!$B$67),AJ342))</f>
        <v/>
      </c>
      <c r="AK343" s="43" t="e">
        <f>IF(ISERROR(AJ343),"",FV((1+'Retirement Calculator'!$B$56)^(1/12)-1,AI343,-AJ343,,0))</f>
        <v>#N/A</v>
      </c>
      <c r="AL343" s="47">
        <f>SUM($AJ$5:AJ343)</f>
        <v>15743347.467671828</v>
      </c>
      <c r="AN343" s="43" t="str">
        <f>IF(C343="","",SUM($C$5:C343))</f>
        <v/>
      </c>
      <c r="AP343" s="43" t="str">
        <f t="shared" si="108"/>
        <v/>
      </c>
      <c r="AQ343" s="43" t="e">
        <f t="shared" si="109"/>
        <v>#N/A</v>
      </c>
      <c r="AR343" s="43" t="e">
        <f>IF(AR342&lt;'Retirement Calculator'!$B$68,AR342+1,NA())</f>
        <v>#N/A</v>
      </c>
      <c r="AS343" s="45" t="str">
        <f>IF(ISERROR(AR343),"",IF(AP343=AP342+1,AS342*(1+'Retirement Calculator'!$B$67),AS342))</f>
        <v/>
      </c>
      <c r="AT343" s="43" t="e">
        <f>IF(ISERROR(AS343),"",FV((1+'Retirement Calculator'!$B$57)^(1/12)-1,AR343,-AS343,,0))</f>
        <v>#N/A</v>
      </c>
      <c r="AU343" s="47" t="e">
        <f>SUM($AJ$5:AS343)</f>
        <v>#N/A</v>
      </c>
      <c r="AW343" s="43" t="str">
        <f>IF(I343="","",SUM($I$5:I343))</f>
        <v/>
      </c>
      <c r="AY343" s="43" t="str">
        <f t="shared" si="110"/>
        <v/>
      </c>
      <c r="AZ343" s="43" t="e">
        <f t="shared" si="111"/>
        <v>#N/A</v>
      </c>
      <c r="BA343" s="43" t="e">
        <f>IF(BA342&lt;'Retirement Calculator'!$B$68,BA342+1,NA())</f>
        <v>#N/A</v>
      </c>
      <c r="BB343" s="45" t="str">
        <f>IF(ISERROR(BA343),"",IF(AY343=AY342+1,BB342*(1+'Retirement Calculator'!$B$67),BB342))</f>
        <v/>
      </c>
      <c r="BC343" s="43" t="e">
        <f>IF(ISERROR(BB343),"",FV((1+'Retirement Calculator'!$B$58)^(1/12)-1,BA343,-BB343,,0))</f>
        <v>#N/A</v>
      </c>
      <c r="BD343" s="47" t="e">
        <f>SUM($AJ$5:BB343)</f>
        <v>#N/A</v>
      </c>
      <c r="BF343" s="43" t="str">
        <f>IF(O343="","",SUM($O$5:O343))</f>
        <v/>
      </c>
      <c r="BH343" s="43" t="str">
        <f t="shared" si="112"/>
        <v/>
      </c>
      <c r="BI343" s="43" t="e">
        <f t="shared" si="113"/>
        <v>#N/A</v>
      </c>
      <c r="BJ343" s="43" t="e">
        <f>IF(BJ342&lt;'Retirement Calculator'!$B$68,BJ342+1,NA())</f>
        <v>#N/A</v>
      </c>
      <c r="BM343" s="43" t="str">
        <f t="shared" si="114"/>
        <v/>
      </c>
      <c r="BN343" s="43" t="e">
        <f t="shared" si="115"/>
        <v>#N/A</v>
      </c>
      <c r="BO343" s="43" t="e">
        <f>IF(BO342&lt;'Retirement Calculator'!$B$68,BO342+1,NA())</f>
        <v>#N/A</v>
      </c>
      <c r="BR343" s="43" t="str">
        <f t="shared" si="116"/>
        <v/>
      </c>
      <c r="BS343" s="43" t="e">
        <f t="shared" si="117"/>
        <v>#N/A</v>
      </c>
      <c r="BT343" s="43" t="e">
        <f>IF(BT342&lt;'Retirement Calculator'!$B$68,BT342+1,NA())</f>
        <v>#N/A</v>
      </c>
      <c r="BW343" s="43" t="str">
        <f t="shared" si="118"/>
        <v/>
      </c>
      <c r="BX343" s="43" t="e">
        <f t="shared" si="119"/>
        <v>#N/A</v>
      </c>
      <c r="BY343" s="43" t="e">
        <f>IF(BY342&lt;'Retirement Calculator'!$B$68,BY342+1,NA())</f>
        <v>#N/A</v>
      </c>
    </row>
    <row r="344" spans="1:77">
      <c r="A344" s="44"/>
      <c r="B344" s="12" t="e">
        <f xml:space="preserve"> IF(ISERROR(F344),NA(),AI344)</f>
        <v>#N/A</v>
      </c>
      <c r="C344" s="71"/>
      <c r="D344" s="104"/>
      <c r="E344" s="99"/>
      <c r="F344" s="102" t="e">
        <f t="shared" si="103"/>
        <v>#N/A</v>
      </c>
      <c r="G344" s="103" t="str">
        <f>IF(D344="","",(D344+G343)*(1+((1+'Retirement Calculator'!$B$56)^(1/12)-1)))</f>
        <v/>
      </c>
      <c r="H344" s="55" t="str">
        <f>IF(C344="","",FV((1+'Retirement Calculator'!$B$56)^(1/12)-1,AI344,-C344,,0))</f>
        <v/>
      </c>
      <c r="I344" s="71"/>
      <c r="J344" s="99"/>
      <c r="K344" s="99"/>
      <c r="L344" s="102" t="e">
        <f t="shared" si="104"/>
        <v>#N/A</v>
      </c>
      <c r="M344" s="12" t="str">
        <f>IF(I344="","",FV((1+'Retirement Calculator'!$B$57)^(1/12)-1,AR344,-I344,,0))</f>
        <v/>
      </c>
      <c r="N344" s="12" t="str">
        <f>IF(J344="","",(J344+N343)*(1+((1+'Retirement Calculator'!$B$57)^(1/12)-1)))</f>
        <v/>
      </c>
      <c r="O344" s="71"/>
      <c r="P344" s="71"/>
      <c r="Q344" s="99"/>
      <c r="R344" s="69" t="e">
        <f t="shared" si="105"/>
        <v>#N/A</v>
      </c>
      <c r="S344" s="12" t="str">
        <f>IF(O344="","",FV((1+'Retirement Calculator'!$B$58)^(1/12)-1,BA344,-O344,,0))</f>
        <v/>
      </c>
      <c r="T344" s="43" t="str">
        <f>IF(P344="","",(P344+T343)*(1+((1+'Retirement Calculator'!$B$58)^(1/12)-1)))</f>
        <v/>
      </c>
      <c r="U344" s="71"/>
      <c r="V344" s="99"/>
      <c r="W344" s="108" t="str">
        <f>IF(U344="","",(U344+W343)*(1+((1+'Retirement Calculator'!$C$65)^(1/12)-1)))</f>
        <v/>
      </c>
      <c r="X344" s="73">
        <f t="shared" si="100"/>
        <v>0</v>
      </c>
      <c r="Y344" s="83" t="str">
        <f>IF(ISERROR(B344),"",SUM($X$5:X344))</f>
        <v/>
      </c>
      <c r="Z344" s="73">
        <f t="shared" si="101"/>
        <v>0</v>
      </c>
      <c r="AA344" s="83" t="str">
        <f>IF(ISERROR(B344),"",IF(Z344=0,NA(),SUM($Z$5:Z344)))</f>
        <v/>
      </c>
      <c r="AB344" s="83">
        <f t="shared" si="102"/>
        <v>0</v>
      </c>
      <c r="AC344" s="83" t="str">
        <f>IF(ISERROR(B344),"",IF(AB344=0,NA(),SUM($AB$5:AB344)))</f>
        <v/>
      </c>
      <c r="AD344" s="68" t="str">
        <f>IF(ISERROR(AI344),"",IF(AG344=AG343+1,AD343*(1+'Retirement Calculator'!$B$6),AD343))</f>
        <v/>
      </c>
      <c r="AE344" s="135"/>
      <c r="AF344" s="83" t="str">
        <f>IF(AE344="","",NPER((1+'Retirement Calculator'!$B$15)/(1+'Retirement Calculator'!$B$14)-1,-12*AE344,AA344,,1))</f>
        <v/>
      </c>
      <c r="AG344" s="129" t="str">
        <f t="shared" si="106"/>
        <v/>
      </c>
      <c r="AH344" s="43" t="e">
        <f t="shared" si="107"/>
        <v>#N/A</v>
      </c>
      <c r="AI344" s="43" t="e">
        <f>IF(AI343&lt;'Retirement Calculator'!$B$68,AI343+1,NA())</f>
        <v>#N/A</v>
      </c>
      <c r="AJ344" s="47" t="str">
        <f>IF(ISERROR(AI344),"",IF(AG344=AG343+1,AJ343*(1+'Retirement Calculator'!$B$67),AJ343))</f>
        <v/>
      </c>
      <c r="AK344" s="43" t="e">
        <f>IF(ISERROR(AJ344),"",FV((1+'Retirement Calculator'!$B$56)^(1/12)-1,AI344,-AJ344,,0))</f>
        <v>#N/A</v>
      </c>
      <c r="AL344" s="47">
        <f>SUM($AJ$5:AJ344)</f>
        <v>15743347.467671828</v>
      </c>
      <c r="AN344" s="43" t="str">
        <f>IF(C344="","",SUM($C$5:C344))</f>
        <v/>
      </c>
      <c r="AP344" s="43" t="str">
        <f t="shared" si="108"/>
        <v/>
      </c>
      <c r="AQ344" s="43" t="e">
        <f t="shared" si="109"/>
        <v>#N/A</v>
      </c>
      <c r="AR344" s="43" t="e">
        <f>IF(AR343&lt;'Retirement Calculator'!$B$68,AR343+1,NA())</f>
        <v>#N/A</v>
      </c>
      <c r="AS344" s="45" t="str">
        <f>IF(ISERROR(AR344),"",IF(AP344=AP343+1,AS343*(1+'Retirement Calculator'!$B$67),AS343))</f>
        <v/>
      </c>
      <c r="AT344" s="43" t="e">
        <f>IF(ISERROR(AS344),"",FV((1+'Retirement Calculator'!$B$57)^(1/12)-1,AR344,-AS344,,0))</f>
        <v>#N/A</v>
      </c>
      <c r="AU344" s="47" t="e">
        <f>SUM($AJ$5:AS344)</f>
        <v>#N/A</v>
      </c>
      <c r="AW344" s="43" t="str">
        <f>IF(I344="","",SUM($I$5:I344))</f>
        <v/>
      </c>
      <c r="AY344" s="43" t="str">
        <f t="shared" si="110"/>
        <v/>
      </c>
      <c r="AZ344" s="43" t="e">
        <f t="shared" si="111"/>
        <v>#N/A</v>
      </c>
      <c r="BA344" s="43" t="e">
        <f>IF(BA343&lt;'Retirement Calculator'!$B$68,BA343+1,NA())</f>
        <v>#N/A</v>
      </c>
      <c r="BB344" s="45" t="str">
        <f>IF(ISERROR(BA344),"",IF(AY344=AY343+1,BB343*(1+'Retirement Calculator'!$B$67),BB343))</f>
        <v/>
      </c>
      <c r="BC344" s="43" t="e">
        <f>IF(ISERROR(BB344),"",FV((1+'Retirement Calculator'!$B$58)^(1/12)-1,BA344,-BB344,,0))</f>
        <v>#N/A</v>
      </c>
      <c r="BD344" s="47" t="e">
        <f>SUM($AJ$5:BB344)</f>
        <v>#N/A</v>
      </c>
      <c r="BF344" s="43" t="str">
        <f>IF(O344="","",SUM($O$5:O344))</f>
        <v/>
      </c>
      <c r="BH344" s="43" t="str">
        <f t="shared" si="112"/>
        <v/>
      </c>
      <c r="BI344" s="43" t="e">
        <f t="shared" si="113"/>
        <v>#N/A</v>
      </c>
      <c r="BJ344" s="43" t="e">
        <f>IF(BJ343&lt;'Retirement Calculator'!$B$68,BJ343+1,NA())</f>
        <v>#N/A</v>
      </c>
      <c r="BM344" s="43" t="str">
        <f t="shared" si="114"/>
        <v/>
      </c>
      <c r="BN344" s="43" t="e">
        <f t="shared" si="115"/>
        <v>#N/A</v>
      </c>
      <c r="BO344" s="43" t="e">
        <f>IF(BO343&lt;'Retirement Calculator'!$B$68,BO343+1,NA())</f>
        <v>#N/A</v>
      </c>
      <c r="BR344" s="43" t="str">
        <f t="shared" si="116"/>
        <v/>
      </c>
      <c r="BS344" s="43" t="e">
        <f t="shared" si="117"/>
        <v>#N/A</v>
      </c>
      <c r="BT344" s="43" t="e">
        <f>IF(BT343&lt;'Retirement Calculator'!$B$68,BT343+1,NA())</f>
        <v>#N/A</v>
      </c>
      <c r="BW344" s="43" t="str">
        <f t="shared" si="118"/>
        <v/>
      </c>
      <c r="BX344" s="43" t="e">
        <f t="shared" si="119"/>
        <v>#N/A</v>
      </c>
      <c r="BY344" s="43" t="e">
        <f>IF(BY343&lt;'Retirement Calculator'!$B$68,BY343+1,NA())</f>
        <v>#N/A</v>
      </c>
    </row>
    <row r="345" spans="1:77">
      <c r="A345" s="44"/>
      <c r="B345" s="12" t="e">
        <f xml:space="preserve"> IF(ISERROR(F345),NA(),AI345)</f>
        <v>#N/A</v>
      </c>
      <c r="C345" s="71"/>
      <c r="D345" s="104"/>
      <c r="E345" s="99"/>
      <c r="F345" s="102" t="e">
        <f t="shared" si="103"/>
        <v>#N/A</v>
      </c>
      <c r="G345" s="103" t="str">
        <f>IF(D345="","",(D345+G344)*(1+((1+'Retirement Calculator'!$B$56)^(1/12)-1)))</f>
        <v/>
      </c>
      <c r="H345" s="55" t="str">
        <f>IF(C345="","",FV((1+'Retirement Calculator'!$B$56)^(1/12)-1,AI345,-C345,,0))</f>
        <v/>
      </c>
      <c r="I345" s="71"/>
      <c r="J345" s="99"/>
      <c r="K345" s="99"/>
      <c r="L345" s="102" t="e">
        <f t="shared" si="104"/>
        <v>#N/A</v>
      </c>
      <c r="M345" s="12" t="str">
        <f>IF(I345="","",FV((1+'Retirement Calculator'!$B$57)^(1/12)-1,AR345,-I345,,0))</f>
        <v/>
      </c>
      <c r="N345" s="12" t="str">
        <f>IF(J345="","",(J345+N344)*(1+((1+'Retirement Calculator'!$B$57)^(1/12)-1)))</f>
        <v/>
      </c>
      <c r="O345" s="71"/>
      <c r="P345" s="71"/>
      <c r="Q345" s="99"/>
      <c r="R345" s="69" t="e">
        <f t="shared" si="105"/>
        <v>#N/A</v>
      </c>
      <c r="S345" s="12" t="str">
        <f>IF(O345="","",FV((1+'Retirement Calculator'!$B$58)^(1/12)-1,BA345,-O345,,0))</f>
        <v/>
      </c>
      <c r="T345" s="43" t="str">
        <f>IF(P345="","",(P345+T344)*(1+((1+'Retirement Calculator'!$B$58)^(1/12)-1)))</f>
        <v/>
      </c>
      <c r="U345" s="71"/>
      <c r="V345" s="99"/>
      <c r="W345" s="108" t="str">
        <f>IF(U345="","",(U345+W344)*(1+((1+'Retirement Calculator'!$C$65)^(1/12)-1)))</f>
        <v/>
      </c>
      <c r="X345" s="73">
        <f t="shared" si="100"/>
        <v>0</v>
      </c>
      <c r="Y345" s="83" t="str">
        <f>IF(ISERROR(B345),"",SUM($X$5:X345))</f>
        <v/>
      </c>
      <c r="Z345" s="73">
        <f t="shared" si="101"/>
        <v>0</v>
      </c>
      <c r="AA345" s="83" t="str">
        <f>IF(ISERROR(B345),"",IF(Z345=0,NA(),SUM($Z$5:Z345)))</f>
        <v/>
      </c>
      <c r="AB345" s="83">
        <f t="shared" si="102"/>
        <v>0</v>
      </c>
      <c r="AC345" s="83" t="str">
        <f>IF(ISERROR(B345),"",IF(AB345=0,NA(),SUM($AB$5:AB345)))</f>
        <v/>
      </c>
      <c r="AD345" s="68" t="str">
        <f>IF(ISERROR(AI345),"",IF(AG345=AG344+1,AD344*(1+'Retirement Calculator'!$B$6),AD344))</f>
        <v/>
      </c>
      <c r="AE345" s="135"/>
      <c r="AF345" s="83" t="str">
        <f>IF(AE345="","",NPER((1+'Retirement Calculator'!$B$15)/(1+'Retirement Calculator'!$B$14)-1,-12*AE345,AA345,,1))</f>
        <v/>
      </c>
      <c r="AG345" s="129" t="str">
        <f t="shared" si="106"/>
        <v/>
      </c>
      <c r="AH345" s="43" t="e">
        <f t="shared" si="107"/>
        <v>#N/A</v>
      </c>
      <c r="AI345" s="43" t="e">
        <f>IF(AI344&lt;'Retirement Calculator'!$B$68,AI344+1,NA())</f>
        <v>#N/A</v>
      </c>
      <c r="AJ345" s="47" t="str">
        <f>IF(ISERROR(AI345),"",IF(AG345=AG344+1,AJ344*(1+'Retirement Calculator'!$B$67),AJ344))</f>
        <v/>
      </c>
      <c r="AK345" s="43" t="e">
        <f>IF(ISERROR(AJ345),"",FV((1+'Retirement Calculator'!$B$56)^(1/12)-1,AI345,-AJ345,,0))</f>
        <v>#N/A</v>
      </c>
      <c r="AL345" s="47">
        <f>SUM($AJ$5:AJ345)</f>
        <v>15743347.467671828</v>
      </c>
      <c r="AN345" s="43" t="str">
        <f>IF(C345="","",SUM($C$5:C345))</f>
        <v/>
      </c>
      <c r="AP345" s="43" t="str">
        <f t="shared" si="108"/>
        <v/>
      </c>
      <c r="AQ345" s="43" t="e">
        <f t="shared" si="109"/>
        <v>#N/A</v>
      </c>
      <c r="AR345" s="43" t="e">
        <f>IF(AR344&lt;'Retirement Calculator'!$B$68,AR344+1,NA())</f>
        <v>#N/A</v>
      </c>
      <c r="AS345" s="45" t="str">
        <f>IF(ISERROR(AR345),"",IF(AP345=AP344+1,AS344*(1+'Retirement Calculator'!$B$67),AS344))</f>
        <v/>
      </c>
      <c r="AT345" s="43" t="e">
        <f>IF(ISERROR(AS345),"",FV((1+'Retirement Calculator'!$B$57)^(1/12)-1,AR345,-AS345,,0))</f>
        <v>#N/A</v>
      </c>
      <c r="AU345" s="47" t="e">
        <f>SUM($AJ$5:AS345)</f>
        <v>#N/A</v>
      </c>
      <c r="AW345" s="43" t="str">
        <f>IF(I345="","",SUM($I$5:I345))</f>
        <v/>
      </c>
      <c r="AY345" s="43" t="str">
        <f t="shared" si="110"/>
        <v/>
      </c>
      <c r="AZ345" s="43" t="e">
        <f t="shared" si="111"/>
        <v>#N/A</v>
      </c>
      <c r="BA345" s="43" t="e">
        <f>IF(BA344&lt;'Retirement Calculator'!$B$68,BA344+1,NA())</f>
        <v>#N/A</v>
      </c>
      <c r="BB345" s="45" t="str">
        <f>IF(ISERROR(BA345),"",IF(AY345=AY344+1,BB344*(1+'Retirement Calculator'!$B$67),BB344))</f>
        <v/>
      </c>
      <c r="BC345" s="43" t="e">
        <f>IF(ISERROR(BB345),"",FV((1+'Retirement Calculator'!$B$58)^(1/12)-1,BA345,-BB345,,0))</f>
        <v>#N/A</v>
      </c>
      <c r="BD345" s="47" t="e">
        <f>SUM($AJ$5:BB345)</f>
        <v>#N/A</v>
      </c>
      <c r="BF345" s="43" t="str">
        <f>IF(O345="","",SUM($O$5:O345))</f>
        <v/>
      </c>
      <c r="BH345" s="43" t="str">
        <f t="shared" si="112"/>
        <v/>
      </c>
      <c r="BI345" s="43" t="e">
        <f t="shared" si="113"/>
        <v>#N/A</v>
      </c>
      <c r="BJ345" s="43" t="e">
        <f>IF(BJ344&lt;'Retirement Calculator'!$B$68,BJ344+1,NA())</f>
        <v>#N/A</v>
      </c>
      <c r="BM345" s="43" t="str">
        <f t="shared" si="114"/>
        <v/>
      </c>
      <c r="BN345" s="43" t="e">
        <f t="shared" si="115"/>
        <v>#N/A</v>
      </c>
      <c r="BO345" s="43" t="e">
        <f>IF(BO344&lt;'Retirement Calculator'!$B$68,BO344+1,NA())</f>
        <v>#N/A</v>
      </c>
      <c r="BR345" s="43" t="str">
        <f t="shared" si="116"/>
        <v/>
      </c>
      <c r="BS345" s="43" t="e">
        <f t="shared" si="117"/>
        <v>#N/A</v>
      </c>
      <c r="BT345" s="43" t="e">
        <f>IF(BT344&lt;'Retirement Calculator'!$B$68,BT344+1,NA())</f>
        <v>#N/A</v>
      </c>
      <c r="BW345" s="43" t="str">
        <f t="shared" si="118"/>
        <v/>
      </c>
      <c r="BX345" s="43" t="e">
        <f t="shared" si="119"/>
        <v>#N/A</v>
      </c>
      <c r="BY345" s="43" t="e">
        <f>IF(BY344&lt;'Retirement Calculator'!$B$68,BY344+1,NA())</f>
        <v>#N/A</v>
      </c>
    </row>
    <row r="346" spans="1:77">
      <c r="A346" s="44"/>
      <c r="B346" s="12" t="e">
        <f xml:space="preserve"> IF(ISERROR(F346),NA(),AI346)</f>
        <v>#N/A</v>
      </c>
      <c r="C346" s="71"/>
      <c r="D346" s="104"/>
      <c r="E346" s="99"/>
      <c r="F346" s="102" t="e">
        <f t="shared" si="103"/>
        <v>#N/A</v>
      </c>
      <c r="G346" s="103" t="str">
        <f>IF(D346="","",(D346+G345)*(1+((1+'Retirement Calculator'!$B$56)^(1/12)-1)))</f>
        <v/>
      </c>
      <c r="H346" s="55" t="str">
        <f>IF(C346="","",FV((1+'Retirement Calculator'!$B$56)^(1/12)-1,AI346,-C346,,0))</f>
        <v/>
      </c>
      <c r="I346" s="71"/>
      <c r="J346" s="99"/>
      <c r="K346" s="99"/>
      <c r="L346" s="102" t="e">
        <f t="shared" si="104"/>
        <v>#N/A</v>
      </c>
      <c r="M346" s="12" t="str">
        <f>IF(I346="","",FV((1+'Retirement Calculator'!$B$57)^(1/12)-1,AR346,-I346,,0))</f>
        <v/>
      </c>
      <c r="N346" s="12" t="str">
        <f>IF(J346="","",(J346+N345)*(1+((1+'Retirement Calculator'!$B$57)^(1/12)-1)))</f>
        <v/>
      </c>
      <c r="O346" s="71"/>
      <c r="P346" s="71"/>
      <c r="Q346" s="99"/>
      <c r="R346" s="69" t="e">
        <f t="shared" si="105"/>
        <v>#N/A</v>
      </c>
      <c r="S346" s="12" t="str">
        <f>IF(O346="","",FV((1+'Retirement Calculator'!$B$58)^(1/12)-1,BA346,-O346,,0))</f>
        <v/>
      </c>
      <c r="T346" s="43" t="str">
        <f>IF(P346="","",(P346+T345)*(1+((1+'Retirement Calculator'!$B$58)^(1/12)-1)))</f>
        <v/>
      </c>
      <c r="U346" s="71"/>
      <c r="V346" s="99"/>
      <c r="W346" s="108" t="str">
        <f>IF(U346="","",(U346+W345)*(1+((1+'Retirement Calculator'!$C$65)^(1/12)-1)))</f>
        <v/>
      </c>
      <c r="X346" s="73">
        <f t="shared" si="100"/>
        <v>0</v>
      </c>
      <c r="Y346" s="83" t="str">
        <f>IF(ISERROR(B346),"",SUM($X$5:X346))</f>
        <v/>
      </c>
      <c r="Z346" s="73">
        <f t="shared" si="101"/>
        <v>0</v>
      </c>
      <c r="AA346" s="83" t="str">
        <f>IF(ISERROR(B346),"",IF(Z346=0,NA(),SUM($Z$5:Z346)))</f>
        <v/>
      </c>
      <c r="AB346" s="83">
        <f t="shared" si="102"/>
        <v>0</v>
      </c>
      <c r="AC346" s="83" t="str">
        <f>IF(ISERROR(B346),"",IF(AB346=0,NA(),SUM($AB$5:AB346)))</f>
        <v/>
      </c>
      <c r="AD346" s="68" t="str">
        <f>IF(ISERROR(AI346),"",IF(AG346=AG345+1,AD345*(1+'Retirement Calculator'!$B$6),AD345))</f>
        <v/>
      </c>
      <c r="AE346" s="135"/>
      <c r="AF346" s="83" t="str">
        <f>IF(AE346="","",NPER((1+'Retirement Calculator'!$B$15)/(1+'Retirement Calculator'!$B$14)-1,-12*AE346,AA346,,1))</f>
        <v/>
      </c>
      <c r="AG346" s="129" t="str">
        <f t="shared" si="106"/>
        <v/>
      </c>
      <c r="AH346" s="43" t="e">
        <f t="shared" si="107"/>
        <v>#N/A</v>
      </c>
      <c r="AI346" s="43" t="e">
        <f>IF(AI345&lt;'Retirement Calculator'!$B$68,AI345+1,NA())</f>
        <v>#N/A</v>
      </c>
      <c r="AJ346" s="47" t="str">
        <f>IF(ISERROR(AI346),"",IF(AG346=AG345+1,AJ345*(1+'Retirement Calculator'!$B$67),AJ345))</f>
        <v/>
      </c>
      <c r="AK346" s="43" t="e">
        <f>IF(ISERROR(AJ346),"",FV((1+'Retirement Calculator'!$B$56)^(1/12)-1,AI346,-AJ346,,0))</f>
        <v>#N/A</v>
      </c>
      <c r="AL346" s="47">
        <f>SUM($AJ$5:AJ346)</f>
        <v>15743347.467671828</v>
      </c>
      <c r="AN346" s="43" t="str">
        <f>IF(C346="","",SUM($C$5:C346))</f>
        <v/>
      </c>
      <c r="AP346" s="43" t="str">
        <f t="shared" si="108"/>
        <v/>
      </c>
      <c r="AQ346" s="43" t="e">
        <f t="shared" si="109"/>
        <v>#N/A</v>
      </c>
      <c r="AR346" s="43" t="e">
        <f>IF(AR345&lt;'Retirement Calculator'!$B$68,AR345+1,NA())</f>
        <v>#N/A</v>
      </c>
      <c r="AS346" s="45" t="str">
        <f>IF(ISERROR(AR346),"",IF(AP346=AP345+1,AS345*(1+'Retirement Calculator'!$B$67),AS345))</f>
        <v/>
      </c>
      <c r="AT346" s="43" t="e">
        <f>IF(ISERROR(AS346),"",FV((1+'Retirement Calculator'!$B$57)^(1/12)-1,AR346,-AS346,,0))</f>
        <v>#N/A</v>
      </c>
      <c r="AU346" s="47" t="e">
        <f>SUM($AJ$5:AS346)</f>
        <v>#N/A</v>
      </c>
      <c r="AW346" s="43" t="str">
        <f>IF(I346="","",SUM($I$5:I346))</f>
        <v/>
      </c>
      <c r="AY346" s="43" t="str">
        <f t="shared" si="110"/>
        <v/>
      </c>
      <c r="AZ346" s="43" t="e">
        <f t="shared" si="111"/>
        <v>#N/A</v>
      </c>
      <c r="BA346" s="43" t="e">
        <f>IF(BA345&lt;'Retirement Calculator'!$B$68,BA345+1,NA())</f>
        <v>#N/A</v>
      </c>
      <c r="BB346" s="45" t="str">
        <f>IF(ISERROR(BA346),"",IF(AY346=AY345+1,BB345*(1+'Retirement Calculator'!$B$67),BB345))</f>
        <v/>
      </c>
      <c r="BC346" s="43" t="e">
        <f>IF(ISERROR(BB346),"",FV((1+'Retirement Calculator'!$B$58)^(1/12)-1,BA346,-BB346,,0))</f>
        <v>#N/A</v>
      </c>
      <c r="BD346" s="47" t="e">
        <f>SUM($AJ$5:BB346)</f>
        <v>#N/A</v>
      </c>
      <c r="BF346" s="43" t="str">
        <f>IF(O346="","",SUM($O$5:O346))</f>
        <v/>
      </c>
      <c r="BH346" s="43" t="str">
        <f t="shared" si="112"/>
        <v/>
      </c>
      <c r="BI346" s="43" t="e">
        <f t="shared" si="113"/>
        <v>#N/A</v>
      </c>
      <c r="BJ346" s="43" t="e">
        <f>IF(BJ345&lt;'Retirement Calculator'!$B$68,BJ345+1,NA())</f>
        <v>#N/A</v>
      </c>
      <c r="BM346" s="43" t="str">
        <f t="shared" si="114"/>
        <v/>
      </c>
      <c r="BN346" s="43" t="e">
        <f t="shared" si="115"/>
        <v>#N/A</v>
      </c>
      <c r="BO346" s="43" t="e">
        <f>IF(BO345&lt;'Retirement Calculator'!$B$68,BO345+1,NA())</f>
        <v>#N/A</v>
      </c>
      <c r="BR346" s="43" t="str">
        <f t="shared" si="116"/>
        <v/>
      </c>
      <c r="BS346" s="43" t="e">
        <f t="shared" si="117"/>
        <v>#N/A</v>
      </c>
      <c r="BT346" s="43" t="e">
        <f>IF(BT345&lt;'Retirement Calculator'!$B$68,BT345+1,NA())</f>
        <v>#N/A</v>
      </c>
      <c r="BW346" s="43" t="str">
        <f t="shared" si="118"/>
        <v/>
      </c>
      <c r="BX346" s="43" t="e">
        <f t="shared" si="119"/>
        <v>#N/A</v>
      </c>
      <c r="BY346" s="43" t="e">
        <f>IF(BY345&lt;'Retirement Calculator'!$B$68,BY345+1,NA())</f>
        <v>#N/A</v>
      </c>
    </row>
    <row r="347" spans="1:77">
      <c r="A347" s="44"/>
      <c r="B347" s="12" t="e">
        <f xml:space="preserve"> IF(ISERROR(F347),NA(),AI347)</f>
        <v>#N/A</v>
      </c>
      <c r="C347" s="71"/>
      <c r="D347" s="104"/>
      <c r="E347" s="99"/>
      <c r="F347" s="102" t="e">
        <f t="shared" si="103"/>
        <v>#N/A</v>
      </c>
      <c r="G347" s="103" t="str">
        <f>IF(D347="","",(D347+G346)*(1+((1+'Retirement Calculator'!$B$56)^(1/12)-1)))</f>
        <v/>
      </c>
      <c r="H347" s="55" t="str">
        <f>IF(C347="","",FV((1+'Retirement Calculator'!$B$56)^(1/12)-1,AI347,-C347,,0))</f>
        <v/>
      </c>
      <c r="I347" s="71"/>
      <c r="J347" s="99"/>
      <c r="K347" s="99"/>
      <c r="L347" s="102" t="e">
        <f t="shared" si="104"/>
        <v>#N/A</v>
      </c>
      <c r="M347" s="12" t="str">
        <f>IF(I347="","",FV((1+'Retirement Calculator'!$B$57)^(1/12)-1,AR347,-I347,,0))</f>
        <v/>
      </c>
      <c r="N347" s="12" t="str">
        <f>IF(J347="","",(J347+N346)*(1+((1+'Retirement Calculator'!$B$57)^(1/12)-1)))</f>
        <v/>
      </c>
      <c r="O347" s="71"/>
      <c r="P347" s="71"/>
      <c r="Q347" s="99"/>
      <c r="R347" s="69" t="e">
        <f t="shared" si="105"/>
        <v>#N/A</v>
      </c>
      <c r="S347" s="12" t="str">
        <f>IF(O347="","",FV((1+'Retirement Calculator'!$B$58)^(1/12)-1,BA347,-O347,,0))</f>
        <v/>
      </c>
      <c r="T347" s="43" t="str">
        <f>IF(P347="","",(P347+T346)*(1+((1+'Retirement Calculator'!$B$58)^(1/12)-1)))</f>
        <v/>
      </c>
      <c r="U347" s="71"/>
      <c r="V347" s="99"/>
      <c r="W347" s="108" t="str">
        <f>IF(U347="","",(U347+W346)*(1+((1+'Retirement Calculator'!$C$65)^(1/12)-1)))</f>
        <v/>
      </c>
      <c r="X347" s="73">
        <f t="shared" si="100"/>
        <v>0</v>
      </c>
      <c r="Y347" s="83" t="str">
        <f>IF(ISERROR(B347),"",SUM($X$5:X347))</f>
        <v/>
      </c>
      <c r="Z347" s="73">
        <f t="shared" si="101"/>
        <v>0</v>
      </c>
      <c r="AA347" s="83" t="str">
        <f>IF(ISERROR(B347),"",IF(Z347=0,NA(),SUM($Z$5:Z347)))</f>
        <v/>
      </c>
      <c r="AB347" s="83">
        <f t="shared" si="102"/>
        <v>0</v>
      </c>
      <c r="AC347" s="83" t="str">
        <f>IF(ISERROR(B347),"",IF(AB347=0,NA(),SUM($AB$5:AB347)))</f>
        <v/>
      </c>
      <c r="AD347" s="68" t="str">
        <f>IF(ISERROR(AI347),"",IF(AG347=AG346+1,AD346*(1+'Retirement Calculator'!$B$6),AD346))</f>
        <v/>
      </c>
      <c r="AE347" s="135"/>
      <c r="AF347" s="83" t="str">
        <f>IF(AE347="","",NPER((1+'Retirement Calculator'!$B$15)/(1+'Retirement Calculator'!$B$14)-1,-12*AE347,AA347,,1))</f>
        <v/>
      </c>
      <c r="AG347" s="129" t="str">
        <f t="shared" si="106"/>
        <v/>
      </c>
      <c r="AH347" s="43" t="e">
        <f t="shared" si="107"/>
        <v>#N/A</v>
      </c>
      <c r="AI347" s="43" t="e">
        <f>IF(AI346&lt;'Retirement Calculator'!$B$68,AI346+1,NA())</f>
        <v>#N/A</v>
      </c>
      <c r="AJ347" s="47" t="str">
        <f>IF(ISERROR(AI347),"",IF(AG347=AG346+1,AJ346*(1+'Retirement Calculator'!$B$67),AJ346))</f>
        <v/>
      </c>
      <c r="AK347" s="43" t="e">
        <f>IF(ISERROR(AJ347),"",FV((1+'Retirement Calculator'!$B$56)^(1/12)-1,AI347,-AJ347,,0))</f>
        <v>#N/A</v>
      </c>
      <c r="AL347" s="47">
        <f>SUM($AJ$5:AJ347)</f>
        <v>15743347.467671828</v>
      </c>
      <c r="AN347" s="43" t="str">
        <f>IF(C347="","",SUM($C$5:C347))</f>
        <v/>
      </c>
      <c r="AP347" s="43" t="str">
        <f t="shared" si="108"/>
        <v/>
      </c>
      <c r="AQ347" s="43" t="e">
        <f t="shared" si="109"/>
        <v>#N/A</v>
      </c>
      <c r="AR347" s="43" t="e">
        <f>IF(AR346&lt;'Retirement Calculator'!$B$68,AR346+1,NA())</f>
        <v>#N/A</v>
      </c>
      <c r="AS347" s="45" t="str">
        <f>IF(ISERROR(AR347),"",IF(AP347=AP346+1,AS346*(1+'Retirement Calculator'!$B$67),AS346))</f>
        <v/>
      </c>
      <c r="AT347" s="43" t="e">
        <f>IF(ISERROR(AS347),"",FV((1+'Retirement Calculator'!$B$57)^(1/12)-1,AR347,-AS347,,0))</f>
        <v>#N/A</v>
      </c>
      <c r="AU347" s="47" t="e">
        <f>SUM($AJ$5:AS347)</f>
        <v>#N/A</v>
      </c>
      <c r="AW347" s="43" t="str">
        <f>IF(I347="","",SUM($I$5:I347))</f>
        <v/>
      </c>
      <c r="AY347" s="43" t="str">
        <f t="shared" si="110"/>
        <v/>
      </c>
      <c r="AZ347" s="43" t="e">
        <f t="shared" si="111"/>
        <v>#N/A</v>
      </c>
      <c r="BA347" s="43" t="e">
        <f>IF(BA346&lt;'Retirement Calculator'!$B$68,BA346+1,NA())</f>
        <v>#N/A</v>
      </c>
      <c r="BB347" s="45" t="str">
        <f>IF(ISERROR(BA347),"",IF(AY347=AY346+1,BB346*(1+'Retirement Calculator'!$B$67),BB346))</f>
        <v/>
      </c>
      <c r="BC347" s="43" t="e">
        <f>IF(ISERROR(BB347),"",FV((1+'Retirement Calculator'!$B$58)^(1/12)-1,BA347,-BB347,,0))</f>
        <v>#N/A</v>
      </c>
      <c r="BD347" s="47" t="e">
        <f>SUM($AJ$5:BB347)</f>
        <v>#N/A</v>
      </c>
      <c r="BF347" s="43" t="str">
        <f>IF(O347="","",SUM($O$5:O347))</f>
        <v/>
      </c>
      <c r="BH347" s="43" t="str">
        <f t="shared" si="112"/>
        <v/>
      </c>
      <c r="BI347" s="43" t="e">
        <f t="shared" si="113"/>
        <v>#N/A</v>
      </c>
      <c r="BJ347" s="43" t="e">
        <f>IF(BJ346&lt;'Retirement Calculator'!$B$68,BJ346+1,NA())</f>
        <v>#N/A</v>
      </c>
      <c r="BM347" s="43" t="str">
        <f t="shared" si="114"/>
        <v/>
      </c>
      <c r="BN347" s="43" t="e">
        <f t="shared" si="115"/>
        <v>#N/A</v>
      </c>
      <c r="BO347" s="43" t="e">
        <f>IF(BO346&lt;'Retirement Calculator'!$B$68,BO346+1,NA())</f>
        <v>#N/A</v>
      </c>
      <c r="BR347" s="43" t="str">
        <f t="shared" si="116"/>
        <v/>
      </c>
      <c r="BS347" s="43" t="e">
        <f t="shared" si="117"/>
        <v>#N/A</v>
      </c>
      <c r="BT347" s="43" t="e">
        <f>IF(BT346&lt;'Retirement Calculator'!$B$68,BT346+1,NA())</f>
        <v>#N/A</v>
      </c>
      <c r="BW347" s="43" t="str">
        <f t="shared" si="118"/>
        <v/>
      </c>
      <c r="BX347" s="43" t="e">
        <f t="shared" si="119"/>
        <v>#N/A</v>
      </c>
      <c r="BY347" s="43" t="e">
        <f>IF(BY346&lt;'Retirement Calculator'!$B$68,BY346+1,NA())</f>
        <v>#N/A</v>
      </c>
    </row>
    <row r="348" spans="1:77">
      <c r="A348" s="44"/>
      <c r="B348" s="12" t="e">
        <f xml:space="preserve"> IF(ISERROR(F348),NA(),AI348)</f>
        <v>#N/A</v>
      </c>
      <c r="C348" s="71"/>
      <c r="D348" s="104"/>
      <c r="E348" s="99"/>
      <c r="F348" s="102" t="e">
        <f t="shared" si="103"/>
        <v>#N/A</v>
      </c>
      <c r="G348" s="103" t="str">
        <f>IF(D348="","",(D348+G347)*(1+((1+'Retirement Calculator'!$B$56)^(1/12)-1)))</f>
        <v/>
      </c>
      <c r="H348" s="55" t="str">
        <f>IF(C348="","",FV((1+'Retirement Calculator'!$B$56)^(1/12)-1,AI348,-C348,,0))</f>
        <v/>
      </c>
      <c r="I348" s="71"/>
      <c r="J348" s="99"/>
      <c r="K348" s="99"/>
      <c r="L348" s="102" t="e">
        <f t="shared" si="104"/>
        <v>#N/A</v>
      </c>
      <c r="M348" s="12" t="str">
        <f>IF(I348="","",FV((1+'Retirement Calculator'!$B$57)^(1/12)-1,AR348,-I348,,0))</f>
        <v/>
      </c>
      <c r="N348" s="12" t="str">
        <f>IF(J348="","",(J348+N347)*(1+((1+'Retirement Calculator'!$B$57)^(1/12)-1)))</f>
        <v/>
      </c>
      <c r="O348" s="71"/>
      <c r="P348" s="71"/>
      <c r="Q348" s="99"/>
      <c r="R348" s="69" t="e">
        <f t="shared" si="105"/>
        <v>#N/A</v>
      </c>
      <c r="S348" s="12" t="str">
        <f>IF(O348="","",FV((1+'Retirement Calculator'!$B$58)^(1/12)-1,BA348,-O348,,0))</f>
        <v/>
      </c>
      <c r="T348" s="43" t="str">
        <f>IF(P348="","",(P348+T347)*(1+((1+'Retirement Calculator'!$B$58)^(1/12)-1)))</f>
        <v/>
      </c>
      <c r="U348" s="71"/>
      <c r="V348" s="99"/>
      <c r="W348" s="108" t="str">
        <f>IF(U348="","",(U348+W347)*(1+((1+'Retirement Calculator'!$C$65)^(1/12)-1)))</f>
        <v/>
      </c>
      <c r="X348" s="73">
        <f t="shared" si="100"/>
        <v>0</v>
      </c>
      <c r="Y348" s="83" t="str">
        <f>IF(ISERROR(B348),"",SUM($X$5:X348))</f>
        <v/>
      </c>
      <c r="Z348" s="73">
        <f t="shared" si="101"/>
        <v>0</v>
      </c>
      <c r="AA348" s="83" t="str">
        <f>IF(ISERROR(B348),"",IF(Z348=0,NA(),SUM($Z$5:Z348)))</f>
        <v/>
      </c>
      <c r="AB348" s="83">
        <f t="shared" si="102"/>
        <v>0</v>
      </c>
      <c r="AC348" s="83" t="str">
        <f>IF(ISERROR(B348),"",IF(AB348=0,NA(),SUM($AB$5:AB348)))</f>
        <v/>
      </c>
      <c r="AD348" s="68" t="str">
        <f>IF(ISERROR(AI348),"",IF(AG348=AG347+1,AD347*(1+'Retirement Calculator'!$B$6),AD347))</f>
        <v/>
      </c>
      <c r="AE348" s="135"/>
      <c r="AF348" s="83" t="str">
        <f>IF(AE348="","",NPER((1+'Retirement Calculator'!$B$15)/(1+'Retirement Calculator'!$B$14)-1,-12*AE348,AA348,,1))</f>
        <v/>
      </c>
      <c r="AG348" s="129" t="str">
        <f t="shared" si="106"/>
        <v/>
      </c>
      <c r="AH348" s="43" t="e">
        <f t="shared" si="107"/>
        <v>#N/A</v>
      </c>
      <c r="AI348" s="43" t="e">
        <f>IF(AI347&lt;'Retirement Calculator'!$B$68,AI347+1,NA())</f>
        <v>#N/A</v>
      </c>
      <c r="AJ348" s="47" t="str">
        <f>IF(ISERROR(AI348),"",IF(AG348=AG347+1,AJ347*(1+'Retirement Calculator'!$B$67),AJ347))</f>
        <v/>
      </c>
      <c r="AK348" s="43" t="e">
        <f>IF(ISERROR(AJ348),"",FV((1+'Retirement Calculator'!$B$56)^(1/12)-1,AI348,-AJ348,,0))</f>
        <v>#N/A</v>
      </c>
      <c r="AL348" s="47">
        <f>SUM($AJ$5:AJ348)</f>
        <v>15743347.467671828</v>
      </c>
      <c r="AN348" s="43" t="str">
        <f>IF(C348="","",SUM($C$5:C348))</f>
        <v/>
      </c>
      <c r="AP348" s="43" t="str">
        <f t="shared" si="108"/>
        <v/>
      </c>
      <c r="AQ348" s="43" t="e">
        <f t="shared" si="109"/>
        <v>#N/A</v>
      </c>
      <c r="AR348" s="43" t="e">
        <f>IF(AR347&lt;'Retirement Calculator'!$B$68,AR347+1,NA())</f>
        <v>#N/A</v>
      </c>
      <c r="AS348" s="45" t="str">
        <f>IF(ISERROR(AR348),"",IF(AP348=AP347+1,AS347*(1+'Retirement Calculator'!$B$67),AS347))</f>
        <v/>
      </c>
      <c r="AT348" s="43" t="e">
        <f>IF(ISERROR(AS348),"",FV((1+'Retirement Calculator'!$B$57)^(1/12)-1,AR348,-AS348,,0))</f>
        <v>#N/A</v>
      </c>
      <c r="AU348" s="47" t="e">
        <f>SUM($AJ$5:AS348)</f>
        <v>#N/A</v>
      </c>
      <c r="AW348" s="43" t="str">
        <f>IF(I348="","",SUM($I$5:I348))</f>
        <v/>
      </c>
      <c r="AY348" s="43" t="str">
        <f t="shared" si="110"/>
        <v/>
      </c>
      <c r="AZ348" s="43" t="e">
        <f t="shared" si="111"/>
        <v>#N/A</v>
      </c>
      <c r="BA348" s="43" t="e">
        <f>IF(BA347&lt;'Retirement Calculator'!$B$68,BA347+1,NA())</f>
        <v>#N/A</v>
      </c>
      <c r="BB348" s="45" t="str">
        <f>IF(ISERROR(BA348),"",IF(AY348=AY347+1,BB347*(1+'Retirement Calculator'!$B$67),BB347))</f>
        <v/>
      </c>
      <c r="BC348" s="43" t="e">
        <f>IF(ISERROR(BB348),"",FV((1+'Retirement Calculator'!$B$58)^(1/12)-1,BA348,-BB348,,0))</f>
        <v>#N/A</v>
      </c>
      <c r="BD348" s="47" t="e">
        <f>SUM($AJ$5:BB348)</f>
        <v>#N/A</v>
      </c>
      <c r="BF348" s="43" t="str">
        <f>IF(O348="","",SUM($O$5:O348))</f>
        <v/>
      </c>
      <c r="BH348" s="43" t="str">
        <f t="shared" si="112"/>
        <v/>
      </c>
      <c r="BI348" s="43" t="e">
        <f t="shared" si="113"/>
        <v>#N/A</v>
      </c>
      <c r="BJ348" s="43" t="e">
        <f>IF(BJ347&lt;'Retirement Calculator'!$B$68,BJ347+1,NA())</f>
        <v>#N/A</v>
      </c>
      <c r="BM348" s="43" t="str">
        <f t="shared" si="114"/>
        <v/>
      </c>
      <c r="BN348" s="43" t="e">
        <f t="shared" si="115"/>
        <v>#N/A</v>
      </c>
      <c r="BO348" s="43" t="e">
        <f>IF(BO347&lt;'Retirement Calculator'!$B$68,BO347+1,NA())</f>
        <v>#N/A</v>
      </c>
      <c r="BR348" s="43" t="str">
        <f t="shared" si="116"/>
        <v/>
      </c>
      <c r="BS348" s="43" t="e">
        <f t="shared" si="117"/>
        <v>#N/A</v>
      </c>
      <c r="BT348" s="43" t="e">
        <f>IF(BT347&lt;'Retirement Calculator'!$B$68,BT347+1,NA())</f>
        <v>#N/A</v>
      </c>
      <c r="BW348" s="43" t="str">
        <f t="shared" si="118"/>
        <v/>
      </c>
      <c r="BX348" s="43" t="e">
        <f t="shared" si="119"/>
        <v>#N/A</v>
      </c>
      <c r="BY348" s="43" t="e">
        <f>IF(BY347&lt;'Retirement Calculator'!$B$68,BY347+1,NA())</f>
        <v>#N/A</v>
      </c>
    </row>
    <row r="349" spans="1:77">
      <c r="A349" s="44"/>
      <c r="B349" s="12" t="e">
        <f xml:space="preserve"> IF(ISERROR(F349),NA(),AI349)</f>
        <v>#N/A</v>
      </c>
      <c r="C349" s="71"/>
      <c r="D349" s="104"/>
      <c r="E349" s="99"/>
      <c r="F349" s="102" t="e">
        <f t="shared" si="103"/>
        <v>#N/A</v>
      </c>
      <c r="G349" s="103" t="str">
        <f>IF(D349="","",(D349+G348)*(1+((1+'Retirement Calculator'!$B$56)^(1/12)-1)))</f>
        <v/>
      </c>
      <c r="H349" s="55" t="str">
        <f>IF(C349="","",FV((1+'Retirement Calculator'!$B$56)^(1/12)-1,AI349,-C349,,0))</f>
        <v/>
      </c>
      <c r="I349" s="71"/>
      <c r="J349" s="99"/>
      <c r="K349" s="99"/>
      <c r="L349" s="102" t="e">
        <f t="shared" si="104"/>
        <v>#N/A</v>
      </c>
      <c r="M349" s="12" t="str">
        <f>IF(I349="","",FV((1+'Retirement Calculator'!$B$57)^(1/12)-1,AR349,-I349,,0))</f>
        <v/>
      </c>
      <c r="N349" s="12" t="str">
        <f>IF(J349="","",(J349+N348)*(1+((1+'Retirement Calculator'!$B$57)^(1/12)-1)))</f>
        <v/>
      </c>
      <c r="O349" s="71"/>
      <c r="P349" s="71"/>
      <c r="Q349" s="99"/>
      <c r="R349" s="69" t="e">
        <f t="shared" si="105"/>
        <v>#N/A</v>
      </c>
      <c r="S349" s="12" t="str">
        <f>IF(O349="","",FV((1+'Retirement Calculator'!$B$58)^(1/12)-1,BA349,-O349,,0))</f>
        <v/>
      </c>
      <c r="T349" s="43" t="str">
        <f>IF(P349="","",(P349+T348)*(1+((1+'Retirement Calculator'!$B$58)^(1/12)-1)))</f>
        <v/>
      </c>
      <c r="U349" s="71"/>
      <c r="V349" s="99"/>
      <c r="W349" s="108" t="str">
        <f>IF(U349="","",(U349+W348)*(1+((1+'Retirement Calculator'!$C$65)^(1/12)-1)))</f>
        <v/>
      </c>
      <c r="X349" s="73">
        <f t="shared" si="100"/>
        <v>0</v>
      </c>
      <c r="Y349" s="83" t="str">
        <f>IF(ISERROR(B349),"",SUM($X$5:X349))</f>
        <v/>
      </c>
      <c r="Z349" s="73">
        <f t="shared" si="101"/>
        <v>0</v>
      </c>
      <c r="AA349" s="83" t="str">
        <f>IF(ISERROR(B349),"",IF(Z349=0,NA(),SUM($Z$5:Z349)))</f>
        <v/>
      </c>
      <c r="AB349" s="83">
        <f t="shared" si="102"/>
        <v>0</v>
      </c>
      <c r="AC349" s="83" t="str">
        <f>IF(ISERROR(B349),"",IF(AB349=0,NA(),SUM($AB$5:AB349)))</f>
        <v/>
      </c>
      <c r="AD349" s="68" t="str">
        <f>IF(ISERROR(AI349),"",IF(AG349=AG348+1,AD348*(1+'Retirement Calculator'!$B$6),AD348))</f>
        <v/>
      </c>
      <c r="AE349" s="135"/>
      <c r="AF349" s="83" t="str">
        <f>IF(AE349="","",NPER((1+'Retirement Calculator'!$B$15)/(1+'Retirement Calculator'!$B$14)-1,-12*AE349,AA349,,1))</f>
        <v/>
      </c>
      <c r="AG349" s="129" t="str">
        <f t="shared" si="106"/>
        <v/>
      </c>
      <c r="AH349" s="43" t="e">
        <f t="shared" si="107"/>
        <v>#N/A</v>
      </c>
      <c r="AI349" s="43" t="e">
        <f>IF(AI348&lt;'Retirement Calculator'!$B$68,AI348+1,NA())</f>
        <v>#N/A</v>
      </c>
      <c r="AJ349" s="47" t="str">
        <f>IF(ISERROR(AI349),"",IF(AG349=AG348+1,AJ348*(1+'Retirement Calculator'!$B$67),AJ348))</f>
        <v/>
      </c>
      <c r="AK349" s="43" t="e">
        <f>IF(ISERROR(AJ349),"",FV((1+'Retirement Calculator'!$B$56)^(1/12)-1,AI349,-AJ349,,0))</f>
        <v>#N/A</v>
      </c>
      <c r="AL349" s="47">
        <f>SUM($AJ$5:AJ349)</f>
        <v>15743347.467671828</v>
      </c>
      <c r="AN349" s="43" t="str">
        <f>IF(C349="","",SUM($C$5:C349))</f>
        <v/>
      </c>
      <c r="AP349" s="43" t="str">
        <f t="shared" si="108"/>
        <v/>
      </c>
      <c r="AQ349" s="43" t="e">
        <f t="shared" si="109"/>
        <v>#N/A</v>
      </c>
      <c r="AR349" s="43" t="e">
        <f>IF(AR348&lt;'Retirement Calculator'!$B$68,AR348+1,NA())</f>
        <v>#N/A</v>
      </c>
      <c r="AS349" s="45" t="str">
        <f>IF(ISERROR(AR349),"",IF(AP349=AP348+1,AS348*(1+'Retirement Calculator'!$B$67),AS348))</f>
        <v/>
      </c>
      <c r="AT349" s="43" t="e">
        <f>IF(ISERROR(AS349),"",FV((1+'Retirement Calculator'!$B$57)^(1/12)-1,AR349,-AS349,,0))</f>
        <v>#N/A</v>
      </c>
      <c r="AU349" s="47" t="e">
        <f>SUM($AJ$5:AS349)</f>
        <v>#N/A</v>
      </c>
      <c r="AW349" s="43" t="str">
        <f>IF(I349="","",SUM($I$5:I349))</f>
        <v/>
      </c>
      <c r="AY349" s="43" t="str">
        <f t="shared" si="110"/>
        <v/>
      </c>
      <c r="AZ349" s="43" t="e">
        <f t="shared" si="111"/>
        <v>#N/A</v>
      </c>
      <c r="BA349" s="43" t="e">
        <f>IF(BA348&lt;'Retirement Calculator'!$B$68,BA348+1,NA())</f>
        <v>#N/A</v>
      </c>
      <c r="BB349" s="45" t="str">
        <f>IF(ISERROR(BA349),"",IF(AY349=AY348+1,BB348*(1+'Retirement Calculator'!$B$67),BB348))</f>
        <v/>
      </c>
      <c r="BC349" s="43" t="e">
        <f>IF(ISERROR(BB349),"",FV((1+'Retirement Calculator'!$B$58)^(1/12)-1,BA349,-BB349,,0))</f>
        <v>#N/A</v>
      </c>
      <c r="BD349" s="47" t="e">
        <f>SUM($AJ$5:BB349)</f>
        <v>#N/A</v>
      </c>
      <c r="BF349" s="43" t="str">
        <f>IF(O349="","",SUM($O$5:O349))</f>
        <v/>
      </c>
      <c r="BH349" s="43" t="str">
        <f t="shared" si="112"/>
        <v/>
      </c>
      <c r="BI349" s="43" t="e">
        <f t="shared" si="113"/>
        <v>#N/A</v>
      </c>
      <c r="BJ349" s="43" t="e">
        <f>IF(BJ348&lt;'Retirement Calculator'!$B$68,BJ348+1,NA())</f>
        <v>#N/A</v>
      </c>
      <c r="BM349" s="43" t="str">
        <f t="shared" si="114"/>
        <v/>
      </c>
      <c r="BN349" s="43" t="e">
        <f t="shared" si="115"/>
        <v>#N/A</v>
      </c>
      <c r="BO349" s="43" t="e">
        <f>IF(BO348&lt;'Retirement Calculator'!$B$68,BO348+1,NA())</f>
        <v>#N/A</v>
      </c>
      <c r="BR349" s="43" t="str">
        <f t="shared" si="116"/>
        <v/>
      </c>
      <c r="BS349" s="43" t="e">
        <f t="shared" si="117"/>
        <v>#N/A</v>
      </c>
      <c r="BT349" s="43" t="e">
        <f>IF(BT348&lt;'Retirement Calculator'!$B$68,BT348+1,NA())</f>
        <v>#N/A</v>
      </c>
      <c r="BW349" s="43" t="str">
        <f t="shared" si="118"/>
        <v/>
      </c>
      <c r="BX349" s="43" t="e">
        <f t="shared" si="119"/>
        <v>#N/A</v>
      </c>
      <c r="BY349" s="43" t="e">
        <f>IF(BY348&lt;'Retirement Calculator'!$B$68,BY348+1,NA())</f>
        <v>#N/A</v>
      </c>
    </row>
    <row r="350" spans="1:77">
      <c r="A350" s="44"/>
      <c r="B350" s="12" t="e">
        <f xml:space="preserve"> IF(ISERROR(F350),NA(),AI350)</f>
        <v>#N/A</v>
      </c>
      <c r="C350" s="71"/>
      <c r="D350" s="104"/>
      <c r="E350" s="99"/>
      <c r="F350" s="102" t="e">
        <f t="shared" si="103"/>
        <v>#N/A</v>
      </c>
      <c r="G350" s="103" t="str">
        <f>IF(D350="","",(D350+G349)*(1+((1+'Retirement Calculator'!$B$56)^(1/12)-1)))</f>
        <v/>
      </c>
      <c r="H350" s="55" t="str">
        <f>IF(C350="","",FV((1+'Retirement Calculator'!$B$56)^(1/12)-1,AI350,-C350,,0))</f>
        <v/>
      </c>
      <c r="I350" s="71"/>
      <c r="J350" s="99"/>
      <c r="K350" s="99"/>
      <c r="L350" s="102" t="e">
        <f t="shared" si="104"/>
        <v>#N/A</v>
      </c>
      <c r="M350" s="12" t="str">
        <f>IF(I350="","",FV((1+'Retirement Calculator'!$B$57)^(1/12)-1,AR350,-I350,,0))</f>
        <v/>
      </c>
      <c r="N350" s="12" t="str">
        <f>IF(J350="","",(J350+N349)*(1+((1+'Retirement Calculator'!$B$57)^(1/12)-1)))</f>
        <v/>
      </c>
      <c r="O350" s="71"/>
      <c r="P350" s="71"/>
      <c r="Q350" s="99"/>
      <c r="R350" s="69" t="e">
        <f t="shared" si="105"/>
        <v>#N/A</v>
      </c>
      <c r="S350" s="12" t="str">
        <f>IF(O350="","",FV((1+'Retirement Calculator'!$B$58)^(1/12)-1,BA350,-O350,,0))</f>
        <v/>
      </c>
      <c r="T350" s="43" t="str">
        <f>IF(P350="","",(P350+T349)*(1+((1+'Retirement Calculator'!$B$58)^(1/12)-1)))</f>
        <v/>
      </c>
      <c r="U350" s="71"/>
      <c r="V350" s="99"/>
      <c r="W350" s="108" t="str">
        <f>IF(U350="","",(U350+W349)*(1+((1+'Retirement Calculator'!$C$65)^(1/12)-1)))</f>
        <v/>
      </c>
      <c r="X350" s="73">
        <f t="shared" si="100"/>
        <v>0</v>
      </c>
      <c r="Y350" s="83" t="str">
        <f>IF(ISERROR(B350),"",SUM($X$5:X350))</f>
        <v/>
      </c>
      <c r="Z350" s="73">
        <f t="shared" si="101"/>
        <v>0</v>
      </c>
      <c r="AA350" s="83" t="str">
        <f>IF(ISERROR(B350),"",IF(Z350=0,NA(),SUM($Z$5:Z350)))</f>
        <v/>
      </c>
      <c r="AB350" s="83">
        <f t="shared" si="102"/>
        <v>0</v>
      </c>
      <c r="AC350" s="83" t="str">
        <f>IF(ISERROR(B350),"",IF(AB350=0,NA(),SUM($AB$5:AB350)))</f>
        <v/>
      </c>
      <c r="AD350" s="68" t="str">
        <f>IF(ISERROR(AI350),"",IF(AG350=AG349+1,AD349*(1+'Retirement Calculator'!$B$6),AD349))</f>
        <v/>
      </c>
      <c r="AE350" s="135"/>
      <c r="AF350" s="83" t="str">
        <f>IF(AE350="","",NPER((1+'Retirement Calculator'!$B$15)/(1+'Retirement Calculator'!$B$14)-1,-12*AE350,AA350,,1))</f>
        <v/>
      </c>
      <c r="AG350" s="129" t="str">
        <f t="shared" si="106"/>
        <v/>
      </c>
      <c r="AH350" s="43" t="e">
        <f t="shared" si="107"/>
        <v>#N/A</v>
      </c>
      <c r="AI350" s="43" t="e">
        <f>IF(AI349&lt;'Retirement Calculator'!$B$68,AI349+1,NA())</f>
        <v>#N/A</v>
      </c>
      <c r="AJ350" s="47" t="str">
        <f>IF(ISERROR(AI350),"",IF(AG350=AG349+1,AJ349*(1+'Retirement Calculator'!$B$67),AJ349))</f>
        <v/>
      </c>
      <c r="AK350" s="43" t="e">
        <f>IF(ISERROR(AJ350),"",FV((1+'Retirement Calculator'!$B$56)^(1/12)-1,AI350,-AJ350,,0))</f>
        <v>#N/A</v>
      </c>
      <c r="AL350" s="47">
        <f>SUM($AJ$5:AJ350)</f>
        <v>15743347.467671828</v>
      </c>
      <c r="AN350" s="43" t="str">
        <f>IF(C350="","",SUM($C$5:C350))</f>
        <v/>
      </c>
      <c r="AP350" s="43" t="str">
        <f t="shared" si="108"/>
        <v/>
      </c>
      <c r="AQ350" s="43" t="e">
        <f t="shared" si="109"/>
        <v>#N/A</v>
      </c>
      <c r="AR350" s="43" t="e">
        <f>IF(AR349&lt;'Retirement Calculator'!$B$68,AR349+1,NA())</f>
        <v>#N/A</v>
      </c>
      <c r="AS350" s="45" t="str">
        <f>IF(ISERROR(AR350),"",IF(AP350=AP349+1,AS349*(1+'Retirement Calculator'!$B$67),AS349))</f>
        <v/>
      </c>
      <c r="AT350" s="43" t="e">
        <f>IF(ISERROR(AS350),"",FV((1+'Retirement Calculator'!$B$57)^(1/12)-1,AR350,-AS350,,0))</f>
        <v>#N/A</v>
      </c>
      <c r="AU350" s="47" t="e">
        <f>SUM($AJ$5:AS350)</f>
        <v>#N/A</v>
      </c>
      <c r="AW350" s="43" t="str">
        <f>IF(I350="","",SUM($I$5:I350))</f>
        <v/>
      </c>
      <c r="AY350" s="43" t="str">
        <f t="shared" si="110"/>
        <v/>
      </c>
      <c r="AZ350" s="43" t="e">
        <f t="shared" si="111"/>
        <v>#N/A</v>
      </c>
      <c r="BA350" s="43" t="e">
        <f>IF(BA349&lt;'Retirement Calculator'!$B$68,BA349+1,NA())</f>
        <v>#N/A</v>
      </c>
      <c r="BB350" s="45" t="str">
        <f>IF(ISERROR(BA350),"",IF(AY350=AY349+1,BB349*(1+'Retirement Calculator'!$B$67),BB349))</f>
        <v/>
      </c>
      <c r="BC350" s="43" t="e">
        <f>IF(ISERROR(BB350),"",FV((1+'Retirement Calculator'!$B$58)^(1/12)-1,BA350,-BB350,,0))</f>
        <v>#N/A</v>
      </c>
      <c r="BD350" s="47" t="e">
        <f>SUM($AJ$5:BB350)</f>
        <v>#N/A</v>
      </c>
      <c r="BF350" s="43" t="str">
        <f>IF(O350="","",SUM($O$5:O350))</f>
        <v/>
      </c>
      <c r="BH350" s="43" t="str">
        <f t="shared" si="112"/>
        <v/>
      </c>
      <c r="BI350" s="43" t="e">
        <f t="shared" si="113"/>
        <v>#N/A</v>
      </c>
      <c r="BJ350" s="43" t="e">
        <f>IF(BJ349&lt;'Retirement Calculator'!$B$68,BJ349+1,NA())</f>
        <v>#N/A</v>
      </c>
      <c r="BM350" s="43" t="str">
        <f t="shared" si="114"/>
        <v/>
      </c>
      <c r="BN350" s="43" t="e">
        <f t="shared" si="115"/>
        <v>#N/A</v>
      </c>
      <c r="BO350" s="43" t="e">
        <f>IF(BO349&lt;'Retirement Calculator'!$B$68,BO349+1,NA())</f>
        <v>#N/A</v>
      </c>
      <c r="BR350" s="43" t="str">
        <f t="shared" si="116"/>
        <v/>
      </c>
      <c r="BS350" s="43" t="e">
        <f t="shared" si="117"/>
        <v>#N/A</v>
      </c>
      <c r="BT350" s="43" t="e">
        <f>IF(BT349&lt;'Retirement Calculator'!$B$68,BT349+1,NA())</f>
        <v>#N/A</v>
      </c>
      <c r="BW350" s="43" t="str">
        <f t="shared" si="118"/>
        <v/>
      </c>
      <c r="BX350" s="43" t="e">
        <f t="shared" si="119"/>
        <v>#N/A</v>
      </c>
      <c r="BY350" s="43" t="e">
        <f>IF(BY349&lt;'Retirement Calculator'!$B$68,BY349+1,NA())</f>
        <v>#N/A</v>
      </c>
    </row>
    <row r="351" spans="1:77">
      <c r="A351" s="44"/>
      <c r="B351" s="12" t="e">
        <f xml:space="preserve"> IF(ISERROR(F351),NA(),AI351)</f>
        <v>#N/A</v>
      </c>
      <c r="C351" s="71"/>
      <c r="D351" s="104"/>
      <c r="E351" s="99"/>
      <c r="F351" s="102" t="e">
        <f t="shared" si="103"/>
        <v>#N/A</v>
      </c>
      <c r="G351" s="103" t="str">
        <f>IF(D351="","",(D351+G350)*(1+((1+'Retirement Calculator'!$B$56)^(1/12)-1)))</f>
        <v/>
      </c>
      <c r="H351" s="55" t="str">
        <f>IF(C351="","",FV((1+'Retirement Calculator'!$B$56)^(1/12)-1,AI351,-C351,,0))</f>
        <v/>
      </c>
      <c r="I351" s="71"/>
      <c r="J351" s="99"/>
      <c r="K351" s="99"/>
      <c r="L351" s="102" t="e">
        <f t="shared" si="104"/>
        <v>#N/A</v>
      </c>
      <c r="M351" s="12" t="str">
        <f>IF(I351="","",FV((1+'Retirement Calculator'!$B$57)^(1/12)-1,AR351,-I351,,0))</f>
        <v/>
      </c>
      <c r="N351" s="12" t="str">
        <f>IF(J351="","",(J351+N350)*(1+((1+'Retirement Calculator'!$B$57)^(1/12)-1)))</f>
        <v/>
      </c>
      <c r="O351" s="71"/>
      <c r="P351" s="71"/>
      <c r="Q351" s="99"/>
      <c r="R351" s="69" t="e">
        <f t="shared" si="105"/>
        <v>#N/A</v>
      </c>
      <c r="S351" s="12" t="str">
        <f>IF(O351="","",FV((1+'Retirement Calculator'!$B$58)^(1/12)-1,BA351,-O351,,0))</f>
        <v/>
      </c>
      <c r="T351" s="43" t="str">
        <f>IF(P351="","",(P351+T350)*(1+((1+'Retirement Calculator'!$B$58)^(1/12)-1)))</f>
        <v/>
      </c>
      <c r="U351" s="71"/>
      <c r="V351" s="99"/>
      <c r="W351" s="108" t="str">
        <f>IF(U351="","",(U351+W350)*(1+((1+'Retirement Calculator'!$C$65)^(1/12)-1)))</f>
        <v/>
      </c>
      <c r="X351" s="73">
        <f t="shared" si="100"/>
        <v>0</v>
      </c>
      <c r="Y351" s="83" t="str">
        <f>IF(ISERROR(B351),"",SUM($X$5:X351))</f>
        <v/>
      </c>
      <c r="Z351" s="73">
        <f t="shared" si="101"/>
        <v>0</v>
      </c>
      <c r="AA351" s="83" t="str">
        <f>IF(ISERROR(B351),"",IF(Z351=0,NA(),SUM($Z$5:Z351)))</f>
        <v/>
      </c>
      <c r="AB351" s="83">
        <f t="shared" si="102"/>
        <v>0</v>
      </c>
      <c r="AC351" s="83" t="str">
        <f>IF(ISERROR(B351),"",IF(AB351=0,NA(),SUM($AB$5:AB351)))</f>
        <v/>
      </c>
      <c r="AD351" s="68" t="str">
        <f>IF(ISERROR(AI351),"",IF(AG351=AG350+1,AD350*(1+'Retirement Calculator'!$B$6),AD350))</f>
        <v/>
      </c>
      <c r="AE351" s="135"/>
      <c r="AF351" s="83" t="str">
        <f>IF(AE351="","",NPER((1+'Retirement Calculator'!$B$15)/(1+'Retirement Calculator'!$B$14)-1,-12*AE351,AA351,,1))</f>
        <v/>
      </c>
      <c r="AG351" s="129" t="str">
        <f t="shared" si="106"/>
        <v/>
      </c>
      <c r="AH351" s="43" t="e">
        <f t="shared" si="107"/>
        <v>#N/A</v>
      </c>
      <c r="AI351" s="43" t="e">
        <f>IF(AI350&lt;'Retirement Calculator'!$B$68,AI350+1,NA())</f>
        <v>#N/A</v>
      </c>
      <c r="AJ351" s="47" t="str">
        <f>IF(ISERROR(AI351),"",IF(AG351=AG350+1,AJ350*(1+'Retirement Calculator'!$B$67),AJ350))</f>
        <v/>
      </c>
      <c r="AK351" s="43" t="e">
        <f>IF(ISERROR(AJ351),"",FV((1+'Retirement Calculator'!$B$56)^(1/12)-1,AI351,-AJ351,,0))</f>
        <v>#N/A</v>
      </c>
      <c r="AL351" s="47">
        <f>SUM($AJ$5:AJ351)</f>
        <v>15743347.467671828</v>
      </c>
      <c r="AN351" s="43" t="str">
        <f>IF(C351="","",SUM($C$5:C351))</f>
        <v/>
      </c>
      <c r="AP351" s="43" t="str">
        <f t="shared" si="108"/>
        <v/>
      </c>
      <c r="AQ351" s="43" t="e">
        <f t="shared" si="109"/>
        <v>#N/A</v>
      </c>
      <c r="AR351" s="43" t="e">
        <f>IF(AR350&lt;'Retirement Calculator'!$B$68,AR350+1,NA())</f>
        <v>#N/A</v>
      </c>
      <c r="AS351" s="45" t="str">
        <f>IF(ISERROR(AR351),"",IF(AP351=AP350+1,AS350*(1+'Retirement Calculator'!$B$67),AS350))</f>
        <v/>
      </c>
      <c r="AT351" s="43" t="e">
        <f>IF(ISERROR(AS351),"",FV((1+'Retirement Calculator'!$B$57)^(1/12)-1,AR351,-AS351,,0))</f>
        <v>#N/A</v>
      </c>
      <c r="AU351" s="47" t="e">
        <f>SUM($AJ$5:AS351)</f>
        <v>#N/A</v>
      </c>
      <c r="AW351" s="43" t="str">
        <f>IF(I351="","",SUM($I$5:I351))</f>
        <v/>
      </c>
      <c r="AY351" s="43" t="str">
        <f t="shared" si="110"/>
        <v/>
      </c>
      <c r="AZ351" s="43" t="e">
        <f t="shared" si="111"/>
        <v>#N/A</v>
      </c>
      <c r="BA351" s="43" t="e">
        <f>IF(BA350&lt;'Retirement Calculator'!$B$68,BA350+1,NA())</f>
        <v>#N/A</v>
      </c>
      <c r="BB351" s="45" t="str">
        <f>IF(ISERROR(BA351),"",IF(AY351=AY350+1,BB350*(1+'Retirement Calculator'!$B$67),BB350))</f>
        <v/>
      </c>
      <c r="BC351" s="43" t="e">
        <f>IF(ISERROR(BB351),"",FV((1+'Retirement Calculator'!$B$58)^(1/12)-1,BA351,-BB351,,0))</f>
        <v>#N/A</v>
      </c>
      <c r="BD351" s="47" t="e">
        <f>SUM($AJ$5:BB351)</f>
        <v>#N/A</v>
      </c>
      <c r="BF351" s="43" t="str">
        <f>IF(O351="","",SUM($O$5:O351))</f>
        <v/>
      </c>
      <c r="BH351" s="43" t="str">
        <f t="shared" si="112"/>
        <v/>
      </c>
      <c r="BI351" s="43" t="e">
        <f t="shared" si="113"/>
        <v>#N/A</v>
      </c>
      <c r="BJ351" s="43" t="e">
        <f>IF(BJ350&lt;'Retirement Calculator'!$B$68,BJ350+1,NA())</f>
        <v>#N/A</v>
      </c>
      <c r="BM351" s="43" t="str">
        <f t="shared" si="114"/>
        <v/>
      </c>
      <c r="BN351" s="43" t="e">
        <f t="shared" si="115"/>
        <v>#N/A</v>
      </c>
      <c r="BO351" s="43" t="e">
        <f>IF(BO350&lt;'Retirement Calculator'!$B$68,BO350+1,NA())</f>
        <v>#N/A</v>
      </c>
      <c r="BR351" s="43" t="str">
        <f t="shared" si="116"/>
        <v/>
      </c>
      <c r="BS351" s="43" t="e">
        <f t="shared" si="117"/>
        <v>#N/A</v>
      </c>
      <c r="BT351" s="43" t="e">
        <f>IF(BT350&lt;'Retirement Calculator'!$B$68,BT350+1,NA())</f>
        <v>#N/A</v>
      </c>
      <c r="BW351" s="43" t="str">
        <f t="shared" si="118"/>
        <v/>
      </c>
      <c r="BX351" s="43" t="e">
        <f t="shared" si="119"/>
        <v>#N/A</v>
      </c>
      <c r="BY351" s="43" t="e">
        <f>IF(BY350&lt;'Retirement Calculator'!$B$68,BY350+1,NA())</f>
        <v>#N/A</v>
      </c>
    </row>
    <row r="352" spans="1:77">
      <c r="A352" s="44"/>
      <c r="B352" s="12" t="e">
        <f xml:space="preserve"> IF(ISERROR(F352),NA(),AI352)</f>
        <v>#N/A</v>
      </c>
      <c r="C352" s="71"/>
      <c r="D352" s="104"/>
      <c r="E352" s="99"/>
      <c r="F352" s="102" t="e">
        <f t="shared" si="103"/>
        <v>#N/A</v>
      </c>
      <c r="G352" s="103" t="str">
        <f>IF(D352="","",(D352+G351)*(1+((1+'Retirement Calculator'!$B$56)^(1/12)-1)))</f>
        <v/>
      </c>
      <c r="H352" s="55" t="str">
        <f>IF(C352="","",FV((1+'Retirement Calculator'!$B$56)^(1/12)-1,AI352,-C352,,0))</f>
        <v/>
      </c>
      <c r="I352" s="71"/>
      <c r="J352" s="99"/>
      <c r="K352" s="99"/>
      <c r="L352" s="102" t="e">
        <f t="shared" si="104"/>
        <v>#N/A</v>
      </c>
      <c r="M352" s="12" t="str">
        <f>IF(I352="","",FV((1+'Retirement Calculator'!$B$57)^(1/12)-1,AR352,-I352,,0))</f>
        <v/>
      </c>
      <c r="N352" s="12" t="str">
        <f>IF(J352="","",(J352+N351)*(1+((1+'Retirement Calculator'!$B$57)^(1/12)-1)))</f>
        <v/>
      </c>
      <c r="O352" s="71"/>
      <c r="P352" s="71"/>
      <c r="Q352" s="99"/>
      <c r="R352" s="69" t="e">
        <f t="shared" si="105"/>
        <v>#N/A</v>
      </c>
      <c r="S352" s="12" t="str">
        <f>IF(O352="","",FV((1+'Retirement Calculator'!$B$58)^(1/12)-1,BA352,-O352,,0))</f>
        <v/>
      </c>
      <c r="T352" s="43" t="str">
        <f>IF(P352="","",(P352+T351)*(1+((1+'Retirement Calculator'!$B$58)^(1/12)-1)))</f>
        <v/>
      </c>
      <c r="U352" s="71"/>
      <c r="V352" s="99"/>
      <c r="W352" s="108" t="str">
        <f>IF(U352="","",(U352+W351)*(1+((1+'Retirement Calculator'!$C$65)^(1/12)-1)))</f>
        <v/>
      </c>
      <c r="X352" s="73">
        <f t="shared" si="100"/>
        <v>0</v>
      </c>
      <c r="Y352" s="83" t="str">
        <f>IF(ISERROR(B352),"",SUM($X$5:X352))</f>
        <v/>
      </c>
      <c r="Z352" s="73">
        <f t="shared" si="101"/>
        <v>0</v>
      </c>
      <c r="AA352" s="83" t="str">
        <f>IF(ISERROR(B352),"",IF(Z352=0,NA(),SUM($Z$5:Z352)))</f>
        <v/>
      </c>
      <c r="AB352" s="83">
        <f t="shared" si="102"/>
        <v>0</v>
      </c>
      <c r="AC352" s="83" t="str">
        <f>IF(ISERROR(B352),"",IF(AB352=0,NA(),SUM($AB$5:AB352)))</f>
        <v/>
      </c>
      <c r="AD352" s="68" t="str">
        <f>IF(ISERROR(AI352),"",IF(AG352=AG351+1,AD351*(1+'Retirement Calculator'!$B$6),AD351))</f>
        <v/>
      </c>
      <c r="AE352" s="135"/>
      <c r="AF352" s="83" t="str">
        <f>IF(AE352="","",NPER((1+'Retirement Calculator'!$B$15)/(1+'Retirement Calculator'!$B$14)-1,-12*AE352,AA352,,1))</f>
        <v/>
      </c>
      <c r="AG352" s="129" t="str">
        <f t="shared" si="106"/>
        <v/>
      </c>
      <c r="AH352" s="43" t="e">
        <f t="shared" si="107"/>
        <v>#N/A</v>
      </c>
      <c r="AI352" s="43" t="e">
        <f>IF(AI351&lt;'Retirement Calculator'!$B$68,AI351+1,NA())</f>
        <v>#N/A</v>
      </c>
      <c r="AJ352" s="47" t="str">
        <f>IF(ISERROR(AI352),"",IF(AG352=AG351+1,AJ351*(1+'Retirement Calculator'!$B$67),AJ351))</f>
        <v/>
      </c>
      <c r="AK352" s="43" t="e">
        <f>IF(ISERROR(AJ352),"",FV((1+'Retirement Calculator'!$B$56)^(1/12)-1,AI352,-AJ352,,0))</f>
        <v>#N/A</v>
      </c>
      <c r="AL352" s="47">
        <f>SUM($AJ$5:AJ352)</f>
        <v>15743347.467671828</v>
      </c>
      <c r="AN352" s="43" t="str">
        <f>IF(C352="","",SUM($C$5:C352))</f>
        <v/>
      </c>
      <c r="AP352" s="43" t="str">
        <f t="shared" si="108"/>
        <v/>
      </c>
      <c r="AQ352" s="43" t="e">
        <f t="shared" si="109"/>
        <v>#N/A</v>
      </c>
      <c r="AR352" s="43" t="e">
        <f>IF(AR351&lt;'Retirement Calculator'!$B$68,AR351+1,NA())</f>
        <v>#N/A</v>
      </c>
      <c r="AS352" s="45" t="str">
        <f>IF(ISERROR(AR352),"",IF(AP352=AP351+1,AS351*(1+'Retirement Calculator'!$B$67),AS351))</f>
        <v/>
      </c>
      <c r="AT352" s="43" t="e">
        <f>IF(ISERROR(AS352),"",FV((1+'Retirement Calculator'!$B$57)^(1/12)-1,AR352,-AS352,,0))</f>
        <v>#N/A</v>
      </c>
      <c r="AU352" s="47" t="e">
        <f>SUM($AJ$5:AS352)</f>
        <v>#N/A</v>
      </c>
      <c r="AW352" s="43" t="str">
        <f>IF(I352="","",SUM($I$5:I352))</f>
        <v/>
      </c>
      <c r="AY352" s="43" t="str">
        <f t="shared" si="110"/>
        <v/>
      </c>
      <c r="AZ352" s="43" t="e">
        <f t="shared" si="111"/>
        <v>#N/A</v>
      </c>
      <c r="BA352" s="43" t="e">
        <f>IF(BA351&lt;'Retirement Calculator'!$B$68,BA351+1,NA())</f>
        <v>#N/A</v>
      </c>
      <c r="BB352" s="45" t="str">
        <f>IF(ISERROR(BA352),"",IF(AY352=AY351+1,BB351*(1+'Retirement Calculator'!$B$67),BB351))</f>
        <v/>
      </c>
      <c r="BC352" s="43" t="e">
        <f>IF(ISERROR(BB352),"",FV((1+'Retirement Calculator'!$B$58)^(1/12)-1,BA352,-BB352,,0))</f>
        <v>#N/A</v>
      </c>
      <c r="BD352" s="47" t="e">
        <f>SUM($AJ$5:BB352)</f>
        <v>#N/A</v>
      </c>
      <c r="BF352" s="43" t="str">
        <f>IF(O352="","",SUM($O$5:O352))</f>
        <v/>
      </c>
      <c r="BH352" s="43" t="str">
        <f t="shared" si="112"/>
        <v/>
      </c>
      <c r="BI352" s="43" t="e">
        <f t="shared" si="113"/>
        <v>#N/A</v>
      </c>
      <c r="BJ352" s="43" t="e">
        <f>IF(BJ351&lt;'Retirement Calculator'!$B$68,BJ351+1,NA())</f>
        <v>#N/A</v>
      </c>
      <c r="BM352" s="43" t="str">
        <f t="shared" si="114"/>
        <v/>
      </c>
      <c r="BN352" s="43" t="e">
        <f t="shared" si="115"/>
        <v>#N/A</v>
      </c>
      <c r="BO352" s="43" t="e">
        <f>IF(BO351&lt;'Retirement Calculator'!$B$68,BO351+1,NA())</f>
        <v>#N/A</v>
      </c>
      <c r="BR352" s="43" t="str">
        <f t="shared" si="116"/>
        <v/>
      </c>
      <c r="BS352" s="43" t="e">
        <f t="shared" si="117"/>
        <v>#N/A</v>
      </c>
      <c r="BT352" s="43" t="e">
        <f>IF(BT351&lt;'Retirement Calculator'!$B$68,BT351+1,NA())</f>
        <v>#N/A</v>
      </c>
      <c r="BW352" s="43" t="str">
        <f t="shared" si="118"/>
        <v/>
      </c>
      <c r="BX352" s="43" t="e">
        <f t="shared" si="119"/>
        <v>#N/A</v>
      </c>
      <c r="BY352" s="43" t="e">
        <f>IF(BY351&lt;'Retirement Calculator'!$B$68,BY351+1,NA())</f>
        <v>#N/A</v>
      </c>
    </row>
    <row r="353" spans="1:77">
      <c r="A353" s="44"/>
      <c r="B353" s="12" t="e">
        <f xml:space="preserve"> IF(ISERROR(F353),NA(),AI353)</f>
        <v>#N/A</v>
      </c>
      <c r="C353" s="71"/>
      <c r="D353" s="104"/>
      <c r="E353" s="99"/>
      <c r="F353" s="102" t="e">
        <f t="shared" si="103"/>
        <v>#N/A</v>
      </c>
      <c r="G353" s="103" t="str">
        <f>IF(D353="","",(D353+G352)*(1+((1+'Retirement Calculator'!$B$56)^(1/12)-1)))</f>
        <v/>
      </c>
      <c r="H353" s="55" t="str">
        <f>IF(C353="","",FV((1+'Retirement Calculator'!$B$56)^(1/12)-1,AI353,-C353,,0))</f>
        <v/>
      </c>
      <c r="I353" s="71"/>
      <c r="J353" s="99"/>
      <c r="K353" s="99"/>
      <c r="L353" s="102" t="e">
        <f t="shared" si="104"/>
        <v>#N/A</v>
      </c>
      <c r="M353" s="12" t="str">
        <f>IF(I353="","",FV((1+'Retirement Calculator'!$B$57)^(1/12)-1,AR353,-I353,,0))</f>
        <v/>
      </c>
      <c r="N353" s="12" t="str">
        <f>IF(J353="","",(J353+N352)*(1+((1+'Retirement Calculator'!$B$57)^(1/12)-1)))</f>
        <v/>
      </c>
      <c r="O353" s="71"/>
      <c r="P353" s="71"/>
      <c r="Q353" s="99"/>
      <c r="R353" s="69" t="e">
        <f t="shared" si="105"/>
        <v>#N/A</v>
      </c>
      <c r="S353" s="12" t="str">
        <f>IF(O353="","",FV((1+'Retirement Calculator'!$B$58)^(1/12)-1,BA353,-O353,,0))</f>
        <v/>
      </c>
      <c r="T353" s="43" t="str">
        <f>IF(P353="","",(P353+T352)*(1+((1+'Retirement Calculator'!$B$58)^(1/12)-1)))</f>
        <v/>
      </c>
      <c r="U353" s="71"/>
      <c r="V353" s="99"/>
      <c r="W353" s="108" t="str">
        <f>IF(U353="","",(U353+W352)*(1+((1+'Retirement Calculator'!$C$65)^(1/12)-1)))</f>
        <v/>
      </c>
      <c r="X353" s="73">
        <f t="shared" si="100"/>
        <v>0</v>
      </c>
      <c r="Y353" s="83" t="str">
        <f>IF(ISERROR(B353),"",SUM($X$5:X353))</f>
        <v/>
      </c>
      <c r="Z353" s="73">
        <f t="shared" si="101"/>
        <v>0</v>
      </c>
      <c r="AA353" s="83" t="str">
        <f>IF(ISERROR(B353),"",IF(Z353=0,NA(),SUM($Z$5:Z353)))</f>
        <v/>
      </c>
      <c r="AB353" s="83">
        <f t="shared" si="102"/>
        <v>0</v>
      </c>
      <c r="AC353" s="83" t="str">
        <f>IF(ISERROR(B353),"",IF(AB353=0,NA(),SUM($AB$5:AB353)))</f>
        <v/>
      </c>
      <c r="AD353" s="68" t="str">
        <f>IF(ISERROR(AI353),"",IF(AG353=AG352+1,AD352*(1+'Retirement Calculator'!$B$6),AD352))</f>
        <v/>
      </c>
      <c r="AE353" s="135"/>
      <c r="AF353" s="83" t="str">
        <f>IF(AE353="","",NPER((1+'Retirement Calculator'!$B$15)/(1+'Retirement Calculator'!$B$14)-1,-12*AE353,AA353,,1))</f>
        <v/>
      </c>
      <c r="AG353" s="129" t="str">
        <f t="shared" si="106"/>
        <v/>
      </c>
      <c r="AH353" s="43" t="e">
        <f t="shared" si="107"/>
        <v>#N/A</v>
      </c>
      <c r="AI353" s="43" t="e">
        <f>IF(AI352&lt;'Retirement Calculator'!$B$68,AI352+1,NA())</f>
        <v>#N/A</v>
      </c>
      <c r="AJ353" s="47" t="str">
        <f>IF(ISERROR(AI353),"",IF(AG353=AG352+1,AJ352*(1+'Retirement Calculator'!$B$67),AJ352))</f>
        <v/>
      </c>
      <c r="AK353" s="43" t="e">
        <f>IF(ISERROR(AJ353),"",FV((1+'Retirement Calculator'!$B$56)^(1/12)-1,AI353,-AJ353,,0))</f>
        <v>#N/A</v>
      </c>
      <c r="AL353" s="47">
        <f>SUM($AJ$5:AJ353)</f>
        <v>15743347.467671828</v>
      </c>
      <c r="AN353" s="43" t="str">
        <f>IF(C353="","",SUM($C$5:C353))</f>
        <v/>
      </c>
      <c r="AP353" s="43" t="str">
        <f t="shared" si="108"/>
        <v/>
      </c>
      <c r="AQ353" s="43" t="e">
        <f t="shared" si="109"/>
        <v>#N/A</v>
      </c>
      <c r="AR353" s="43" t="e">
        <f>IF(AR352&lt;'Retirement Calculator'!$B$68,AR352+1,NA())</f>
        <v>#N/A</v>
      </c>
      <c r="AS353" s="45" t="str">
        <f>IF(ISERROR(AR353),"",IF(AP353=AP352+1,AS352*(1+'Retirement Calculator'!$B$67),AS352))</f>
        <v/>
      </c>
      <c r="AT353" s="43" t="e">
        <f>IF(ISERROR(AS353),"",FV((1+'Retirement Calculator'!$B$57)^(1/12)-1,AR353,-AS353,,0))</f>
        <v>#N/A</v>
      </c>
      <c r="AU353" s="47" t="e">
        <f>SUM($AJ$5:AS353)</f>
        <v>#N/A</v>
      </c>
      <c r="AW353" s="43" t="str">
        <f>IF(I353="","",SUM($I$5:I353))</f>
        <v/>
      </c>
      <c r="AY353" s="43" t="str">
        <f t="shared" si="110"/>
        <v/>
      </c>
      <c r="AZ353" s="43" t="e">
        <f t="shared" si="111"/>
        <v>#N/A</v>
      </c>
      <c r="BA353" s="43" t="e">
        <f>IF(BA352&lt;'Retirement Calculator'!$B$68,BA352+1,NA())</f>
        <v>#N/A</v>
      </c>
      <c r="BB353" s="45" t="str">
        <f>IF(ISERROR(BA353),"",IF(AY353=AY352+1,BB352*(1+'Retirement Calculator'!$B$67),BB352))</f>
        <v/>
      </c>
      <c r="BC353" s="43" t="e">
        <f>IF(ISERROR(BB353),"",FV((1+'Retirement Calculator'!$B$58)^(1/12)-1,BA353,-BB353,,0))</f>
        <v>#N/A</v>
      </c>
      <c r="BD353" s="47" t="e">
        <f>SUM($AJ$5:BB353)</f>
        <v>#N/A</v>
      </c>
      <c r="BF353" s="43" t="str">
        <f>IF(O353="","",SUM($O$5:O353))</f>
        <v/>
      </c>
      <c r="BH353" s="43" t="str">
        <f t="shared" si="112"/>
        <v/>
      </c>
      <c r="BI353" s="43" t="e">
        <f t="shared" si="113"/>
        <v>#N/A</v>
      </c>
      <c r="BJ353" s="43" t="e">
        <f>IF(BJ352&lt;'Retirement Calculator'!$B$68,BJ352+1,NA())</f>
        <v>#N/A</v>
      </c>
      <c r="BM353" s="43" t="str">
        <f t="shared" si="114"/>
        <v/>
      </c>
      <c r="BN353" s="43" t="e">
        <f t="shared" si="115"/>
        <v>#N/A</v>
      </c>
      <c r="BO353" s="43" t="e">
        <f>IF(BO352&lt;'Retirement Calculator'!$B$68,BO352+1,NA())</f>
        <v>#N/A</v>
      </c>
      <c r="BR353" s="43" t="str">
        <f t="shared" si="116"/>
        <v/>
      </c>
      <c r="BS353" s="43" t="e">
        <f t="shared" si="117"/>
        <v>#N/A</v>
      </c>
      <c r="BT353" s="43" t="e">
        <f>IF(BT352&lt;'Retirement Calculator'!$B$68,BT352+1,NA())</f>
        <v>#N/A</v>
      </c>
      <c r="BW353" s="43" t="str">
        <f t="shared" si="118"/>
        <v/>
      </c>
      <c r="BX353" s="43" t="e">
        <f t="shared" si="119"/>
        <v>#N/A</v>
      </c>
      <c r="BY353" s="43" t="e">
        <f>IF(BY352&lt;'Retirement Calculator'!$B$68,BY352+1,NA())</f>
        <v>#N/A</v>
      </c>
    </row>
    <row r="354" spans="1:77">
      <c r="A354" s="44"/>
      <c r="B354" s="12" t="e">
        <f xml:space="preserve"> IF(ISERROR(F354),NA(),AI354)</f>
        <v>#N/A</v>
      </c>
      <c r="C354" s="71"/>
      <c r="D354" s="104"/>
      <c r="E354" s="99"/>
      <c r="F354" s="102" t="e">
        <f t="shared" si="103"/>
        <v>#N/A</v>
      </c>
      <c r="G354" s="103" t="str">
        <f>IF(D354="","",(D354+G353)*(1+((1+'Retirement Calculator'!$B$56)^(1/12)-1)))</f>
        <v/>
      </c>
      <c r="H354" s="55" t="str">
        <f>IF(C354="","",FV((1+'Retirement Calculator'!$B$56)^(1/12)-1,AI354,-C354,,0))</f>
        <v/>
      </c>
      <c r="I354" s="71"/>
      <c r="J354" s="99"/>
      <c r="K354" s="99"/>
      <c r="L354" s="102" t="e">
        <f t="shared" si="104"/>
        <v>#N/A</v>
      </c>
      <c r="M354" s="12" t="str">
        <f>IF(I354="","",FV((1+'Retirement Calculator'!$B$57)^(1/12)-1,AR354,-I354,,0))</f>
        <v/>
      </c>
      <c r="N354" s="12" t="str">
        <f>IF(J354="","",(J354+N353)*(1+((1+'Retirement Calculator'!$B$57)^(1/12)-1)))</f>
        <v/>
      </c>
      <c r="O354" s="71"/>
      <c r="P354" s="71"/>
      <c r="Q354" s="99"/>
      <c r="R354" s="69" t="e">
        <f t="shared" si="105"/>
        <v>#N/A</v>
      </c>
      <c r="S354" s="12" t="str">
        <f>IF(O354="","",FV((1+'Retirement Calculator'!$B$58)^(1/12)-1,BA354,-O354,,0))</f>
        <v/>
      </c>
      <c r="T354" s="43" t="str">
        <f>IF(P354="","",(P354+T353)*(1+((1+'Retirement Calculator'!$B$58)^(1/12)-1)))</f>
        <v/>
      </c>
      <c r="U354" s="71"/>
      <c r="V354" s="99"/>
      <c r="W354" s="108" t="str">
        <f>IF(U354="","",(U354+W353)*(1+((1+'Retirement Calculator'!$C$65)^(1/12)-1)))</f>
        <v/>
      </c>
      <c r="X354" s="73">
        <f t="shared" si="100"/>
        <v>0</v>
      </c>
      <c r="Y354" s="83" t="str">
        <f>IF(ISERROR(B354),"",SUM($X$5:X354))</f>
        <v/>
      </c>
      <c r="Z354" s="73">
        <f t="shared" si="101"/>
        <v>0</v>
      </c>
      <c r="AA354" s="83" t="str">
        <f>IF(ISERROR(B354),"",IF(Z354=0,NA(),SUM($Z$5:Z354)))</f>
        <v/>
      </c>
      <c r="AB354" s="83">
        <f t="shared" si="102"/>
        <v>0</v>
      </c>
      <c r="AC354" s="83" t="str">
        <f>IF(ISERROR(B354),"",IF(AB354=0,NA(),SUM($AB$5:AB354)))</f>
        <v/>
      </c>
      <c r="AD354" s="68" t="str">
        <f>IF(ISERROR(AI354),"",IF(AG354=AG353+1,AD353*(1+'Retirement Calculator'!$B$6),AD353))</f>
        <v/>
      </c>
      <c r="AE354" s="135"/>
      <c r="AF354" s="83" t="str">
        <f>IF(AE354="","",NPER((1+'Retirement Calculator'!$B$15)/(1+'Retirement Calculator'!$B$14)-1,-12*AE354,AA354,,1))</f>
        <v/>
      </c>
      <c r="AG354" s="129" t="str">
        <f t="shared" si="106"/>
        <v/>
      </c>
      <c r="AH354" s="43" t="e">
        <f t="shared" si="107"/>
        <v>#N/A</v>
      </c>
      <c r="AI354" s="43" t="e">
        <f>IF(AI353&lt;'Retirement Calculator'!$B$68,AI353+1,NA())</f>
        <v>#N/A</v>
      </c>
      <c r="AJ354" s="47" t="str">
        <f>IF(ISERROR(AI354),"",IF(AG354=AG353+1,AJ353*(1+'Retirement Calculator'!$B$67),AJ353))</f>
        <v/>
      </c>
      <c r="AK354" s="43" t="e">
        <f>IF(ISERROR(AJ354),"",FV((1+'Retirement Calculator'!$B$56)^(1/12)-1,AI354,-AJ354,,0))</f>
        <v>#N/A</v>
      </c>
      <c r="AL354" s="47">
        <f>SUM($AJ$5:AJ354)</f>
        <v>15743347.467671828</v>
      </c>
      <c r="AN354" s="43" t="str">
        <f>IF(C354="","",SUM($C$5:C354))</f>
        <v/>
      </c>
      <c r="AP354" s="43" t="str">
        <f t="shared" si="108"/>
        <v/>
      </c>
      <c r="AQ354" s="43" t="e">
        <f t="shared" si="109"/>
        <v>#N/A</v>
      </c>
      <c r="AR354" s="43" t="e">
        <f>IF(AR353&lt;'Retirement Calculator'!$B$68,AR353+1,NA())</f>
        <v>#N/A</v>
      </c>
      <c r="AS354" s="45" t="str">
        <f>IF(ISERROR(AR354),"",IF(AP354=AP353+1,AS353*(1+'Retirement Calculator'!$B$67),AS353))</f>
        <v/>
      </c>
      <c r="AT354" s="43" t="e">
        <f>IF(ISERROR(AS354),"",FV((1+'Retirement Calculator'!$B$57)^(1/12)-1,AR354,-AS354,,0))</f>
        <v>#N/A</v>
      </c>
      <c r="AU354" s="47" t="e">
        <f>SUM($AJ$5:AS354)</f>
        <v>#N/A</v>
      </c>
      <c r="AW354" s="43" t="str">
        <f>IF(I354="","",SUM($I$5:I354))</f>
        <v/>
      </c>
      <c r="AY354" s="43" t="str">
        <f t="shared" si="110"/>
        <v/>
      </c>
      <c r="AZ354" s="43" t="e">
        <f t="shared" si="111"/>
        <v>#N/A</v>
      </c>
      <c r="BA354" s="43" t="e">
        <f>IF(BA353&lt;'Retirement Calculator'!$B$68,BA353+1,NA())</f>
        <v>#N/A</v>
      </c>
      <c r="BB354" s="45" t="str">
        <f>IF(ISERROR(BA354),"",IF(AY354=AY353+1,BB353*(1+'Retirement Calculator'!$B$67),BB353))</f>
        <v/>
      </c>
      <c r="BC354" s="43" t="e">
        <f>IF(ISERROR(BB354),"",FV((1+'Retirement Calculator'!$B$58)^(1/12)-1,BA354,-BB354,,0))</f>
        <v>#N/A</v>
      </c>
      <c r="BD354" s="47" t="e">
        <f>SUM($AJ$5:BB354)</f>
        <v>#N/A</v>
      </c>
      <c r="BF354" s="43" t="str">
        <f>IF(O354="","",SUM($O$5:O354))</f>
        <v/>
      </c>
      <c r="BH354" s="43" t="str">
        <f t="shared" si="112"/>
        <v/>
      </c>
      <c r="BI354" s="43" t="e">
        <f t="shared" si="113"/>
        <v>#N/A</v>
      </c>
      <c r="BJ354" s="43" t="e">
        <f>IF(BJ353&lt;'Retirement Calculator'!$B$68,BJ353+1,NA())</f>
        <v>#N/A</v>
      </c>
      <c r="BM354" s="43" t="str">
        <f t="shared" si="114"/>
        <v/>
      </c>
      <c r="BN354" s="43" t="e">
        <f t="shared" si="115"/>
        <v>#N/A</v>
      </c>
      <c r="BO354" s="43" t="e">
        <f>IF(BO353&lt;'Retirement Calculator'!$B$68,BO353+1,NA())</f>
        <v>#N/A</v>
      </c>
      <c r="BR354" s="43" t="str">
        <f t="shared" si="116"/>
        <v/>
      </c>
      <c r="BS354" s="43" t="e">
        <f t="shared" si="117"/>
        <v>#N/A</v>
      </c>
      <c r="BT354" s="43" t="e">
        <f>IF(BT353&lt;'Retirement Calculator'!$B$68,BT353+1,NA())</f>
        <v>#N/A</v>
      </c>
      <c r="BW354" s="43" t="str">
        <f t="shared" si="118"/>
        <v/>
      </c>
      <c r="BX354" s="43" t="e">
        <f t="shared" si="119"/>
        <v>#N/A</v>
      </c>
      <c r="BY354" s="43" t="e">
        <f>IF(BY353&lt;'Retirement Calculator'!$B$68,BY353+1,NA())</f>
        <v>#N/A</v>
      </c>
    </row>
    <row r="355" spans="1:77">
      <c r="A355" s="44"/>
      <c r="B355" s="12" t="e">
        <f xml:space="preserve"> IF(ISERROR(F355),NA(),AI355)</f>
        <v>#N/A</v>
      </c>
      <c r="C355" s="71"/>
      <c r="D355" s="104"/>
      <c r="E355" s="99"/>
      <c r="F355" s="102" t="e">
        <f t="shared" si="103"/>
        <v>#N/A</v>
      </c>
      <c r="G355" s="103" t="str">
        <f>IF(D355="","",(D355+G354)*(1+((1+'Retirement Calculator'!$B$56)^(1/12)-1)))</f>
        <v/>
      </c>
      <c r="H355" s="55" t="str">
        <f>IF(C355="","",FV((1+'Retirement Calculator'!$B$56)^(1/12)-1,AI355,-C355,,0))</f>
        <v/>
      </c>
      <c r="I355" s="71"/>
      <c r="J355" s="99"/>
      <c r="K355" s="99"/>
      <c r="L355" s="102" t="e">
        <f t="shared" si="104"/>
        <v>#N/A</v>
      </c>
      <c r="M355" s="12" t="str">
        <f>IF(I355="","",FV((1+'Retirement Calculator'!$B$57)^(1/12)-1,AR355,-I355,,0))</f>
        <v/>
      </c>
      <c r="N355" s="12" t="str">
        <f>IF(J355="","",(J355+N354)*(1+((1+'Retirement Calculator'!$B$57)^(1/12)-1)))</f>
        <v/>
      </c>
      <c r="O355" s="71"/>
      <c r="P355" s="71"/>
      <c r="Q355" s="99"/>
      <c r="R355" s="69" t="e">
        <f t="shared" si="105"/>
        <v>#N/A</v>
      </c>
      <c r="S355" s="12" t="str">
        <f>IF(O355="","",FV((1+'Retirement Calculator'!$B$58)^(1/12)-1,BA355,-O355,,0))</f>
        <v/>
      </c>
      <c r="T355" s="43" t="str">
        <f>IF(P355="","",(P355+T354)*(1+((1+'Retirement Calculator'!$B$58)^(1/12)-1)))</f>
        <v/>
      </c>
      <c r="U355" s="71"/>
      <c r="V355" s="99"/>
      <c r="W355" s="108" t="str">
        <f>IF(U355="","",(U355+W354)*(1+((1+'Retirement Calculator'!$C$65)^(1/12)-1)))</f>
        <v/>
      </c>
      <c r="X355" s="73">
        <f t="shared" si="100"/>
        <v>0</v>
      </c>
      <c r="Y355" s="83" t="str">
        <f>IF(ISERROR(B355),"",SUM($X$5:X355))</f>
        <v/>
      </c>
      <c r="Z355" s="73">
        <f t="shared" si="101"/>
        <v>0</v>
      </c>
      <c r="AA355" s="83" t="str">
        <f>IF(ISERROR(B355),"",IF(Z355=0,NA(),SUM($Z$5:Z355)))</f>
        <v/>
      </c>
      <c r="AB355" s="83">
        <f t="shared" si="102"/>
        <v>0</v>
      </c>
      <c r="AC355" s="83" t="str">
        <f>IF(ISERROR(B355),"",IF(AB355=0,NA(),SUM($AB$5:AB355)))</f>
        <v/>
      </c>
      <c r="AD355" s="68" t="str">
        <f>IF(ISERROR(AI355),"",IF(AG355=AG354+1,AD354*(1+'Retirement Calculator'!$B$6),AD354))</f>
        <v/>
      </c>
      <c r="AE355" s="135"/>
      <c r="AF355" s="83" t="str">
        <f>IF(AE355="","",NPER((1+'Retirement Calculator'!$B$15)/(1+'Retirement Calculator'!$B$14)-1,-12*AE355,AA355,,1))</f>
        <v/>
      </c>
      <c r="AG355" s="129" t="str">
        <f t="shared" si="106"/>
        <v/>
      </c>
      <c r="AH355" s="43" t="e">
        <f t="shared" si="107"/>
        <v>#N/A</v>
      </c>
      <c r="AI355" s="43" t="e">
        <f>IF(AI354&lt;'Retirement Calculator'!$B$68,AI354+1,NA())</f>
        <v>#N/A</v>
      </c>
      <c r="AJ355" s="47" t="str">
        <f>IF(ISERROR(AI355),"",IF(AG355=AG354+1,AJ354*(1+'Retirement Calculator'!$B$67),AJ354))</f>
        <v/>
      </c>
      <c r="AK355" s="43" t="e">
        <f>IF(ISERROR(AJ355),"",FV((1+'Retirement Calculator'!$B$56)^(1/12)-1,AI355,-AJ355,,0))</f>
        <v>#N/A</v>
      </c>
      <c r="AL355" s="47">
        <f>SUM($AJ$5:AJ355)</f>
        <v>15743347.467671828</v>
      </c>
      <c r="AN355" s="43" t="str">
        <f>IF(C355="","",SUM($C$5:C355))</f>
        <v/>
      </c>
      <c r="AP355" s="43" t="str">
        <f t="shared" si="108"/>
        <v/>
      </c>
      <c r="AQ355" s="43" t="e">
        <f t="shared" si="109"/>
        <v>#N/A</v>
      </c>
      <c r="AR355" s="43" t="e">
        <f>IF(AR354&lt;'Retirement Calculator'!$B$68,AR354+1,NA())</f>
        <v>#N/A</v>
      </c>
      <c r="AS355" s="45" t="str">
        <f>IF(ISERROR(AR355),"",IF(AP355=AP354+1,AS354*(1+'Retirement Calculator'!$B$67),AS354))</f>
        <v/>
      </c>
      <c r="AT355" s="43" t="e">
        <f>IF(ISERROR(AS355),"",FV((1+'Retirement Calculator'!$B$57)^(1/12)-1,AR355,-AS355,,0))</f>
        <v>#N/A</v>
      </c>
      <c r="AU355" s="47" t="e">
        <f>SUM($AJ$5:AS355)</f>
        <v>#N/A</v>
      </c>
      <c r="AW355" s="43" t="str">
        <f>IF(I355="","",SUM($I$5:I355))</f>
        <v/>
      </c>
      <c r="AY355" s="43" t="str">
        <f t="shared" si="110"/>
        <v/>
      </c>
      <c r="AZ355" s="43" t="e">
        <f t="shared" si="111"/>
        <v>#N/A</v>
      </c>
      <c r="BA355" s="43" t="e">
        <f>IF(BA354&lt;'Retirement Calculator'!$B$68,BA354+1,NA())</f>
        <v>#N/A</v>
      </c>
      <c r="BB355" s="45" t="str">
        <f>IF(ISERROR(BA355),"",IF(AY355=AY354+1,BB354*(1+'Retirement Calculator'!$B$67),BB354))</f>
        <v/>
      </c>
      <c r="BC355" s="43" t="e">
        <f>IF(ISERROR(BB355),"",FV((1+'Retirement Calculator'!$B$58)^(1/12)-1,BA355,-BB355,,0))</f>
        <v>#N/A</v>
      </c>
      <c r="BD355" s="47" t="e">
        <f>SUM($AJ$5:BB355)</f>
        <v>#N/A</v>
      </c>
      <c r="BF355" s="43" t="str">
        <f>IF(O355="","",SUM($O$5:O355))</f>
        <v/>
      </c>
      <c r="BH355" s="43" t="str">
        <f t="shared" si="112"/>
        <v/>
      </c>
      <c r="BI355" s="43" t="e">
        <f t="shared" si="113"/>
        <v>#N/A</v>
      </c>
      <c r="BJ355" s="43" t="e">
        <f>IF(BJ354&lt;'Retirement Calculator'!$B$68,BJ354+1,NA())</f>
        <v>#N/A</v>
      </c>
      <c r="BM355" s="43" t="str">
        <f t="shared" si="114"/>
        <v/>
      </c>
      <c r="BN355" s="43" t="e">
        <f t="shared" si="115"/>
        <v>#N/A</v>
      </c>
      <c r="BO355" s="43" t="e">
        <f>IF(BO354&lt;'Retirement Calculator'!$B$68,BO354+1,NA())</f>
        <v>#N/A</v>
      </c>
      <c r="BR355" s="43" t="str">
        <f t="shared" si="116"/>
        <v/>
      </c>
      <c r="BS355" s="43" t="e">
        <f t="shared" si="117"/>
        <v>#N/A</v>
      </c>
      <c r="BT355" s="43" t="e">
        <f>IF(BT354&lt;'Retirement Calculator'!$B$68,BT354+1,NA())</f>
        <v>#N/A</v>
      </c>
      <c r="BW355" s="43" t="str">
        <f t="shared" si="118"/>
        <v/>
      </c>
      <c r="BX355" s="43" t="e">
        <f t="shared" si="119"/>
        <v>#N/A</v>
      </c>
      <c r="BY355" s="43" t="e">
        <f>IF(BY354&lt;'Retirement Calculator'!$B$68,BY354+1,NA())</f>
        <v>#N/A</v>
      </c>
    </row>
    <row r="356" spans="1:77">
      <c r="A356" s="44"/>
      <c r="B356" s="12" t="e">
        <f xml:space="preserve"> IF(ISERROR(F356),NA(),AI356)</f>
        <v>#N/A</v>
      </c>
      <c r="C356" s="71"/>
      <c r="D356" s="104"/>
      <c r="E356" s="99"/>
      <c r="F356" s="102" t="e">
        <f t="shared" si="103"/>
        <v>#N/A</v>
      </c>
      <c r="G356" s="103" t="str">
        <f>IF(D356="","",(D356+G355)*(1+((1+'Retirement Calculator'!$B$56)^(1/12)-1)))</f>
        <v/>
      </c>
      <c r="H356" s="55" t="str">
        <f>IF(C356="","",FV((1+'Retirement Calculator'!$B$56)^(1/12)-1,AI356,-C356,,0))</f>
        <v/>
      </c>
      <c r="I356" s="71"/>
      <c r="J356" s="99"/>
      <c r="K356" s="99"/>
      <c r="L356" s="102" t="e">
        <f t="shared" si="104"/>
        <v>#N/A</v>
      </c>
      <c r="M356" s="12" t="str">
        <f>IF(I356="","",FV((1+'Retirement Calculator'!$B$57)^(1/12)-1,AR356,-I356,,0))</f>
        <v/>
      </c>
      <c r="N356" s="12" t="str">
        <f>IF(J356="","",(J356+N355)*(1+((1+'Retirement Calculator'!$B$57)^(1/12)-1)))</f>
        <v/>
      </c>
      <c r="O356" s="71"/>
      <c r="P356" s="71"/>
      <c r="Q356" s="99"/>
      <c r="R356" s="69" t="e">
        <f t="shared" si="105"/>
        <v>#N/A</v>
      </c>
      <c r="S356" s="12" t="str">
        <f>IF(O356="","",FV((1+'Retirement Calculator'!$B$58)^(1/12)-1,BA356,-O356,,0))</f>
        <v/>
      </c>
      <c r="T356" s="43" t="str">
        <f>IF(P356="","",(P356+T355)*(1+((1+'Retirement Calculator'!$B$58)^(1/12)-1)))</f>
        <v/>
      </c>
      <c r="U356" s="71"/>
      <c r="V356" s="99"/>
      <c r="W356" s="108" t="str">
        <f>IF(U356="","",(U356+W355)*(1+((1+'Retirement Calculator'!$C$65)^(1/12)-1)))</f>
        <v/>
      </c>
      <c r="X356" s="73">
        <f t="shared" si="100"/>
        <v>0</v>
      </c>
      <c r="Y356" s="83" t="str">
        <f>IF(ISERROR(B356),"",SUM($X$5:X356))</f>
        <v/>
      </c>
      <c r="Z356" s="73">
        <f t="shared" si="101"/>
        <v>0</v>
      </c>
      <c r="AA356" s="83" t="str">
        <f>IF(ISERROR(B356),"",IF(Z356=0,NA(),SUM($Z$5:Z356)))</f>
        <v/>
      </c>
      <c r="AB356" s="83">
        <f t="shared" si="102"/>
        <v>0</v>
      </c>
      <c r="AC356" s="83" t="str">
        <f>IF(ISERROR(B356),"",IF(AB356=0,NA(),SUM($AB$5:AB356)))</f>
        <v/>
      </c>
      <c r="AD356" s="68" t="str">
        <f>IF(ISERROR(AI356),"",IF(AG356=AG355+1,AD355*(1+'Retirement Calculator'!$B$6),AD355))</f>
        <v/>
      </c>
      <c r="AE356" s="135"/>
      <c r="AF356" s="83" t="str">
        <f>IF(AE356="","",NPER((1+'Retirement Calculator'!$B$15)/(1+'Retirement Calculator'!$B$14)-1,-12*AE356,AA356,,1))</f>
        <v/>
      </c>
      <c r="AG356" s="129" t="str">
        <f t="shared" si="106"/>
        <v/>
      </c>
      <c r="AH356" s="43" t="e">
        <f t="shared" si="107"/>
        <v>#N/A</v>
      </c>
      <c r="AI356" s="43" t="e">
        <f>IF(AI355&lt;'Retirement Calculator'!$B$68,AI355+1,NA())</f>
        <v>#N/A</v>
      </c>
      <c r="AJ356" s="47" t="str">
        <f>IF(ISERROR(AI356),"",IF(AG356=AG355+1,AJ355*(1+'Retirement Calculator'!$B$67),AJ355))</f>
        <v/>
      </c>
      <c r="AK356" s="43" t="e">
        <f>IF(ISERROR(AJ356),"",FV((1+'Retirement Calculator'!$B$56)^(1/12)-1,AI356,-AJ356,,0))</f>
        <v>#N/A</v>
      </c>
      <c r="AL356" s="47">
        <f>SUM($AJ$5:AJ356)</f>
        <v>15743347.467671828</v>
      </c>
      <c r="AN356" s="43" t="str">
        <f>IF(C356="","",SUM($C$5:C356))</f>
        <v/>
      </c>
      <c r="AP356" s="43" t="str">
        <f t="shared" si="108"/>
        <v/>
      </c>
      <c r="AQ356" s="43" t="e">
        <f t="shared" si="109"/>
        <v>#N/A</v>
      </c>
      <c r="AR356" s="43" t="e">
        <f>IF(AR355&lt;'Retirement Calculator'!$B$68,AR355+1,NA())</f>
        <v>#N/A</v>
      </c>
      <c r="AS356" s="45" t="str">
        <f>IF(ISERROR(AR356),"",IF(AP356=AP355+1,AS355*(1+'Retirement Calculator'!$B$67),AS355))</f>
        <v/>
      </c>
      <c r="AT356" s="43" t="e">
        <f>IF(ISERROR(AS356),"",FV((1+'Retirement Calculator'!$B$57)^(1/12)-1,AR356,-AS356,,0))</f>
        <v>#N/A</v>
      </c>
      <c r="AU356" s="47" t="e">
        <f>SUM($AJ$5:AS356)</f>
        <v>#N/A</v>
      </c>
      <c r="AW356" s="43" t="str">
        <f>IF(I356="","",SUM($I$5:I356))</f>
        <v/>
      </c>
      <c r="AY356" s="43" t="str">
        <f t="shared" si="110"/>
        <v/>
      </c>
      <c r="AZ356" s="43" t="e">
        <f t="shared" si="111"/>
        <v>#N/A</v>
      </c>
      <c r="BA356" s="43" t="e">
        <f>IF(BA355&lt;'Retirement Calculator'!$B$68,BA355+1,NA())</f>
        <v>#N/A</v>
      </c>
      <c r="BB356" s="45" t="str">
        <f>IF(ISERROR(BA356),"",IF(AY356=AY355+1,BB355*(1+'Retirement Calculator'!$B$67),BB355))</f>
        <v/>
      </c>
      <c r="BC356" s="43" t="e">
        <f>IF(ISERROR(BB356),"",FV((1+'Retirement Calculator'!$B$58)^(1/12)-1,BA356,-BB356,,0))</f>
        <v>#N/A</v>
      </c>
      <c r="BD356" s="47" t="e">
        <f>SUM($AJ$5:BB356)</f>
        <v>#N/A</v>
      </c>
      <c r="BF356" s="43" t="str">
        <f>IF(O356="","",SUM($O$5:O356))</f>
        <v/>
      </c>
      <c r="BH356" s="43" t="str">
        <f t="shared" si="112"/>
        <v/>
      </c>
      <c r="BI356" s="43" t="e">
        <f t="shared" si="113"/>
        <v>#N/A</v>
      </c>
      <c r="BJ356" s="43" t="e">
        <f>IF(BJ355&lt;'Retirement Calculator'!$B$68,BJ355+1,NA())</f>
        <v>#N/A</v>
      </c>
      <c r="BM356" s="43" t="str">
        <f t="shared" si="114"/>
        <v/>
      </c>
      <c r="BN356" s="43" t="e">
        <f t="shared" si="115"/>
        <v>#N/A</v>
      </c>
      <c r="BO356" s="43" t="e">
        <f>IF(BO355&lt;'Retirement Calculator'!$B$68,BO355+1,NA())</f>
        <v>#N/A</v>
      </c>
      <c r="BR356" s="43" t="str">
        <f t="shared" si="116"/>
        <v/>
      </c>
      <c r="BS356" s="43" t="e">
        <f t="shared" si="117"/>
        <v>#N/A</v>
      </c>
      <c r="BT356" s="43" t="e">
        <f>IF(BT355&lt;'Retirement Calculator'!$B$68,BT355+1,NA())</f>
        <v>#N/A</v>
      </c>
      <c r="BW356" s="43" t="str">
        <f t="shared" si="118"/>
        <v/>
      </c>
      <c r="BX356" s="43" t="e">
        <f t="shared" si="119"/>
        <v>#N/A</v>
      </c>
      <c r="BY356" s="43" t="e">
        <f>IF(BY355&lt;'Retirement Calculator'!$B$68,BY355+1,NA())</f>
        <v>#N/A</v>
      </c>
    </row>
    <row r="357" spans="1:77">
      <c r="A357" s="44"/>
      <c r="B357" s="12" t="e">
        <f xml:space="preserve"> IF(ISERROR(F357),NA(),AI357)</f>
        <v>#N/A</v>
      </c>
      <c r="C357" s="71"/>
      <c r="D357" s="104"/>
      <c r="E357" s="99"/>
      <c r="F357" s="102" t="e">
        <f t="shared" si="103"/>
        <v>#N/A</v>
      </c>
      <c r="G357" s="103" t="str">
        <f>IF(D357="","",(D357+G356)*(1+((1+'Retirement Calculator'!$B$56)^(1/12)-1)))</f>
        <v/>
      </c>
      <c r="H357" s="55" t="str">
        <f>IF(C357="","",FV((1+'Retirement Calculator'!$B$56)^(1/12)-1,AI357,-C357,,0))</f>
        <v/>
      </c>
      <c r="I357" s="71"/>
      <c r="J357" s="99"/>
      <c r="K357" s="99"/>
      <c r="L357" s="102" t="e">
        <f t="shared" si="104"/>
        <v>#N/A</v>
      </c>
      <c r="M357" s="12" t="str">
        <f>IF(I357="","",FV((1+'Retirement Calculator'!$B$57)^(1/12)-1,AR357,-I357,,0))</f>
        <v/>
      </c>
      <c r="N357" s="12" t="str">
        <f>IF(J357="","",(J357+N356)*(1+((1+'Retirement Calculator'!$B$57)^(1/12)-1)))</f>
        <v/>
      </c>
      <c r="O357" s="71"/>
      <c r="P357" s="71"/>
      <c r="Q357" s="99"/>
      <c r="R357" s="69" t="e">
        <f t="shared" si="105"/>
        <v>#N/A</v>
      </c>
      <c r="S357" s="12" t="str">
        <f>IF(O357="","",FV((1+'Retirement Calculator'!$B$58)^(1/12)-1,BA357,-O357,,0))</f>
        <v/>
      </c>
      <c r="T357" s="43" t="str">
        <f>IF(P357="","",(P357+T356)*(1+((1+'Retirement Calculator'!$B$58)^(1/12)-1)))</f>
        <v/>
      </c>
      <c r="U357" s="71"/>
      <c r="V357" s="99"/>
      <c r="W357" s="108" t="str">
        <f>IF(U357="","",(U357+W356)*(1+((1+'Retirement Calculator'!$C$65)^(1/12)-1)))</f>
        <v/>
      </c>
      <c r="X357" s="73">
        <f t="shared" si="100"/>
        <v>0</v>
      </c>
      <c r="Y357" s="83" t="str">
        <f>IF(ISERROR(B357),"",SUM($X$5:X357))</f>
        <v/>
      </c>
      <c r="Z357" s="73">
        <f t="shared" si="101"/>
        <v>0</v>
      </c>
      <c r="AA357" s="83" t="str">
        <f>IF(ISERROR(B357),"",IF(Z357=0,NA(),SUM($Z$5:Z357)))</f>
        <v/>
      </c>
      <c r="AB357" s="83">
        <f t="shared" si="102"/>
        <v>0</v>
      </c>
      <c r="AC357" s="83" t="str">
        <f>IF(ISERROR(B357),"",IF(AB357=0,NA(),SUM($AB$5:AB357)))</f>
        <v/>
      </c>
      <c r="AD357" s="68" t="str">
        <f>IF(ISERROR(AI357),"",IF(AG357=AG356+1,AD356*(1+'Retirement Calculator'!$B$6),AD356))</f>
        <v/>
      </c>
      <c r="AE357" s="135"/>
      <c r="AF357" s="83" t="str">
        <f>IF(AE357="","",NPER((1+'Retirement Calculator'!$B$15)/(1+'Retirement Calculator'!$B$14)-1,-12*AE357,AA357,,1))</f>
        <v/>
      </c>
      <c r="AG357" s="129" t="str">
        <f t="shared" si="106"/>
        <v/>
      </c>
      <c r="AH357" s="43" t="e">
        <f t="shared" si="107"/>
        <v>#N/A</v>
      </c>
      <c r="AI357" s="43" t="e">
        <f>IF(AI356&lt;'Retirement Calculator'!$B$68,AI356+1,NA())</f>
        <v>#N/A</v>
      </c>
      <c r="AJ357" s="47" t="str">
        <f>IF(ISERROR(AI357),"",IF(AG357=AG356+1,AJ356*(1+'Retirement Calculator'!$B$67),AJ356))</f>
        <v/>
      </c>
      <c r="AK357" s="43" t="e">
        <f>IF(ISERROR(AJ357),"",FV((1+'Retirement Calculator'!$B$56)^(1/12)-1,AI357,-AJ357,,0))</f>
        <v>#N/A</v>
      </c>
      <c r="AL357" s="47">
        <f>SUM($AJ$5:AJ357)</f>
        <v>15743347.467671828</v>
      </c>
      <c r="AN357" s="43" t="str">
        <f>IF(C357="","",SUM($C$5:C357))</f>
        <v/>
      </c>
      <c r="AP357" s="43" t="str">
        <f t="shared" si="108"/>
        <v/>
      </c>
      <c r="AQ357" s="43" t="e">
        <f t="shared" si="109"/>
        <v>#N/A</v>
      </c>
      <c r="AR357" s="43" t="e">
        <f>IF(AR356&lt;'Retirement Calculator'!$B$68,AR356+1,NA())</f>
        <v>#N/A</v>
      </c>
      <c r="AS357" s="45" t="str">
        <f>IF(ISERROR(AR357),"",IF(AP357=AP356+1,AS356*(1+'Retirement Calculator'!$B$67),AS356))</f>
        <v/>
      </c>
      <c r="AT357" s="43" t="e">
        <f>IF(ISERROR(AS357),"",FV((1+'Retirement Calculator'!$B$57)^(1/12)-1,AR357,-AS357,,0))</f>
        <v>#N/A</v>
      </c>
      <c r="AU357" s="47" t="e">
        <f>SUM($AJ$5:AS357)</f>
        <v>#N/A</v>
      </c>
      <c r="AW357" s="43" t="str">
        <f>IF(I357="","",SUM($I$5:I357))</f>
        <v/>
      </c>
      <c r="AY357" s="43" t="str">
        <f t="shared" si="110"/>
        <v/>
      </c>
      <c r="AZ357" s="43" t="e">
        <f t="shared" si="111"/>
        <v>#N/A</v>
      </c>
      <c r="BA357" s="43" t="e">
        <f>IF(BA356&lt;'Retirement Calculator'!$B$68,BA356+1,NA())</f>
        <v>#N/A</v>
      </c>
      <c r="BB357" s="45" t="str">
        <f>IF(ISERROR(BA357),"",IF(AY357=AY356+1,BB356*(1+'Retirement Calculator'!$B$67),BB356))</f>
        <v/>
      </c>
      <c r="BC357" s="43" t="e">
        <f>IF(ISERROR(BB357),"",FV((1+'Retirement Calculator'!$B$58)^(1/12)-1,BA357,-BB357,,0))</f>
        <v>#N/A</v>
      </c>
      <c r="BD357" s="47" t="e">
        <f>SUM($AJ$5:BB357)</f>
        <v>#N/A</v>
      </c>
      <c r="BF357" s="43" t="str">
        <f>IF(O357="","",SUM($O$5:O357))</f>
        <v/>
      </c>
      <c r="BH357" s="43" t="str">
        <f t="shared" si="112"/>
        <v/>
      </c>
      <c r="BI357" s="43" t="e">
        <f t="shared" si="113"/>
        <v>#N/A</v>
      </c>
      <c r="BJ357" s="43" t="e">
        <f>IF(BJ356&lt;'Retirement Calculator'!$B$68,BJ356+1,NA())</f>
        <v>#N/A</v>
      </c>
      <c r="BM357" s="43" t="str">
        <f t="shared" si="114"/>
        <v/>
      </c>
      <c r="BN357" s="43" t="e">
        <f t="shared" si="115"/>
        <v>#N/A</v>
      </c>
      <c r="BO357" s="43" t="e">
        <f>IF(BO356&lt;'Retirement Calculator'!$B$68,BO356+1,NA())</f>
        <v>#N/A</v>
      </c>
      <c r="BR357" s="43" t="str">
        <f t="shared" si="116"/>
        <v/>
      </c>
      <c r="BS357" s="43" t="e">
        <f t="shared" si="117"/>
        <v>#N/A</v>
      </c>
      <c r="BT357" s="43" t="e">
        <f>IF(BT356&lt;'Retirement Calculator'!$B$68,BT356+1,NA())</f>
        <v>#N/A</v>
      </c>
      <c r="BW357" s="43" t="str">
        <f t="shared" si="118"/>
        <v/>
      </c>
      <c r="BX357" s="43" t="e">
        <f t="shared" si="119"/>
        <v>#N/A</v>
      </c>
      <c r="BY357" s="43" t="e">
        <f>IF(BY356&lt;'Retirement Calculator'!$B$68,BY356+1,NA())</f>
        <v>#N/A</v>
      </c>
    </row>
    <row r="358" spans="1:77">
      <c r="A358" s="44"/>
      <c r="B358" s="12" t="e">
        <f xml:space="preserve"> IF(ISERROR(F358),NA(),AI358)</f>
        <v>#N/A</v>
      </c>
      <c r="C358" s="71"/>
      <c r="D358" s="104"/>
      <c r="E358" s="99"/>
      <c r="F358" s="102" t="e">
        <f t="shared" si="103"/>
        <v>#N/A</v>
      </c>
      <c r="G358" s="103" t="str">
        <f>IF(D358="","",(D358+G357)*(1+((1+'Retirement Calculator'!$B$56)^(1/12)-1)))</f>
        <v/>
      </c>
      <c r="H358" s="55" t="str">
        <f>IF(C358="","",FV((1+'Retirement Calculator'!$B$56)^(1/12)-1,AI358,-C358,,0))</f>
        <v/>
      </c>
      <c r="I358" s="71"/>
      <c r="J358" s="99"/>
      <c r="K358" s="99"/>
      <c r="L358" s="102" t="e">
        <f t="shared" si="104"/>
        <v>#N/A</v>
      </c>
      <c r="M358" s="12" t="str">
        <f>IF(I358="","",FV((1+'Retirement Calculator'!$B$57)^(1/12)-1,AR358,-I358,,0))</f>
        <v/>
      </c>
      <c r="N358" s="12" t="str">
        <f>IF(J358="","",(J358+N357)*(1+((1+'Retirement Calculator'!$B$57)^(1/12)-1)))</f>
        <v/>
      </c>
      <c r="O358" s="71"/>
      <c r="P358" s="71"/>
      <c r="Q358" s="99"/>
      <c r="R358" s="69" t="e">
        <f t="shared" si="105"/>
        <v>#N/A</v>
      </c>
      <c r="S358" s="12" t="str">
        <f>IF(O358="","",FV((1+'Retirement Calculator'!$B$58)^(1/12)-1,BA358,-O358,,0))</f>
        <v/>
      </c>
      <c r="T358" s="43" t="str">
        <f>IF(P358="","",(P358+T357)*(1+((1+'Retirement Calculator'!$B$58)^(1/12)-1)))</f>
        <v/>
      </c>
      <c r="U358" s="71"/>
      <c r="V358" s="99"/>
      <c r="W358" s="108" t="str">
        <f>IF(U358="","",(U358+W357)*(1+((1+'Retirement Calculator'!$C$65)^(1/12)-1)))</f>
        <v/>
      </c>
      <c r="X358" s="73">
        <f t="shared" si="100"/>
        <v>0</v>
      </c>
      <c r="Y358" s="83" t="str">
        <f>IF(ISERROR(B358),"",SUM($X$5:X358))</f>
        <v/>
      </c>
      <c r="Z358" s="73">
        <f t="shared" si="101"/>
        <v>0</v>
      </c>
      <c r="AA358" s="83" t="str">
        <f>IF(ISERROR(B358),"",IF(Z358=0,NA(),SUM($Z$5:Z358)))</f>
        <v/>
      </c>
      <c r="AB358" s="83">
        <f t="shared" si="102"/>
        <v>0</v>
      </c>
      <c r="AC358" s="83" t="str">
        <f>IF(ISERROR(B358),"",IF(AB358=0,NA(),SUM($AB$5:AB358)))</f>
        <v/>
      </c>
      <c r="AD358" s="68" t="str">
        <f>IF(ISERROR(AI358),"",IF(AG358=AG357+1,AD357*(1+'Retirement Calculator'!$B$6),AD357))</f>
        <v/>
      </c>
      <c r="AE358" s="135"/>
      <c r="AF358" s="83" t="str">
        <f>IF(AE358="","",NPER((1+'Retirement Calculator'!$B$15)/(1+'Retirement Calculator'!$B$14)-1,-12*AE358,AA358,,1))</f>
        <v/>
      </c>
      <c r="AG358" s="129" t="str">
        <f t="shared" si="106"/>
        <v/>
      </c>
      <c r="AH358" s="43" t="e">
        <f t="shared" si="107"/>
        <v>#N/A</v>
      </c>
      <c r="AI358" s="43" t="e">
        <f>IF(AI357&lt;'Retirement Calculator'!$B$68,AI357+1,NA())</f>
        <v>#N/A</v>
      </c>
      <c r="AJ358" s="47" t="str">
        <f>IF(ISERROR(AI358),"",IF(AG358=AG357+1,AJ357*(1+'Retirement Calculator'!$B$67),AJ357))</f>
        <v/>
      </c>
      <c r="AK358" s="43" t="e">
        <f>IF(ISERROR(AJ358),"",FV((1+'Retirement Calculator'!$B$56)^(1/12)-1,AI358,-AJ358,,0))</f>
        <v>#N/A</v>
      </c>
      <c r="AL358" s="47">
        <f>SUM($AJ$5:AJ358)</f>
        <v>15743347.467671828</v>
      </c>
      <c r="AN358" s="43" t="str">
        <f>IF(C358="","",SUM($C$5:C358))</f>
        <v/>
      </c>
      <c r="AP358" s="43" t="str">
        <f t="shared" si="108"/>
        <v/>
      </c>
      <c r="AQ358" s="43" t="e">
        <f t="shared" si="109"/>
        <v>#N/A</v>
      </c>
      <c r="AR358" s="43" t="e">
        <f>IF(AR357&lt;'Retirement Calculator'!$B$68,AR357+1,NA())</f>
        <v>#N/A</v>
      </c>
      <c r="AS358" s="45" t="str">
        <f>IF(ISERROR(AR358),"",IF(AP358=AP357+1,AS357*(1+'Retirement Calculator'!$B$67),AS357))</f>
        <v/>
      </c>
      <c r="AT358" s="43" t="e">
        <f>IF(ISERROR(AS358),"",FV((1+'Retirement Calculator'!$B$57)^(1/12)-1,AR358,-AS358,,0))</f>
        <v>#N/A</v>
      </c>
      <c r="AU358" s="47" t="e">
        <f>SUM($AJ$5:AS358)</f>
        <v>#N/A</v>
      </c>
      <c r="AW358" s="43" t="str">
        <f>IF(I358="","",SUM($I$5:I358))</f>
        <v/>
      </c>
      <c r="AY358" s="43" t="str">
        <f t="shared" si="110"/>
        <v/>
      </c>
      <c r="AZ358" s="43" t="e">
        <f t="shared" si="111"/>
        <v>#N/A</v>
      </c>
      <c r="BA358" s="43" t="e">
        <f>IF(BA357&lt;'Retirement Calculator'!$B$68,BA357+1,NA())</f>
        <v>#N/A</v>
      </c>
      <c r="BB358" s="45" t="str">
        <f>IF(ISERROR(BA358),"",IF(AY358=AY357+1,BB357*(1+'Retirement Calculator'!$B$67),BB357))</f>
        <v/>
      </c>
      <c r="BC358" s="43" t="e">
        <f>IF(ISERROR(BB358),"",FV((1+'Retirement Calculator'!$B$58)^(1/12)-1,BA358,-BB358,,0))</f>
        <v>#N/A</v>
      </c>
      <c r="BD358" s="47" t="e">
        <f>SUM($AJ$5:BB358)</f>
        <v>#N/A</v>
      </c>
      <c r="BF358" s="43" t="str">
        <f>IF(O358="","",SUM($O$5:O358))</f>
        <v/>
      </c>
      <c r="BH358" s="43" t="str">
        <f t="shared" si="112"/>
        <v/>
      </c>
      <c r="BI358" s="43" t="e">
        <f t="shared" si="113"/>
        <v>#N/A</v>
      </c>
      <c r="BJ358" s="43" t="e">
        <f>IF(BJ357&lt;'Retirement Calculator'!$B$68,BJ357+1,NA())</f>
        <v>#N/A</v>
      </c>
      <c r="BM358" s="43" t="str">
        <f t="shared" si="114"/>
        <v/>
      </c>
      <c r="BN358" s="43" t="e">
        <f t="shared" si="115"/>
        <v>#N/A</v>
      </c>
      <c r="BO358" s="43" t="e">
        <f>IF(BO357&lt;'Retirement Calculator'!$B$68,BO357+1,NA())</f>
        <v>#N/A</v>
      </c>
      <c r="BR358" s="43" t="str">
        <f t="shared" si="116"/>
        <v/>
      </c>
      <c r="BS358" s="43" t="e">
        <f t="shared" si="117"/>
        <v>#N/A</v>
      </c>
      <c r="BT358" s="43" t="e">
        <f>IF(BT357&lt;'Retirement Calculator'!$B$68,BT357+1,NA())</f>
        <v>#N/A</v>
      </c>
      <c r="BW358" s="43" t="str">
        <f t="shared" si="118"/>
        <v/>
      </c>
      <c r="BX358" s="43" t="e">
        <f t="shared" si="119"/>
        <v>#N/A</v>
      </c>
      <c r="BY358" s="43" t="e">
        <f>IF(BY357&lt;'Retirement Calculator'!$B$68,BY357+1,NA())</f>
        <v>#N/A</v>
      </c>
    </row>
    <row r="359" spans="1:77">
      <c r="A359" s="44"/>
      <c r="B359" s="12" t="e">
        <f xml:space="preserve"> IF(ISERROR(F359),NA(),AI359)</f>
        <v>#N/A</v>
      </c>
      <c r="C359" s="71"/>
      <c r="D359" s="104"/>
      <c r="E359" s="99"/>
      <c r="F359" s="102" t="e">
        <f t="shared" si="103"/>
        <v>#N/A</v>
      </c>
      <c r="G359" s="103" t="str">
        <f>IF(D359="","",(D359+G358)*(1+((1+'Retirement Calculator'!$B$56)^(1/12)-1)))</f>
        <v/>
      </c>
      <c r="H359" s="55" t="str">
        <f>IF(C359="","",FV((1+'Retirement Calculator'!$B$56)^(1/12)-1,AI359,-C359,,0))</f>
        <v/>
      </c>
      <c r="I359" s="71"/>
      <c r="J359" s="99"/>
      <c r="K359" s="99"/>
      <c r="L359" s="102" t="e">
        <f t="shared" si="104"/>
        <v>#N/A</v>
      </c>
      <c r="M359" s="12" t="str">
        <f>IF(I359="","",FV((1+'Retirement Calculator'!$B$57)^(1/12)-1,AR359,-I359,,0))</f>
        <v/>
      </c>
      <c r="N359" s="12" t="str">
        <f>IF(J359="","",(J359+N358)*(1+((1+'Retirement Calculator'!$B$57)^(1/12)-1)))</f>
        <v/>
      </c>
      <c r="O359" s="71"/>
      <c r="P359" s="71"/>
      <c r="Q359" s="99"/>
      <c r="R359" s="69" t="e">
        <f t="shared" si="105"/>
        <v>#N/A</v>
      </c>
      <c r="S359" s="12" t="str">
        <f>IF(O359="","",FV((1+'Retirement Calculator'!$B$58)^(1/12)-1,BA359,-O359,,0))</f>
        <v/>
      </c>
      <c r="T359" s="43" t="str">
        <f>IF(P359="","",(P359+T358)*(1+((1+'Retirement Calculator'!$B$58)^(1/12)-1)))</f>
        <v/>
      </c>
      <c r="U359" s="71"/>
      <c r="V359" s="99"/>
      <c r="W359" s="108" t="str">
        <f>IF(U359="","",(U359+W358)*(1+((1+'Retirement Calculator'!$C$65)^(1/12)-1)))</f>
        <v/>
      </c>
      <c r="X359" s="73">
        <f t="shared" si="100"/>
        <v>0</v>
      </c>
      <c r="Y359" s="83" t="str">
        <f>IF(ISERROR(B359),"",SUM($X$5:X359))</f>
        <v/>
      </c>
      <c r="Z359" s="73">
        <f t="shared" si="101"/>
        <v>0</v>
      </c>
      <c r="AA359" s="83" t="str">
        <f>IF(ISERROR(B359),"",IF(Z359=0,NA(),SUM($Z$5:Z359)))</f>
        <v/>
      </c>
      <c r="AB359" s="83">
        <f t="shared" si="102"/>
        <v>0</v>
      </c>
      <c r="AC359" s="83" t="str">
        <f>IF(ISERROR(B359),"",IF(AB359=0,NA(),SUM($AB$5:AB359)))</f>
        <v/>
      </c>
      <c r="AD359" s="68" t="str">
        <f>IF(ISERROR(AI359),"",IF(AG359=AG358+1,AD358*(1+'Retirement Calculator'!$B$6),AD358))</f>
        <v/>
      </c>
      <c r="AE359" s="135"/>
      <c r="AF359" s="83" t="str">
        <f>IF(AE359="","",NPER((1+'Retirement Calculator'!$B$15)/(1+'Retirement Calculator'!$B$14)-1,-12*AE359,AA359,,1))</f>
        <v/>
      </c>
      <c r="AG359" s="129" t="str">
        <f t="shared" si="106"/>
        <v/>
      </c>
      <c r="AH359" s="43" t="e">
        <f t="shared" si="107"/>
        <v>#N/A</v>
      </c>
      <c r="AI359" s="43" t="e">
        <f>IF(AI358&lt;'Retirement Calculator'!$B$68,AI358+1,NA())</f>
        <v>#N/A</v>
      </c>
      <c r="AJ359" s="47" t="str">
        <f>IF(ISERROR(AI359),"",IF(AG359=AG358+1,AJ358*(1+'Retirement Calculator'!$B$67),AJ358))</f>
        <v/>
      </c>
      <c r="AK359" s="43" t="e">
        <f>IF(ISERROR(AJ359),"",FV((1+'Retirement Calculator'!$B$56)^(1/12)-1,AI359,-AJ359,,0))</f>
        <v>#N/A</v>
      </c>
      <c r="AL359" s="47">
        <f>SUM($AJ$5:AJ359)</f>
        <v>15743347.467671828</v>
      </c>
      <c r="AN359" s="43" t="str">
        <f>IF(C359="","",SUM($C$5:C359))</f>
        <v/>
      </c>
      <c r="AP359" s="43" t="str">
        <f t="shared" si="108"/>
        <v/>
      </c>
      <c r="AQ359" s="43" t="e">
        <f t="shared" si="109"/>
        <v>#N/A</v>
      </c>
      <c r="AR359" s="43" t="e">
        <f>IF(AR358&lt;'Retirement Calculator'!$B$68,AR358+1,NA())</f>
        <v>#N/A</v>
      </c>
      <c r="AS359" s="45" t="str">
        <f>IF(ISERROR(AR359),"",IF(AP359=AP358+1,AS358*(1+'Retirement Calculator'!$B$67),AS358))</f>
        <v/>
      </c>
      <c r="AT359" s="43" t="e">
        <f>IF(ISERROR(AS359),"",FV((1+'Retirement Calculator'!$B$57)^(1/12)-1,AR359,-AS359,,0))</f>
        <v>#N/A</v>
      </c>
      <c r="AU359" s="47" t="e">
        <f>SUM($AJ$5:AS359)</f>
        <v>#N/A</v>
      </c>
      <c r="AW359" s="43" t="str">
        <f>IF(I359="","",SUM($I$5:I359))</f>
        <v/>
      </c>
      <c r="AY359" s="43" t="str">
        <f t="shared" si="110"/>
        <v/>
      </c>
      <c r="AZ359" s="43" t="e">
        <f t="shared" si="111"/>
        <v>#N/A</v>
      </c>
      <c r="BA359" s="43" t="e">
        <f>IF(BA358&lt;'Retirement Calculator'!$B$68,BA358+1,NA())</f>
        <v>#N/A</v>
      </c>
      <c r="BB359" s="45" t="str">
        <f>IF(ISERROR(BA359),"",IF(AY359=AY358+1,BB358*(1+'Retirement Calculator'!$B$67),BB358))</f>
        <v/>
      </c>
      <c r="BC359" s="43" t="e">
        <f>IF(ISERROR(BB359),"",FV((1+'Retirement Calculator'!$B$58)^(1/12)-1,BA359,-BB359,,0))</f>
        <v>#N/A</v>
      </c>
      <c r="BD359" s="47" t="e">
        <f>SUM($AJ$5:BB359)</f>
        <v>#N/A</v>
      </c>
      <c r="BF359" s="43" t="str">
        <f>IF(O359="","",SUM($O$5:O359))</f>
        <v/>
      </c>
      <c r="BH359" s="43" t="str">
        <f t="shared" si="112"/>
        <v/>
      </c>
      <c r="BI359" s="43" t="e">
        <f t="shared" si="113"/>
        <v>#N/A</v>
      </c>
      <c r="BJ359" s="43" t="e">
        <f>IF(BJ358&lt;'Retirement Calculator'!$B$68,BJ358+1,NA())</f>
        <v>#N/A</v>
      </c>
      <c r="BM359" s="43" t="str">
        <f t="shared" si="114"/>
        <v/>
      </c>
      <c r="BN359" s="43" t="e">
        <f t="shared" si="115"/>
        <v>#N/A</v>
      </c>
      <c r="BO359" s="43" t="e">
        <f>IF(BO358&lt;'Retirement Calculator'!$B$68,BO358+1,NA())</f>
        <v>#N/A</v>
      </c>
      <c r="BR359" s="43" t="str">
        <f t="shared" si="116"/>
        <v/>
      </c>
      <c r="BS359" s="43" t="e">
        <f t="shared" si="117"/>
        <v>#N/A</v>
      </c>
      <c r="BT359" s="43" t="e">
        <f>IF(BT358&lt;'Retirement Calculator'!$B$68,BT358+1,NA())</f>
        <v>#N/A</v>
      </c>
      <c r="BW359" s="43" t="str">
        <f t="shared" si="118"/>
        <v/>
      </c>
      <c r="BX359" s="43" t="e">
        <f t="shared" si="119"/>
        <v>#N/A</v>
      </c>
      <c r="BY359" s="43" t="e">
        <f>IF(BY358&lt;'Retirement Calculator'!$B$68,BY358+1,NA())</f>
        <v>#N/A</v>
      </c>
    </row>
    <row r="360" spans="1:77">
      <c r="A360" s="44"/>
      <c r="B360" s="12" t="e">
        <f xml:space="preserve"> IF(ISERROR(F360),NA(),AI360)</f>
        <v>#N/A</v>
      </c>
      <c r="C360" s="71"/>
      <c r="D360" s="104"/>
      <c r="E360" s="99"/>
      <c r="F360" s="102" t="e">
        <f t="shared" si="103"/>
        <v>#N/A</v>
      </c>
      <c r="G360" s="103" t="str">
        <f>IF(D360="","",(D360+G359)*(1+((1+'Retirement Calculator'!$B$56)^(1/12)-1)))</f>
        <v/>
      </c>
      <c r="H360" s="55" t="str">
        <f>IF(C360="","",FV((1+'Retirement Calculator'!$B$56)^(1/12)-1,AI360,-C360,,0))</f>
        <v/>
      </c>
      <c r="I360" s="71"/>
      <c r="J360" s="99"/>
      <c r="K360" s="99"/>
      <c r="L360" s="102" t="e">
        <f t="shared" si="104"/>
        <v>#N/A</v>
      </c>
      <c r="M360" s="12" t="str">
        <f>IF(I360="","",FV((1+'Retirement Calculator'!$B$57)^(1/12)-1,AR360,-I360,,0))</f>
        <v/>
      </c>
      <c r="N360" s="12" t="str">
        <f>IF(J360="","",(J360+N359)*(1+((1+'Retirement Calculator'!$B$57)^(1/12)-1)))</f>
        <v/>
      </c>
      <c r="O360" s="71"/>
      <c r="P360" s="71"/>
      <c r="Q360" s="99"/>
      <c r="R360" s="69" t="e">
        <f t="shared" si="105"/>
        <v>#N/A</v>
      </c>
      <c r="S360" s="12" t="str">
        <f>IF(O360="","",FV((1+'Retirement Calculator'!$B$58)^(1/12)-1,BA360,-O360,,0))</f>
        <v/>
      </c>
      <c r="T360" s="43" t="str">
        <f>IF(P360="","",(P360+T359)*(1+((1+'Retirement Calculator'!$B$58)^(1/12)-1)))</f>
        <v/>
      </c>
      <c r="U360" s="71"/>
      <c r="V360" s="99"/>
      <c r="W360" s="108" t="str">
        <f>IF(U360="","",(U360+W359)*(1+((1+'Retirement Calculator'!$C$65)^(1/12)-1)))</f>
        <v/>
      </c>
      <c r="X360" s="73">
        <f t="shared" si="100"/>
        <v>0</v>
      </c>
      <c r="Y360" s="83" t="str">
        <f>IF(ISERROR(B360),"",SUM($X$5:X360))</f>
        <v/>
      </c>
      <c r="Z360" s="73">
        <f t="shared" si="101"/>
        <v>0</v>
      </c>
      <c r="AA360" s="83" t="str">
        <f>IF(ISERROR(B360),"",IF(Z360=0,NA(),SUM($Z$5:Z360)))</f>
        <v/>
      </c>
      <c r="AB360" s="83">
        <f t="shared" si="102"/>
        <v>0</v>
      </c>
      <c r="AC360" s="83" t="str">
        <f>IF(ISERROR(B360),"",IF(AB360=0,NA(),SUM($AB$5:AB360)))</f>
        <v/>
      </c>
      <c r="AD360" s="68" t="str">
        <f>IF(ISERROR(AI360),"",IF(AG360=AG359+1,AD359*(1+'Retirement Calculator'!$B$6),AD359))</f>
        <v/>
      </c>
      <c r="AE360" s="135"/>
      <c r="AF360" s="83" t="str">
        <f>IF(AE360="","",NPER((1+'Retirement Calculator'!$B$15)/(1+'Retirement Calculator'!$B$14)-1,-12*AE360,AA360,,1))</f>
        <v/>
      </c>
      <c r="AG360" s="129" t="str">
        <f t="shared" si="106"/>
        <v/>
      </c>
      <c r="AH360" s="43" t="e">
        <f t="shared" si="107"/>
        <v>#N/A</v>
      </c>
      <c r="AI360" s="43" t="e">
        <f>IF(AI359&lt;'Retirement Calculator'!$B$68,AI359+1,NA())</f>
        <v>#N/A</v>
      </c>
      <c r="AJ360" s="47" t="str">
        <f>IF(ISERROR(AI360),"",IF(AG360=AG359+1,AJ359*(1+'Retirement Calculator'!$B$67),AJ359))</f>
        <v/>
      </c>
      <c r="AK360" s="43" t="e">
        <f>IF(ISERROR(AJ360),"",FV((1+'Retirement Calculator'!$B$56)^(1/12)-1,AI360,-AJ360,,0))</f>
        <v>#N/A</v>
      </c>
      <c r="AL360" s="47">
        <f>SUM($AJ$5:AJ360)</f>
        <v>15743347.467671828</v>
      </c>
      <c r="AN360" s="43" t="str">
        <f>IF(C360="","",SUM($C$5:C360))</f>
        <v/>
      </c>
      <c r="AP360" s="43" t="str">
        <f t="shared" si="108"/>
        <v/>
      </c>
      <c r="AQ360" s="43" t="e">
        <f t="shared" si="109"/>
        <v>#N/A</v>
      </c>
      <c r="AR360" s="43" t="e">
        <f>IF(AR359&lt;'Retirement Calculator'!$B$68,AR359+1,NA())</f>
        <v>#N/A</v>
      </c>
      <c r="AS360" s="45" t="str">
        <f>IF(ISERROR(AR360),"",IF(AP360=AP359+1,AS359*(1+'Retirement Calculator'!$B$67),AS359))</f>
        <v/>
      </c>
      <c r="AT360" s="43" t="e">
        <f>IF(ISERROR(AS360),"",FV((1+'Retirement Calculator'!$B$57)^(1/12)-1,AR360,-AS360,,0))</f>
        <v>#N/A</v>
      </c>
      <c r="AU360" s="47" t="e">
        <f>SUM($AJ$5:AS360)</f>
        <v>#N/A</v>
      </c>
      <c r="AW360" s="43" t="str">
        <f>IF(I360="","",SUM($I$5:I360))</f>
        <v/>
      </c>
      <c r="AY360" s="43" t="str">
        <f t="shared" si="110"/>
        <v/>
      </c>
      <c r="AZ360" s="43" t="e">
        <f t="shared" si="111"/>
        <v>#N/A</v>
      </c>
      <c r="BA360" s="43" t="e">
        <f>IF(BA359&lt;'Retirement Calculator'!$B$68,BA359+1,NA())</f>
        <v>#N/A</v>
      </c>
      <c r="BB360" s="45" t="str">
        <f>IF(ISERROR(BA360),"",IF(AY360=AY359+1,BB359*(1+'Retirement Calculator'!$B$67),BB359))</f>
        <v/>
      </c>
      <c r="BC360" s="43" t="e">
        <f>IF(ISERROR(BB360),"",FV((1+'Retirement Calculator'!$B$58)^(1/12)-1,BA360,-BB360,,0))</f>
        <v>#N/A</v>
      </c>
      <c r="BD360" s="47" t="e">
        <f>SUM($AJ$5:BB360)</f>
        <v>#N/A</v>
      </c>
      <c r="BF360" s="43" t="str">
        <f>IF(O360="","",SUM($O$5:O360))</f>
        <v/>
      </c>
      <c r="BH360" s="43" t="str">
        <f t="shared" si="112"/>
        <v/>
      </c>
      <c r="BI360" s="43" t="e">
        <f t="shared" si="113"/>
        <v>#N/A</v>
      </c>
      <c r="BJ360" s="43" t="e">
        <f>IF(BJ359&lt;'Retirement Calculator'!$B$68,BJ359+1,NA())</f>
        <v>#N/A</v>
      </c>
      <c r="BM360" s="43" t="str">
        <f t="shared" si="114"/>
        <v/>
      </c>
      <c r="BN360" s="43" t="e">
        <f t="shared" si="115"/>
        <v>#N/A</v>
      </c>
      <c r="BO360" s="43" t="e">
        <f>IF(BO359&lt;'Retirement Calculator'!$B$68,BO359+1,NA())</f>
        <v>#N/A</v>
      </c>
      <c r="BR360" s="43" t="str">
        <f t="shared" si="116"/>
        <v/>
      </c>
      <c r="BS360" s="43" t="e">
        <f t="shared" si="117"/>
        <v>#N/A</v>
      </c>
      <c r="BT360" s="43" t="e">
        <f>IF(BT359&lt;'Retirement Calculator'!$B$68,BT359+1,NA())</f>
        <v>#N/A</v>
      </c>
      <c r="BW360" s="43" t="str">
        <f t="shared" si="118"/>
        <v/>
      </c>
      <c r="BX360" s="43" t="e">
        <f t="shared" si="119"/>
        <v>#N/A</v>
      </c>
      <c r="BY360" s="43" t="e">
        <f>IF(BY359&lt;'Retirement Calculator'!$B$68,BY359+1,NA())</f>
        <v>#N/A</v>
      </c>
    </row>
    <row r="361" spans="1:77">
      <c r="A361" s="44"/>
      <c r="B361" s="12" t="e">
        <f xml:space="preserve"> IF(ISERROR(F361),NA(),AI361)</f>
        <v>#N/A</v>
      </c>
      <c r="C361" s="71"/>
      <c r="D361" s="104"/>
      <c r="E361" s="99"/>
      <c r="F361" s="102" t="e">
        <f t="shared" si="103"/>
        <v>#N/A</v>
      </c>
      <c r="G361" s="103" t="str">
        <f>IF(D361="","",(D361+G360)*(1+((1+'Retirement Calculator'!$B$56)^(1/12)-1)))</f>
        <v/>
      </c>
      <c r="H361" s="55" t="str">
        <f>IF(C361="","",FV((1+'Retirement Calculator'!$B$56)^(1/12)-1,AI361,-C361,,0))</f>
        <v/>
      </c>
      <c r="I361" s="71"/>
      <c r="J361" s="99"/>
      <c r="K361" s="99"/>
      <c r="L361" s="102" t="e">
        <f t="shared" si="104"/>
        <v>#N/A</v>
      </c>
      <c r="M361" s="12" t="str">
        <f>IF(I361="","",FV((1+'Retirement Calculator'!$B$57)^(1/12)-1,AR361,-I361,,0))</f>
        <v/>
      </c>
      <c r="N361" s="12" t="str">
        <f>IF(J361="","",(J361+N360)*(1+((1+'Retirement Calculator'!$B$57)^(1/12)-1)))</f>
        <v/>
      </c>
      <c r="O361" s="71"/>
      <c r="P361" s="71"/>
      <c r="Q361" s="99"/>
      <c r="R361" s="69" t="e">
        <f t="shared" si="105"/>
        <v>#N/A</v>
      </c>
      <c r="S361" s="12" t="str">
        <f>IF(O361="","",FV((1+'Retirement Calculator'!$B$58)^(1/12)-1,BA361,-O361,,0))</f>
        <v/>
      </c>
      <c r="T361" s="43" t="str">
        <f>IF(P361="","",(P361+T360)*(1+((1+'Retirement Calculator'!$B$58)^(1/12)-1)))</f>
        <v/>
      </c>
      <c r="U361" s="71"/>
      <c r="V361" s="99"/>
      <c r="W361" s="108" t="str">
        <f>IF(U361="","",(U361+W360)*(1+((1+'Retirement Calculator'!$C$65)^(1/12)-1)))</f>
        <v/>
      </c>
      <c r="X361" s="73">
        <f t="shared" si="100"/>
        <v>0</v>
      </c>
      <c r="Y361" s="83" t="str">
        <f>IF(ISERROR(B361),"",SUM($X$5:X361))</f>
        <v/>
      </c>
      <c r="Z361" s="73">
        <f t="shared" si="101"/>
        <v>0</v>
      </c>
      <c r="AA361" s="83" t="str">
        <f>IF(ISERROR(B361),"",IF(Z361=0,NA(),SUM($Z$5:Z361)))</f>
        <v/>
      </c>
      <c r="AB361" s="83">
        <f t="shared" si="102"/>
        <v>0</v>
      </c>
      <c r="AC361" s="83" t="str">
        <f>IF(ISERROR(B361),"",IF(AB361=0,NA(),SUM($AB$5:AB361)))</f>
        <v/>
      </c>
      <c r="AD361" s="68" t="str">
        <f>IF(ISERROR(AI361),"",IF(AG361=AG360+1,AD360*(1+'Retirement Calculator'!$B$6),AD360))</f>
        <v/>
      </c>
      <c r="AE361" s="135"/>
      <c r="AF361" s="83" t="str">
        <f>IF(AE361="","",NPER((1+'Retirement Calculator'!$B$15)/(1+'Retirement Calculator'!$B$14)-1,-12*AE361,AA361,,1))</f>
        <v/>
      </c>
      <c r="AG361" s="129" t="str">
        <f t="shared" si="106"/>
        <v/>
      </c>
      <c r="AH361" s="43" t="e">
        <f t="shared" si="107"/>
        <v>#N/A</v>
      </c>
      <c r="AI361" s="43" t="e">
        <f>IF(AI360&lt;'Retirement Calculator'!$B$68,AI360+1,NA())</f>
        <v>#N/A</v>
      </c>
      <c r="AJ361" s="47" t="str">
        <f>IF(ISERROR(AI361),"",IF(AG361=AG360+1,AJ360*(1+'Retirement Calculator'!$B$67),AJ360))</f>
        <v/>
      </c>
      <c r="AK361" s="43" t="e">
        <f>IF(ISERROR(AJ361),"",FV((1+'Retirement Calculator'!$B$56)^(1/12)-1,AI361,-AJ361,,0))</f>
        <v>#N/A</v>
      </c>
      <c r="AL361" s="47">
        <f>SUM($AJ$5:AJ361)</f>
        <v>15743347.467671828</v>
      </c>
      <c r="AN361" s="43" t="str">
        <f>IF(C361="","",SUM($C$5:C361))</f>
        <v/>
      </c>
      <c r="AP361" s="43" t="str">
        <f t="shared" si="108"/>
        <v/>
      </c>
      <c r="AQ361" s="43" t="e">
        <f t="shared" si="109"/>
        <v>#N/A</v>
      </c>
      <c r="AR361" s="43" t="e">
        <f>IF(AR360&lt;'Retirement Calculator'!$B$68,AR360+1,NA())</f>
        <v>#N/A</v>
      </c>
      <c r="AS361" s="45" t="str">
        <f>IF(ISERROR(AR361),"",IF(AP361=AP360+1,AS360*(1+'Retirement Calculator'!$B$67),AS360))</f>
        <v/>
      </c>
      <c r="AT361" s="43" t="e">
        <f>IF(ISERROR(AS361),"",FV((1+'Retirement Calculator'!$B$57)^(1/12)-1,AR361,-AS361,,0))</f>
        <v>#N/A</v>
      </c>
      <c r="AU361" s="47" t="e">
        <f>SUM($AJ$5:AS361)</f>
        <v>#N/A</v>
      </c>
      <c r="AW361" s="43" t="str">
        <f>IF(I361="","",SUM($I$5:I361))</f>
        <v/>
      </c>
      <c r="AY361" s="43" t="str">
        <f t="shared" si="110"/>
        <v/>
      </c>
      <c r="AZ361" s="43" t="e">
        <f t="shared" si="111"/>
        <v>#N/A</v>
      </c>
      <c r="BA361" s="43" t="e">
        <f>IF(BA360&lt;'Retirement Calculator'!$B$68,BA360+1,NA())</f>
        <v>#N/A</v>
      </c>
      <c r="BB361" s="45" t="str">
        <f>IF(ISERROR(BA361),"",IF(AY361=AY360+1,BB360*(1+'Retirement Calculator'!$B$67),BB360))</f>
        <v/>
      </c>
      <c r="BC361" s="43" t="e">
        <f>IF(ISERROR(BB361),"",FV((1+'Retirement Calculator'!$B$58)^(1/12)-1,BA361,-BB361,,0))</f>
        <v>#N/A</v>
      </c>
      <c r="BD361" s="47" t="e">
        <f>SUM($AJ$5:BB361)</f>
        <v>#N/A</v>
      </c>
      <c r="BF361" s="43" t="str">
        <f>IF(O361="","",SUM($O$5:O361))</f>
        <v/>
      </c>
      <c r="BH361" s="43" t="str">
        <f t="shared" si="112"/>
        <v/>
      </c>
      <c r="BI361" s="43" t="e">
        <f t="shared" si="113"/>
        <v>#N/A</v>
      </c>
      <c r="BJ361" s="43" t="e">
        <f>IF(BJ360&lt;'Retirement Calculator'!$B$68,BJ360+1,NA())</f>
        <v>#N/A</v>
      </c>
      <c r="BM361" s="43" t="str">
        <f t="shared" si="114"/>
        <v/>
      </c>
      <c r="BN361" s="43" t="e">
        <f t="shared" si="115"/>
        <v>#N/A</v>
      </c>
      <c r="BO361" s="43" t="e">
        <f>IF(BO360&lt;'Retirement Calculator'!$B$68,BO360+1,NA())</f>
        <v>#N/A</v>
      </c>
      <c r="BR361" s="43" t="str">
        <f t="shared" si="116"/>
        <v/>
      </c>
      <c r="BS361" s="43" t="e">
        <f t="shared" si="117"/>
        <v>#N/A</v>
      </c>
      <c r="BT361" s="43" t="e">
        <f>IF(BT360&lt;'Retirement Calculator'!$B$68,BT360+1,NA())</f>
        <v>#N/A</v>
      </c>
      <c r="BW361" s="43" t="str">
        <f t="shared" si="118"/>
        <v/>
      </c>
      <c r="BX361" s="43" t="e">
        <f t="shared" si="119"/>
        <v>#N/A</v>
      </c>
      <c r="BY361" s="43" t="e">
        <f>IF(BY360&lt;'Retirement Calculator'!$B$68,BY360+1,NA())</f>
        <v>#N/A</v>
      </c>
    </row>
    <row r="362" spans="1:77">
      <c r="A362" s="44"/>
      <c r="B362" s="12" t="e">
        <f xml:space="preserve"> IF(ISERROR(F362),NA(),AI362)</f>
        <v>#N/A</v>
      </c>
      <c r="C362" s="71"/>
      <c r="D362" s="104"/>
      <c r="E362" s="99"/>
      <c r="F362" s="102" t="e">
        <f t="shared" si="103"/>
        <v>#N/A</v>
      </c>
      <c r="G362" s="103" t="str">
        <f>IF(D362="","",(D362+G361)*(1+((1+'Retirement Calculator'!$B$56)^(1/12)-1)))</f>
        <v/>
      </c>
      <c r="H362" s="55" t="str">
        <f>IF(C362="","",FV((1+'Retirement Calculator'!$B$56)^(1/12)-1,AI362,-C362,,0))</f>
        <v/>
      </c>
      <c r="I362" s="71"/>
      <c r="J362" s="99"/>
      <c r="K362" s="99"/>
      <c r="L362" s="102" t="e">
        <f t="shared" si="104"/>
        <v>#N/A</v>
      </c>
      <c r="M362" s="12" t="str">
        <f>IF(I362="","",FV((1+'Retirement Calculator'!$B$57)^(1/12)-1,AR362,-I362,,0))</f>
        <v/>
      </c>
      <c r="N362" s="12" t="str">
        <f>IF(J362="","",(J362+N361)*(1+((1+'Retirement Calculator'!$B$57)^(1/12)-1)))</f>
        <v/>
      </c>
      <c r="O362" s="71"/>
      <c r="P362" s="71"/>
      <c r="Q362" s="99"/>
      <c r="R362" s="69" t="e">
        <f t="shared" si="105"/>
        <v>#N/A</v>
      </c>
      <c r="S362" s="12" t="str">
        <f>IF(O362="","",FV((1+'Retirement Calculator'!$B$58)^(1/12)-1,BA362,-O362,,0))</f>
        <v/>
      </c>
      <c r="T362" s="43" t="str">
        <f>IF(P362="","",(P362+T361)*(1+((1+'Retirement Calculator'!$B$58)^(1/12)-1)))</f>
        <v/>
      </c>
      <c r="U362" s="71"/>
      <c r="V362" s="99"/>
      <c r="W362" s="108" t="str">
        <f>IF(U362="","",(U362+W361)*(1+((1+'Retirement Calculator'!$C$65)^(1/12)-1)))</f>
        <v/>
      </c>
      <c r="X362" s="73">
        <f t="shared" si="100"/>
        <v>0</v>
      </c>
      <c r="Y362" s="83" t="str">
        <f>IF(ISERROR(B362),"",SUM($X$5:X362))</f>
        <v/>
      </c>
      <c r="Z362" s="73">
        <f t="shared" si="101"/>
        <v>0</v>
      </c>
      <c r="AA362" s="83" t="str">
        <f>IF(ISERROR(B362),"",IF(Z362=0,NA(),SUM($Z$5:Z362)))</f>
        <v/>
      </c>
      <c r="AB362" s="83">
        <f t="shared" si="102"/>
        <v>0</v>
      </c>
      <c r="AC362" s="83" t="str">
        <f>IF(ISERROR(B362),"",IF(AB362=0,NA(),SUM($AB$5:AB362)))</f>
        <v/>
      </c>
      <c r="AD362" s="68" t="str">
        <f>IF(ISERROR(AI362),"",IF(AG362=AG361+1,AD361*(1+'Retirement Calculator'!$B$6),AD361))</f>
        <v/>
      </c>
      <c r="AE362" s="135"/>
      <c r="AF362" s="83" t="str">
        <f>IF(AE362="","",NPER((1+'Retirement Calculator'!$B$15)/(1+'Retirement Calculator'!$B$14)-1,-12*AE362,AA362,,1))</f>
        <v/>
      </c>
      <c r="AG362" s="129" t="str">
        <f t="shared" si="106"/>
        <v/>
      </c>
      <c r="AH362" s="43" t="e">
        <f t="shared" si="107"/>
        <v>#N/A</v>
      </c>
      <c r="AI362" s="43" t="e">
        <f>IF(AI361&lt;'Retirement Calculator'!$B$68,AI361+1,NA())</f>
        <v>#N/A</v>
      </c>
      <c r="AJ362" s="47" t="str">
        <f>IF(ISERROR(AI362),"",IF(AG362=AG361+1,AJ361*(1+'Retirement Calculator'!$B$67),AJ361))</f>
        <v/>
      </c>
      <c r="AK362" s="43" t="e">
        <f>IF(ISERROR(AJ362),"",FV((1+'Retirement Calculator'!$B$56)^(1/12)-1,AI362,-AJ362,,0))</f>
        <v>#N/A</v>
      </c>
      <c r="AL362" s="47">
        <f>SUM($AJ$5:AJ362)</f>
        <v>15743347.467671828</v>
      </c>
      <c r="AN362" s="43" t="str">
        <f>IF(C362="","",SUM($C$5:C362))</f>
        <v/>
      </c>
      <c r="AP362" s="43" t="str">
        <f t="shared" si="108"/>
        <v/>
      </c>
      <c r="AQ362" s="43" t="e">
        <f t="shared" si="109"/>
        <v>#N/A</v>
      </c>
      <c r="AR362" s="43" t="e">
        <f>IF(AR361&lt;'Retirement Calculator'!$B$68,AR361+1,NA())</f>
        <v>#N/A</v>
      </c>
      <c r="AS362" s="45" t="str">
        <f>IF(ISERROR(AR362),"",IF(AP362=AP361+1,AS361*(1+'Retirement Calculator'!$B$67),AS361))</f>
        <v/>
      </c>
      <c r="AT362" s="43" t="e">
        <f>IF(ISERROR(AS362),"",FV((1+'Retirement Calculator'!$B$57)^(1/12)-1,AR362,-AS362,,0))</f>
        <v>#N/A</v>
      </c>
      <c r="AU362" s="47" t="e">
        <f>SUM($AJ$5:AS362)</f>
        <v>#N/A</v>
      </c>
      <c r="AW362" s="43" t="str">
        <f>IF(I362="","",SUM($I$5:I362))</f>
        <v/>
      </c>
      <c r="AY362" s="43" t="str">
        <f t="shared" si="110"/>
        <v/>
      </c>
      <c r="AZ362" s="43" t="e">
        <f t="shared" si="111"/>
        <v>#N/A</v>
      </c>
      <c r="BA362" s="43" t="e">
        <f>IF(BA361&lt;'Retirement Calculator'!$B$68,BA361+1,NA())</f>
        <v>#N/A</v>
      </c>
      <c r="BB362" s="45" t="str">
        <f>IF(ISERROR(BA362),"",IF(AY362=AY361+1,BB361*(1+'Retirement Calculator'!$B$67),BB361))</f>
        <v/>
      </c>
      <c r="BC362" s="43" t="e">
        <f>IF(ISERROR(BB362),"",FV((1+'Retirement Calculator'!$B$58)^(1/12)-1,BA362,-BB362,,0))</f>
        <v>#N/A</v>
      </c>
      <c r="BD362" s="47" t="e">
        <f>SUM($AJ$5:BB362)</f>
        <v>#N/A</v>
      </c>
      <c r="BF362" s="43" t="str">
        <f>IF(O362="","",SUM($O$5:O362))</f>
        <v/>
      </c>
      <c r="BH362" s="43" t="str">
        <f t="shared" si="112"/>
        <v/>
      </c>
      <c r="BI362" s="43" t="e">
        <f t="shared" si="113"/>
        <v>#N/A</v>
      </c>
      <c r="BJ362" s="43" t="e">
        <f>IF(BJ361&lt;'Retirement Calculator'!$B$68,BJ361+1,NA())</f>
        <v>#N/A</v>
      </c>
      <c r="BM362" s="43" t="str">
        <f t="shared" si="114"/>
        <v/>
      </c>
      <c r="BN362" s="43" t="e">
        <f t="shared" si="115"/>
        <v>#N/A</v>
      </c>
      <c r="BO362" s="43" t="e">
        <f>IF(BO361&lt;'Retirement Calculator'!$B$68,BO361+1,NA())</f>
        <v>#N/A</v>
      </c>
      <c r="BR362" s="43" t="str">
        <f t="shared" si="116"/>
        <v/>
      </c>
      <c r="BS362" s="43" t="e">
        <f t="shared" si="117"/>
        <v>#N/A</v>
      </c>
      <c r="BT362" s="43" t="e">
        <f>IF(BT361&lt;'Retirement Calculator'!$B$68,BT361+1,NA())</f>
        <v>#N/A</v>
      </c>
      <c r="BW362" s="43" t="str">
        <f t="shared" si="118"/>
        <v/>
      </c>
      <c r="BX362" s="43" t="e">
        <f t="shared" si="119"/>
        <v>#N/A</v>
      </c>
      <c r="BY362" s="43" t="e">
        <f>IF(BY361&lt;'Retirement Calculator'!$B$68,BY361+1,NA())</f>
        <v>#N/A</v>
      </c>
    </row>
    <row r="363" spans="1:77">
      <c r="A363" s="44"/>
      <c r="B363" s="12" t="e">
        <f xml:space="preserve"> IF(ISERROR(F363),NA(),AI363)</f>
        <v>#N/A</v>
      </c>
      <c r="C363" s="71"/>
      <c r="D363" s="104"/>
      <c r="E363" s="99"/>
      <c r="F363" s="102" t="e">
        <f t="shared" si="103"/>
        <v>#N/A</v>
      </c>
      <c r="G363" s="103" t="str">
        <f>IF(D363="","",(D363+G362)*(1+((1+'Retirement Calculator'!$B$56)^(1/12)-1)))</f>
        <v/>
      </c>
      <c r="H363" s="55" t="str">
        <f>IF(C363="","",FV((1+'Retirement Calculator'!$B$56)^(1/12)-1,AI363,-C363,,0))</f>
        <v/>
      </c>
      <c r="I363" s="71"/>
      <c r="J363" s="99"/>
      <c r="K363" s="99"/>
      <c r="L363" s="102" t="e">
        <f t="shared" si="104"/>
        <v>#N/A</v>
      </c>
      <c r="M363" s="12" t="str">
        <f>IF(I363="","",FV((1+'Retirement Calculator'!$B$57)^(1/12)-1,AR363,-I363,,0))</f>
        <v/>
      </c>
      <c r="N363" s="12" t="str">
        <f>IF(J363="","",(J363+N362)*(1+((1+'Retirement Calculator'!$B$57)^(1/12)-1)))</f>
        <v/>
      </c>
      <c r="O363" s="71"/>
      <c r="P363" s="71"/>
      <c r="Q363" s="99"/>
      <c r="R363" s="69" t="e">
        <f t="shared" si="105"/>
        <v>#N/A</v>
      </c>
      <c r="S363" s="12" t="str">
        <f>IF(O363="","",FV((1+'Retirement Calculator'!$B$58)^(1/12)-1,BA363,-O363,,0))</f>
        <v/>
      </c>
      <c r="T363" s="43" t="str">
        <f>IF(P363="","",(P363+T362)*(1+((1+'Retirement Calculator'!$B$58)^(1/12)-1)))</f>
        <v/>
      </c>
      <c r="U363" s="71"/>
      <c r="V363" s="99"/>
      <c r="W363" s="108" t="str">
        <f>IF(U363="","",(U363+W362)*(1+((1+'Retirement Calculator'!$C$65)^(1/12)-1)))</f>
        <v/>
      </c>
      <c r="X363" s="73">
        <f t="shared" si="100"/>
        <v>0</v>
      </c>
      <c r="Y363" s="83" t="str">
        <f>IF(ISERROR(B363),"",SUM($X$5:X363))</f>
        <v/>
      </c>
      <c r="Z363" s="73">
        <f t="shared" si="101"/>
        <v>0</v>
      </c>
      <c r="AA363" s="83" t="str">
        <f>IF(ISERROR(B363),"",IF(Z363=0,NA(),SUM($Z$5:Z363)))</f>
        <v/>
      </c>
      <c r="AB363" s="83">
        <f t="shared" si="102"/>
        <v>0</v>
      </c>
      <c r="AC363" s="83" t="str">
        <f>IF(ISERROR(B363),"",IF(AB363=0,NA(),SUM($AB$5:AB363)))</f>
        <v/>
      </c>
      <c r="AD363" s="68" t="str">
        <f>IF(ISERROR(AI363),"",IF(AG363=AG362+1,AD362*(1+'Retirement Calculator'!$B$6),AD362))</f>
        <v/>
      </c>
      <c r="AE363" s="135"/>
      <c r="AF363" s="83" t="str">
        <f>IF(AE363="","",NPER((1+'Retirement Calculator'!$B$15)/(1+'Retirement Calculator'!$B$14)-1,-12*AE363,AA363,,1))</f>
        <v/>
      </c>
      <c r="AG363" s="129" t="str">
        <f t="shared" si="106"/>
        <v/>
      </c>
      <c r="AH363" s="43" t="e">
        <f t="shared" si="107"/>
        <v>#N/A</v>
      </c>
      <c r="AI363" s="43" t="e">
        <f>IF(AI362&lt;'Retirement Calculator'!$B$68,AI362+1,NA())</f>
        <v>#N/A</v>
      </c>
      <c r="AJ363" s="47" t="str">
        <f>IF(ISERROR(AI363),"",IF(AG363=AG362+1,AJ362*(1+'Retirement Calculator'!$B$67),AJ362))</f>
        <v/>
      </c>
      <c r="AK363" s="43" t="e">
        <f>IF(ISERROR(AJ363),"",FV((1+'Retirement Calculator'!$B$56)^(1/12)-1,AI363,-AJ363,,0))</f>
        <v>#N/A</v>
      </c>
      <c r="AL363" s="47">
        <f>SUM($AJ$5:AJ363)</f>
        <v>15743347.467671828</v>
      </c>
      <c r="AN363" s="43" t="str">
        <f>IF(C363="","",SUM($C$5:C363))</f>
        <v/>
      </c>
      <c r="AP363" s="43" t="str">
        <f t="shared" si="108"/>
        <v/>
      </c>
      <c r="AQ363" s="43" t="e">
        <f t="shared" si="109"/>
        <v>#N/A</v>
      </c>
      <c r="AR363" s="43" t="e">
        <f>IF(AR362&lt;'Retirement Calculator'!$B$68,AR362+1,NA())</f>
        <v>#N/A</v>
      </c>
      <c r="AS363" s="45" t="str">
        <f>IF(ISERROR(AR363),"",IF(AP363=AP362+1,AS362*(1+'Retirement Calculator'!$B$67),AS362))</f>
        <v/>
      </c>
      <c r="AT363" s="43" t="e">
        <f>IF(ISERROR(AS363),"",FV((1+'Retirement Calculator'!$B$57)^(1/12)-1,AR363,-AS363,,0))</f>
        <v>#N/A</v>
      </c>
      <c r="AU363" s="47" t="e">
        <f>SUM($AJ$5:AS363)</f>
        <v>#N/A</v>
      </c>
      <c r="AW363" s="43" t="str">
        <f>IF(I363="","",SUM($I$5:I363))</f>
        <v/>
      </c>
      <c r="AY363" s="43" t="str">
        <f t="shared" si="110"/>
        <v/>
      </c>
      <c r="AZ363" s="43" t="e">
        <f t="shared" si="111"/>
        <v>#N/A</v>
      </c>
      <c r="BA363" s="43" t="e">
        <f>IF(BA362&lt;'Retirement Calculator'!$B$68,BA362+1,NA())</f>
        <v>#N/A</v>
      </c>
      <c r="BB363" s="45" t="str">
        <f>IF(ISERROR(BA363),"",IF(AY363=AY362+1,BB362*(1+'Retirement Calculator'!$B$67),BB362))</f>
        <v/>
      </c>
      <c r="BC363" s="43" t="e">
        <f>IF(ISERROR(BB363),"",FV((1+'Retirement Calculator'!$B$58)^(1/12)-1,BA363,-BB363,,0))</f>
        <v>#N/A</v>
      </c>
      <c r="BD363" s="47" t="e">
        <f>SUM($AJ$5:BB363)</f>
        <v>#N/A</v>
      </c>
      <c r="BF363" s="43" t="str">
        <f>IF(O363="","",SUM($O$5:O363))</f>
        <v/>
      </c>
      <c r="BH363" s="43" t="str">
        <f t="shared" si="112"/>
        <v/>
      </c>
      <c r="BI363" s="43" t="e">
        <f t="shared" si="113"/>
        <v>#N/A</v>
      </c>
      <c r="BJ363" s="43" t="e">
        <f>IF(BJ362&lt;'Retirement Calculator'!$B$68,BJ362+1,NA())</f>
        <v>#N/A</v>
      </c>
      <c r="BM363" s="43" t="str">
        <f t="shared" si="114"/>
        <v/>
      </c>
      <c r="BN363" s="43" t="e">
        <f t="shared" si="115"/>
        <v>#N/A</v>
      </c>
      <c r="BO363" s="43" t="e">
        <f>IF(BO362&lt;'Retirement Calculator'!$B$68,BO362+1,NA())</f>
        <v>#N/A</v>
      </c>
      <c r="BR363" s="43" t="str">
        <f t="shared" si="116"/>
        <v/>
      </c>
      <c r="BS363" s="43" t="e">
        <f t="shared" si="117"/>
        <v>#N/A</v>
      </c>
      <c r="BT363" s="43" t="e">
        <f>IF(BT362&lt;'Retirement Calculator'!$B$68,BT362+1,NA())</f>
        <v>#N/A</v>
      </c>
      <c r="BW363" s="43" t="str">
        <f t="shared" si="118"/>
        <v/>
      </c>
      <c r="BX363" s="43" t="e">
        <f t="shared" si="119"/>
        <v>#N/A</v>
      </c>
      <c r="BY363" s="43" t="e">
        <f>IF(BY362&lt;'Retirement Calculator'!$B$68,BY362+1,NA())</f>
        <v>#N/A</v>
      </c>
    </row>
    <row r="364" spans="1:77">
      <c r="A364" s="44"/>
      <c r="B364" s="12" t="e">
        <f xml:space="preserve"> IF(ISERROR(F364),NA(),AI364)</f>
        <v>#N/A</v>
      </c>
      <c r="C364" s="71"/>
      <c r="D364" s="104"/>
      <c r="E364" s="99"/>
      <c r="F364" s="102" t="e">
        <f t="shared" si="103"/>
        <v>#N/A</v>
      </c>
      <c r="G364" s="103" t="str">
        <f>IF(D364="","",(D364+G363)*(1+((1+'Retirement Calculator'!$B$56)^(1/12)-1)))</f>
        <v/>
      </c>
      <c r="H364" s="55" t="str">
        <f>IF(C364="","",FV((1+'Retirement Calculator'!$B$56)^(1/12)-1,AI364,-C364,,0))</f>
        <v/>
      </c>
      <c r="I364" s="71"/>
      <c r="J364" s="99"/>
      <c r="K364" s="99"/>
      <c r="L364" s="102" t="e">
        <f t="shared" si="104"/>
        <v>#N/A</v>
      </c>
      <c r="M364" s="12" t="str">
        <f>IF(I364="","",FV((1+'Retirement Calculator'!$B$57)^(1/12)-1,AR364,-I364,,0))</f>
        <v/>
      </c>
      <c r="N364" s="12" t="str">
        <f>IF(J364="","",(J364+N363)*(1+((1+'Retirement Calculator'!$B$57)^(1/12)-1)))</f>
        <v/>
      </c>
      <c r="O364" s="71"/>
      <c r="P364" s="71"/>
      <c r="Q364" s="99"/>
      <c r="R364" s="69" t="e">
        <f t="shared" si="105"/>
        <v>#N/A</v>
      </c>
      <c r="S364" s="12" t="str">
        <f>IF(O364="","",FV((1+'Retirement Calculator'!$B$58)^(1/12)-1,BA364,-O364,,0))</f>
        <v/>
      </c>
      <c r="T364" s="43" t="str">
        <f>IF(P364="","",(P364+T363)*(1+((1+'Retirement Calculator'!$B$58)^(1/12)-1)))</f>
        <v/>
      </c>
      <c r="U364" s="71"/>
      <c r="V364" s="99"/>
      <c r="W364" s="108" t="str">
        <f>IF(U364="","",(U364+W363)*(1+((1+'Retirement Calculator'!$C$65)^(1/12)-1)))</f>
        <v/>
      </c>
      <c r="X364" s="73">
        <f t="shared" si="100"/>
        <v>0</v>
      </c>
      <c r="Y364" s="83" t="str">
        <f>IF(ISERROR(B364),"",SUM($X$5:X364))</f>
        <v/>
      </c>
      <c r="Z364" s="73">
        <f t="shared" si="101"/>
        <v>0</v>
      </c>
      <c r="AA364" s="83" t="str">
        <f>IF(ISERROR(B364),"",IF(Z364=0,NA(),SUM($Z$5:Z364)))</f>
        <v/>
      </c>
      <c r="AB364" s="83">
        <f t="shared" si="102"/>
        <v>0</v>
      </c>
      <c r="AC364" s="83" t="str">
        <f>IF(ISERROR(B364),"",IF(AB364=0,NA(),SUM($AB$5:AB364)))</f>
        <v/>
      </c>
      <c r="AD364" s="68" t="str">
        <f>IF(ISERROR(AI364),"",IF(AG364=AG363+1,AD363*(1+'Retirement Calculator'!$B$6),AD363))</f>
        <v/>
      </c>
      <c r="AE364" s="135"/>
      <c r="AF364" s="83" t="str">
        <f>IF(AE364="","",NPER((1+'Retirement Calculator'!$B$15)/(1+'Retirement Calculator'!$B$14)-1,-12*AE364,AA364,,1))</f>
        <v/>
      </c>
      <c r="AG364" s="129" t="str">
        <f t="shared" si="106"/>
        <v/>
      </c>
      <c r="AH364" s="43" t="e">
        <f t="shared" si="107"/>
        <v>#N/A</v>
      </c>
      <c r="AI364" s="43" t="e">
        <f>IF(AI363&lt;'Retirement Calculator'!$B$68,AI363+1,NA())</f>
        <v>#N/A</v>
      </c>
      <c r="AJ364" s="47" t="str">
        <f>IF(ISERROR(AI364),"",IF(AG364=AG363+1,AJ363*(1+'Retirement Calculator'!$B$67),AJ363))</f>
        <v/>
      </c>
      <c r="AK364" s="43" t="e">
        <f>IF(ISERROR(AJ364),"",FV((1+'Retirement Calculator'!$B$56)^(1/12)-1,AI364,-AJ364,,0))</f>
        <v>#N/A</v>
      </c>
      <c r="AL364" s="47">
        <f>SUM($AJ$5:AJ364)</f>
        <v>15743347.467671828</v>
      </c>
      <c r="AN364" s="43" t="str">
        <f>IF(C364="","",SUM($C$5:C364))</f>
        <v/>
      </c>
      <c r="AP364" s="43" t="str">
        <f t="shared" si="108"/>
        <v/>
      </c>
      <c r="AQ364" s="43" t="e">
        <f t="shared" si="109"/>
        <v>#N/A</v>
      </c>
      <c r="AR364" s="43" t="e">
        <f>IF(AR363&lt;'Retirement Calculator'!$B$68,AR363+1,NA())</f>
        <v>#N/A</v>
      </c>
      <c r="AS364" s="45" t="str">
        <f>IF(ISERROR(AR364),"",IF(AP364=AP363+1,AS363*(1+'Retirement Calculator'!$B$67),AS363))</f>
        <v/>
      </c>
      <c r="AT364" s="43" t="e">
        <f>IF(ISERROR(AS364),"",FV((1+'Retirement Calculator'!$B$57)^(1/12)-1,AR364,-AS364,,0))</f>
        <v>#N/A</v>
      </c>
      <c r="AU364" s="47" t="e">
        <f>SUM($AJ$5:AS364)</f>
        <v>#N/A</v>
      </c>
      <c r="AW364" s="43" t="str">
        <f>IF(I364="","",SUM($I$5:I364))</f>
        <v/>
      </c>
      <c r="AY364" s="43" t="str">
        <f t="shared" si="110"/>
        <v/>
      </c>
      <c r="AZ364" s="43" t="e">
        <f t="shared" si="111"/>
        <v>#N/A</v>
      </c>
      <c r="BA364" s="43" t="e">
        <f>IF(BA363&lt;'Retirement Calculator'!$B$68,BA363+1,NA())</f>
        <v>#N/A</v>
      </c>
      <c r="BB364" s="45" t="str">
        <f>IF(ISERROR(BA364),"",IF(AY364=AY363+1,BB363*(1+'Retirement Calculator'!$B$67),BB363))</f>
        <v/>
      </c>
      <c r="BC364" s="43" t="e">
        <f>IF(ISERROR(BB364),"",FV((1+'Retirement Calculator'!$B$58)^(1/12)-1,BA364,-BB364,,0))</f>
        <v>#N/A</v>
      </c>
      <c r="BD364" s="47" t="e">
        <f>SUM($AJ$5:BB364)</f>
        <v>#N/A</v>
      </c>
      <c r="BF364" s="43" t="str">
        <f>IF(O364="","",SUM($O$5:O364))</f>
        <v/>
      </c>
      <c r="BH364" s="43" t="str">
        <f t="shared" si="112"/>
        <v/>
      </c>
      <c r="BI364" s="43" t="e">
        <f t="shared" si="113"/>
        <v>#N/A</v>
      </c>
      <c r="BJ364" s="43" t="e">
        <f>IF(BJ363&lt;'Retirement Calculator'!$B$68,BJ363+1,NA())</f>
        <v>#N/A</v>
      </c>
      <c r="BM364" s="43" t="str">
        <f t="shared" si="114"/>
        <v/>
      </c>
      <c r="BN364" s="43" t="e">
        <f t="shared" si="115"/>
        <v>#N/A</v>
      </c>
      <c r="BO364" s="43" t="e">
        <f>IF(BO363&lt;'Retirement Calculator'!$B$68,BO363+1,NA())</f>
        <v>#N/A</v>
      </c>
      <c r="BR364" s="43" t="str">
        <f t="shared" si="116"/>
        <v/>
      </c>
      <c r="BS364" s="43" t="e">
        <f t="shared" si="117"/>
        <v>#N/A</v>
      </c>
      <c r="BT364" s="43" t="e">
        <f>IF(BT363&lt;'Retirement Calculator'!$B$68,BT363+1,NA())</f>
        <v>#N/A</v>
      </c>
      <c r="BW364" s="43" t="str">
        <f t="shared" si="118"/>
        <v/>
      </c>
      <c r="BX364" s="43" t="e">
        <f t="shared" si="119"/>
        <v>#N/A</v>
      </c>
      <c r="BY364" s="43" t="e">
        <f>IF(BY363&lt;'Retirement Calculator'!$B$68,BY363+1,NA())</f>
        <v>#N/A</v>
      </c>
    </row>
    <row r="365" spans="1:77">
      <c r="A365" s="44"/>
      <c r="B365" s="12" t="e">
        <f xml:space="preserve"> IF(ISERROR(F365),NA(),AI365)</f>
        <v>#N/A</v>
      </c>
      <c r="C365" s="71"/>
      <c r="D365" s="104"/>
      <c r="E365" s="99"/>
      <c r="F365" s="102" t="e">
        <f t="shared" si="103"/>
        <v>#N/A</v>
      </c>
      <c r="G365" s="103" t="str">
        <f>IF(D365="","",(D365+G364)*(1+((1+'Retirement Calculator'!$B$56)^(1/12)-1)))</f>
        <v/>
      </c>
      <c r="H365" s="55" t="str">
        <f>IF(C365="","",FV((1+'Retirement Calculator'!$B$56)^(1/12)-1,AI365,-C365,,0))</f>
        <v/>
      </c>
      <c r="I365" s="71"/>
      <c r="J365" s="99"/>
      <c r="K365" s="99"/>
      <c r="L365" s="102" t="e">
        <f t="shared" si="104"/>
        <v>#N/A</v>
      </c>
      <c r="M365" s="12" t="str">
        <f>IF(I365="","",FV((1+'Retirement Calculator'!$B$57)^(1/12)-1,AR365,-I365,,0))</f>
        <v/>
      </c>
      <c r="N365" s="12" t="str">
        <f>IF(J365="","",(J365+N364)*(1+((1+'Retirement Calculator'!$B$57)^(1/12)-1)))</f>
        <v/>
      </c>
      <c r="O365" s="71"/>
      <c r="P365" s="71"/>
      <c r="Q365" s="99"/>
      <c r="R365" s="69" t="e">
        <f t="shared" si="105"/>
        <v>#N/A</v>
      </c>
      <c r="S365" s="12" t="str">
        <f>IF(O365="","",FV((1+'Retirement Calculator'!$B$58)^(1/12)-1,BA365,-O365,,0))</f>
        <v/>
      </c>
      <c r="T365" s="43" t="str">
        <f>IF(P365="","",(P365+T364)*(1+((1+'Retirement Calculator'!$B$58)^(1/12)-1)))</f>
        <v/>
      </c>
      <c r="U365" s="71"/>
      <c r="V365" s="99"/>
      <c r="W365" s="108" t="str">
        <f>IF(U365="","",(U365+W364)*(1+((1+'Retirement Calculator'!$C$65)^(1/12)-1)))</f>
        <v/>
      </c>
      <c r="X365" s="73">
        <f t="shared" si="100"/>
        <v>0</v>
      </c>
      <c r="Y365" s="83" t="str">
        <f>IF(ISERROR(B365),"",SUM($X$5:X365))</f>
        <v/>
      </c>
      <c r="Z365" s="73">
        <f t="shared" si="101"/>
        <v>0</v>
      </c>
      <c r="AA365" s="83" t="str">
        <f>IF(ISERROR(B365),"",IF(Z365=0,NA(),SUM($Z$5:Z365)))</f>
        <v/>
      </c>
      <c r="AB365" s="83">
        <f t="shared" si="102"/>
        <v>0</v>
      </c>
      <c r="AC365" s="83" t="str">
        <f>IF(ISERROR(B365),"",IF(AB365=0,NA(),SUM($AB$5:AB365)))</f>
        <v/>
      </c>
      <c r="AD365" s="68" t="str">
        <f>IF(ISERROR(AI365),"",IF(AG365=AG364+1,AD364*(1+'Retirement Calculator'!$B$6),AD364))</f>
        <v/>
      </c>
      <c r="AE365" s="135"/>
      <c r="AF365" s="83" t="str">
        <f>IF(AE365="","",NPER((1+'Retirement Calculator'!$B$15)/(1+'Retirement Calculator'!$B$14)-1,-12*AE365,AA365,,1))</f>
        <v/>
      </c>
      <c r="AG365" s="129" t="str">
        <f t="shared" si="106"/>
        <v/>
      </c>
      <c r="AH365" s="43" t="e">
        <f t="shared" si="107"/>
        <v>#N/A</v>
      </c>
      <c r="AI365" s="43" t="e">
        <f>IF(AI364&lt;'Retirement Calculator'!$B$68,AI364+1,NA())</f>
        <v>#N/A</v>
      </c>
      <c r="AJ365" s="47" t="str">
        <f>IF(ISERROR(AI365),"",IF(AG365=AG364+1,AJ364*(1+'Retirement Calculator'!$B$67),AJ364))</f>
        <v/>
      </c>
      <c r="AK365" s="43" t="e">
        <f>IF(ISERROR(AJ365),"",FV((1+'Retirement Calculator'!$B$56)^(1/12)-1,AI365,-AJ365,,0))</f>
        <v>#N/A</v>
      </c>
      <c r="AL365" s="47">
        <f>SUM($AJ$5:AJ365)</f>
        <v>15743347.467671828</v>
      </c>
      <c r="AN365" s="43" t="str">
        <f>IF(C365="","",SUM($C$5:C365))</f>
        <v/>
      </c>
      <c r="AP365" s="43" t="str">
        <f t="shared" si="108"/>
        <v/>
      </c>
      <c r="AQ365" s="43" t="e">
        <f t="shared" si="109"/>
        <v>#N/A</v>
      </c>
      <c r="AR365" s="43" t="e">
        <f>IF(AR364&lt;'Retirement Calculator'!$B$68,AR364+1,NA())</f>
        <v>#N/A</v>
      </c>
      <c r="AS365" s="45" t="str">
        <f>IF(ISERROR(AR365),"",IF(AP365=AP364+1,AS364*(1+'Retirement Calculator'!$B$67),AS364))</f>
        <v/>
      </c>
      <c r="AT365" s="43" t="e">
        <f>IF(ISERROR(AS365),"",FV((1+'Retirement Calculator'!$B$57)^(1/12)-1,AR365,-AS365,,0))</f>
        <v>#N/A</v>
      </c>
      <c r="AU365" s="47" t="e">
        <f>SUM($AJ$5:AS365)</f>
        <v>#N/A</v>
      </c>
      <c r="AW365" s="43" t="str">
        <f>IF(I365="","",SUM($I$5:I365))</f>
        <v/>
      </c>
      <c r="AY365" s="43" t="str">
        <f t="shared" si="110"/>
        <v/>
      </c>
      <c r="AZ365" s="43" t="e">
        <f t="shared" si="111"/>
        <v>#N/A</v>
      </c>
      <c r="BA365" s="43" t="e">
        <f>IF(BA364&lt;'Retirement Calculator'!$B$68,BA364+1,NA())</f>
        <v>#N/A</v>
      </c>
      <c r="BB365" s="45" t="str">
        <f>IF(ISERROR(BA365),"",IF(AY365=AY364+1,BB364*(1+'Retirement Calculator'!$B$67),BB364))</f>
        <v/>
      </c>
      <c r="BC365" s="43" t="e">
        <f>IF(ISERROR(BB365),"",FV((1+'Retirement Calculator'!$B$58)^(1/12)-1,BA365,-BB365,,0))</f>
        <v>#N/A</v>
      </c>
      <c r="BD365" s="47" t="e">
        <f>SUM($AJ$5:BB365)</f>
        <v>#N/A</v>
      </c>
      <c r="BF365" s="43" t="str">
        <f>IF(O365="","",SUM($O$5:O365))</f>
        <v/>
      </c>
      <c r="BH365" s="43" t="str">
        <f t="shared" si="112"/>
        <v/>
      </c>
      <c r="BI365" s="43" t="e">
        <f t="shared" si="113"/>
        <v>#N/A</v>
      </c>
      <c r="BJ365" s="43" t="e">
        <f>IF(BJ364&lt;'Retirement Calculator'!$B$68,BJ364+1,NA())</f>
        <v>#N/A</v>
      </c>
      <c r="BM365" s="43" t="str">
        <f t="shared" si="114"/>
        <v/>
      </c>
      <c r="BN365" s="43" t="e">
        <f t="shared" si="115"/>
        <v>#N/A</v>
      </c>
      <c r="BO365" s="43" t="e">
        <f>IF(BO364&lt;'Retirement Calculator'!$B$68,BO364+1,NA())</f>
        <v>#N/A</v>
      </c>
      <c r="BR365" s="43" t="str">
        <f t="shared" si="116"/>
        <v/>
      </c>
      <c r="BS365" s="43" t="e">
        <f t="shared" si="117"/>
        <v>#N/A</v>
      </c>
      <c r="BT365" s="43" t="e">
        <f>IF(BT364&lt;'Retirement Calculator'!$B$68,BT364+1,NA())</f>
        <v>#N/A</v>
      </c>
      <c r="BW365" s="43" t="str">
        <f t="shared" si="118"/>
        <v/>
      </c>
      <c r="BX365" s="43" t="e">
        <f t="shared" si="119"/>
        <v>#N/A</v>
      </c>
      <c r="BY365" s="43" t="e">
        <f>IF(BY364&lt;'Retirement Calculator'!$B$68,BY364+1,NA())</f>
        <v>#N/A</v>
      </c>
    </row>
    <row r="366" spans="1:77">
      <c r="A366" s="44"/>
      <c r="B366" s="12" t="e">
        <f xml:space="preserve"> IF(ISERROR(F366),NA(),AI366)</f>
        <v>#N/A</v>
      </c>
      <c r="C366" s="71"/>
      <c r="D366" s="104"/>
      <c r="E366" s="99"/>
      <c r="F366" s="102" t="e">
        <f t="shared" si="103"/>
        <v>#N/A</v>
      </c>
      <c r="G366" s="103" t="str">
        <f>IF(D366="","",(D366+G365)*(1+((1+'Retirement Calculator'!$B$56)^(1/12)-1)))</f>
        <v/>
      </c>
      <c r="H366" s="55" t="str">
        <f>IF(C366="","",FV((1+'Retirement Calculator'!$B$56)^(1/12)-1,AI366,-C366,,0))</f>
        <v/>
      </c>
      <c r="I366" s="71"/>
      <c r="J366" s="99"/>
      <c r="K366" s="99"/>
      <c r="L366" s="102" t="e">
        <f t="shared" si="104"/>
        <v>#N/A</v>
      </c>
      <c r="M366" s="12" t="str">
        <f>IF(I366="","",FV((1+'Retirement Calculator'!$B$57)^(1/12)-1,AR366,-I366,,0))</f>
        <v/>
      </c>
      <c r="N366" s="12" t="str">
        <f>IF(J366="","",(J366+N365)*(1+((1+'Retirement Calculator'!$B$57)^(1/12)-1)))</f>
        <v/>
      </c>
      <c r="O366" s="71"/>
      <c r="P366" s="71"/>
      <c r="Q366" s="99"/>
      <c r="R366" s="69" t="e">
        <f t="shared" si="105"/>
        <v>#N/A</v>
      </c>
      <c r="S366" s="12" t="str">
        <f>IF(O366="","",FV((1+'Retirement Calculator'!$B$58)^(1/12)-1,BA366,-O366,,0))</f>
        <v/>
      </c>
      <c r="T366" s="43" t="str">
        <f>IF(P366="","",(P366+T365)*(1+((1+'Retirement Calculator'!$B$58)^(1/12)-1)))</f>
        <v/>
      </c>
      <c r="U366" s="71"/>
      <c r="V366" s="99"/>
      <c r="W366" s="108" t="str">
        <f>IF(U366="","",(U366+W365)*(1+((1+'Retirement Calculator'!$C$65)^(1/12)-1)))</f>
        <v/>
      </c>
      <c r="X366" s="73">
        <f t="shared" si="100"/>
        <v>0</v>
      </c>
      <c r="Y366" s="83" t="str">
        <f>IF(ISERROR(B366),"",SUM($X$5:X366))</f>
        <v/>
      </c>
      <c r="Z366" s="73">
        <f t="shared" si="101"/>
        <v>0</v>
      </c>
      <c r="AA366" s="83" t="str">
        <f>IF(ISERROR(B366),"",IF(Z366=0,NA(),SUM($Z$5:Z366)))</f>
        <v/>
      </c>
      <c r="AB366" s="83">
        <f t="shared" si="102"/>
        <v>0</v>
      </c>
      <c r="AC366" s="83" t="str">
        <f>IF(ISERROR(B366),"",IF(AB366=0,NA(),SUM($AB$5:AB366)))</f>
        <v/>
      </c>
      <c r="AD366" s="68" t="str">
        <f>IF(ISERROR(AI366),"",IF(AG366=AG365+1,AD365*(1+'Retirement Calculator'!$B$6),AD365))</f>
        <v/>
      </c>
      <c r="AE366" s="135"/>
      <c r="AF366" s="83" t="str">
        <f>IF(AE366="","",NPER((1+'Retirement Calculator'!$B$15)/(1+'Retirement Calculator'!$B$14)-1,-12*AE366,AA366,,1))</f>
        <v/>
      </c>
      <c r="AG366" s="129" t="str">
        <f t="shared" si="106"/>
        <v/>
      </c>
      <c r="AH366" s="43" t="e">
        <f t="shared" si="107"/>
        <v>#N/A</v>
      </c>
      <c r="AI366" s="43" t="e">
        <f>IF(AI365&lt;'Retirement Calculator'!$B$68,AI365+1,NA())</f>
        <v>#N/A</v>
      </c>
      <c r="AJ366" s="47" t="str">
        <f>IF(ISERROR(AI366),"",IF(AG366=AG365+1,AJ365*(1+'Retirement Calculator'!$B$67),AJ365))</f>
        <v/>
      </c>
      <c r="AK366" s="43" t="e">
        <f>IF(ISERROR(AJ366),"",FV((1+'Retirement Calculator'!$B$56)^(1/12)-1,AI366,-AJ366,,0))</f>
        <v>#N/A</v>
      </c>
      <c r="AL366" s="47">
        <f>SUM($AJ$5:AJ366)</f>
        <v>15743347.467671828</v>
      </c>
      <c r="AN366" s="43" t="str">
        <f>IF(C366="","",SUM($C$5:C366))</f>
        <v/>
      </c>
      <c r="AP366" s="43" t="str">
        <f t="shared" si="108"/>
        <v/>
      </c>
      <c r="AQ366" s="43" t="e">
        <f t="shared" si="109"/>
        <v>#N/A</v>
      </c>
      <c r="AR366" s="43" t="e">
        <f>IF(AR365&lt;'Retirement Calculator'!$B$68,AR365+1,NA())</f>
        <v>#N/A</v>
      </c>
      <c r="AS366" s="45" t="str">
        <f>IF(ISERROR(AR366),"",IF(AP366=AP365+1,AS365*(1+'Retirement Calculator'!$B$67),AS365))</f>
        <v/>
      </c>
      <c r="AT366" s="43" t="e">
        <f>IF(ISERROR(AS366),"",FV((1+'Retirement Calculator'!$B$57)^(1/12)-1,AR366,-AS366,,0))</f>
        <v>#N/A</v>
      </c>
      <c r="AU366" s="47" t="e">
        <f>SUM($AJ$5:AS366)</f>
        <v>#N/A</v>
      </c>
      <c r="AW366" s="43" t="str">
        <f>IF(I366="","",SUM($I$5:I366))</f>
        <v/>
      </c>
      <c r="AY366" s="43" t="str">
        <f t="shared" si="110"/>
        <v/>
      </c>
      <c r="AZ366" s="43" t="e">
        <f t="shared" si="111"/>
        <v>#N/A</v>
      </c>
      <c r="BA366" s="43" t="e">
        <f>IF(BA365&lt;'Retirement Calculator'!$B$68,BA365+1,NA())</f>
        <v>#N/A</v>
      </c>
      <c r="BB366" s="45" t="str">
        <f>IF(ISERROR(BA366),"",IF(AY366=AY365+1,BB365*(1+'Retirement Calculator'!$B$67),BB365))</f>
        <v/>
      </c>
      <c r="BC366" s="43" t="e">
        <f>IF(ISERROR(BB366),"",FV((1+'Retirement Calculator'!$B$58)^(1/12)-1,BA366,-BB366,,0))</f>
        <v>#N/A</v>
      </c>
      <c r="BD366" s="47" t="e">
        <f>SUM($AJ$5:BB366)</f>
        <v>#N/A</v>
      </c>
      <c r="BF366" s="43" t="str">
        <f>IF(O366="","",SUM($O$5:O366))</f>
        <v/>
      </c>
      <c r="BH366" s="43" t="str">
        <f t="shared" si="112"/>
        <v/>
      </c>
      <c r="BI366" s="43" t="e">
        <f t="shared" si="113"/>
        <v>#N/A</v>
      </c>
      <c r="BJ366" s="43" t="e">
        <f>IF(BJ365&lt;'Retirement Calculator'!$B$68,BJ365+1,NA())</f>
        <v>#N/A</v>
      </c>
      <c r="BM366" s="43" t="str">
        <f t="shared" si="114"/>
        <v/>
      </c>
      <c r="BN366" s="43" t="e">
        <f t="shared" si="115"/>
        <v>#N/A</v>
      </c>
      <c r="BO366" s="43" t="e">
        <f>IF(BO365&lt;'Retirement Calculator'!$B$68,BO365+1,NA())</f>
        <v>#N/A</v>
      </c>
      <c r="BR366" s="43" t="str">
        <f t="shared" si="116"/>
        <v/>
      </c>
      <c r="BS366" s="43" t="e">
        <f t="shared" si="117"/>
        <v>#N/A</v>
      </c>
      <c r="BT366" s="43" t="e">
        <f>IF(BT365&lt;'Retirement Calculator'!$B$68,BT365+1,NA())</f>
        <v>#N/A</v>
      </c>
      <c r="BW366" s="43" t="str">
        <f t="shared" si="118"/>
        <v/>
      </c>
      <c r="BX366" s="43" t="e">
        <f t="shared" si="119"/>
        <v>#N/A</v>
      </c>
      <c r="BY366" s="43" t="e">
        <f>IF(BY365&lt;'Retirement Calculator'!$B$68,BY365+1,NA())</f>
        <v>#N/A</v>
      </c>
    </row>
    <row r="367" spans="1:77">
      <c r="A367" s="44"/>
      <c r="B367" s="12" t="e">
        <f xml:space="preserve"> IF(ISERROR(F367),NA(),AI367)</f>
        <v>#N/A</v>
      </c>
      <c r="C367" s="71"/>
      <c r="D367" s="104"/>
      <c r="E367" s="99"/>
      <c r="F367" s="102" t="e">
        <f t="shared" si="103"/>
        <v>#N/A</v>
      </c>
      <c r="G367" s="103" t="str">
        <f>IF(D367="","",(D367+G366)*(1+((1+'Retirement Calculator'!$B$56)^(1/12)-1)))</f>
        <v/>
      </c>
      <c r="H367" s="55" t="str">
        <f>IF(C367="","",FV((1+'Retirement Calculator'!$B$56)^(1/12)-1,AI367,-C367,,0))</f>
        <v/>
      </c>
      <c r="I367" s="71"/>
      <c r="J367" s="99"/>
      <c r="K367" s="99"/>
      <c r="L367" s="102" t="e">
        <f t="shared" si="104"/>
        <v>#N/A</v>
      </c>
      <c r="M367" s="12" t="str">
        <f>IF(I367="","",FV((1+'Retirement Calculator'!$B$57)^(1/12)-1,AR367,-I367,,0))</f>
        <v/>
      </c>
      <c r="N367" s="12" t="str">
        <f>IF(J367="","",(J367+N366)*(1+((1+'Retirement Calculator'!$B$57)^(1/12)-1)))</f>
        <v/>
      </c>
      <c r="O367" s="71"/>
      <c r="P367" s="71"/>
      <c r="Q367" s="99"/>
      <c r="R367" s="69" t="e">
        <f t="shared" si="105"/>
        <v>#N/A</v>
      </c>
      <c r="S367" s="12" t="str">
        <f>IF(O367="","",FV((1+'Retirement Calculator'!$B$58)^(1/12)-1,BA367,-O367,,0))</f>
        <v/>
      </c>
      <c r="T367" s="43" t="str">
        <f>IF(P367="","",(P367+T366)*(1+((1+'Retirement Calculator'!$B$58)^(1/12)-1)))</f>
        <v/>
      </c>
      <c r="U367" s="71"/>
      <c r="V367" s="99"/>
      <c r="W367" s="108" t="str">
        <f>IF(U367="","",(U367+W366)*(1+((1+'Retirement Calculator'!$C$65)^(1/12)-1)))</f>
        <v/>
      </c>
      <c r="X367" s="73">
        <f t="shared" si="100"/>
        <v>0</v>
      </c>
      <c r="Y367" s="83" t="str">
        <f>IF(ISERROR(B367),"",SUM($X$5:X367))</f>
        <v/>
      </c>
      <c r="Z367" s="73">
        <f t="shared" si="101"/>
        <v>0</v>
      </c>
      <c r="AA367" s="83" t="str">
        <f>IF(ISERROR(B367),"",IF(Z367=0,NA(),SUM($Z$5:Z367)))</f>
        <v/>
      </c>
      <c r="AB367" s="83">
        <f t="shared" si="102"/>
        <v>0</v>
      </c>
      <c r="AC367" s="83" t="str">
        <f>IF(ISERROR(B367),"",IF(AB367=0,NA(),SUM($AB$5:AB367)))</f>
        <v/>
      </c>
      <c r="AD367" s="68" t="str">
        <f>IF(ISERROR(AI367),"",IF(AG367=AG366+1,AD366*(1+'Retirement Calculator'!$B$6),AD366))</f>
        <v/>
      </c>
      <c r="AE367" s="135"/>
      <c r="AF367" s="83" t="str">
        <f>IF(AE367="","",NPER((1+'Retirement Calculator'!$B$15)/(1+'Retirement Calculator'!$B$14)-1,-12*AE367,AA367,,1))</f>
        <v/>
      </c>
      <c r="AG367" s="129" t="str">
        <f t="shared" si="106"/>
        <v/>
      </c>
      <c r="AH367" s="43" t="e">
        <f t="shared" si="107"/>
        <v>#N/A</v>
      </c>
      <c r="AI367" s="43" t="e">
        <f>IF(AI366&lt;'Retirement Calculator'!$B$68,AI366+1,NA())</f>
        <v>#N/A</v>
      </c>
      <c r="AJ367" s="47" t="str">
        <f>IF(ISERROR(AI367),"",IF(AG367=AG366+1,AJ366*(1+'Retirement Calculator'!$B$67),AJ366))</f>
        <v/>
      </c>
      <c r="AK367" s="43" t="e">
        <f>IF(ISERROR(AJ367),"",FV((1+'Retirement Calculator'!$B$56)^(1/12)-1,AI367,-AJ367,,0))</f>
        <v>#N/A</v>
      </c>
      <c r="AL367" s="47">
        <f>SUM($AJ$5:AJ367)</f>
        <v>15743347.467671828</v>
      </c>
      <c r="AN367" s="43" t="str">
        <f>IF(C367="","",SUM($C$5:C367))</f>
        <v/>
      </c>
      <c r="AP367" s="43" t="str">
        <f t="shared" si="108"/>
        <v/>
      </c>
      <c r="AQ367" s="43" t="e">
        <f t="shared" si="109"/>
        <v>#N/A</v>
      </c>
      <c r="AR367" s="43" t="e">
        <f>IF(AR366&lt;'Retirement Calculator'!$B$68,AR366+1,NA())</f>
        <v>#N/A</v>
      </c>
      <c r="AS367" s="45" t="str">
        <f>IF(ISERROR(AR367),"",IF(AP367=AP366+1,AS366*(1+'Retirement Calculator'!$B$67),AS366))</f>
        <v/>
      </c>
      <c r="AT367" s="43" t="e">
        <f>IF(ISERROR(AS367),"",FV((1+'Retirement Calculator'!$B$57)^(1/12)-1,AR367,-AS367,,0))</f>
        <v>#N/A</v>
      </c>
      <c r="AU367" s="47" t="e">
        <f>SUM($AJ$5:AS367)</f>
        <v>#N/A</v>
      </c>
      <c r="AW367" s="43" t="str">
        <f>IF(I367="","",SUM($I$5:I367))</f>
        <v/>
      </c>
      <c r="AY367" s="43" t="str">
        <f t="shared" si="110"/>
        <v/>
      </c>
      <c r="AZ367" s="43" t="e">
        <f t="shared" si="111"/>
        <v>#N/A</v>
      </c>
      <c r="BA367" s="43" t="e">
        <f>IF(BA366&lt;'Retirement Calculator'!$B$68,BA366+1,NA())</f>
        <v>#N/A</v>
      </c>
      <c r="BB367" s="45" t="str">
        <f>IF(ISERROR(BA367),"",IF(AY367=AY366+1,BB366*(1+'Retirement Calculator'!$B$67),BB366))</f>
        <v/>
      </c>
      <c r="BC367" s="43" t="e">
        <f>IF(ISERROR(BB367),"",FV((1+'Retirement Calculator'!$B$58)^(1/12)-1,BA367,-BB367,,0))</f>
        <v>#N/A</v>
      </c>
      <c r="BD367" s="47" t="e">
        <f>SUM($AJ$5:BB367)</f>
        <v>#N/A</v>
      </c>
      <c r="BF367" s="43" t="str">
        <f>IF(O367="","",SUM($O$5:O367))</f>
        <v/>
      </c>
      <c r="BH367" s="43" t="str">
        <f t="shared" si="112"/>
        <v/>
      </c>
      <c r="BI367" s="43" t="e">
        <f t="shared" si="113"/>
        <v>#N/A</v>
      </c>
      <c r="BJ367" s="43" t="e">
        <f>IF(BJ366&lt;'Retirement Calculator'!$B$68,BJ366+1,NA())</f>
        <v>#N/A</v>
      </c>
      <c r="BM367" s="43" t="str">
        <f t="shared" si="114"/>
        <v/>
      </c>
      <c r="BN367" s="43" t="e">
        <f t="shared" si="115"/>
        <v>#N/A</v>
      </c>
      <c r="BO367" s="43" t="e">
        <f>IF(BO366&lt;'Retirement Calculator'!$B$68,BO366+1,NA())</f>
        <v>#N/A</v>
      </c>
      <c r="BR367" s="43" t="str">
        <f t="shared" si="116"/>
        <v/>
      </c>
      <c r="BS367" s="43" t="e">
        <f t="shared" si="117"/>
        <v>#N/A</v>
      </c>
      <c r="BT367" s="43" t="e">
        <f>IF(BT366&lt;'Retirement Calculator'!$B$68,BT366+1,NA())</f>
        <v>#N/A</v>
      </c>
      <c r="BW367" s="43" t="str">
        <f t="shared" si="118"/>
        <v/>
      </c>
      <c r="BX367" s="43" t="e">
        <f t="shared" si="119"/>
        <v>#N/A</v>
      </c>
      <c r="BY367" s="43" t="e">
        <f>IF(BY366&lt;'Retirement Calculator'!$B$68,BY366+1,NA())</f>
        <v>#N/A</v>
      </c>
    </row>
    <row r="368" spans="1:77">
      <c r="A368" s="44"/>
      <c r="B368" s="12" t="e">
        <f xml:space="preserve"> IF(ISERROR(F368),NA(),AI368)</f>
        <v>#N/A</v>
      </c>
      <c r="C368" s="71"/>
      <c r="D368" s="104"/>
      <c r="E368" s="99"/>
      <c r="F368" s="102" t="e">
        <f t="shared" si="103"/>
        <v>#N/A</v>
      </c>
      <c r="G368" s="103" t="str">
        <f>IF(D368="","",(D368+G367)*(1+((1+'Retirement Calculator'!$B$56)^(1/12)-1)))</f>
        <v/>
      </c>
      <c r="H368" s="55" t="str">
        <f>IF(C368="","",FV((1+'Retirement Calculator'!$B$56)^(1/12)-1,AI368,-C368,,0))</f>
        <v/>
      </c>
      <c r="I368" s="71"/>
      <c r="J368" s="99"/>
      <c r="K368" s="99"/>
      <c r="L368" s="102" t="e">
        <f t="shared" si="104"/>
        <v>#N/A</v>
      </c>
      <c r="M368" s="12" t="str">
        <f>IF(I368="","",FV((1+'Retirement Calculator'!$B$57)^(1/12)-1,AR368,-I368,,0))</f>
        <v/>
      </c>
      <c r="N368" s="12" t="str">
        <f>IF(J368="","",(J368+N367)*(1+((1+'Retirement Calculator'!$B$57)^(1/12)-1)))</f>
        <v/>
      </c>
      <c r="O368" s="71"/>
      <c r="P368" s="71"/>
      <c r="Q368" s="99"/>
      <c r="R368" s="69" t="e">
        <f t="shared" si="105"/>
        <v>#N/A</v>
      </c>
      <c r="S368" s="12" t="str">
        <f>IF(O368="","",FV((1+'Retirement Calculator'!$B$58)^(1/12)-1,BA368,-O368,,0))</f>
        <v/>
      </c>
      <c r="T368" s="43" t="str">
        <f>IF(P368="","",(P368+T367)*(1+((1+'Retirement Calculator'!$B$58)^(1/12)-1)))</f>
        <v/>
      </c>
      <c r="U368" s="71"/>
      <c r="V368" s="99"/>
      <c r="W368" s="108" t="str">
        <f>IF(U368="","",(U368+W367)*(1+((1+'Retirement Calculator'!$C$65)^(1/12)-1)))</f>
        <v/>
      </c>
      <c r="X368" s="73">
        <f t="shared" si="100"/>
        <v>0</v>
      </c>
      <c r="Y368" s="83" t="str">
        <f>IF(ISERROR(B368),"",SUM($X$5:X368))</f>
        <v/>
      </c>
      <c r="Z368" s="73">
        <f t="shared" si="101"/>
        <v>0</v>
      </c>
      <c r="AA368" s="83" t="str">
        <f>IF(ISERROR(B368),"",IF(Z368=0,NA(),SUM($Z$5:Z368)))</f>
        <v/>
      </c>
      <c r="AB368" s="83">
        <f t="shared" si="102"/>
        <v>0</v>
      </c>
      <c r="AC368" s="83" t="str">
        <f>IF(ISERROR(B368),"",IF(AB368=0,NA(),SUM($AB$5:AB368)))</f>
        <v/>
      </c>
      <c r="AD368" s="68" t="str">
        <f>IF(ISERROR(AI368),"",IF(AG368=AG367+1,AD367*(1+'Retirement Calculator'!$B$6),AD367))</f>
        <v/>
      </c>
      <c r="AE368" s="135"/>
      <c r="AF368" s="83" t="str">
        <f>IF(AE368="","",NPER((1+'Retirement Calculator'!$B$15)/(1+'Retirement Calculator'!$B$14)-1,-12*AE368,AA368,,1))</f>
        <v/>
      </c>
      <c r="AG368" s="129" t="str">
        <f t="shared" si="106"/>
        <v/>
      </c>
      <c r="AH368" s="43" t="e">
        <f t="shared" si="107"/>
        <v>#N/A</v>
      </c>
      <c r="AI368" s="43" t="e">
        <f>IF(AI367&lt;'Retirement Calculator'!$B$68,AI367+1,NA())</f>
        <v>#N/A</v>
      </c>
      <c r="AJ368" s="47" t="str">
        <f>IF(ISERROR(AI368),"",IF(AG368=AG367+1,AJ367*(1+'Retirement Calculator'!$B$67),AJ367))</f>
        <v/>
      </c>
      <c r="AK368" s="43" t="e">
        <f>IF(ISERROR(AJ368),"",FV((1+'Retirement Calculator'!$B$56)^(1/12)-1,AI368,-AJ368,,0))</f>
        <v>#N/A</v>
      </c>
      <c r="AL368" s="47">
        <f>SUM($AJ$5:AJ368)</f>
        <v>15743347.467671828</v>
      </c>
      <c r="AN368" s="43" t="str">
        <f>IF(C368="","",SUM($C$5:C368))</f>
        <v/>
      </c>
      <c r="AP368" s="43" t="str">
        <f t="shared" si="108"/>
        <v/>
      </c>
      <c r="AQ368" s="43" t="e">
        <f t="shared" si="109"/>
        <v>#N/A</v>
      </c>
      <c r="AR368" s="43" t="e">
        <f>IF(AR367&lt;'Retirement Calculator'!$B$68,AR367+1,NA())</f>
        <v>#N/A</v>
      </c>
      <c r="AS368" s="45" t="str">
        <f>IF(ISERROR(AR368),"",IF(AP368=AP367+1,AS367*(1+'Retirement Calculator'!$B$67),AS367))</f>
        <v/>
      </c>
      <c r="AT368" s="43" t="e">
        <f>IF(ISERROR(AS368),"",FV((1+'Retirement Calculator'!$B$57)^(1/12)-1,AR368,-AS368,,0))</f>
        <v>#N/A</v>
      </c>
      <c r="AU368" s="47" t="e">
        <f>SUM($AJ$5:AS368)</f>
        <v>#N/A</v>
      </c>
      <c r="AW368" s="43" t="str">
        <f>IF(I368="","",SUM($I$5:I368))</f>
        <v/>
      </c>
      <c r="AY368" s="43" t="str">
        <f t="shared" si="110"/>
        <v/>
      </c>
      <c r="AZ368" s="43" t="e">
        <f t="shared" si="111"/>
        <v>#N/A</v>
      </c>
      <c r="BA368" s="43" t="e">
        <f>IF(BA367&lt;'Retirement Calculator'!$B$68,BA367+1,NA())</f>
        <v>#N/A</v>
      </c>
      <c r="BB368" s="45" t="str">
        <f>IF(ISERROR(BA368),"",IF(AY368=AY367+1,BB367*(1+'Retirement Calculator'!$B$67),BB367))</f>
        <v/>
      </c>
      <c r="BC368" s="43" t="e">
        <f>IF(ISERROR(BB368),"",FV((1+'Retirement Calculator'!$B$58)^(1/12)-1,BA368,-BB368,,0))</f>
        <v>#N/A</v>
      </c>
      <c r="BD368" s="47" t="e">
        <f>SUM($AJ$5:BB368)</f>
        <v>#N/A</v>
      </c>
      <c r="BF368" s="43" t="str">
        <f>IF(O368="","",SUM($O$5:O368))</f>
        <v/>
      </c>
      <c r="BH368" s="43" t="str">
        <f t="shared" si="112"/>
        <v/>
      </c>
      <c r="BI368" s="43" t="e">
        <f t="shared" si="113"/>
        <v>#N/A</v>
      </c>
      <c r="BJ368" s="43" t="e">
        <f>IF(BJ367&lt;'Retirement Calculator'!$B$68,BJ367+1,NA())</f>
        <v>#N/A</v>
      </c>
      <c r="BM368" s="43" t="str">
        <f t="shared" si="114"/>
        <v/>
      </c>
      <c r="BN368" s="43" t="e">
        <f t="shared" si="115"/>
        <v>#N/A</v>
      </c>
      <c r="BO368" s="43" t="e">
        <f>IF(BO367&lt;'Retirement Calculator'!$B$68,BO367+1,NA())</f>
        <v>#N/A</v>
      </c>
      <c r="BR368" s="43" t="str">
        <f t="shared" si="116"/>
        <v/>
      </c>
      <c r="BS368" s="43" t="e">
        <f t="shared" si="117"/>
        <v>#N/A</v>
      </c>
      <c r="BT368" s="43" t="e">
        <f>IF(BT367&lt;'Retirement Calculator'!$B$68,BT367+1,NA())</f>
        <v>#N/A</v>
      </c>
      <c r="BW368" s="43" t="str">
        <f t="shared" si="118"/>
        <v/>
      </c>
      <c r="BX368" s="43" t="e">
        <f t="shared" si="119"/>
        <v>#N/A</v>
      </c>
      <c r="BY368" s="43" t="e">
        <f>IF(BY367&lt;'Retirement Calculator'!$B$68,BY367+1,NA())</f>
        <v>#N/A</v>
      </c>
    </row>
    <row r="369" spans="1:77">
      <c r="A369" s="44"/>
      <c r="B369" s="12" t="e">
        <f xml:space="preserve"> IF(ISERROR(F369),NA(),AI369)</f>
        <v>#N/A</v>
      </c>
      <c r="C369" s="71"/>
      <c r="D369" s="104"/>
      <c r="E369" s="99"/>
      <c r="F369" s="102" t="e">
        <f t="shared" si="103"/>
        <v>#N/A</v>
      </c>
      <c r="G369" s="103" t="str">
        <f>IF(D369="","",(D369+G368)*(1+((1+'Retirement Calculator'!$B$56)^(1/12)-1)))</f>
        <v/>
      </c>
      <c r="H369" s="55" t="str">
        <f>IF(C369="","",FV((1+'Retirement Calculator'!$B$56)^(1/12)-1,AI369,-C369,,0))</f>
        <v/>
      </c>
      <c r="I369" s="71"/>
      <c r="J369" s="99"/>
      <c r="K369" s="99"/>
      <c r="L369" s="102" t="e">
        <f t="shared" si="104"/>
        <v>#N/A</v>
      </c>
      <c r="M369" s="12" t="str">
        <f>IF(I369="","",FV((1+'Retirement Calculator'!$B$57)^(1/12)-1,AR369,-I369,,0))</f>
        <v/>
      </c>
      <c r="N369" s="12" t="str">
        <f>IF(J369="","",(J369+N368)*(1+((1+'Retirement Calculator'!$B$57)^(1/12)-1)))</f>
        <v/>
      </c>
      <c r="O369" s="71"/>
      <c r="P369" s="71"/>
      <c r="Q369" s="99"/>
      <c r="R369" s="69" t="e">
        <f t="shared" si="105"/>
        <v>#N/A</v>
      </c>
      <c r="S369" s="12" t="str">
        <f>IF(O369="","",FV((1+'Retirement Calculator'!$B$58)^(1/12)-1,BA369,-O369,,0))</f>
        <v/>
      </c>
      <c r="T369" s="43" t="str">
        <f>IF(P369="","",(P369+T368)*(1+((1+'Retirement Calculator'!$B$58)^(1/12)-1)))</f>
        <v/>
      </c>
      <c r="U369" s="71"/>
      <c r="V369" s="99"/>
      <c r="W369" s="108" t="str">
        <f>IF(U369="","",(U369+W368)*(1+((1+'Retirement Calculator'!$C$65)^(1/12)-1)))</f>
        <v/>
      </c>
      <c r="X369" s="73">
        <f t="shared" si="100"/>
        <v>0</v>
      </c>
      <c r="Y369" s="83" t="str">
        <f>IF(ISERROR(B369),"",SUM($X$5:X369))</f>
        <v/>
      </c>
      <c r="Z369" s="73">
        <f t="shared" si="101"/>
        <v>0</v>
      </c>
      <c r="AA369" s="83" t="str">
        <f>IF(ISERROR(B369),"",IF(Z369=0,NA(),SUM($Z$5:Z369)))</f>
        <v/>
      </c>
      <c r="AB369" s="83">
        <f t="shared" si="102"/>
        <v>0</v>
      </c>
      <c r="AC369" s="83" t="str">
        <f>IF(ISERROR(B369),"",IF(AB369=0,NA(),SUM($AB$5:AB369)))</f>
        <v/>
      </c>
      <c r="AD369" s="68" t="str">
        <f>IF(ISERROR(AI369),"",IF(AG369=AG368+1,AD368*(1+'Retirement Calculator'!$B$6),AD368))</f>
        <v/>
      </c>
      <c r="AE369" s="135"/>
      <c r="AF369" s="83" t="str">
        <f>IF(AE369="","",NPER((1+'Retirement Calculator'!$B$15)/(1+'Retirement Calculator'!$B$14)-1,-12*AE369,AA369,,1))</f>
        <v/>
      </c>
      <c r="AG369" s="129" t="str">
        <f t="shared" si="106"/>
        <v/>
      </c>
      <c r="AH369" s="43" t="e">
        <f t="shared" si="107"/>
        <v>#N/A</v>
      </c>
      <c r="AI369" s="43" t="e">
        <f>IF(AI368&lt;'Retirement Calculator'!$B$68,AI368+1,NA())</f>
        <v>#N/A</v>
      </c>
      <c r="AJ369" s="47" t="str">
        <f>IF(ISERROR(AI369),"",IF(AG369=AG368+1,AJ368*(1+'Retirement Calculator'!$B$67),AJ368))</f>
        <v/>
      </c>
      <c r="AK369" s="43" t="e">
        <f>IF(ISERROR(AJ369),"",FV((1+'Retirement Calculator'!$B$56)^(1/12)-1,AI369,-AJ369,,0))</f>
        <v>#N/A</v>
      </c>
      <c r="AL369" s="47">
        <f>SUM($AJ$5:AJ369)</f>
        <v>15743347.467671828</v>
      </c>
      <c r="AN369" s="43" t="str">
        <f>IF(C369="","",SUM($C$5:C369))</f>
        <v/>
      </c>
      <c r="AP369" s="43" t="str">
        <f t="shared" si="108"/>
        <v/>
      </c>
      <c r="AQ369" s="43" t="e">
        <f t="shared" si="109"/>
        <v>#N/A</v>
      </c>
      <c r="AR369" s="43" t="e">
        <f>IF(AR368&lt;'Retirement Calculator'!$B$68,AR368+1,NA())</f>
        <v>#N/A</v>
      </c>
      <c r="AS369" s="45" t="str">
        <f>IF(ISERROR(AR369),"",IF(AP369=AP368+1,AS368*(1+'Retirement Calculator'!$B$67),AS368))</f>
        <v/>
      </c>
      <c r="AT369" s="43" t="e">
        <f>IF(ISERROR(AS369),"",FV((1+'Retirement Calculator'!$B$57)^(1/12)-1,AR369,-AS369,,0))</f>
        <v>#N/A</v>
      </c>
      <c r="AU369" s="47" t="e">
        <f>SUM($AJ$5:AS369)</f>
        <v>#N/A</v>
      </c>
      <c r="AW369" s="43" t="str">
        <f>IF(I369="","",SUM($I$5:I369))</f>
        <v/>
      </c>
      <c r="AY369" s="43" t="str">
        <f t="shared" si="110"/>
        <v/>
      </c>
      <c r="AZ369" s="43" t="e">
        <f t="shared" si="111"/>
        <v>#N/A</v>
      </c>
      <c r="BA369" s="43" t="e">
        <f>IF(BA368&lt;'Retirement Calculator'!$B$68,BA368+1,NA())</f>
        <v>#N/A</v>
      </c>
      <c r="BB369" s="45" t="str">
        <f>IF(ISERROR(BA369),"",IF(AY369=AY368+1,BB368*(1+'Retirement Calculator'!$B$67),BB368))</f>
        <v/>
      </c>
      <c r="BC369" s="43" t="e">
        <f>IF(ISERROR(BB369),"",FV((1+'Retirement Calculator'!$B$58)^(1/12)-1,BA369,-BB369,,0))</f>
        <v>#N/A</v>
      </c>
      <c r="BD369" s="47" t="e">
        <f>SUM($AJ$5:BB369)</f>
        <v>#N/A</v>
      </c>
      <c r="BF369" s="43" t="str">
        <f>IF(O369="","",SUM($O$5:O369))</f>
        <v/>
      </c>
      <c r="BH369" s="43" t="str">
        <f t="shared" si="112"/>
        <v/>
      </c>
      <c r="BI369" s="43" t="e">
        <f t="shared" si="113"/>
        <v>#N/A</v>
      </c>
      <c r="BJ369" s="43" t="e">
        <f>IF(BJ368&lt;'Retirement Calculator'!$B$68,BJ368+1,NA())</f>
        <v>#N/A</v>
      </c>
      <c r="BM369" s="43" t="str">
        <f t="shared" si="114"/>
        <v/>
      </c>
      <c r="BN369" s="43" t="e">
        <f t="shared" si="115"/>
        <v>#N/A</v>
      </c>
      <c r="BO369" s="43" t="e">
        <f>IF(BO368&lt;'Retirement Calculator'!$B$68,BO368+1,NA())</f>
        <v>#N/A</v>
      </c>
      <c r="BR369" s="43" t="str">
        <f t="shared" si="116"/>
        <v/>
      </c>
      <c r="BS369" s="43" t="e">
        <f t="shared" si="117"/>
        <v>#N/A</v>
      </c>
      <c r="BT369" s="43" t="e">
        <f>IF(BT368&lt;'Retirement Calculator'!$B$68,BT368+1,NA())</f>
        <v>#N/A</v>
      </c>
      <c r="BW369" s="43" t="str">
        <f t="shared" si="118"/>
        <v/>
      </c>
      <c r="BX369" s="43" t="e">
        <f t="shared" si="119"/>
        <v>#N/A</v>
      </c>
      <c r="BY369" s="43" t="e">
        <f>IF(BY368&lt;'Retirement Calculator'!$B$68,BY368+1,NA())</f>
        <v>#N/A</v>
      </c>
    </row>
    <row r="370" spans="1:77">
      <c r="A370" s="44"/>
      <c r="B370" s="12" t="e">
        <f xml:space="preserve"> IF(ISERROR(F370),NA(),AI370)</f>
        <v>#N/A</v>
      </c>
      <c r="C370" s="71"/>
      <c r="D370" s="104"/>
      <c r="E370" s="99"/>
      <c r="F370" s="102" t="e">
        <f t="shared" si="103"/>
        <v>#N/A</v>
      </c>
      <c r="G370" s="103" t="str">
        <f>IF(D370="","",(D370+G369)*(1+((1+'Retirement Calculator'!$B$56)^(1/12)-1)))</f>
        <v/>
      </c>
      <c r="H370" s="55" t="str">
        <f>IF(C370="","",FV((1+'Retirement Calculator'!$B$56)^(1/12)-1,AI370,-C370,,0))</f>
        <v/>
      </c>
      <c r="I370" s="71"/>
      <c r="J370" s="99"/>
      <c r="K370" s="99"/>
      <c r="L370" s="102" t="e">
        <f t="shared" si="104"/>
        <v>#N/A</v>
      </c>
      <c r="M370" s="12" t="str">
        <f>IF(I370="","",FV((1+'Retirement Calculator'!$B$57)^(1/12)-1,AR370,-I370,,0))</f>
        <v/>
      </c>
      <c r="N370" s="12" t="str">
        <f>IF(J370="","",(J370+N369)*(1+((1+'Retirement Calculator'!$B$57)^(1/12)-1)))</f>
        <v/>
      </c>
      <c r="O370" s="71"/>
      <c r="P370" s="71"/>
      <c r="Q370" s="99"/>
      <c r="R370" s="69" t="e">
        <f t="shared" si="105"/>
        <v>#N/A</v>
      </c>
      <c r="S370" s="12" t="str">
        <f>IF(O370="","",FV((1+'Retirement Calculator'!$B$58)^(1/12)-1,BA370,-O370,,0))</f>
        <v/>
      </c>
      <c r="T370" s="43" t="str">
        <f>IF(P370="","",(P370+T369)*(1+((1+'Retirement Calculator'!$B$58)^(1/12)-1)))</f>
        <v/>
      </c>
      <c r="U370" s="71"/>
      <c r="V370" s="99"/>
      <c r="W370" s="108" t="str">
        <f>IF(U370="","",(U370+W369)*(1+((1+'Retirement Calculator'!$C$65)^(1/12)-1)))</f>
        <v/>
      </c>
      <c r="X370" s="73">
        <f t="shared" si="100"/>
        <v>0</v>
      </c>
      <c r="Y370" s="83" t="str">
        <f>IF(ISERROR(B370),"",SUM($X$5:X370))</f>
        <v/>
      </c>
      <c r="Z370" s="73">
        <f t="shared" si="101"/>
        <v>0</v>
      </c>
      <c r="AA370" s="83" t="str">
        <f>IF(ISERROR(B370),"",IF(Z370=0,NA(),SUM($Z$5:Z370)))</f>
        <v/>
      </c>
      <c r="AB370" s="83">
        <f t="shared" si="102"/>
        <v>0</v>
      </c>
      <c r="AC370" s="83" t="str">
        <f>IF(ISERROR(B370),"",IF(AB370=0,NA(),SUM($AB$5:AB370)))</f>
        <v/>
      </c>
      <c r="AD370" s="68" t="str">
        <f>IF(ISERROR(AI370),"",IF(AG370=AG369+1,AD369*(1+'Retirement Calculator'!$B$6),AD369))</f>
        <v/>
      </c>
      <c r="AE370" s="135"/>
      <c r="AF370" s="83" t="str">
        <f>IF(AE370="","",NPER((1+'Retirement Calculator'!$B$15)/(1+'Retirement Calculator'!$B$14)-1,-12*AE370,AA370,,1))</f>
        <v/>
      </c>
      <c r="AG370" s="129" t="str">
        <f t="shared" si="106"/>
        <v/>
      </c>
      <c r="AH370" s="43" t="e">
        <f t="shared" si="107"/>
        <v>#N/A</v>
      </c>
      <c r="AI370" s="43" t="e">
        <f>IF(AI369&lt;'Retirement Calculator'!$B$68,AI369+1,NA())</f>
        <v>#N/A</v>
      </c>
      <c r="AJ370" s="47" t="str">
        <f>IF(ISERROR(AI370),"",IF(AG370=AG369+1,AJ369*(1+'Retirement Calculator'!$B$67),AJ369))</f>
        <v/>
      </c>
      <c r="AK370" s="43" t="e">
        <f>IF(ISERROR(AJ370),"",FV((1+'Retirement Calculator'!$B$56)^(1/12)-1,AI370,-AJ370,,0))</f>
        <v>#N/A</v>
      </c>
      <c r="AL370" s="47">
        <f>SUM($AJ$5:AJ370)</f>
        <v>15743347.467671828</v>
      </c>
      <c r="AN370" s="43" t="str">
        <f>IF(C370="","",SUM($C$5:C370))</f>
        <v/>
      </c>
      <c r="AP370" s="43" t="str">
        <f t="shared" si="108"/>
        <v/>
      </c>
      <c r="AQ370" s="43" t="e">
        <f t="shared" si="109"/>
        <v>#N/A</v>
      </c>
      <c r="AR370" s="43" t="e">
        <f>IF(AR369&lt;'Retirement Calculator'!$B$68,AR369+1,NA())</f>
        <v>#N/A</v>
      </c>
      <c r="AS370" s="45" t="str">
        <f>IF(ISERROR(AR370),"",IF(AP370=AP369+1,AS369*(1+'Retirement Calculator'!$B$67),AS369))</f>
        <v/>
      </c>
      <c r="AT370" s="43" t="e">
        <f>IF(ISERROR(AS370),"",FV((1+'Retirement Calculator'!$B$57)^(1/12)-1,AR370,-AS370,,0))</f>
        <v>#N/A</v>
      </c>
      <c r="AU370" s="47" t="e">
        <f>SUM($AJ$5:AS370)</f>
        <v>#N/A</v>
      </c>
      <c r="AW370" s="43" t="str">
        <f>IF(I370="","",SUM($I$5:I370))</f>
        <v/>
      </c>
      <c r="AY370" s="43" t="str">
        <f t="shared" si="110"/>
        <v/>
      </c>
      <c r="AZ370" s="43" t="e">
        <f t="shared" si="111"/>
        <v>#N/A</v>
      </c>
      <c r="BA370" s="43" t="e">
        <f>IF(BA369&lt;'Retirement Calculator'!$B$68,BA369+1,NA())</f>
        <v>#N/A</v>
      </c>
      <c r="BB370" s="45" t="str">
        <f>IF(ISERROR(BA370),"",IF(AY370=AY369+1,BB369*(1+'Retirement Calculator'!$B$67),BB369))</f>
        <v/>
      </c>
      <c r="BC370" s="43" t="e">
        <f>IF(ISERROR(BB370),"",FV((1+'Retirement Calculator'!$B$58)^(1/12)-1,BA370,-BB370,,0))</f>
        <v>#N/A</v>
      </c>
      <c r="BD370" s="47" t="e">
        <f>SUM($AJ$5:BB370)</f>
        <v>#N/A</v>
      </c>
      <c r="BF370" s="43" t="str">
        <f>IF(O370="","",SUM($O$5:O370))</f>
        <v/>
      </c>
      <c r="BH370" s="43" t="str">
        <f t="shared" si="112"/>
        <v/>
      </c>
      <c r="BI370" s="43" t="e">
        <f t="shared" si="113"/>
        <v>#N/A</v>
      </c>
      <c r="BJ370" s="43" t="e">
        <f>IF(BJ369&lt;'Retirement Calculator'!$B$68,BJ369+1,NA())</f>
        <v>#N/A</v>
      </c>
      <c r="BM370" s="43" t="str">
        <f t="shared" si="114"/>
        <v/>
      </c>
      <c r="BN370" s="43" t="e">
        <f t="shared" si="115"/>
        <v>#N/A</v>
      </c>
      <c r="BO370" s="43" t="e">
        <f>IF(BO369&lt;'Retirement Calculator'!$B$68,BO369+1,NA())</f>
        <v>#N/A</v>
      </c>
      <c r="BR370" s="43" t="str">
        <f t="shared" si="116"/>
        <v/>
      </c>
      <c r="BS370" s="43" t="e">
        <f t="shared" si="117"/>
        <v>#N/A</v>
      </c>
      <c r="BT370" s="43" t="e">
        <f>IF(BT369&lt;'Retirement Calculator'!$B$68,BT369+1,NA())</f>
        <v>#N/A</v>
      </c>
      <c r="BW370" s="43" t="str">
        <f t="shared" si="118"/>
        <v/>
      </c>
      <c r="BX370" s="43" t="e">
        <f t="shared" si="119"/>
        <v>#N/A</v>
      </c>
      <c r="BY370" s="43" t="e">
        <f>IF(BY369&lt;'Retirement Calculator'!$B$68,BY369+1,NA())</f>
        <v>#N/A</v>
      </c>
    </row>
    <row r="371" spans="1:77">
      <c r="A371" s="44"/>
      <c r="B371" s="12" t="e">
        <f xml:space="preserve"> IF(ISERROR(F371),NA(),AI371)</f>
        <v>#N/A</v>
      </c>
      <c r="C371" s="71"/>
      <c r="D371" s="104"/>
      <c r="E371" s="99"/>
      <c r="F371" s="102" t="e">
        <f t="shared" si="103"/>
        <v>#N/A</v>
      </c>
      <c r="G371" s="103" t="str">
        <f>IF(D371="","",(D371+G370)*(1+((1+'Retirement Calculator'!$B$56)^(1/12)-1)))</f>
        <v/>
      </c>
      <c r="H371" s="55" t="str">
        <f>IF(C371="","",FV((1+'Retirement Calculator'!$B$56)^(1/12)-1,AI371,-C371,,0))</f>
        <v/>
      </c>
      <c r="I371" s="71"/>
      <c r="J371" s="99"/>
      <c r="K371" s="99"/>
      <c r="L371" s="102" t="e">
        <f t="shared" si="104"/>
        <v>#N/A</v>
      </c>
      <c r="M371" s="12" t="str">
        <f>IF(I371="","",FV((1+'Retirement Calculator'!$B$57)^(1/12)-1,AR371,-I371,,0))</f>
        <v/>
      </c>
      <c r="N371" s="12" t="str">
        <f>IF(J371="","",(J371+N370)*(1+((1+'Retirement Calculator'!$B$57)^(1/12)-1)))</f>
        <v/>
      </c>
      <c r="O371" s="71"/>
      <c r="P371" s="71"/>
      <c r="Q371" s="99"/>
      <c r="R371" s="69" t="e">
        <f t="shared" si="105"/>
        <v>#N/A</v>
      </c>
      <c r="S371" s="12" t="str">
        <f>IF(O371="","",FV((1+'Retirement Calculator'!$B$58)^(1/12)-1,BA371,-O371,,0))</f>
        <v/>
      </c>
      <c r="T371" s="43" t="str">
        <f>IF(P371="","",(P371+T370)*(1+((1+'Retirement Calculator'!$B$58)^(1/12)-1)))</f>
        <v/>
      </c>
      <c r="U371" s="71"/>
      <c r="V371" s="99"/>
      <c r="W371" s="108" t="str">
        <f>IF(U371="","",(U371+W370)*(1+((1+'Retirement Calculator'!$C$65)^(1/12)-1)))</f>
        <v/>
      </c>
      <c r="X371" s="73">
        <f t="shared" si="100"/>
        <v>0</v>
      </c>
      <c r="Y371" s="83" t="str">
        <f>IF(ISERROR(B371),"",SUM($X$5:X371))</f>
        <v/>
      </c>
      <c r="Z371" s="73">
        <f t="shared" si="101"/>
        <v>0</v>
      </c>
      <c r="AA371" s="83" t="str">
        <f>IF(ISERROR(B371),"",IF(Z371=0,NA(),SUM($Z$5:Z371)))</f>
        <v/>
      </c>
      <c r="AB371" s="83">
        <f t="shared" si="102"/>
        <v>0</v>
      </c>
      <c r="AC371" s="83" t="str">
        <f>IF(ISERROR(B371),"",IF(AB371=0,NA(),SUM($AB$5:AB371)))</f>
        <v/>
      </c>
      <c r="AD371" s="68" t="str">
        <f>IF(ISERROR(AI371),"",IF(AG371=AG370+1,AD370*(1+'Retirement Calculator'!$B$6),AD370))</f>
        <v/>
      </c>
      <c r="AE371" s="135"/>
      <c r="AF371" s="83" t="str">
        <f>IF(AE371="","",NPER((1+'Retirement Calculator'!$B$15)/(1+'Retirement Calculator'!$B$14)-1,-12*AE371,AA371,,1))</f>
        <v/>
      </c>
      <c r="AG371" s="129" t="str">
        <f t="shared" si="106"/>
        <v/>
      </c>
      <c r="AH371" s="43" t="e">
        <f t="shared" si="107"/>
        <v>#N/A</v>
      </c>
      <c r="AI371" s="43" t="e">
        <f>IF(AI370&lt;'Retirement Calculator'!$B$68,AI370+1,NA())</f>
        <v>#N/A</v>
      </c>
      <c r="AJ371" s="47" t="str">
        <f>IF(ISERROR(AI371),"",IF(AG371=AG370+1,AJ370*(1+'Retirement Calculator'!$B$67),AJ370))</f>
        <v/>
      </c>
      <c r="AK371" s="43" t="e">
        <f>IF(ISERROR(AJ371),"",FV((1+'Retirement Calculator'!$B$56)^(1/12)-1,AI371,-AJ371,,0))</f>
        <v>#N/A</v>
      </c>
      <c r="AL371" s="47">
        <f>SUM($AJ$5:AJ371)</f>
        <v>15743347.467671828</v>
      </c>
      <c r="AN371" s="43" t="str">
        <f>IF(C371="","",SUM($C$5:C371))</f>
        <v/>
      </c>
      <c r="AP371" s="43" t="str">
        <f t="shared" si="108"/>
        <v/>
      </c>
      <c r="AQ371" s="43" t="e">
        <f t="shared" si="109"/>
        <v>#N/A</v>
      </c>
      <c r="AR371" s="43" t="e">
        <f>IF(AR370&lt;'Retirement Calculator'!$B$68,AR370+1,NA())</f>
        <v>#N/A</v>
      </c>
      <c r="AS371" s="45" t="str">
        <f>IF(ISERROR(AR371),"",IF(AP371=AP370+1,AS370*(1+'Retirement Calculator'!$B$67),AS370))</f>
        <v/>
      </c>
      <c r="AT371" s="43" t="e">
        <f>IF(ISERROR(AS371),"",FV((1+'Retirement Calculator'!$B$57)^(1/12)-1,AR371,-AS371,,0))</f>
        <v>#N/A</v>
      </c>
      <c r="AU371" s="47" t="e">
        <f>SUM($AJ$5:AS371)</f>
        <v>#N/A</v>
      </c>
      <c r="AW371" s="43" t="str">
        <f>IF(I371="","",SUM($I$5:I371))</f>
        <v/>
      </c>
      <c r="AY371" s="43" t="str">
        <f t="shared" si="110"/>
        <v/>
      </c>
      <c r="AZ371" s="43" t="e">
        <f t="shared" si="111"/>
        <v>#N/A</v>
      </c>
      <c r="BA371" s="43" t="e">
        <f>IF(BA370&lt;'Retirement Calculator'!$B$68,BA370+1,NA())</f>
        <v>#N/A</v>
      </c>
      <c r="BB371" s="45" t="str">
        <f>IF(ISERROR(BA371),"",IF(AY371=AY370+1,BB370*(1+'Retirement Calculator'!$B$67),BB370))</f>
        <v/>
      </c>
      <c r="BC371" s="43" t="e">
        <f>IF(ISERROR(BB371),"",FV((1+'Retirement Calculator'!$B$58)^(1/12)-1,BA371,-BB371,,0))</f>
        <v>#N/A</v>
      </c>
      <c r="BD371" s="47" t="e">
        <f>SUM($AJ$5:BB371)</f>
        <v>#N/A</v>
      </c>
      <c r="BF371" s="43" t="str">
        <f>IF(O371="","",SUM($O$5:O371))</f>
        <v/>
      </c>
      <c r="BH371" s="43" t="str">
        <f t="shared" si="112"/>
        <v/>
      </c>
      <c r="BI371" s="43" t="e">
        <f t="shared" si="113"/>
        <v>#N/A</v>
      </c>
      <c r="BJ371" s="43" t="e">
        <f>IF(BJ370&lt;'Retirement Calculator'!$B$68,BJ370+1,NA())</f>
        <v>#N/A</v>
      </c>
      <c r="BM371" s="43" t="str">
        <f t="shared" si="114"/>
        <v/>
      </c>
      <c r="BN371" s="43" t="e">
        <f t="shared" si="115"/>
        <v>#N/A</v>
      </c>
      <c r="BO371" s="43" t="e">
        <f>IF(BO370&lt;'Retirement Calculator'!$B$68,BO370+1,NA())</f>
        <v>#N/A</v>
      </c>
      <c r="BR371" s="43" t="str">
        <f t="shared" si="116"/>
        <v/>
      </c>
      <c r="BS371" s="43" t="e">
        <f t="shared" si="117"/>
        <v>#N/A</v>
      </c>
      <c r="BT371" s="43" t="e">
        <f>IF(BT370&lt;'Retirement Calculator'!$B$68,BT370+1,NA())</f>
        <v>#N/A</v>
      </c>
      <c r="BW371" s="43" t="str">
        <f t="shared" si="118"/>
        <v/>
      </c>
      <c r="BX371" s="43" t="e">
        <f t="shared" si="119"/>
        <v>#N/A</v>
      </c>
      <c r="BY371" s="43" t="e">
        <f>IF(BY370&lt;'Retirement Calculator'!$B$68,BY370+1,NA())</f>
        <v>#N/A</v>
      </c>
    </row>
    <row r="372" spans="1:77">
      <c r="A372" s="44"/>
      <c r="B372" s="12" t="e">
        <f xml:space="preserve"> IF(ISERROR(F372),NA(),AI372)</f>
        <v>#N/A</v>
      </c>
      <c r="C372" s="71"/>
      <c r="D372" s="104"/>
      <c r="E372" s="99"/>
      <c r="F372" s="102" t="e">
        <f t="shared" si="103"/>
        <v>#N/A</v>
      </c>
      <c r="G372" s="103" t="str">
        <f>IF(D372="","",(D372+G371)*(1+((1+'Retirement Calculator'!$B$56)^(1/12)-1)))</f>
        <v/>
      </c>
      <c r="H372" s="55" t="str">
        <f>IF(C372="","",FV((1+'Retirement Calculator'!$B$56)^(1/12)-1,AI372,-C372,,0))</f>
        <v/>
      </c>
      <c r="I372" s="71"/>
      <c r="J372" s="99"/>
      <c r="K372" s="99"/>
      <c r="L372" s="102" t="e">
        <f t="shared" si="104"/>
        <v>#N/A</v>
      </c>
      <c r="M372" s="12" t="str">
        <f>IF(I372="","",FV((1+'Retirement Calculator'!$B$57)^(1/12)-1,AR372,-I372,,0))</f>
        <v/>
      </c>
      <c r="N372" s="12" t="str">
        <f>IF(J372="","",(J372+N371)*(1+((1+'Retirement Calculator'!$B$57)^(1/12)-1)))</f>
        <v/>
      </c>
      <c r="O372" s="71"/>
      <c r="P372" s="71"/>
      <c r="Q372" s="99"/>
      <c r="R372" s="69" t="e">
        <f t="shared" si="105"/>
        <v>#N/A</v>
      </c>
      <c r="S372" s="12" t="str">
        <f>IF(O372="","",FV((1+'Retirement Calculator'!$B$58)^(1/12)-1,BA372,-O372,,0))</f>
        <v/>
      </c>
      <c r="T372" s="43" t="str">
        <f>IF(P372="","",(P372+T371)*(1+((1+'Retirement Calculator'!$B$58)^(1/12)-1)))</f>
        <v/>
      </c>
      <c r="U372" s="71"/>
      <c r="V372" s="99"/>
      <c r="W372" s="108" t="str">
        <f>IF(U372="","",(U372+W371)*(1+((1+'Retirement Calculator'!$C$65)^(1/12)-1)))</f>
        <v/>
      </c>
      <c r="X372" s="73">
        <f t="shared" si="100"/>
        <v>0</v>
      </c>
      <c r="Y372" s="83" t="str">
        <f>IF(ISERROR(B372),"",SUM($X$5:X372))</f>
        <v/>
      </c>
      <c r="Z372" s="73">
        <f t="shared" si="101"/>
        <v>0</v>
      </c>
      <c r="AA372" s="83" t="str">
        <f>IF(ISERROR(B372),"",IF(Z372=0,NA(),SUM($Z$5:Z372)))</f>
        <v/>
      </c>
      <c r="AB372" s="83">
        <f t="shared" si="102"/>
        <v>0</v>
      </c>
      <c r="AC372" s="83" t="str">
        <f>IF(ISERROR(B372),"",IF(AB372=0,NA(),SUM($AB$5:AB372)))</f>
        <v/>
      </c>
      <c r="AD372" s="68" t="str">
        <f>IF(ISERROR(AI372),"",IF(AG372=AG371+1,AD371*(1+'Retirement Calculator'!$B$6),AD371))</f>
        <v/>
      </c>
      <c r="AE372" s="135"/>
      <c r="AF372" s="83" t="str">
        <f>IF(AE372="","",NPER((1+'Retirement Calculator'!$B$15)/(1+'Retirement Calculator'!$B$14)-1,-12*AE372,AA372,,1))</f>
        <v/>
      </c>
      <c r="AG372" s="129" t="str">
        <f t="shared" si="106"/>
        <v/>
      </c>
      <c r="AH372" s="43" t="e">
        <f t="shared" si="107"/>
        <v>#N/A</v>
      </c>
      <c r="AI372" s="43" t="e">
        <f>IF(AI371&lt;'Retirement Calculator'!$B$68,AI371+1,NA())</f>
        <v>#N/A</v>
      </c>
      <c r="AJ372" s="47" t="str">
        <f>IF(ISERROR(AI372),"",IF(AG372=AG371+1,AJ371*(1+'Retirement Calculator'!$B$67),AJ371))</f>
        <v/>
      </c>
      <c r="AK372" s="43" t="e">
        <f>IF(ISERROR(AJ372),"",FV((1+'Retirement Calculator'!$B$56)^(1/12)-1,AI372,-AJ372,,0))</f>
        <v>#N/A</v>
      </c>
      <c r="AL372" s="47">
        <f>SUM($AJ$5:AJ372)</f>
        <v>15743347.467671828</v>
      </c>
      <c r="AN372" s="43" t="str">
        <f>IF(C372="","",SUM($C$5:C372))</f>
        <v/>
      </c>
      <c r="AP372" s="43" t="str">
        <f t="shared" si="108"/>
        <v/>
      </c>
      <c r="AQ372" s="43" t="e">
        <f t="shared" si="109"/>
        <v>#N/A</v>
      </c>
      <c r="AR372" s="43" t="e">
        <f>IF(AR371&lt;'Retirement Calculator'!$B$68,AR371+1,NA())</f>
        <v>#N/A</v>
      </c>
      <c r="AS372" s="45" t="str">
        <f>IF(ISERROR(AR372),"",IF(AP372=AP371+1,AS371*(1+'Retirement Calculator'!$B$67),AS371))</f>
        <v/>
      </c>
      <c r="AT372" s="43" t="e">
        <f>IF(ISERROR(AS372),"",FV((1+'Retirement Calculator'!$B$57)^(1/12)-1,AR372,-AS372,,0))</f>
        <v>#N/A</v>
      </c>
      <c r="AU372" s="47" t="e">
        <f>SUM($AJ$5:AS372)</f>
        <v>#N/A</v>
      </c>
      <c r="AW372" s="43" t="str">
        <f>IF(I372="","",SUM($I$5:I372))</f>
        <v/>
      </c>
      <c r="AY372" s="43" t="str">
        <f t="shared" si="110"/>
        <v/>
      </c>
      <c r="AZ372" s="43" t="e">
        <f t="shared" si="111"/>
        <v>#N/A</v>
      </c>
      <c r="BA372" s="43" t="e">
        <f>IF(BA371&lt;'Retirement Calculator'!$B$68,BA371+1,NA())</f>
        <v>#N/A</v>
      </c>
      <c r="BB372" s="45" t="str">
        <f>IF(ISERROR(BA372),"",IF(AY372=AY371+1,BB371*(1+'Retirement Calculator'!$B$67),BB371))</f>
        <v/>
      </c>
      <c r="BC372" s="43" t="e">
        <f>IF(ISERROR(BB372),"",FV((1+'Retirement Calculator'!$B$58)^(1/12)-1,BA372,-BB372,,0))</f>
        <v>#N/A</v>
      </c>
      <c r="BD372" s="47" t="e">
        <f>SUM($AJ$5:BB372)</f>
        <v>#N/A</v>
      </c>
      <c r="BF372" s="43" t="str">
        <f>IF(O372="","",SUM($O$5:O372))</f>
        <v/>
      </c>
      <c r="BH372" s="43" t="str">
        <f t="shared" si="112"/>
        <v/>
      </c>
      <c r="BI372" s="43" t="e">
        <f t="shared" si="113"/>
        <v>#N/A</v>
      </c>
      <c r="BJ372" s="43" t="e">
        <f>IF(BJ371&lt;'Retirement Calculator'!$B$68,BJ371+1,NA())</f>
        <v>#N/A</v>
      </c>
      <c r="BM372" s="43" t="str">
        <f t="shared" si="114"/>
        <v/>
      </c>
      <c r="BN372" s="43" t="e">
        <f t="shared" si="115"/>
        <v>#N/A</v>
      </c>
      <c r="BO372" s="43" t="e">
        <f>IF(BO371&lt;'Retirement Calculator'!$B$68,BO371+1,NA())</f>
        <v>#N/A</v>
      </c>
      <c r="BR372" s="43" t="str">
        <f t="shared" si="116"/>
        <v/>
      </c>
      <c r="BS372" s="43" t="e">
        <f t="shared" si="117"/>
        <v>#N/A</v>
      </c>
      <c r="BT372" s="43" t="e">
        <f>IF(BT371&lt;'Retirement Calculator'!$B$68,BT371+1,NA())</f>
        <v>#N/A</v>
      </c>
      <c r="BW372" s="43" t="str">
        <f t="shared" si="118"/>
        <v/>
      </c>
      <c r="BX372" s="43" t="e">
        <f t="shared" si="119"/>
        <v>#N/A</v>
      </c>
      <c r="BY372" s="43" t="e">
        <f>IF(BY371&lt;'Retirement Calculator'!$B$68,BY371+1,NA())</f>
        <v>#N/A</v>
      </c>
    </row>
    <row r="373" spans="1:77">
      <c r="A373" s="44"/>
      <c r="B373" s="12" t="e">
        <f xml:space="preserve"> IF(ISERROR(F373),NA(),AI373)</f>
        <v>#N/A</v>
      </c>
      <c r="C373" s="71"/>
      <c r="D373" s="104"/>
      <c r="E373" s="99"/>
      <c r="F373" s="102" t="e">
        <f t="shared" si="103"/>
        <v>#N/A</v>
      </c>
      <c r="G373" s="103" t="str">
        <f>IF(D373="","",(D373+G372)*(1+((1+'Retirement Calculator'!$B$56)^(1/12)-1)))</f>
        <v/>
      </c>
      <c r="H373" s="55" t="str">
        <f>IF(C373="","",FV((1+'Retirement Calculator'!$B$56)^(1/12)-1,AI373,-C373,,0))</f>
        <v/>
      </c>
      <c r="I373" s="71"/>
      <c r="J373" s="99"/>
      <c r="K373" s="99"/>
      <c r="L373" s="102" t="e">
        <f t="shared" si="104"/>
        <v>#N/A</v>
      </c>
      <c r="M373" s="12" t="str">
        <f>IF(I373="","",FV((1+'Retirement Calculator'!$B$57)^(1/12)-1,AR373,-I373,,0))</f>
        <v/>
      </c>
      <c r="N373" s="12" t="str">
        <f>IF(J373="","",(J373+N372)*(1+((1+'Retirement Calculator'!$B$57)^(1/12)-1)))</f>
        <v/>
      </c>
      <c r="O373" s="71"/>
      <c r="P373" s="71"/>
      <c r="Q373" s="99"/>
      <c r="R373" s="69" t="e">
        <f t="shared" si="105"/>
        <v>#N/A</v>
      </c>
      <c r="S373" s="12" t="str">
        <f>IF(O373="","",FV((1+'Retirement Calculator'!$B$58)^(1/12)-1,BA373,-O373,,0))</f>
        <v/>
      </c>
      <c r="T373" s="43" t="str">
        <f>IF(P373="","",(P373+T372)*(1+((1+'Retirement Calculator'!$B$58)^(1/12)-1)))</f>
        <v/>
      </c>
      <c r="U373" s="71"/>
      <c r="V373" s="99"/>
      <c r="W373" s="108" t="str">
        <f>IF(U373="","",(U373+W372)*(1+((1+'Retirement Calculator'!$C$65)^(1/12)-1)))</f>
        <v/>
      </c>
      <c r="X373" s="73">
        <f t="shared" si="100"/>
        <v>0</v>
      </c>
      <c r="Y373" s="83" t="str">
        <f>IF(ISERROR(B373),"",SUM($X$5:X373))</f>
        <v/>
      </c>
      <c r="Z373" s="73">
        <f t="shared" si="101"/>
        <v>0</v>
      </c>
      <c r="AA373" s="83" t="str">
        <f>IF(ISERROR(B373),"",IF(Z373=0,NA(),SUM($Z$5:Z373)))</f>
        <v/>
      </c>
      <c r="AB373" s="83">
        <f t="shared" si="102"/>
        <v>0</v>
      </c>
      <c r="AC373" s="83" t="str">
        <f>IF(ISERROR(B373),"",IF(AB373=0,NA(),SUM($AB$5:AB373)))</f>
        <v/>
      </c>
      <c r="AD373" s="68" t="str">
        <f>IF(ISERROR(AI373),"",IF(AG373=AG372+1,AD372*(1+'Retirement Calculator'!$B$6),AD372))</f>
        <v/>
      </c>
      <c r="AE373" s="135"/>
      <c r="AF373" s="83" t="str">
        <f>IF(AE373="","",NPER((1+'Retirement Calculator'!$B$15)/(1+'Retirement Calculator'!$B$14)-1,-12*AE373,AA373,,1))</f>
        <v/>
      </c>
      <c r="AG373" s="129" t="str">
        <f t="shared" si="106"/>
        <v/>
      </c>
      <c r="AH373" s="43" t="e">
        <f t="shared" si="107"/>
        <v>#N/A</v>
      </c>
      <c r="AI373" s="43" t="e">
        <f>IF(AI372&lt;'Retirement Calculator'!$B$68,AI372+1,NA())</f>
        <v>#N/A</v>
      </c>
      <c r="AJ373" s="47" t="str">
        <f>IF(ISERROR(AI373),"",IF(AG373=AG372+1,AJ372*(1+'Retirement Calculator'!$B$67),AJ372))</f>
        <v/>
      </c>
      <c r="AK373" s="43" t="e">
        <f>IF(ISERROR(AJ373),"",FV((1+'Retirement Calculator'!$B$56)^(1/12)-1,AI373,-AJ373,,0))</f>
        <v>#N/A</v>
      </c>
      <c r="AL373" s="47">
        <f>SUM($AJ$5:AJ373)</f>
        <v>15743347.467671828</v>
      </c>
      <c r="AN373" s="43" t="str">
        <f>IF(C373="","",SUM($C$5:C373))</f>
        <v/>
      </c>
      <c r="AP373" s="43" t="str">
        <f t="shared" si="108"/>
        <v/>
      </c>
      <c r="AQ373" s="43" t="e">
        <f t="shared" si="109"/>
        <v>#N/A</v>
      </c>
      <c r="AR373" s="43" t="e">
        <f>IF(AR372&lt;'Retirement Calculator'!$B$68,AR372+1,NA())</f>
        <v>#N/A</v>
      </c>
      <c r="AS373" s="45" t="str">
        <f>IF(ISERROR(AR373),"",IF(AP373=AP372+1,AS372*(1+'Retirement Calculator'!$B$67),AS372))</f>
        <v/>
      </c>
      <c r="AT373" s="43" t="e">
        <f>IF(ISERROR(AS373),"",FV((1+'Retirement Calculator'!$B$57)^(1/12)-1,AR373,-AS373,,0))</f>
        <v>#N/A</v>
      </c>
      <c r="AU373" s="47" t="e">
        <f>SUM($AJ$5:AS373)</f>
        <v>#N/A</v>
      </c>
      <c r="AW373" s="43" t="str">
        <f>IF(I373="","",SUM($I$5:I373))</f>
        <v/>
      </c>
      <c r="AY373" s="43" t="str">
        <f t="shared" si="110"/>
        <v/>
      </c>
      <c r="AZ373" s="43" t="e">
        <f t="shared" si="111"/>
        <v>#N/A</v>
      </c>
      <c r="BA373" s="43" t="e">
        <f>IF(BA372&lt;'Retirement Calculator'!$B$68,BA372+1,NA())</f>
        <v>#N/A</v>
      </c>
      <c r="BB373" s="45" t="str">
        <f>IF(ISERROR(BA373),"",IF(AY373=AY372+1,BB372*(1+'Retirement Calculator'!$B$67),BB372))</f>
        <v/>
      </c>
      <c r="BC373" s="43" t="e">
        <f>IF(ISERROR(BB373),"",FV((1+'Retirement Calculator'!$B$58)^(1/12)-1,BA373,-BB373,,0))</f>
        <v>#N/A</v>
      </c>
      <c r="BD373" s="47" t="e">
        <f>SUM($AJ$5:BB373)</f>
        <v>#N/A</v>
      </c>
      <c r="BF373" s="43" t="str">
        <f>IF(O373="","",SUM($O$5:O373))</f>
        <v/>
      </c>
      <c r="BH373" s="43" t="str">
        <f t="shared" si="112"/>
        <v/>
      </c>
      <c r="BI373" s="43" t="e">
        <f t="shared" si="113"/>
        <v>#N/A</v>
      </c>
      <c r="BJ373" s="43" t="e">
        <f>IF(BJ372&lt;'Retirement Calculator'!$B$68,BJ372+1,NA())</f>
        <v>#N/A</v>
      </c>
      <c r="BM373" s="43" t="str">
        <f t="shared" si="114"/>
        <v/>
      </c>
      <c r="BN373" s="43" t="e">
        <f t="shared" si="115"/>
        <v>#N/A</v>
      </c>
      <c r="BO373" s="43" t="e">
        <f>IF(BO372&lt;'Retirement Calculator'!$B$68,BO372+1,NA())</f>
        <v>#N/A</v>
      </c>
      <c r="BR373" s="43" t="str">
        <f t="shared" si="116"/>
        <v/>
      </c>
      <c r="BS373" s="43" t="e">
        <f t="shared" si="117"/>
        <v>#N/A</v>
      </c>
      <c r="BT373" s="43" t="e">
        <f>IF(BT372&lt;'Retirement Calculator'!$B$68,BT372+1,NA())</f>
        <v>#N/A</v>
      </c>
      <c r="BW373" s="43" t="str">
        <f t="shared" si="118"/>
        <v/>
      </c>
      <c r="BX373" s="43" t="e">
        <f t="shared" si="119"/>
        <v>#N/A</v>
      </c>
      <c r="BY373" s="43" t="e">
        <f>IF(BY372&lt;'Retirement Calculator'!$B$68,BY372+1,NA())</f>
        <v>#N/A</v>
      </c>
    </row>
    <row r="374" spans="1:77">
      <c r="A374" s="44"/>
      <c r="B374" s="12" t="e">
        <f xml:space="preserve"> IF(ISERROR(F374),NA(),AI374)</f>
        <v>#N/A</v>
      </c>
      <c r="C374" s="71"/>
      <c r="D374" s="104"/>
      <c r="E374" s="99"/>
      <c r="F374" s="102" t="e">
        <f t="shared" si="103"/>
        <v>#N/A</v>
      </c>
      <c r="G374" s="103" t="str">
        <f>IF(D374="","",(D374+G373)*(1+((1+'Retirement Calculator'!$B$56)^(1/12)-1)))</f>
        <v/>
      </c>
      <c r="H374" s="55" t="str">
        <f>IF(C374="","",FV((1+'Retirement Calculator'!$B$56)^(1/12)-1,AI374,-C374,,0))</f>
        <v/>
      </c>
      <c r="I374" s="71"/>
      <c r="J374" s="99"/>
      <c r="K374" s="99"/>
      <c r="L374" s="102" t="e">
        <f t="shared" si="104"/>
        <v>#N/A</v>
      </c>
      <c r="M374" s="12" t="str">
        <f>IF(I374="","",FV((1+'Retirement Calculator'!$B$57)^(1/12)-1,AR374,-I374,,0))</f>
        <v/>
      </c>
      <c r="N374" s="12" t="str">
        <f>IF(J374="","",(J374+N373)*(1+((1+'Retirement Calculator'!$B$57)^(1/12)-1)))</f>
        <v/>
      </c>
      <c r="O374" s="71"/>
      <c r="P374" s="71"/>
      <c r="Q374" s="99"/>
      <c r="R374" s="69" t="e">
        <f t="shared" si="105"/>
        <v>#N/A</v>
      </c>
      <c r="S374" s="12" t="str">
        <f>IF(O374="","",FV((1+'Retirement Calculator'!$B$58)^(1/12)-1,BA374,-O374,,0))</f>
        <v/>
      </c>
      <c r="T374" s="43" t="str">
        <f>IF(P374="","",(P374+T373)*(1+((1+'Retirement Calculator'!$B$58)^(1/12)-1)))</f>
        <v/>
      </c>
      <c r="U374" s="71"/>
      <c r="V374" s="99"/>
      <c r="W374" s="108" t="str">
        <f>IF(U374="","",(U374+W373)*(1+((1+'Retirement Calculator'!$C$65)^(1/12)-1)))</f>
        <v/>
      </c>
      <c r="X374" s="73">
        <f t="shared" si="100"/>
        <v>0</v>
      </c>
      <c r="Y374" s="83" t="str">
        <f>IF(ISERROR(B374),"",SUM($X$5:X374))</f>
        <v/>
      </c>
      <c r="Z374" s="73">
        <f t="shared" si="101"/>
        <v>0</v>
      </c>
      <c r="AA374" s="83" t="str">
        <f>IF(ISERROR(B374),"",IF(Z374=0,NA(),SUM($Z$5:Z374)))</f>
        <v/>
      </c>
      <c r="AB374" s="83">
        <f t="shared" si="102"/>
        <v>0</v>
      </c>
      <c r="AC374" s="83" t="str">
        <f>IF(ISERROR(B374),"",IF(AB374=0,NA(),SUM($AB$5:AB374)))</f>
        <v/>
      </c>
      <c r="AD374" s="68" t="str">
        <f>IF(ISERROR(AI374),"",IF(AG374=AG373+1,AD373*(1+'Retirement Calculator'!$B$6),AD373))</f>
        <v/>
      </c>
      <c r="AE374" s="135"/>
      <c r="AF374" s="83" t="str">
        <f>IF(AE374="","",NPER((1+'Retirement Calculator'!$B$15)/(1+'Retirement Calculator'!$B$14)-1,-12*AE374,AA374,,1))</f>
        <v/>
      </c>
      <c r="AG374" s="129" t="str">
        <f t="shared" si="106"/>
        <v/>
      </c>
      <c r="AH374" s="43" t="e">
        <f t="shared" si="107"/>
        <v>#N/A</v>
      </c>
      <c r="AI374" s="43" t="e">
        <f>IF(AI373&lt;'Retirement Calculator'!$B$68,AI373+1,NA())</f>
        <v>#N/A</v>
      </c>
      <c r="AJ374" s="47" t="str">
        <f>IF(ISERROR(AI374),"",IF(AG374=AG373+1,AJ373*(1+'Retirement Calculator'!$B$67),AJ373))</f>
        <v/>
      </c>
      <c r="AK374" s="43" t="e">
        <f>IF(ISERROR(AJ374),"",FV((1+'Retirement Calculator'!$B$56)^(1/12)-1,AI374,-AJ374,,0))</f>
        <v>#N/A</v>
      </c>
      <c r="AL374" s="47">
        <f>SUM($AJ$5:AJ374)</f>
        <v>15743347.467671828</v>
      </c>
      <c r="AN374" s="43" t="str">
        <f>IF(C374="","",SUM($C$5:C374))</f>
        <v/>
      </c>
      <c r="AP374" s="43" t="str">
        <f t="shared" si="108"/>
        <v/>
      </c>
      <c r="AQ374" s="43" t="e">
        <f t="shared" si="109"/>
        <v>#N/A</v>
      </c>
      <c r="AR374" s="43" t="e">
        <f>IF(AR373&lt;'Retirement Calculator'!$B$68,AR373+1,NA())</f>
        <v>#N/A</v>
      </c>
      <c r="AS374" s="45" t="str">
        <f>IF(ISERROR(AR374),"",IF(AP374=AP373+1,AS373*(1+'Retirement Calculator'!$B$67),AS373))</f>
        <v/>
      </c>
      <c r="AT374" s="43" t="e">
        <f>IF(ISERROR(AS374),"",FV((1+'Retirement Calculator'!$B$57)^(1/12)-1,AR374,-AS374,,0))</f>
        <v>#N/A</v>
      </c>
      <c r="AU374" s="47" t="e">
        <f>SUM($AJ$5:AS374)</f>
        <v>#N/A</v>
      </c>
      <c r="AW374" s="43" t="str">
        <f>IF(I374="","",SUM($I$5:I374))</f>
        <v/>
      </c>
      <c r="AY374" s="43" t="str">
        <f t="shared" si="110"/>
        <v/>
      </c>
      <c r="AZ374" s="43" t="e">
        <f t="shared" si="111"/>
        <v>#N/A</v>
      </c>
      <c r="BA374" s="43" t="e">
        <f>IF(BA373&lt;'Retirement Calculator'!$B$68,BA373+1,NA())</f>
        <v>#N/A</v>
      </c>
      <c r="BB374" s="45" t="str">
        <f>IF(ISERROR(BA374),"",IF(AY374=AY373+1,BB373*(1+'Retirement Calculator'!$B$67),BB373))</f>
        <v/>
      </c>
      <c r="BC374" s="43" t="e">
        <f>IF(ISERROR(BB374),"",FV((1+'Retirement Calculator'!$B$58)^(1/12)-1,BA374,-BB374,,0))</f>
        <v>#N/A</v>
      </c>
      <c r="BD374" s="47" t="e">
        <f>SUM($AJ$5:BB374)</f>
        <v>#N/A</v>
      </c>
      <c r="BF374" s="43" t="str">
        <f>IF(O374="","",SUM($O$5:O374))</f>
        <v/>
      </c>
      <c r="BH374" s="43" t="str">
        <f t="shared" si="112"/>
        <v/>
      </c>
      <c r="BI374" s="43" t="e">
        <f t="shared" si="113"/>
        <v>#N/A</v>
      </c>
      <c r="BJ374" s="43" t="e">
        <f>IF(BJ373&lt;'Retirement Calculator'!$B$68,BJ373+1,NA())</f>
        <v>#N/A</v>
      </c>
      <c r="BM374" s="43" t="str">
        <f t="shared" si="114"/>
        <v/>
      </c>
      <c r="BN374" s="43" t="e">
        <f t="shared" si="115"/>
        <v>#N/A</v>
      </c>
      <c r="BO374" s="43" t="e">
        <f>IF(BO373&lt;'Retirement Calculator'!$B$68,BO373+1,NA())</f>
        <v>#N/A</v>
      </c>
      <c r="BR374" s="43" t="str">
        <f t="shared" si="116"/>
        <v/>
      </c>
      <c r="BS374" s="43" t="e">
        <f t="shared" si="117"/>
        <v>#N/A</v>
      </c>
      <c r="BT374" s="43" t="e">
        <f>IF(BT373&lt;'Retirement Calculator'!$B$68,BT373+1,NA())</f>
        <v>#N/A</v>
      </c>
      <c r="BW374" s="43" t="str">
        <f t="shared" si="118"/>
        <v/>
      </c>
      <c r="BX374" s="43" t="e">
        <f t="shared" si="119"/>
        <v>#N/A</v>
      </c>
      <c r="BY374" s="43" t="e">
        <f>IF(BY373&lt;'Retirement Calculator'!$B$68,BY373+1,NA())</f>
        <v>#N/A</v>
      </c>
    </row>
    <row r="375" spans="1:77">
      <c r="A375" s="44"/>
      <c r="B375" s="12" t="e">
        <f xml:space="preserve"> IF(ISERROR(F375),NA(),AI375)</f>
        <v>#N/A</v>
      </c>
      <c r="C375" s="71"/>
      <c r="D375" s="104"/>
      <c r="E375" s="99"/>
      <c r="F375" s="102" t="e">
        <f t="shared" si="103"/>
        <v>#N/A</v>
      </c>
      <c r="G375" s="103" t="str">
        <f>IF(D375="","",(D375+G374)*(1+((1+'Retirement Calculator'!$B$56)^(1/12)-1)))</f>
        <v/>
      </c>
      <c r="H375" s="55" t="str">
        <f>IF(C375="","",FV((1+'Retirement Calculator'!$B$56)^(1/12)-1,AI375,-C375,,0))</f>
        <v/>
      </c>
      <c r="I375" s="71"/>
      <c r="J375" s="99"/>
      <c r="K375" s="99"/>
      <c r="L375" s="102" t="e">
        <f t="shared" si="104"/>
        <v>#N/A</v>
      </c>
      <c r="M375" s="12" t="str">
        <f>IF(I375="","",FV((1+'Retirement Calculator'!$B$57)^(1/12)-1,AR375,-I375,,0))</f>
        <v/>
      </c>
      <c r="N375" s="12" t="str">
        <f>IF(J375="","",(J375+N374)*(1+((1+'Retirement Calculator'!$B$57)^(1/12)-1)))</f>
        <v/>
      </c>
      <c r="O375" s="71"/>
      <c r="P375" s="71"/>
      <c r="Q375" s="99"/>
      <c r="R375" s="69" t="e">
        <f t="shared" si="105"/>
        <v>#N/A</v>
      </c>
      <c r="S375" s="12" t="str">
        <f>IF(O375="","",FV((1+'Retirement Calculator'!$B$58)^(1/12)-1,BA375,-O375,,0))</f>
        <v/>
      </c>
      <c r="T375" s="43" t="str">
        <f>IF(P375="","",(P375+T374)*(1+((1+'Retirement Calculator'!$B$58)^(1/12)-1)))</f>
        <v/>
      </c>
      <c r="U375" s="71"/>
      <c r="V375" s="99"/>
      <c r="W375" s="108" t="str">
        <f>IF(U375="","",(U375+W374)*(1+((1+'Retirement Calculator'!$C$65)^(1/12)-1)))</f>
        <v/>
      </c>
      <c r="X375" s="73">
        <f t="shared" si="100"/>
        <v>0</v>
      </c>
      <c r="Y375" s="83" t="str">
        <f>IF(ISERROR(B375),"",SUM($X$5:X375))</f>
        <v/>
      </c>
      <c r="Z375" s="73">
        <f t="shared" si="101"/>
        <v>0</v>
      </c>
      <c r="AA375" s="83" t="str">
        <f>IF(ISERROR(B375),"",IF(Z375=0,NA(),SUM($Z$5:Z375)))</f>
        <v/>
      </c>
      <c r="AB375" s="83">
        <f t="shared" si="102"/>
        <v>0</v>
      </c>
      <c r="AC375" s="83" t="str">
        <f>IF(ISERROR(B375),"",IF(AB375=0,NA(),SUM($AB$5:AB375)))</f>
        <v/>
      </c>
      <c r="AD375" s="68" t="str">
        <f>IF(ISERROR(AI375),"",IF(AG375=AG374+1,AD374*(1+'Retirement Calculator'!$B$6),AD374))</f>
        <v/>
      </c>
      <c r="AE375" s="135"/>
      <c r="AF375" s="83" t="str">
        <f>IF(AE375="","",NPER((1+'Retirement Calculator'!$B$15)/(1+'Retirement Calculator'!$B$14)-1,-12*AE375,AA375,,1))</f>
        <v/>
      </c>
      <c r="AG375" s="129" t="str">
        <f t="shared" si="106"/>
        <v/>
      </c>
      <c r="AH375" s="43" t="e">
        <f t="shared" si="107"/>
        <v>#N/A</v>
      </c>
      <c r="AI375" s="43" t="e">
        <f>IF(AI374&lt;'Retirement Calculator'!$B$68,AI374+1,NA())</f>
        <v>#N/A</v>
      </c>
      <c r="AJ375" s="47" t="str">
        <f>IF(ISERROR(AI375),"",IF(AG375=AG374+1,AJ374*(1+'Retirement Calculator'!$B$67),AJ374))</f>
        <v/>
      </c>
      <c r="AK375" s="43" t="e">
        <f>IF(ISERROR(AJ375),"",FV((1+'Retirement Calculator'!$B$56)^(1/12)-1,AI375,-AJ375,,0))</f>
        <v>#N/A</v>
      </c>
      <c r="AL375" s="47">
        <f>SUM($AJ$5:AJ375)</f>
        <v>15743347.467671828</v>
      </c>
      <c r="AN375" s="43" t="str">
        <f>IF(C375="","",SUM($C$5:C375))</f>
        <v/>
      </c>
      <c r="AP375" s="43" t="str">
        <f t="shared" si="108"/>
        <v/>
      </c>
      <c r="AQ375" s="43" t="e">
        <f t="shared" si="109"/>
        <v>#N/A</v>
      </c>
      <c r="AR375" s="43" t="e">
        <f>IF(AR374&lt;'Retirement Calculator'!$B$68,AR374+1,NA())</f>
        <v>#N/A</v>
      </c>
      <c r="AS375" s="45" t="str">
        <f>IF(ISERROR(AR375),"",IF(AP375=AP374+1,AS374*(1+'Retirement Calculator'!$B$67),AS374))</f>
        <v/>
      </c>
      <c r="AT375" s="43" t="e">
        <f>IF(ISERROR(AS375),"",FV((1+'Retirement Calculator'!$B$57)^(1/12)-1,AR375,-AS375,,0))</f>
        <v>#N/A</v>
      </c>
      <c r="AU375" s="47" t="e">
        <f>SUM($AJ$5:AS375)</f>
        <v>#N/A</v>
      </c>
      <c r="AW375" s="43" t="str">
        <f>IF(I375="","",SUM($I$5:I375))</f>
        <v/>
      </c>
      <c r="AY375" s="43" t="str">
        <f t="shared" si="110"/>
        <v/>
      </c>
      <c r="AZ375" s="43" t="e">
        <f t="shared" si="111"/>
        <v>#N/A</v>
      </c>
      <c r="BA375" s="43" t="e">
        <f>IF(BA374&lt;'Retirement Calculator'!$B$68,BA374+1,NA())</f>
        <v>#N/A</v>
      </c>
      <c r="BB375" s="45" t="str">
        <f>IF(ISERROR(BA375),"",IF(AY375=AY374+1,BB374*(1+'Retirement Calculator'!$B$67),BB374))</f>
        <v/>
      </c>
      <c r="BC375" s="43" t="e">
        <f>IF(ISERROR(BB375),"",FV((1+'Retirement Calculator'!$B$58)^(1/12)-1,BA375,-BB375,,0))</f>
        <v>#N/A</v>
      </c>
      <c r="BD375" s="47" t="e">
        <f>SUM($AJ$5:BB375)</f>
        <v>#N/A</v>
      </c>
      <c r="BF375" s="43" t="str">
        <f>IF(O375="","",SUM($O$5:O375))</f>
        <v/>
      </c>
      <c r="BH375" s="43" t="str">
        <f t="shared" si="112"/>
        <v/>
      </c>
      <c r="BI375" s="43" t="e">
        <f t="shared" si="113"/>
        <v>#N/A</v>
      </c>
      <c r="BJ375" s="43" t="e">
        <f>IF(BJ374&lt;'Retirement Calculator'!$B$68,BJ374+1,NA())</f>
        <v>#N/A</v>
      </c>
      <c r="BM375" s="43" t="str">
        <f t="shared" si="114"/>
        <v/>
      </c>
      <c r="BN375" s="43" t="e">
        <f t="shared" si="115"/>
        <v>#N/A</v>
      </c>
      <c r="BO375" s="43" t="e">
        <f>IF(BO374&lt;'Retirement Calculator'!$B$68,BO374+1,NA())</f>
        <v>#N/A</v>
      </c>
      <c r="BR375" s="43" t="str">
        <f t="shared" si="116"/>
        <v/>
      </c>
      <c r="BS375" s="43" t="e">
        <f t="shared" si="117"/>
        <v>#N/A</v>
      </c>
      <c r="BT375" s="43" t="e">
        <f>IF(BT374&lt;'Retirement Calculator'!$B$68,BT374+1,NA())</f>
        <v>#N/A</v>
      </c>
      <c r="BW375" s="43" t="str">
        <f t="shared" si="118"/>
        <v/>
      </c>
      <c r="BX375" s="43" t="e">
        <f t="shared" si="119"/>
        <v>#N/A</v>
      </c>
      <c r="BY375" s="43" t="e">
        <f>IF(BY374&lt;'Retirement Calculator'!$B$68,BY374+1,NA())</f>
        <v>#N/A</v>
      </c>
    </row>
    <row r="376" spans="1:77">
      <c r="A376" s="44"/>
      <c r="B376" s="12" t="e">
        <f xml:space="preserve"> IF(ISERROR(F376),NA(),AI376)</f>
        <v>#N/A</v>
      </c>
      <c r="C376" s="71"/>
      <c r="D376" s="104"/>
      <c r="E376" s="99"/>
      <c r="F376" s="102" t="e">
        <f t="shared" si="103"/>
        <v>#N/A</v>
      </c>
      <c r="G376" s="103" t="str">
        <f>IF(D376="","",(D376+G375)*(1+((1+'Retirement Calculator'!$B$56)^(1/12)-1)))</f>
        <v/>
      </c>
      <c r="H376" s="55" t="str">
        <f>IF(C376="","",FV((1+'Retirement Calculator'!$B$56)^(1/12)-1,AI376,-C376,,0))</f>
        <v/>
      </c>
      <c r="I376" s="71"/>
      <c r="J376" s="99"/>
      <c r="K376" s="99"/>
      <c r="L376" s="102" t="e">
        <f t="shared" si="104"/>
        <v>#N/A</v>
      </c>
      <c r="M376" s="12" t="str">
        <f>IF(I376="","",FV((1+'Retirement Calculator'!$B$57)^(1/12)-1,AR376,-I376,,0))</f>
        <v/>
      </c>
      <c r="N376" s="12" t="str">
        <f>IF(J376="","",(J376+N375)*(1+((1+'Retirement Calculator'!$B$57)^(1/12)-1)))</f>
        <v/>
      </c>
      <c r="O376" s="71"/>
      <c r="P376" s="71"/>
      <c r="Q376" s="99"/>
      <c r="R376" s="69" t="e">
        <f t="shared" si="105"/>
        <v>#N/A</v>
      </c>
      <c r="S376" s="12" t="str">
        <f>IF(O376="","",FV((1+'Retirement Calculator'!$B$58)^(1/12)-1,BA376,-O376,,0))</f>
        <v/>
      </c>
      <c r="T376" s="43" t="str">
        <f>IF(P376="","",(P376+T375)*(1+((1+'Retirement Calculator'!$B$58)^(1/12)-1)))</f>
        <v/>
      </c>
      <c r="U376" s="71"/>
      <c r="V376" s="99"/>
      <c r="W376" s="108" t="str">
        <f>IF(U376="","",(U376+W375)*(1+((1+'Retirement Calculator'!$C$65)^(1/12)-1)))</f>
        <v/>
      </c>
      <c r="X376" s="73">
        <f t="shared" si="100"/>
        <v>0</v>
      </c>
      <c r="Y376" s="83" t="str">
        <f>IF(ISERROR(B376),"",SUM($X$5:X376))</f>
        <v/>
      </c>
      <c r="Z376" s="73">
        <f t="shared" si="101"/>
        <v>0</v>
      </c>
      <c r="AA376" s="83" t="str">
        <f>IF(ISERROR(B376),"",IF(Z376=0,NA(),SUM($Z$5:Z376)))</f>
        <v/>
      </c>
      <c r="AB376" s="83">
        <f t="shared" si="102"/>
        <v>0</v>
      </c>
      <c r="AC376" s="83" t="str">
        <f>IF(ISERROR(B376),"",IF(AB376=0,NA(),SUM($AB$5:AB376)))</f>
        <v/>
      </c>
      <c r="AD376" s="68" t="str">
        <f>IF(ISERROR(AI376),"",IF(AG376=AG375+1,AD375*(1+'Retirement Calculator'!$B$6),AD375))</f>
        <v/>
      </c>
      <c r="AE376" s="135"/>
      <c r="AF376" s="83" t="str">
        <f>IF(AE376="","",NPER((1+'Retirement Calculator'!$B$15)/(1+'Retirement Calculator'!$B$14)-1,-12*AE376,AA376,,1))</f>
        <v/>
      </c>
      <c r="AG376" s="129" t="str">
        <f t="shared" si="106"/>
        <v/>
      </c>
      <c r="AH376" s="43" t="e">
        <f t="shared" si="107"/>
        <v>#N/A</v>
      </c>
      <c r="AI376" s="43" t="e">
        <f>IF(AI375&lt;'Retirement Calculator'!$B$68,AI375+1,NA())</f>
        <v>#N/A</v>
      </c>
      <c r="AJ376" s="47" t="str">
        <f>IF(ISERROR(AI376),"",IF(AG376=AG375+1,AJ375*(1+'Retirement Calculator'!$B$67),AJ375))</f>
        <v/>
      </c>
      <c r="AK376" s="43" t="e">
        <f>IF(ISERROR(AJ376),"",FV((1+'Retirement Calculator'!$B$56)^(1/12)-1,AI376,-AJ376,,0))</f>
        <v>#N/A</v>
      </c>
      <c r="AL376" s="47">
        <f>SUM($AJ$5:AJ376)</f>
        <v>15743347.467671828</v>
      </c>
      <c r="AN376" s="43" t="str">
        <f>IF(C376="","",SUM($C$5:C376))</f>
        <v/>
      </c>
      <c r="AP376" s="43" t="str">
        <f t="shared" si="108"/>
        <v/>
      </c>
      <c r="AQ376" s="43" t="e">
        <f t="shared" si="109"/>
        <v>#N/A</v>
      </c>
      <c r="AR376" s="43" t="e">
        <f>IF(AR375&lt;'Retirement Calculator'!$B$68,AR375+1,NA())</f>
        <v>#N/A</v>
      </c>
      <c r="AS376" s="45" t="str">
        <f>IF(ISERROR(AR376),"",IF(AP376=AP375+1,AS375*(1+'Retirement Calculator'!$B$67),AS375))</f>
        <v/>
      </c>
      <c r="AT376" s="43" t="e">
        <f>IF(ISERROR(AS376),"",FV((1+'Retirement Calculator'!$B$57)^(1/12)-1,AR376,-AS376,,0))</f>
        <v>#N/A</v>
      </c>
      <c r="AU376" s="47" t="e">
        <f>SUM($AJ$5:AS376)</f>
        <v>#N/A</v>
      </c>
      <c r="AW376" s="43" t="str">
        <f>IF(I376="","",SUM($I$5:I376))</f>
        <v/>
      </c>
      <c r="AY376" s="43" t="str">
        <f t="shared" si="110"/>
        <v/>
      </c>
      <c r="AZ376" s="43" t="e">
        <f t="shared" si="111"/>
        <v>#N/A</v>
      </c>
      <c r="BA376" s="43" t="e">
        <f>IF(BA375&lt;'Retirement Calculator'!$B$68,BA375+1,NA())</f>
        <v>#N/A</v>
      </c>
      <c r="BB376" s="45" t="str">
        <f>IF(ISERROR(BA376),"",IF(AY376=AY375+1,BB375*(1+'Retirement Calculator'!$B$67),BB375))</f>
        <v/>
      </c>
      <c r="BC376" s="43" t="e">
        <f>IF(ISERROR(BB376),"",FV((1+'Retirement Calculator'!$B$58)^(1/12)-1,BA376,-BB376,,0))</f>
        <v>#N/A</v>
      </c>
      <c r="BD376" s="47" t="e">
        <f>SUM($AJ$5:BB376)</f>
        <v>#N/A</v>
      </c>
      <c r="BF376" s="43" t="str">
        <f>IF(O376="","",SUM($O$5:O376))</f>
        <v/>
      </c>
      <c r="BH376" s="43" t="str">
        <f t="shared" si="112"/>
        <v/>
      </c>
      <c r="BI376" s="43" t="e">
        <f t="shared" si="113"/>
        <v>#N/A</v>
      </c>
      <c r="BJ376" s="43" t="e">
        <f>IF(BJ375&lt;'Retirement Calculator'!$B$68,BJ375+1,NA())</f>
        <v>#N/A</v>
      </c>
      <c r="BM376" s="43" t="str">
        <f t="shared" si="114"/>
        <v/>
      </c>
      <c r="BN376" s="43" t="e">
        <f t="shared" si="115"/>
        <v>#N/A</v>
      </c>
      <c r="BO376" s="43" t="e">
        <f>IF(BO375&lt;'Retirement Calculator'!$B$68,BO375+1,NA())</f>
        <v>#N/A</v>
      </c>
      <c r="BR376" s="43" t="str">
        <f t="shared" si="116"/>
        <v/>
      </c>
      <c r="BS376" s="43" t="e">
        <f t="shared" si="117"/>
        <v>#N/A</v>
      </c>
      <c r="BT376" s="43" t="e">
        <f>IF(BT375&lt;'Retirement Calculator'!$B$68,BT375+1,NA())</f>
        <v>#N/A</v>
      </c>
      <c r="BW376" s="43" t="str">
        <f t="shared" si="118"/>
        <v/>
      </c>
      <c r="BX376" s="43" t="e">
        <f t="shared" si="119"/>
        <v>#N/A</v>
      </c>
      <c r="BY376" s="43" t="e">
        <f>IF(BY375&lt;'Retirement Calculator'!$B$68,BY375+1,NA())</f>
        <v>#N/A</v>
      </c>
    </row>
    <row r="377" spans="1:77">
      <c r="A377" s="44"/>
      <c r="B377" s="12" t="e">
        <f xml:space="preserve"> IF(ISERROR(F377),NA(),AI377)</f>
        <v>#N/A</v>
      </c>
      <c r="C377" s="71"/>
      <c r="D377" s="104"/>
      <c r="E377" s="99"/>
      <c r="F377" s="102" t="e">
        <f t="shared" si="103"/>
        <v>#N/A</v>
      </c>
      <c r="G377" s="103" t="str">
        <f>IF(D377="","",(D377+G376)*(1+((1+'Retirement Calculator'!$B$56)^(1/12)-1)))</f>
        <v/>
      </c>
      <c r="H377" s="55" t="str">
        <f>IF(C377="","",FV((1+'Retirement Calculator'!$B$56)^(1/12)-1,AI377,-C377,,0))</f>
        <v/>
      </c>
      <c r="I377" s="71"/>
      <c r="J377" s="99"/>
      <c r="K377" s="99"/>
      <c r="L377" s="102" t="e">
        <f t="shared" si="104"/>
        <v>#N/A</v>
      </c>
      <c r="M377" s="12" t="str">
        <f>IF(I377="","",FV((1+'Retirement Calculator'!$B$57)^(1/12)-1,AR377,-I377,,0))</f>
        <v/>
      </c>
      <c r="N377" s="12" t="str">
        <f>IF(J377="","",(J377+N376)*(1+((1+'Retirement Calculator'!$B$57)^(1/12)-1)))</f>
        <v/>
      </c>
      <c r="O377" s="71"/>
      <c r="P377" s="71"/>
      <c r="Q377" s="99"/>
      <c r="R377" s="69" t="e">
        <f t="shared" si="105"/>
        <v>#N/A</v>
      </c>
      <c r="S377" s="12" t="str">
        <f>IF(O377="","",FV((1+'Retirement Calculator'!$B$58)^(1/12)-1,BA377,-O377,,0))</f>
        <v/>
      </c>
      <c r="T377" s="43" t="str">
        <f>IF(P377="","",(P377+T376)*(1+((1+'Retirement Calculator'!$B$58)^(1/12)-1)))</f>
        <v/>
      </c>
      <c r="U377" s="71"/>
      <c r="V377" s="99"/>
      <c r="W377" s="108" t="str">
        <f>IF(U377="","",(U377+W376)*(1+((1+'Retirement Calculator'!$C$65)^(1/12)-1)))</f>
        <v/>
      </c>
      <c r="X377" s="73">
        <f t="shared" si="100"/>
        <v>0</v>
      </c>
      <c r="Y377" s="83" t="str">
        <f>IF(ISERROR(B377),"",SUM($X$5:X377))</f>
        <v/>
      </c>
      <c r="Z377" s="73">
        <f t="shared" si="101"/>
        <v>0</v>
      </c>
      <c r="AA377" s="83" t="str">
        <f>IF(ISERROR(B377),"",IF(Z377=0,NA(),SUM($Z$5:Z377)))</f>
        <v/>
      </c>
      <c r="AB377" s="83">
        <f t="shared" si="102"/>
        <v>0</v>
      </c>
      <c r="AC377" s="83" t="str">
        <f>IF(ISERROR(B377),"",IF(AB377=0,NA(),SUM($AB$5:AB377)))</f>
        <v/>
      </c>
      <c r="AD377" s="68" t="str">
        <f>IF(ISERROR(AI377),"",IF(AG377=AG376+1,AD376*(1+'Retirement Calculator'!$B$6),AD376))</f>
        <v/>
      </c>
      <c r="AE377" s="135"/>
      <c r="AF377" s="83" t="str">
        <f>IF(AE377="","",NPER((1+'Retirement Calculator'!$B$15)/(1+'Retirement Calculator'!$B$14)-1,-12*AE377,AA377,,1))</f>
        <v/>
      </c>
      <c r="AG377" s="129" t="str">
        <f t="shared" si="106"/>
        <v/>
      </c>
      <c r="AH377" s="43" t="e">
        <f t="shared" si="107"/>
        <v>#N/A</v>
      </c>
      <c r="AI377" s="43" t="e">
        <f>IF(AI376&lt;'Retirement Calculator'!$B$68,AI376+1,NA())</f>
        <v>#N/A</v>
      </c>
      <c r="AJ377" s="47" t="str">
        <f>IF(ISERROR(AI377),"",IF(AG377=AG376+1,AJ376*(1+'Retirement Calculator'!$B$67),AJ376))</f>
        <v/>
      </c>
      <c r="AK377" s="43" t="e">
        <f>IF(ISERROR(AJ377),"",FV((1+'Retirement Calculator'!$B$56)^(1/12)-1,AI377,-AJ377,,0))</f>
        <v>#N/A</v>
      </c>
      <c r="AL377" s="47">
        <f>SUM($AJ$5:AJ377)</f>
        <v>15743347.467671828</v>
      </c>
      <c r="AN377" s="43" t="str">
        <f>IF(C377="","",SUM($C$5:C377))</f>
        <v/>
      </c>
      <c r="AP377" s="43" t="str">
        <f t="shared" si="108"/>
        <v/>
      </c>
      <c r="AQ377" s="43" t="e">
        <f t="shared" si="109"/>
        <v>#N/A</v>
      </c>
      <c r="AR377" s="43" t="e">
        <f>IF(AR376&lt;'Retirement Calculator'!$B$68,AR376+1,NA())</f>
        <v>#N/A</v>
      </c>
      <c r="AS377" s="45" t="str">
        <f>IF(ISERROR(AR377),"",IF(AP377=AP376+1,AS376*(1+'Retirement Calculator'!$B$67),AS376))</f>
        <v/>
      </c>
      <c r="AT377" s="43" t="e">
        <f>IF(ISERROR(AS377),"",FV((1+'Retirement Calculator'!$B$57)^(1/12)-1,AR377,-AS377,,0))</f>
        <v>#N/A</v>
      </c>
      <c r="AU377" s="47" t="e">
        <f>SUM($AJ$5:AS377)</f>
        <v>#N/A</v>
      </c>
      <c r="AW377" s="43" t="str">
        <f>IF(I377="","",SUM($I$5:I377))</f>
        <v/>
      </c>
      <c r="AY377" s="43" t="str">
        <f t="shared" si="110"/>
        <v/>
      </c>
      <c r="AZ377" s="43" t="e">
        <f t="shared" si="111"/>
        <v>#N/A</v>
      </c>
      <c r="BA377" s="43" t="e">
        <f>IF(BA376&lt;'Retirement Calculator'!$B$68,BA376+1,NA())</f>
        <v>#N/A</v>
      </c>
      <c r="BB377" s="45" t="str">
        <f>IF(ISERROR(BA377),"",IF(AY377=AY376+1,BB376*(1+'Retirement Calculator'!$B$67),BB376))</f>
        <v/>
      </c>
      <c r="BC377" s="43" t="e">
        <f>IF(ISERROR(BB377),"",FV((1+'Retirement Calculator'!$B$58)^(1/12)-1,BA377,-BB377,,0))</f>
        <v>#N/A</v>
      </c>
      <c r="BD377" s="47" t="e">
        <f>SUM($AJ$5:BB377)</f>
        <v>#N/A</v>
      </c>
      <c r="BF377" s="43" t="str">
        <f>IF(O377="","",SUM($O$5:O377))</f>
        <v/>
      </c>
      <c r="BH377" s="43" t="str">
        <f t="shared" si="112"/>
        <v/>
      </c>
      <c r="BI377" s="43" t="e">
        <f t="shared" si="113"/>
        <v>#N/A</v>
      </c>
      <c r="BJ377" s="43" t="e">
        <f>IF(BJ376&lt;'Retirement Calculator'!$B$68,BJ376+1,NA())</f>
        <v>#N/A</v>
      </c>
      <c r="BM377" s="43" t="str">
        <f t="shared" si="114"/>
        <v/>
      </c>
      <c r="BN377" s="43" t="e">
        <f t="shared" si="115"/>
        <v>#N/A</v>
      </c>
      <c r="BO377" s="43" t="e">
        <f>IF(BO376&lt;'Retirement Calculator'!$B$68,BO376+1,NA())</f>
        <v>#N/A</v>
      </c>
      <c r="BR377" s="43" t="str">
        <f t="shared" si="116"/>
        <v/>
      </c>
      <c r="BS377" s="43" t="e">
        <f t="shared" si="117"/>
        <v>#N/A</v>
      </c>
      <c r="BT377" s="43" t="e">
        <f>IF(BT376&lt;'Retirement Calculator'!$B$68,BT376+1,NA())</f>
        <v>#N/A</v>
      </c>
      <c r="BW377" s="43" t="str">
        <f t="shared" si="118"/>
        <v/>
      </c>
      <c r="BX377" s="43" t="e">
        <f t="shared" si="119"/>
        <v>#N/A</v>
      </c>
      <c r="BY377" s="43" t="e">
        <f>IF(BY376&lt;'Retirement Calculator'!$B$68,BY376+1,NA())</f>
        <v>#N/A</v>
      </c>
    </row>
    <row r="378" spans="1:77">
      <c r="A378" s="44"/>
      <c r="B378" s="12" t="e">
        <f xml:space="preserve"> IF(ISERROR(F378),NA(),AI378)</f>
        <v>#N/A</v>
      </c>
      <c r="C378" s="71"/>
      <c r="D378" s="104"/>
      <c r="E378" s="99"/>
      <c r="F378" s="102" t="e">
        <f t="shared" si="103"/>
        <v>#N/A</v>
      </c>
      <c r="G378" s="103" t="str">
        <f>IF(D378="","",(D378+G377)*(1+((1+'Retirement Calculator'!$B$56)^(1/12)-1)))</f>
        <v/>
      </c>
      <c r="H378" s="55" t="str">
        <f>IF(C378="","",FV((1+'Retirement Calculator'!$B$56)^(1/12)-1,AI378,-C378,,0))</f>
        <v/>
      </c>
      <c r="I378" s="71"/>
      <c r="J378" s="99"/>
      <c r="K378" s="99"/>
      <c r="L378" s="102" t="e">
        <f t="shared" si="104"/>
        <v>#N/A</v>
      </c>
      <c r="M378" s="12" t="str">
        <f>IF(I378="","",FV((1+'Retirement Calculator'!$B$57)^(1/12)-1,AR378,-I378,,0))</f>
        <v/>
      </c>
      <c r="N378" s="12" t="str">
        <f>IF(J378="","",(J378+N377)*(1+((1+'Retirement Calculator'!$B$57)^(1/12)-1)))</f>
        <v/>
      </c>
      <c r="O378" s="71"/>
      <c r="P378" s="71"/>
      <c r="Q378" s="99"/>
      <c r="R378" s="69" t="e">
        <f t="shared" si="105"/>
        <v>#N/A</v>
      </c>
      <c r="S378" s="12" t="str">
        <f>IF(O378="","",FV((1+'Retirement Calculator'!$B$58)^(1/12)-1,BA378,-O378,,0))</f>
        <v/>
      </c>
      <c r="T378" s="43" t="str">
        <f>IF(P378="","",(P378+T377)*(1+((1+'Retirement Calculator'!$B$58)^(1/12)-1)))</f>
        <v/>
      </c>
      <c r="U378" s="71"/>
      <c r="V378" s="99"/>
      <c r="W378" s="108" t="str">
        <f>IF(U378="","",(U378+W377)*(1+((1+'Retirement Calculator'!$C$65)^(1/12)-1)))</f>
        <v/>
      </c>
      <c r="X378" s="73">
        <f t="shared" si="100"/>
        <v>0</v>
      </c>
      <c r="Y378" s="83" t="str">
        <f>IF(ISERROR(B378),"",SUM($X$5:X378))</f>
        <v/>
      </c>
      <c r="Z378" s="73">
        <f t="shared" si="101"/>
        <v>0</v>
      </c>
      <c r="AA378" s="83" t="str">
        <f>IF(ISERROR(B378),"",IF(Z378=0,NA(),SUM($Z$5:Z378)))</f>
        <v/>
      </c>
      <c r="AB378" s="83">
        <f t="shared" si="102"/>
        <v>0</v>
      </c>
      <c r="AC378" s="83" t="str">
        <f>IF(ISERROR(B378),"",IF(AB378=0,NA(),SUM($AB$5:AB378)))</f>
        <v/>
      </c>
      <c r="AD378" s="68" t="str">
        <f>IF(ISERROR(AI378),"",IF(AG378=AG377+1,AD377*(1+'Retirement Calculator'!$B$6),AD377))</f>
        <v/>
      </c>
      <c r="AE378" s="135"/>
      <c r="AF378" s="83" t="str">
        <f>IF(AE378="","",NPER((1+'Retirement Calculator'!$B$15)/(1+'Retirement Calculator'!$B$14)-1,-12*AE378,AA378,,1))</f>
        <v/>
      </c>
      <c r="AG378" s="129" t="str">
        <f t="shared" si="106"/>
        <v/>
      </c>
      <c r="AH378" s="43" t="e">
        <f t="shared" si="107"/>
        <v>#N/A</v>
      </c>
      <c r="AI378" s="43" t="e">
        <f>IF(AI377&lt;'Retirement Calculator'!$B$68,AI377+1,NA())</f>
        <v>#N/A</v>
      </c>
      <c r="AJ378" s="47" t="str">
        <f>IF(ISERROR(AI378),"",IF(AG378=AG377+1,AJ377*(1+'Retirement Calculator'!$B$67),AJ377))</f>
        <v/>
      </c>
      <c r="AK378" s="43" t="e">
        <f>IF(ISERROR(AJ378),"",FV((1+'Retirement Calculator'!$B$56)^(1/12)-1,AI378,-AJ378,,0))</f>
        <v>#N/A</v>
      </c>
      <c r="AL378" s="47">
        <f>SUM($AJ$5:AJ378)</f>
        <v>15743347.467671828</v>
      </c>
      <c r="AN378" s="43" t="str">
        <f>IF(C378="","",SUM($C$5:C378))</f>
        <v/>
      </c>
      <c r="AP378" s="43" t="str">
        <f t="shared" si="108"/>
        <v/>
      </c>
      <c r="AQ378" s="43" t="e">
        <f t="shared" si="109"/>
        <v>#N/A</v>
      </c>
      <c r="AR378" s="43" t="e">
        <f>IF(AR377&lt;'Retirement Calculator'!$B$68,AR377+1,NA())</f>
        <v>#N/A</v>
      </c>
      <c r="AS378" s="45" t="str">
        <f>IF(ISERROR(AR378),"",IF(AP378=AP377+1,AS377*(1+'Retirement Calculator'!$B$67),AS377))</f>
        <v/>
      </c>
      <c r="AT378" s="43" t="e">
        <f>IF(ISERROR(AS378),"",FV((1+'Retirement Calculator'!$B$57)^(1/12)-1,AR378,-AS378,,0))</f>
        <v>#N/A</v>
      </c>
      <c r="AU378" s="47" t="e">
        <f>SUM($AJ$5:AS378)</f>
        <v>#N/A</v>
      </c>
      <c r="AW378" s="43" t="str">
        <f>IF(I378="","",SUM($I$5:I378))</f>
        <v/>
      </c>
      <c r="AY378" s="43" t="str">
        <f t="shared" si="110"/>
        <v/>
      </c>
      <c r="AZ378" s="43" t="e">
        <f t="shared" si="111"/>
        <v>#N/A</v>
      </c>
      <c r="BA378" s="43" t="e">
        <f>IF(BA377&lt;'Retirement Calculator'!$B$68,BA377+1,NA())</f>
        <v>#N/A</v>
      </c>
      <c r="BB378" s="45" t="str">
        <f>IF(ISERROR(BA378),"",IF(AY378=AY377+1,BB377*(1+'Retirement Calculator'!$B$67),BB377))</f>
        <v/>
      </c>
      <c r="BC378" s="43" t="e">
        <f>IF(ISERROR(BB378),"",FV((1+'Retirement Calculator'!$B$58)^(1/12)-1,BA378,-BB378,,0))</f>
        <v>#N/A</v>
      </c>
      <c r="BD378" s="47" t="e">
        <f>SUM($AJ$5:BB378)</f>
        <v>#N/A</v>
      </c>
      <c r="BF378" s="43" t="str">
        <f>IF(O378="","",SUM($O$5:O378))</f>
        <v/>
      </c>
      <c r="BH378" s="43" t="str">
        <f t="shared" si="112"/>
        <v/>
      </c>
      <c r="BI378" s="43" t="e">
        <f t="shared" si="113"/>
        <v>#N/A</v>
      </c>
      <c r="BJ378" s="43" t="e">
        <f>IF(BJ377&lt;'Retirement Calculator'!$B$68,BJ377+1,NA())</f>
        <v>#N/A</v>
      </c>
      <c r="BM378" s="43" t="str">
        <f t="shared" si="114"/>
        <v/>
      </c>
      <c r="BN378" s="43" t="e">
        <f t="shared" si="115"/>
        <v>#N/A</v>
      </c>
      <c r="BO378" s="43" t="e">
        <f>IF(BO377&lt;'Retirement Calculator'!$B$68,BO377+1,NA())</f>
        <v>#N/A</v>
      </c>
      <c r="BR378" s="43" t="str">
        <f t="shared" si="116"/>
        <v/>
      </c>
      <c r="BS378" s="43" t="e">
        <f t="shared" si="117"/>
        <v>#N/A</v>
      </c>
      <c r="BT378" s="43" t="e">
        <f>IF(BT377&lt;'Retirement Calculator'!$B$68,BT377+1,NA())</f>
        <v>#N/A</v>
      </c>
      <c r="BW378" s="43" t="str">
        <f t="shared" si="118"/>
        <v/>
      </c>
      <c r="BX378" s="43" t="e">
        <f t="shared" si="119"/>
        <v>#N/A</v>
      </c>
      <c r="BY378" s="43" t="e">
        <f>IF(BY377&lt;'Retirement Calculator'!$B$68,BY377+1,NA())</f>
        <v>#N/A</v>
      </c>
    </row>
    <row r="379" spans="1:77">
      <c r="A379" s="44"/>
      <c r="B379" s="12" t="e">
        <f xml:space="preserve"> IF(ISERROR(F379),NA(),AI379)</f>
        <v>#N/A</v>
      </c>
      <c r="C379" s="71"/>
      <c r="D379" s="104"/>
      <c r="E379" s="99"/>
      <c r="F379" s="102" t="e">
        <f t="shared" si="103"/>
        <v>#N/A</v>
      </c>
      <c r="G379" s="103" t="str">
        <f>IF(D379="","",(D379+G378)*(1+((1+'Retirement Calculator'!$B$56)^(1/12)-1)))</f>
        <v/>
      </c>
      <c r="H379" s="55" t="str">
        <f>IF(C379="","",FV((1+'Retirement Calculator'!$B$56)^(1/12)-1,AI379,-C379,,0))</f>
        <v/>
      </c>
      <c r="I379" s="71"/>
      <c r="J379" s="99"/>
      <c r="K379" s="99"/>
      <c r="L379" s="102" t="e">
        <f t="shared" si="104"/>
        <v>#N/A</v>
      </c>
      <c r="M379" s="12" t="str">
        <f>IF(I379="","",FV((1+'Retirement Calculator'!$B$57)^(1/12)-1,AR379,-I379,,0))</f>
        <v/>
      </c>
      <c r="N379" s="12" t="str">
        <f>IF(J379="","",(J379+N378)*(1+((1+'Retirement Calculator'!$B$57)^(1/12)-1)))</f>
        <v/>
      </c>
      <c r="O379" s="71"/>
      <c r="P379" s="71"/>
      <c r="Q379" s="99"/>
      <c r="R379" s="69" t="e">
        <f t="shared" si="105"/>
        <v>#N/A</v>
      </c>
      <c r="S379" s="12" t="str">
        <f>IF(O379="","",FV((1+'Retirement Calculator'!$B$58)^(1/12)-1,BA379,-O379,,0))</f>
        <v/>
      </c>
      <c r="T379" s="43" t="str">
        <f>IF(P379="","",(P379+T378)*(1+((1+'Retirement Calculator'!$B$58)^(1/12)-1)))</f>
        <v/>
      </c>
      <c r="U379" s="71"/>
      <c r="V379" s="99"/>
      <c r="W379" s="108" t="str">
        <f>IF(U379="","",(U379+W378)*(1+((1+'Retirement Calculator'!$C$65)^(1/12)-1)))</f>
        <v/>
      </c>
      <c r="X379" s="73">
        <f t="shared" si="100"/>
        <v>0</v>
      </c>
      <c r="Y379" s="83" t="str">
        <f>IF(ISERROR(B379),"",SUM($X$5:X379))</f>
        <v/>
      </c>
      <c r="Z379" s="73">
        <f t="shared" si="101"/>
        <v>0</v>
      </c>
      <c r="AA379" s="83" t="str">
        <f>IF(ISERROR(B379),"",IF(Z379=0,NA(),SUM($Z$5:Z379)))</f>
        <v/>
      </c>
      <c r="AB379" s="83">
        <f t="shared" si="102"/>
        <v>0</v>
      </c>
      <c r="AC379" s="83" t="str">
        <f>IF(ISERROR(B379),"",IF(AB379=0,NA(),SUM($AB$5:AB379)))</f>
        <v/>
      </c>
      <c r="AD379" s="68" t="str">
        <f>IF(ISERROR(AI379),"",IF(AG379=AG378+1,AD378*(1+'Retirement Calculator'!$B$6),AD378))</f>
        <v/>
      </c>
      <c r="AE379" s="135"/>
      <c r="AF379" s="83" t="str">
        <f>IF(AE379="","",NPER((1+'Retirement Calculator'!$B$15)/(1+'Retirement Calculator'!$B$14)-1,-12*AE379,AA379,,1))</f>
        <v/>
      </c>
      <c r="AG379" s="129" t="str">
        <f t="shared" si="106"/>
        <v/>
      </c>
      <c r="AH379" s="43" t="e">
        <f t="shared" si="107"/>
        <v>#N/A</v>
      </c>
      <c r="AI379" s="43" t="e">
        <f>IF(AI378&lt;'Retirement Calculator'!$B$68,AI378+1,NA())</f>
        <v>#N/A</v>
      </c>
      <c r="AJ379" s="47" t="str">
        <f>IF(ISERROR(AI379),"",IF(AG379=AG378+1,AJ378*(1+'Retirement Calculator'!$B$67),AJ378))</f>
        <v/>
      </c>
      <c r="AK379" s="43" t="e">
        <f>IF(ISERROR(AJ379),"",FV((1+'Retirement Calculator'!$B$56)^(1/12)-1,AI379,-AJ379,,0))</f>
        <v>#N/A</v>
      </c>
      <c r="AL379" s="47">
        <f>SUM($AJ$5:AJ379)</f>
        <v>15743347.467671828</v>
      </c>
      <c r="AN379" s="43" t="str">
        <f>IF(C379="","",SUM($C$5:C379))</f>
        <v/>
      </c>
      <c r="AP379" s="43" t="str">
        <f t="shared" si="108"/>
        <v/>
      </c>
      <c r="AQ379" s="43" t="e">
        <f t="shared" si="109"/>
        <v>#N/A</v>
      </c>
      <c r="AR379" s="43" t="e">
        <f>IF(AR378&lt;'Retirement Calculator'!$B$68,AR378+1,NA())</f>
        <v>#N/A</v>
      </c>
      <c r="AS379" s="45" t="str">
        <f>IF(ISERROR(AR379),"",IF(AP379=AP378+1,AS378*(1+'Retirement Calculator'!$B$67),AS378))</f>
        <v/>
      </c>
      <c r="AT379" s="43" t="e">
        <f>IF(ISERROR(AS379),"",FV((1+'Retirement Calculator'!$B$57)^(1/12)-1,AR379,-AS379,,0))</f>
        <v>#N/A</v>
      </c>
      <c r="AU379" s="47" t="e">
        <f>SUM($AJ$5:AS379)</f>
        <v>#N/A</v>
      </c>
      <c r="AW379" s="43" t="str">
        <f>IF(I379="","",SUM($I$5:I379))</f>
        <v/>
      </c>
      <c r="AY379" s="43" t="str">
        <f t="shared" si="110"/>
        <v/>
      </c>
      <c r="AZ379" s="43" t="e">
        <f t="shared" si="111"/>
        <v>#N/A</v>
      </c>
      <c r="BA379" s="43" t="e">
        <f>IF(BA378&lt;'Retirement Calculator'!$B$68,BA378+1,NA())</f>
        <v>#N/A</v>
      </c>
      <c r="BB379" s="45" t="str">
        <f>IF(ISERROR(BA379),"",IF(AY379=AY378+1,BB378*(1+'Retirement Calculator'!$B$67),BB378))</f>
        <v/>
      </c>
      <c r="BC379" s="43" t="e">
        <f>IF(ISERROR(BB379),"",FV((1+'Retirement Calculator'!$B$58)^(1/12)-1,BA379,-BB379,,0))</f>
        <v>#N/A</v>
      </c>
      <c r="BD379" s="47" t="e">
        <f>SUM($AJ$5:BB379)</f>
        <v>#N/A</v>
      </c>
      <c r="BF379" s="43" t="str">
        <f>IF(O379="","",SUM($O$5:O379))</f>
        <v/>
      </c>
      <c r="BH379" s="43" t="str">
        <f t="shared" si="112"/>
        <v/>
      </c>
      <c r="BI379" s="43" t="e">
        <f t="shared" si="113"/>
        <v>#N/A</v>
      </c>
      <c r="BJ379" s="43" t="e">
        <f>IF(BJ378&lt;'Retirement Calculator'!$B$68,BJ378+1,NA())</f>
        <v>#N/A</v>
      </c>
      <c r="BM379" s="43" t="str">
        <f t="shared" si="114"/>
        <v/>
      </c>
      <c r="BN379" s="43" t="e">
        <f t="shared" si="115"/>
        <v>#N/A</v>
      </c>
      <c r="BO379" s="43" t="e">
        <f>IF(BO378&lt;'Retirement Calculator'!$B$68,BO378+1,NA())</f>
        <v>#N/A</v>
      </c>
      <c r="BR379" s="43" t="str">
        <f t="shared" si="116"/>
        <v/>
      </c>
      <c r="BS379" s="43" t="e">
        <f t="shared" si="117"/>
        <v>#N/A</v>
      </c>
      <c r="BT379" s="43" t="e">
        <f>IF(BT378&lt;'Retirement Calculator'!$B$68,BT378+1,NA())</f>
        <v>#N/A</v>
      </c>
      <c r="BW379" s="43" t="str">
        <f t="shared" si="118"/>
        <v/>
      </c>
      <c r="BX379" s="43" t="e">
        <f t="shared" si="119"/>
        <v>#N/A</v>
      </c>
      <c r="BY379" s="43" t="e">
        <f>IF(BY378&lt;'Retirement Calculator'!$B$68,BY378+1,NA())</f>
        <v>#N/A</v>
      </c>
    </row>
    <row r="380" spans="1:77">
      <c r="A380" s="44"/>
      <c r="B380" s="12" t="e">
        <f xml:space="preserve"> IF(ISERROR(F380),NA(),AI380)</f>
        <v>#N/A</v>
      </c>
      <c r="C380" s="71"/>
      <c r="D380" s="104"/>
      <c r="E380" s="99"/>
      <c r="F380" s="102" t="e">
        <f t="shared" si="103"/>
        <v>#N/A</v>
      </c>
      <c r="G380" s="103" t="str">
        <f>IF(D380="","",(D380+G379)*(1+((1+'Retirement Calculator'!$B$56)^(1/12)-1)))</f>
        <v/>
      </c>
      <c r="H380" s="55" t="str">
        <f>IF(C380="","",FV((1+'Retirement Calculator'!$B$56)^(1/12)-1,AI380,-C380,,0))</f>
        <v/>
      </c>
      <c r="I380" s="71"/>
      <c r="J380" s="99"/>
      <c r="K380" s="99"/>
      <c r="L380" s="102" t="e">
        <f t="shared" si="104"/>
        <v>#N/A</v>
      </c>
      <c r="M380" s="12" t="str">
        <f>IF(I380="","",FV((1+'Retirement Calculator'!$B$57)^(1/12)-1,AR380,-I380,,0))</f>
        <v/>
      </c>
      <c r="N380" s="12" t="str">
        <f>IF(J380="","",(J380+N379)*(1+((1+'Retirement Calculator'!$B$57)^(1/12)-1)))</f>
        <v/>
      </c>
      <c r="O380" s="71"/>
      <c r="P380" s="71"/>
      <c r="Q380" s="99"/>
      <c r="R380" s="69" t="e">
        <f t="shared" si="105"/>
        <v>#N/A</v>
      </c>
      <c r="S380" s="12" t="str">
        <f>IF(O380="","",FV((1+'Retirement Calculator'!$B$58)^(1/12)-1,BA380,-O380,,0))</f>
        <v/>
      </c>
      <c r="T380" s="43" t="str">
        <f>IF(P380="","",(P380+T379)*(1+((1+'Retirement Calculator'!$B$58)^(1/12)-1)))</f>
        <v/>
      </c>
      <c r="U380" s="71"/>
      <c r="V380" s="99"/>
      <c r="W380" s="108" t="str">
        <f>IF(U380="","",(U380+W379)*(1+((1+'Retirement Calculator'!$C$65)^(1/12)-1)))</f>
        <v/>
      </c>
      <c r="X380" s="73">
        <f t="shared" si="100"/>
        <v>0</v>
      </c>
      <c r="Y380" s="83" t="str">
        <f>IF(ISERROR(B380),"",SUM($X$5:X380))</f>
        <v/>
      </c>
      <c r="Z380" s="73">
        <f t="shared" si="101"/>
        <v>0</v>
      </c>
      <c r="AA380" s="83" t="str">
        <f>IF(ISERROR(B380),"",IF(Z380=0,NA(),SUM($Z$5:Z380)))</f>
        <v/>
      </c>
      <c r="AB380" s="83">
        <f t="shared" si="102"/>
        <v>0</v>
      </c>
      <c r="AC380" s="83" t="str">
        <f>IF(ISERROR(B380),"",IF(AB380=0,NA(),SUM($AB$5:AB380)))</f>
        <v/>
      </c>
      <c r="AD380" s="68" t="str">
        <f>IF(ISERROR(AI380),"",IF(AG380=AG379+1,AD379*(1+'Retirement Calculator'!$B$6),AD379))</f>
        <v/>
      </c>
      <c r="AE380" s="135"/>
      <c r="AF380" s="83" t="str">
        <f>IF(AE380="","",NPER((1+'Retirement Calculator'!$B$15)/(1+'Retirement Calculator'!$B$14)-1,-12*AE380,AA380,,1))</f>
        <v/>
      </c>
      <c r="AG380" s="129" t="str">
        <f t="shared" si="106"/>
        <v/>
      </c>
      <c r="AH380" s="43" t="e">
        <f t="shared" si="107"/>
        <v>#N/A</v>
      </c>
      <c r="AI380" s="43" t="e">
        <f>IF(AI379&lt;'Retirement Calculator'!$B$68,AI379+1,NA())</f>
        <v>#N/A</v>
      </c>
      <c r="AJ380" s="47" t="str">
        <f>IF(ISERROR(AI380),"",IF(AG380=AG379+1,AJ379*(1+'Retirement Calculator'!$B$67),AJ379))</f>
        <v/>
      </c>
      <c r="AK380" s="43" t="e">
        <f>IF(ISERROR(AJ380),"",FV((1+'Retirement Calculator'!$B$56)^(1/12)-1,AI380,-AJ380,,0))</f>
        <v>#N/A</v>
      </c>
      <c r="AL380" s="47">
        <f>SUM($AJ$5:AJ380)</f>
        <v>15743347.467671828</v>
      </c>
      <c r="AN380" s="43" t="str">
        <f>IF(C380="","",SUM($C$5:C380))</f>
        <v/>
      </c>
      <c r="AP380" s="43" t="str">
        <f t="shared" si="108"/>
        <v/>
      </c>
      <c r="AQ380" s="43" t="e">
        <f t="shared" si="109"/>
        <v>#N/A</v>
      </c>
      <c r="AR380" s="43" t="e">
        <f>IF(AR379&lt;'Retirement Calculator'!$B$68,AR379+1,NA())</f>
        <v>#N/A</v>
      </c>
      <c r="AS380" s="45" t="str">
        <f>IF(ISERROR(AR380),"",IF(AP380=AP379+1,AS379*(1+'Retirement Calculator'!$B$67),AS379))</f>
        <v/>
      </c>
      <c r="AT380" s="43" t="e">
        <f>IF(ISERROR(AS380),"",FV((1+'Retirement Calculator'!$B$57)^(1/12)-1,AR380,-AS380,,0))</f>
        <v>#N/A</v>
      </c>
      <c r="AU380" s="47" t="e">
        <f>SUM($AJ$5:AS380)</f>
        <v>#N/A</v>
      </c>
      <c r="AW380" s="43" t="str">
        <f>IF(I380="","",SUM($I$5:I380))</f>
        <v/>
      </c>
      <c r="AY380" s="43" t="str">
        <f t="shared" si="110"/>
        <v/>
      </c>
      <c r="AZ380" s="43" t="e">
        <f t="shared" si="111"/>
        <v>#N/A</v>
      </c>
      <c r="BA380" s="43" t="e">
        <f>IF(BA379&lt;'Retirement Calculator'!$B$68,BA379+1,NA())</f>
        <v>#N/A</v>
      </c>
      <c r="BB380" s="45" t="str">
        <f>IF(ISERROR(BA380),"",IF(AY380=AY379+1,BB379*(1+'Retirement Calculator'!$B$67),BB379))</f>
        <v/>
      </c>
      <c r="BC380" s="43" t="e">
        <f>IF(ISERROR(BB380),"",FV((1+'Retirement Calculator'!$B$58)^(1/12)-1,BA380,-BB380,,0))</f>
        <v>#N/A</v>
      </c>
      <c r="BD380" s="47" t="e">
        <f>SUM($AJ$5:BB380)</f>
        <v>#N/A</v>
      </c>
      <c r="BF380" s="43" t="str">
        <f>IF(O380="","",SUM($O$5:O380))</f>
        <v/>
      </c>
      <c r="BH380" s="43" t="str">
        <f t="shared" si="112"/>
        <v/>
      </c>
      <c r="BI380" s="43" t="e">
        <f t="shared" si="113"/>
        <v>#N/A</v>
      </c>
      <c r="BJ380" s="43" t="e">
        <f>IF(BJ379&lt;'Retirement Calculator'!$B$68,BJ379+1,NA())</f>
        <v>#N/A</v>
      </c>
      <c r="BM380" s="43" t="str">
        <f t="shared" si="114"/>
        <v/>
      </c>
      <c r="BN380" s="43" t="e">
        <f t="shared" si="115"/>
        <v>#N/A</v>
      </c>
      <c r="BO380" s="43" t="e">
        <f>IF(BO379&lt;'Retirement Calculator'!$B$68,BO379+1,NA())</f>
        <v>#N/A</v>
      </c>
      <c r="BR380" s="43" t="str">
        <f t="shared" si="116"/>
        <v/>
      </c>
      <c r="BS380" s="43" t="e">
        <f t="shared" si="117"/>
        <v>#N/A</v>
      </c>
      <c r="BT380" s="43" t="e">
        <f>IF(BT379&lt;'Retirement Calculator'!$B$68,BT379+1,NA())</f>
        <v>#N/A</v>
      </c>
      <c r="BW380" s="43" t="str">
        <f t="shared" si="118"/>
        <v/>
      </c>
      <c r="BX380" s="43" t="e">
        <f t="shared" si="119"/>
        <v>#N/A</v>
      </c>
      <c r="BY380" s="43" t="e">
        <f>IF(BY379&lt;'Retirement Calculator'!$B$68,BY379+1,NA())</f>
        <v>#N/A</v>
      </c>
    </row>
    <row r="381" spans="1:77">
      <c r="A381" s="44"/>
      <c r="B381" s="12" t="e">
        <f xml:space="preserve"> IF(ISERROR(F381),NA(),AI381)</f>
        <v>#N/A</v>
      </c>
      <c r="C381" s="71"/>
      <c r="D381" s="104"/>
      <c r="E381" s="99"/>
      <c r="F381" s="102" t="e">
        <f t="shared" si="103"/>
        <v>#N/A</v>
      </c>
      <c r="G381" s="103" t="str">
        <f>IF(D381="","",(D381+G380)*(1+((1+'Retirement Calculator'!$B$56)^(1/12)-1)))</f>
        <v/>
      </c>
      <c r="H381" s="55" t="str">
        <f>IF(C381="","",FV((1+'Retirement Calculator'!$B$56)^(1/12)-1,AI381,-C381,,0))</f>
        <v/>
      </c>
      <c r="I381" s="71"/>
      <c r="J381" s="99"/>
      <c r="K381" s="99"/>
      <c r="L381" s="102" t="e">
        <f t="shared" si="104"/>
        <v>#N/A</v>
      </c>
      <c r="M381" s="12" t="str">
        <f>IF(I381="","",FV((1+'Retirement Calculator'!$B$57)^(1/12)-1,AR381,-I381,,0))</f>
        <v/>
      </c>
      <c r="N381" s="12" t="str">
        <f>IF(J381="","",(J381+N380)*(1+((1+'Retirement Calculator'!$B$57)^(1/12)-1)))</f>
        <v/>
      </c>
      <c r="O381" s="71"/>
      <c r="P381" s="71"/>
      <c r="Q381" s="99"/>
      <c r="R381" s="69" t="e">
        <f t="shared" si="105"/>
        <v>#N/A</v>
      </c>
      <c r="S381" s="12" t="str">
        <f>IF(O381="","",FV((1+'Retirement Calculator'!$B$58)^(1/12)-1,BA381,-O381,,0))</f>
        <v/>
      </c>
      <c r="T381" s="43" t="str">
        <f>IF(P381="","",(P381+T380)*(1+((1+'Retirement Calculator'!$B$58)^(1/12)-1)))</f>
        <v/>
      </c>
      <c r="U381" s="71"/>
      <c r="V381" s="99"/>
      <c r="W381" s="108" t="str">
        <f>IF(U381="","",(U381+W380)*(1+((1+'Retirement Calculator'!$C$65)^(1/12)-1)))</f>
        <v/>
      </c>
      <c r="X381" s="73">
        <f t="shared" si="100"/>
        <v>0</v>
      </c>
      <c r="Y381" s="83" t="str">
        <f>IF(ISERROR(B381),"",SUM($X$5:X381))</f>
        <v/>
      </c>
      <c r="Z381" s="73">
        <f t="shared" si="101"/>
        <v>0</v>
      </c>
      <c r="AA381" s="83" t="str">
        <f>IF(ISERROR(B381),"",IF(Z381=0,NA(),SUM($Z$5:Z381)))</f>
        <v/>
      </c>
      <c r="AB381" s="83">
        <f t="shared" si="102"/>
        <v>0</v>
      </c>
      <c r="AC381" s="83" t="str">
        <f>IF(ISERROR(B381),"",IF(AB381=0,NA(),SUM($AB$5:AB381)))</f>
        <v/>
      </c>
      <c r="AD381" s="68" t="str">
        <f>IF(ISERROR(AI381),"",IF(AG381=AG380+1,AD380*(1+'Retirement Calculator'!$B$6),AD380))</f>
        <v/>
      </c>
      <c r="AE381" s="135"/>
      <c r="AF381" s="83" t="str">
        <f>IF(AE381="","",NPER((1+'Retirement Calculator'!$B$15)/(1+'Retirement Calculator'!$B$14)-1,-12*AE381,AA381,,1))</f>
        <v/>
      </c>
      <c r="AG381" s="129" t="str">
        <f t="shared" si="106"/>
        <v/>
      </c>
      <c r="AH381" s="43" t="e">
        <f t="shared" si="107"/>
        <v>#N/A</v>
      </c>
      <c r="AI381" s="43" t="e">
        <f>IF(AI380&lt;'Retirement Calculator'!$B$68,AI380+1,NA())</f>
        <v>#N/A</v>
      </c>
      <c r="AJ381" s="47" t="str">
        <f>IF(ISERROR(AI381),"",IF(AG381=AG380+1,AJ380*(1+'Retirement Calculator'!$B$67),AJ380))</f>
        <v/>
      </c>
      <c r="AK381" s="43" t="e">
        <f>IF(ISERROR(AJ381),"",FV((1+'Retirement Calculator'!$B$56)^(1/12)-1,AI381,-AJ381,,0))</f>
        <v>#N/A</v>
      </c>
      <c r="AL381" s="47">
        <f>SUM($AJ$5:AJ381)</f>
        <v>15743347.467671828</v>
      </c>
      <c r="AN381" s="43" t="str">
        <f>IF(C381="","",SUM($C$5:C381))</f>
        <v/>
      </c>
      <c r="AP381" s="43" t="str">
        <f t="shared" si="108"/>
        <v/>
      </c>
      <c r="AQ381" s="43" t="e">
        <f t="shared" si="109"/>
        <v>#N/A</v>
      </c>
      <c r="AR381" s="43" t="e">
        <f>IF(AR380&lt;'Retirement Calculator'!$B$68,AR380+1,NA())</f>
        <v>#N/A</v>
      </c>
      <c r="AS381" s="45" t="str">
        <f>IF(ISERROR(AR381),"",IF(AP381=AP380+1,AS380*(1+'Retirement Calculator'!$B$67),AS380))</f>
        <v/>
      </c>
      <c r="AT381" s="43" t="e">
        <f>IF(ISERROR(AS381),"",FV((1+'Retirement Calculator'!$B$57)^(1/12)-1,AR381,-AS381,,0))</f>
        <v>#N/A</v>
      </c>
      <c r="AU381" s="47" t="e">
        <f>SUM($AJ$5:AS381)</f>
        <v>#N/A</v>
      </c>
      <c r="AW381" s="43" t="str">
        <f>IF(I381="","",SUM($I$5:I381))</f>
        <v/>
      </c>
      <c r="AY381" s="43" t="str">
        <f t="shared" si="110"/>
        <v/>
      </c>
      <c r="AZ381" s="43" t="e">
        <f t="shared" si="111"/>
        <v>#N/A</v>
      </c>
      <c r="BA381" s="43" t="e">
        <f>IF(BA380&lt;'Retirement Calculator'!$B$68,BA380+1,NA())</f>
        <v>#N/A</v>
      </c>
      <c r="BB381" s="45" t="str">
        <f>IF(ISERROR(BA381),"",IF(AY381=AY380+1,BB380*(1+'Retirement Calculator'!$B$67),BB380))</f>
        <v/>
      </c>
      <c r="BC381" s="43" t="e">
        <f>IF(ISERROR(BB381),"",FV((1+'Retirement Calculator'!$B$58)^(1/12)-1,BA381,-BB381,,0))</f>
        <v>#N/A</v>
      </c>
      <c r="BD381" s="47" t="e">
        <f>SUM($AJ$5:BB381)</f>
        <v>#N/A</v>
      </c>
      <c r="BF381" s="43" t="str">
        <f>IF(O381="","",SUM($O$5:O381))</f>
        <v/>
      </c>
      <c r="BH381" s="43" t="str">
        <f t="shared" si="112"/>
        <v/>
      </c>
      <c r="BI381" s="43" t="e">
        <f t="shared" si="113"/>
        <v>#N/A</v>
      </c>
      <c r="BJ381" s="43" t="e">
        <f>IF(BJ380&lt;'Retirement Calculator'!$B$68,BJ380+1,NA())</f>
        <v>#N/A</v>
      </c>
      <c r="BM381" s="43" t="str">
        <f t="shared" si="114"/>
        <v/>
      </c>
      <c r="BN381" s="43" t="e">
        <f t="shared" si="115"/>
        <v>#N/A</v>
      </c>
      <c r="BO381" s="43" t="e">
        <f>IF(BO380&lt;'Retirement Calculator'!$B$68,BO380+1,NA())</f>
        <v>#N/A</v>
      </c>
      <c r="BR381" s="43" t="str">
        <f t="shared" si="116"/>
        <v/>
      </c>
      <c r="BS381" s="43" t="e">
        <f t="shared" si="117"/>
        <v>#N/A</v>
      </c>
      <c r="BT381" s="43" t="e">
        <f>IF(BT380&lt;'Retirement Calculator'!$B$68,BT380+1,NA())</f>
        <v>#N/A</v>
      </c>
      <c r="BW381" s="43" t="str">
        <f t="shared" si="118"/>
        <v/>
      </c>
      <c r="BX381" s="43" t="e">
        <f t="shared" si="119"/>
        <v>#N/A</v>
      </c>
      <c r="BY381" s="43" t="e">
        <f>IF(BY380&lt;'Retirement Calculator'!$B$68,BY380+1,NA())</f>
        <v>#N/A</v>
      </c>
    </row>
    <row r="382" spans="1:77">
      <c r="A382" s="44"/>
      <c r="B382" s="12" t="e">
        <f xml:space="preserve"> IF(ISERROR(F382),NA(),AI382)</f>
        <v>#N/A</v>
      </c>
      <c r="C382" s="71"/>
      <c r="D382" s="104"/>
      <c r="E382" s="99"/>
      <c r="F382" s="102" t="e">
        <f t="shared" si="103"/>
        <v>#N/A</v>
      </c>
      <c r="G382" s="103" t="str">
        <f>IF(D382="","",(D382+G381)*(1+((1+'Retirement Calculator'!$B$56)^(1/12)-1)))</f>
        <v/>
      </c>
      <c r="H382" s="55" t="str">
        <f>IF(C382="","",FV((1+'Retirement Calculator'!$B$56)^(1/12)-1,AI382,-C382,,0))</f>
        <v/>
      </c>
      <c r="I382" s="71"/>
      <c r="J382" s="99"/>
      <c r="K382" s="99"/>
      <c r="L382" s="102" t="e">
        <f t="shared" si="104"/>
        <v>#N/A</v>
      </c>
      <c r="M382" s="12" t="str">
        <f>IF(I382="","",FV((1+'Retirement Calculator'!$B$57)^(1/12)-1,AR382,-I382,,0))</f>
        <v/>
      </c>
      <c r="N382" s="12" t="str">
        <f>IF(J382="","",(J382+N381)*(1+((1+'Retirement Calculator'!$B$57)^(1/12)-1)))</f>
        <v/>
      </c>
      <c r="O382" s="71"/>
      <c r="P382" s="71"/>
      <c r="Q382" s="99"/>
      <c r="R382" s="69" t="e">
        <f t="shared" si="105"/>
        <v>#N/A</v>
      </c>
      <c r="S382" s="12" t="str">
        <f>IF(O382="","",FV((1+'Retirement Calculator'!$B$58)^(1/12)-1,BA382,-O382,,0))</f>
        <v/>
      </c>
      <c r="T382" s="43" t="str">
        <f>IF(P382="","",(P382+T381)*(1+((1+'Retirement Calculator'!$B$58)^(1/12)-1)))</f>
        <v/>
      </c>
      <c r="U382" s="71"/>
      <c r="V382" s="99"/>
      <c r="W382" s="108" t="str">
        <f>IF(U382="","",(U382+W381)*(1+((1+'Retirement Calculator'!$C$65)^(1/12)-1)))</f>
        <v/>
      </c>
      <c r="X382" s="73">
        <f t="shared" si="100"/>
        <v>0</v>
      </c>
      <c r="Y382" s="83" t="str">
        <f>IF(ISERROR(B382),"",SUM($X$5:X382))</f>
        <v/>
      </c>
      <c r="Z382" s="73">
        <f t="shared" si="101"/>
        <v>0</v>
      </c>
      <c r="AA382" s="83" t="str">
        <f>IF(ISERROR(B382),"",IF(Z382=0,NA(),SUM($Z$5:Z382)))</f>
        <v/>
      </c>
      <c r="AB382" s="83">
        <f t="shared" si="102"/>
        <v>0</v>
      </c>
      <c r="AC382" s="83" t="str">
        <f>IF(ISERROR(B382),"",IF(AB382=0,NA(),SUM($AB$5:AB382)))</f>
        <v/>
      </c>
      <c r="AD382" s="68" t="str">
        <f>IF(ISERROR(AI382),"",IF(AG382=AG381+1,AD381*(1+'Retirement Calculator'!$B$6),AD381))</f>
        <v/>
      </c>
      <c r="AE382" s="135"/>
      <c r="AF382" s="83" t="str">
        <f>IF(AE382="","",NPER((1+'Retirement Calculator'!$B$15)/(1+'Retirement Calculator'!$B$14)-1,-12*AE382,AA382,,1))</f>
        <v/>
      </c>
      <c r="AG382" s="129" t="str">
        <f t="shared" si="106"/>
        <v/>
      </c>
      <c r="AH382" s="43" t="e">
        <f t="shared" si="107"/>
        <v>#N/A</v>
      </c>
      <c r="AI382" s="43" t="e">
        <f>IF(AI381&lt;'Retirement Calculator'!$B$68,AI381+1,NA())</f>
        <v>#N/A</v>
      </c>
      <c r="AJ382" s="47" t="str">
        <f>IF(ISERROR(AI382),"",IF(AG382=AG381+1,AJ381*(1+'Retirement Calculator'!$B$67),AJ381))</f>
        <v/>
      </c>
      <c r="AK382" s="43" t="e">
        <f>IF(ISERROR(AJ382),"",FV((1+'Retirement Calculator'!$B$56)^(1/12)-1,AI382,-AJ382,,0))</f>
        <v>#N/A</v>
      </c>
      <c r="AL382" s="47">
        <f>SUM($AJ$5:AJ382)</f>
        <v>15743347.467671828</v>
      </c>
      <c r="AN382" s="43" t="str">
        <f>IF(C382="","",SUM($C$5:C382))</f>
        <v/>
      </c>
      <c r="AP382" s="43" t="str">
        <f t="shared" si="108"/>
        <v/>
      </c>
      <c r="AQ382" s="43" t="e">
        <f t="shared" si="109"/>
        <v>#N/A</v>
      </c>
      <c r="AR382" s="43" t="e">
        <f>IF(AR381&lt;'Retirement Calculator'!$B$68,AR381+1,NA())</f>
        <v>#N/A</v>
      </c>
      <c r="AS382" s="45" t="str">
        <f>IF(ISERROR(AR382),"",IF(AP382=AP381+1,AS381*(1+'Retirement Calculator'!$B$67),AS381))</f>
        <v/>
      </c>
      <c r="AT382" s="43" t="e">
        <f>IF(ISERROR(AS382),"",FV((1+'Retirement Calculator'!$B$57)^(1/12)-1,AR382,-AS382,,0))</f>
        <v>#N/A</v>
      </c>
      <c r="AU382" s="47" t="e">
        <f>SUM($AJ$5:AS382)</f>
        <v>#N/A</v>
      </c>
      <c r="AW382" s="43" t="str">
        <f>IF(I382="","",SUM($I$5:I382))</f>
        <v/>
      </c>
      <c r="AY382" s="43" t="str">
        <f t="shared" si="110"/>
        <v/>
      </c>
      <c r="AZ382" s="43" t="e">
        <f t="shared" si="111"/>
        <v>#N/A</v>
      </c>
      <c r="BA382" s="43" t="e">
        <f>IF(BA381&lt;'Retirement Calculator'!$B$68,BA381+1,NA())</f>
        <v>#N/A</v>
      </c>
      <c r="BB382" s="45" t="str">
        <f>IF(ISERROR(BA382),"",IF(AY382=AY381+1,BB381*(1+'Retirement Calculator'!$B$67),BB381))</f>
        <v/>
      </c>
      <c r="BC382" s="43" t="e">
        <f>IF(ISERROR(BB382),"",FV((1+'Retirement Calculator'!$B$58)^(1/12)-1,BA382,-BB382,,0))</f>
        <v>#N/A</v>
      </c>
      <c r="BD382" s="47" t="e">
        <f>SUM($AJ$5:BB382)</f>
        <v>#N/A</v>
      </c>
      <c r="BF382" s="43" t="str">
        <f>IF(O382="","",SUM($O$5:O382))</f>
        <v/>
      </c>
      <c r="BH382" s="43" t="str">
        <f t="shared" si="112"/>
        <v/>
      </c>
      <c r="BI382" s="43" t="e">
        <f t="shared" si="113"/>
        <v>#N/A</v>
      </c>
      <c r="BJ382" s="43" t="e">
        <f>IF(BJ381&lt;'Retirement Calculator'!$B$68,BJ381+1,NA())</f>
        <v>#N/A</v>
      </c>
      <c r="BM382" s="43" t="str">
        <f t="shared" si="114"/>
        <v/>
      </c>
      <c r="BN382" s="43" t="e">
        <f t="shared" si="115"/>
        <v>#N/A</v>
      </c>
      <c r="BO382" s="43" t="e">
        <f>IF(BO381&lt;'Retirement Calculator'!$B$68,BO381+1,NA())</f>
        <v>#N/A</v>
      </c>
      <c r="BR382" s="43" t="str">
        <f t="shared" si="116"/>
        <v/>
      </c>
      <c r="BS382" s="43" t="e">
        <f t="shared" si="117"/>
        <v>#N/A</v>
      </c>
      <c r="BT382" s="43" t="e">
        <f>IF(BT381&lt;'Retirement Calculator'!$B$68,BT381+1,NA())</f>
        <v>#N/A</v>
      </c>
      <c r="BW382" s="43" t="str">
        <f t="shared" si="118"/>
        <v/>
      </c>
      <c r="BX382" s="43" t="e">
        <f t="shared" si="119"/>
        <v>#N/A</v>
      </c>
      <c r="BY382" s="43" t="e">
        <f>IF(BY381&lt;'Retirement Calculator'!$B$68,BY381+1,NA())</f>
        <v>#N/A</v>
      </c>
    </row>
    <row r="383" spans="1:77">
      <c r="A383" s="44"/>
      <c r="B383" s="12" t="e">
        <f xml:space="preserve"> IF(ISERROR(F383),NA(),AI383)</f>
        <v>#N/A</v>
      </c>
      <c r="C383" s="71"/>
      <c r="D383" s="104"/>
      <c r="E383" s="99"/>
      <c r="F383" s="102" t="e">
        <f t="shared" si="103"/>
        <v>#N/A</v>
      </c>
      <c r="G383" s="103" t="str">
        <f>IF(D383="","",(D383+G382)*(1+((1+'Retirement Calculator'!$B$56)^(1/12)-1)))</f>
        <v/>
      </c>
      <c r="H383" s="55" t="str">
        <f>IF(C383="","",FV((1+'Retirement Calculator'!$B$56)^(1/12)-1,AI383,-C383,,0))</f>
        <v/>
      </c>
      <c r="I383" s="71"/>
      <c r="J383" s="99"/>
      <c r="K383" s="99"/>
      <c r="L383" s="102" t="e">
        <f t="shared" si="104"/>
        <v>#N/A</v>
      </c>
      <c r="M383" s="12" t="str">
        <f>IF(I383="","",FV((1+'Retirement Calculator'!$B$57)^(1/12)-1,AR383,-I383,,0))</f>
        <v/>
      </c>
      <c r="N383" s="12" t="str">
        <f>IF(J383="","",(J383+N382)*(1+((1+'Retirement Calculator'!$B$57)^(1/12)-1)))</f>
        <v/>
      </c>
      <c r="O383" s="71"/>
      <c r="P383" s="71"/>
      <c r="Q383" s="99"/>
      <c r="R383" s="69" t="e">
        <f t="shared" si="105"/>
        <v>#N/A</v>
      </c>
      <c r="S383" s="12" t="str">
        <f>IF(O383="","",FV((1+'Retirement Calculator'!$B$58)^(1/12)-1,BA383,-O383,,0))</f>
        <v/>
      </c>
      <c r="T383" s="43" t="str">
        <f>IF(P383="","",(P383+T382)*(1+((1+'Retirement Calculator'!$B$58)^(1/12)-1)))</f>
        <v/>
      </c>
      <c r="U383" s="71"/>
      <c r="V383" s="99"/>
      <c r="W383" s="108" t="str">
        <f>IF(U383="","",(U383+W382)*(1+((1+'Retirement Calculator'!$C$65)^(1/12)-1)))</f>
        <v/>
      </c>
      <c r="X383" s="73">
        <f t="shared" si="100"/>
        <v>0</v>
      </c>
      <c r="Y383" s="83" t="str">
        <f>IF(ISERROR(B383),"",SUM($X$5:X383))</f>
        <v/>
      </c>
      <c r="Z383" s="73">
        <f t="shared" si="101"/>
        <v>0</v>
      </c>
      <c r="AA383" s="83" t="str">
        <f>IF(ISERROR(B383),"",IF(Z383=0,NA(),SUM($Z$5:Z383)))</f>
        <v/>
      </c>
      <c r="AB383" s="83">
        <f t="shared" si="102"/>
        <v>0</v>
      </c>
      <c r="AC383" s="83" t="str">
        <f>IF(ISERROR(B383),"",IF(AB383=0,NA(),SUM($AB$5:AB383)))</f>
        <v/>
      </c>
      <c r="AD383" s="68" t="str">
        <f>IF(ISERROR(AI383),"",IF(AG383=AG382+1,AD382*(1+'Retirement Calculator'!$B$6),AD382))</f>
        <v/>
      </c>
      <c r="AE383" s="135"/>
      <c r="AF383" s="83" t="str">
        <f>IF(AE383="","",NPER((1+'Retirement Calculator'!$B$15)/(1+'Retirement Calculator'!$B$14)-1,-12*AE383,AA383,,1))</f>
        <v/>
      </c>
      <c r="AG383" s="129" t="str">
        <f t="shared" si="106"/>
        <v/>
      </c>
      <c r="AH383" s="43" t="e">
        <f t="shared" si="107"/>
        <v>#N/A</v>
      </c>
      <c r="AI383" s="43" t="e">
        <f>IF(AI382&lt;'Retirement Calculator'!$B$68,AI382+1,NA())</f>
        <v>#N/A</v>
      </c>
      <c r="AJ383" s="47" t="str">
        <f>IF(ISERROR(AI383),"",IF(AG383=AG382+1,AJ382*(1+'Retirement Calculator'!$B$67),AJ382))</f>
        <v/>
      </c>
      <c r="AK383" s="43" t="e">
        <f>IF(ISERROR(AJ383),"",FV((1+'Retirement Calculator'!$B$56)^(1/12)-1,AI383,-AJ383,,0))</f>
        <v>#N/A</v>
      </c>
      <c r="AL383" s="47">
        <f>SUM($AJ$5:AJ383)</f>
        <v>15743347.467671828</v>
      </c>
      <c r="AN383" s="43" t="str">
        <f>IF(C383="","",SUM($C$5:C383))</f>
        <v/>
      </c>
      <c r="AP383" s="43" t="str">
        <f t="shared" si="108"/>
        <v/>
      </c>
      <c r="AQ383" s="43" t="e">
        <f t="shared" si="109"/>
        <v>#N/A</v>
      </c>
      <c r="AR383" s="43" t="e">
        <f>IF(AR382&lt;'Retirement Calculator'!$B$68,AR382+1,NA())</f>
        <v>#N/A</v>
      </c>
      <c r="AS383" s="45" t="str">
        <f>IF(ISERROR(AR383),"",IF(AP383=AP382+1,AS382*(1+'Retirement Calculator'!$B$67),AS382))</f>
        <v/>
      </c>
      <c r="AT383" s="43" t="e">
        <f>IF(ISERROR(AS383),"",FV((1+'Retirement Calculator'!$B$57)^(1/12)-1,AR383,-AS383,,0))</f>
        <v>#N/A</v>
      </c>
      <c r="AU383" s="47" t="e">
        <f>SUM($AJ$5:AS383)</f>
        <v>#N/A</v>
      </c>
      <c r="AW383" s="43" t="str">
        <f>IF(I383="","",SUM($I$5:I383))</f>
        <v/>
      </c>
      <c r="AY383" s="43" t="str">
        <f t="shared" si="110"/>
        <v/>
      </c>
      <c r="AZ383" s="43" t="e">
        <f t="shared" si="111"/>
        <v>#N/A</v>
      </c>
      <c r="BA383" s="43" t="e">
        <f>IF(BA382&lt;'Retirement Calculator'!$B$68,BA382+1,NA())</f>
        <v>#N/A</v>
      </c>
      <c r="BB383" s="45" t="str">
        <f>IF(ISERROR(BA383),"",IF(AY383=AY382+1,BB382*(1+'Retirement Calculator'!$B$67),BB382))</f>
        <v/>
      </c>
      <c r="BC383" s="43" t="e">
        <f>IF(ISERROR(BB383),"",FV((1+'Retirement Calculator'!$B$58)^(1/12)-1,BA383,-BB383,,0))</f>
        <v>#N/A</v>
      </c>
      <c r="BD383" s="47" t="e">
        <f>SUM($AJ$5:BB383)</f>
        <v>#N/A</v>
      </c>
      <c r="BF383" s="43" t="str">
        <f>IF(O383="","",SUM($O$5:O383))</f>
        <v/>
      </c>
      <c r="BH383" s="43" t="str">
        <f t="shared" si="112"/>
        <v/>
      </c>
      <c r="BI383" s="43" t="e">
        <f t="shared" si="113"/>
        <v>#N/A</v>
      </c>
      <c r="BJ383" s="43" t="e">
        <f>IF(BJ382&lt;'Retirement Calculator'!$B$68,BJ382+1,NA())</f>
        <v>#N/A</v>
      </c>
      <c r="BM383" s="43" t="str">
        <f t="shared" si="114"/>
        <v/>
      </c>
      <c r="BN383" s="43" t="e">
        <f t="shared" si="115"/>
        <v>#N/A</v>
      </c>
      <c r="BO383" s="43" t="e">
        <f>IF(BO382&lt;'Retirement Calculator'!$B$68,BO382+1,NA())</f>
        <v>#N/A</v>
      </c>
      <c r="BR383" s="43" t="str">
        <f t="shared" si="116"/>
        <v/>
      </c>
      <c r="BS383" s="43" t="e">
        <f t="shared" si="117"/>
        <v>#N/A</v>
      </c>
      <c r="BT383" s="43" t="e">
        <f>IF(BT382&lt;'Retirement Calculator'!$B$68,BT382+1,NA())</f>
        <v>#N/A</v>
      </c>
      <c r="BW383" s="43" t="str">
        <f t="shared" si="118"/>
        <v/>
      </c>
      <c r="BX383" s="43" t="e">
        <f t="shared" si="119"/>
        <v>#N/A</v>
      </c>
      <c r="BY383" s="43" t="e">
        <f>IF(BY382&lt;'Retirement Calculator'!$B$68,BY382+1,NA())</f>
        <v>#N/A</v>
      </c>
    </row>
    <row r="384" spans="1:77">
      <c r="A384" s="44"/>
      <c r="B384" s="12" t="e">
        <f xml:space="preserve"> IF(ISERROR(F384),NA(),AI384)</f>
        <v>#N/A</v>
      </c>
      <c r="C384" s="71"/>
      <c r="D384" s="104"/>
      <c r="E384" s="99"/>
      <c r="F384" s="102" t="e">
        <f t="shared" si="103"/>
        <v>#N/A</v>
      </c>
      <c r="G384" s="103" t="str">
        <f>IF(D384="","",(D384+G383)*(1+((1+'Retirement Calculator'!$B$56)^(1/12)-1)))</f>
        <v/>
      </c>
      <c r="H384" s="55" t="str">
        <f>IF(C384="","",FV((1+'Retirement Calculator'!$B$56)^(1/12)-1,AI384,-C384,,0))</f>
        <v/>
      </c>
      <c r="I384" s="71"/>
      <c r="J384" s="99"/>
      <c r="K384" s="99"/>
      <c r="L384" s="102" t="e">
        <f t="shared" si="104"/>
        <v>#N/A</v>
      </c>
      <c r="M384" s="12" t="str">
        <f>IF(I384="","",FV((1+'Retirement Calculator'!$B$57)^(1/12)-1,AR384,-I384,,0))</f>
        <v/>
      </c>
      <c r="N384" s="12" t="str">
        <f>IF(J384="","",(J384+N383)*(1+((1+'Retirement Calculator'!$B$57)^(1/12)-1)))</f>
        <v/>
      </c>
      <c r="O384" s="71"/>
      <c r="P384" s="71"/>
      <c r="Q384" s="99"/>
      <c r="R384" s="69" t="e">
        <f t="shared" si="105"/>
        <v>#N/A</v>
      </c>
      <c r="S384" s="12" t="str">
        <f>IF(O384="","",FV((1+'Retirement Calculator'!$B$58)^(1/12)-1,BA384,-O384,,0))</f>
        <v/>
      </c>
      <c r="T384" s="43" t="str">
        <f>IF(P384="","",(P384+T383)*(1+((1+'Retirement Calculator'!$B$58)^(1/12)-1)))</f>
        <v/>
      </c>
      <c r="U384" s="71"/>
      <c r="V384" s="99"/>
      <c r="W384" s="108" t="str">
        <f>IF(U384="","",(U384+W383)*(1+((1+'Retirement Calculator'!$C$65)^(1/12)-1)))</f>
        <v/>
      </c>
      <c r="X384" s="73">
        <f t="shared" si="100"/>
        <v>0</v>
      </c>
      <c r="Y384" s="83" t="str">
        <f>IF(ISERROR(B384),"",SUM($X$5:X384))</f>
        <v/>
      </c>
      <c r="Z384" s="73">
        <f t="shared" si="101"/>
        <v>0</v>
      </c>
      <c r="AA384" s="83" t="str">
        <f>IF(ISERROR(B384),"",IF(Z384=0,NA(),SUM($Z$5:Z384)))</f>
        <v/>
      </c>
      <c r="AB384" s="83">
        <f t="shared" si="102"/>
        <v>0</v>
      </c>
      <c r="AC384" s="83" t="str">
        <f>IF(ISERROR(B384),"",IF(AB384=0,NA(),SUM($AB$5:AB384)))</f>
        <v/>
      </c>
      <c r="AD384" s="68" t="str">
        <f>IF(ISERROR(AI384),"",IF(AG384=AG383+1,AD383*(1+'Retirement Calculator'!$B$6),AD383))</f>
        <v/>
      </c>
      <c r="AE384" s="135"/>
      <c r="AF384" s="83" t="str">
        <f>IF(AE384="","",NPER((1+'Retirement Calculator'!$B$15)/(1+'Retirement Calculator'!$B$14)-1,-12*AE384,AA384,,1))</f>
        <v/>
      </c>
      <c r="AG384" s="129" t="str">
        <f t="shared" si="106"/>
        <v/>
      </c>
      <c r="AH384" s="43" t="e">
        <f t="shared" si="107"/>
        <v>#N/A</v>
      </c>
      <c r="AI384" s="43" t="e">
        <f>IF(AI383&lt;'Retirement Calculator'!$B$68,AI383+1,NA())</f>
        <v>#N/A</v>
      </c>
      <c r="AJ384" s="47" t="str">
        <f>IF(ISERROR(AI384),"",IF(AG384=AG383+1,AJ383*(1+'Retirement Calculator'!$B$67),AJ383))</f>
        <v/>
      </c>
      <c r="AK384" s="43" t="e">
        <f>IF(ISERROR(AJ384),"",FV((1+'Retirement Calculator'!$B$56)^(1/12)-1,AI384,-AJ384,,0))</f>
        <v>#N/A</v>
      </c>
      <c r="AL384" s="47">
        <f>SUM($AJ$5:AJ384)</f>
        <v>15743347.467671828</v>
      </c>
      <c r="AN384" s="43" t="str">
        <f>IF(C384="","",SUM($C$5:C384))</f>
        <v/>
      </c>
      <c r="AP384" s="43" t="str">
        <f t="shared" si="108"/>
        <v/>
      </c>
      <c r="AQ384" s="43" t="e">
        <f t="shared" si="109"/>
        <v>#N/A</v>
      </c>
      <c r="AR384" s="43" t="e">
        <f>IF(AR383&lt;'Retirement Calculator'!$B$68,AR383+1,NA())</f>
        <v>#N/A</v>
      </c>
      <c r="AS384" s="45" t="str">
        <f>IF(ISERROR(AR384),"",IF(AP384=AP383+1,AS383*(1+'Retirement Calculator'!$B$67),AS383))</f>
        <v/>
      </c>
      <c r="AT384" s="43" t="e">
        <f>IF(ISERROR(AS384),"",FV((1+'Retirement Calculator'!$B$57)^(1/12)-1,AR384,-AS384,,0))</f>
        <v>#N/A</v>
      </c>
      <c r="AU384" s="47" t="e">
        <f>SUM($AJ$5:AS384)</f>
        <v>#N/A</v>
      </c>
      <c r="AW384" s="43" t="str">
        <f>IF(I384="","",SUM($I$5:I384))</f>
        <v/>
      </c>
      <c r="AY384" s="43" t="str">
        <f t="shared" si="110"/>
        <v/>
      </c>
      <c r="AZ384" s="43" t="e">
        <f t="shared" si="111"/>
        <v>#N/A</v>
      </c>
      <c r="BA384" s="43" t="e">
        <f>IF(BA383&lt;'Retirement Calculator'!$B$68,BA383+1,NA())</f>
        <v>#N/A</v>
      </c>
      <c r="BB384" s="45" t="str">
        <f>IF(ISERROR(BA384),"",IF(AY384=AY383+1,BB383*(1+'Retirement Calculator'!$B$67),BB383))</f>
        <v/>
      </c>
      <c r="BC384" s="43" t="e">
        <f>IF(ISERROR(BB384),"",FV((1+'Retirement Calculator'!$B$58)^(1/12)-1,BA384,-BB384,,0))</f>
        <v>#N/A</v>
      </c>
      <c r="BD384" s="47" t="e">
        <f>SUM($AJ$5:BB384)</f>
        <v>#N/A</v>
      </c>
      <c r="BF384" s="43" t="str">
        <f>IF(O384="","",SUM($O$5:O384))</f>
        <v/>
      </c>
      <c r="BH384" s="43" t="str">
        <f t="shared" si="112"/>
        <v/>
      </c>
      <c r="BI384" s="43" t="e">
        <f t="shared" si="113"/>
        <v>#N/A</v>
      </c>
      <c r="BJ384" s="43" t="e">
        <f>IF(BJ383&lt;'Retirement Calculator'!$B$68,BJ383+1,NA())</f>
        <v>#N/A</v>
      </c>
      <c r="BM384" s="43" t="str">
        <f t="shared" si="114"/>
        <v/>
      </c>
      <c r="BN384" s="43" t="e">
        <f t="shared" si="115"/>
        <v>#N/A</v>
      </c>
      <c r="BO384" s="43" t="e">
        <f>IF(BO383&lt;'Retirement Calculator'!$B$68,BO383+1,NA())</f>
        <v>#N/A</v>
      </c>
      <c r="BR384" s="43" t="str">
        <f t="shared" si="116"/>
        <v/>
      </c>
      <c r="BS384" s="43" t="e">
        <f t="shared" si="117"/>
        <v>#N/A</v>
      </c>
      <c r="BT384" s="43" t="e">
        <f>IF(BT383&lt;'Retirement Calculator'!$B$68,BT383+1,NA())</f>
        <v>#N/A</v>
      </c>
      <c r="BW384" s="43" t="str">
        <f t="shared" si="118"/>
        <v/>
      </c>
      <c r="BX384" s="43" t="e">
        <f t="shared" si="119"/>
        <v>#N/A</v>
      </c>
      <c r="BY384" s="43" t="e">
        <f>IF(BY383&lt;'Retirement Calculator'!$B$68,BY383+1,NA())</f>
        <v>#N/A</v>
      </c>
    </row>
    <row r="385" spans="1:77">
      <c r="A385" s="44"/>
      <c r="B385" s="12" t="e">
        <f xml:space="preserve"> IF(ISERROR(F385),NA(),AI385)</f>
        <v>#N/A</v>
      </c>
      <c r="C385" s="71"/>
      <c r="D385" s="104"/>
      <c r="E385" s="99"/>
      <c r="F385" s="102" t="e">
        <f t="shared" si="103"/>
        <v>#N/A</v>
      </c>
      <c r="G385" s="103" t="str">
        <f>IF(D385="","",(D385+G384)*(1+((1+'Retirement Calculator'!$B$56)^(1/12)-1)))</f>
        <v/>
      </c>
      <c r="H385" s="55" t="str">
        <f>IF(C385="","",FV((1+'Retirement Calculator'!$B$56)^(1/12)-1,AI385,-C385,,0))</f>
        <v/>
      </c>
      <c r="I385" s="71"/>
      <c r="J385" s="99"/>
      <c r="K385" s="99"/>
      <c r="L385" s="102" t="e">
        <f t="shared" si="104"/>
        <v>#N/A</v>
      </c>
      <c r="M385" s="12" t="str">
        <f>IF(I385="","",FV((1+'Retirement Calculator'!$B$57)^(1/12)-1,AR385,-I385,,0))</f>
        <v/>
      </c>
      <c r="N385" s="12" t="str">
        <f>IF(J385="","",(J385+N384)*(1+((1+'Retirement Calculator'!$B$57)^(1/12)-1)))</f>
        <v/>
      </c>
      <c r="O385" s="71"/>
      <c r="P385" s="71"/>
      <c r="Q385" s="99"/>
      <c r="R385" s="69" t="e">
        <f t="shared" si="105"/>
        <v>#N/A</v>
      </c>
      <c r="S385" s="12" t="str">
        <f>IF(O385="","",FV((1+'Retirement Calculator'!$B$58)^(1/12)-1,BA385,-O385,,0))</f>
        <v/>
      </c>
      <c r="T385" s="43" t="str">
        <f>IF(P385="","",(P385+T384)*(1+((1+'Retirement Calculator'!$B$58)^(1/12)-1)))</f>
        <v/>
      </c>
      <c r="U385" s="71"/>
      <c r="V385" s="99"/>
      <c r="W385" s="108" t="str">
        <f>IF(U385="","",(U385+W384)*(1+((1+'Retirement Calculator'!$C$65)^(1/12)-1)))</f>
        <v/>
      </c>
      <c r="X385" s="73">
        <f t="shared" si="100"/>
        <v>0</v>
      </c>
      <c r="Y385" s="83" t="str">
        <f>IF(ISERROR(B385),"",SUM($X$5:X385))</f>
        <v/>
      </c>
      <c r="Z385" s="73">
        <f t="shared" si="101"/>
        <v>0</v>
      </c>
      <c r="AA385" s="83" t="str">
        <f>IF(ISERROR(B385),"",IF(Z385=0,NA(),SUM($Z$5:Z385)))</f>
        <v/>
      </c>
      <c r="AB385" s="83">
        <f t="shared" si="102"/>
        <v>0</v>
      </c>
      <c r="AC385" s="83" t="str">
        <f>IF(ISERROR(B385),"",IF(AB385=0,NA(),SUM($AB$5:AB385)))</f>
        <v/>
      </c>
      <c r="AD385" s="68" t="str">
        <f>IF(ISERROR(AI385),"",IF(AG385=AG384+1,AD384*(1+'Retirement Calculator'!$B$6),AD384))</f>
        <v/>
      </c>
      <c r="AE385" s="135"/>
      <c r="AF385" s="83" t="str">
        <f>IF(AE385="","",NPER((1+'Retirement Calculator'!$B$15)/(1+'Retirement Calculator'!$B$14)-1,-12*AE385,AA385,,1))</f>
        <v/>
      </c>
      <c r="AG385" s="129" t="str">
        <f t="shared" si="106"/>
        <v/>
      </c>
      <c r="AH385" s="43" t="e">
        <f t="shared" si="107"/>
        <v>#N/A</v>
      </c>
      <c r="AI385" s="43" t="e">
        <f>IF(AI384&lt;'Retirement Calculator'!$B$68,AI384+1,NA())</f>
        <v>#N/A</v>
      </c>
      <c r="AJ385" s="47" t="str">
        <f>IF(ISERROR(AI385),"",IF(AG385=AG384+1,AJ384*(1+'Retirement Calculator'!$B$67),AJ384))</f>
        <v/>
      </c>
      <c r="AK385" s="43" t="e">
        <f>IF(ISERROR(AJ385),"",FV((1+'Retirement Calculator'!$B$56)^(1/12)-1,AI385,-AJ385,,0))</f>
        <v>#N/A</v>
      </c>
      <c r="AL385" s="47">
        <f>SUM($AJ$5:AJ385)</f>
        <v>15743347.467671828</v>
      </c>
      <c r="AN385" s="43" t="str">
        <f>IF(C385="","",SUM($C$5:C385))</f>
        <v/>
      </c>
      <c r="AP385" s="43" t="str">
        <f t="shared" si="108"/>
        <v/>
      </c>
      <c r="AQ385" s="43" t="e">
        <f t="shared" si="109"/>
        <v>#N/A</v>
      </c>
      <c r="AR385" s="43" t="e">
        <f>IF(AR384&lt;'Retirement Calculator'!$B$68,AR384+1,NA())</f>
        <v>#N/A</v>
      </c>
      <c r="AS385" s="45" t="str">
        <f>IF(ISERROR(AR385),"",IF(AP385=AP384+1,AS384*(1+'Retirement Calculator'!$B$67),AS384))</f>
        <v/>
      </c>
      <c r="AT385" s="43" t="e">
        <f>IF(ISERROR(AS385),"",FV((1+'Retirement Calculator'!$B$57)^(1/12)-1,AR385,-AS385,,0))</f>
        <v>#N/A</v>
      </c>
      <c r="AU385" s="47" t="e">
        <f>SUM($AJ$5:AS385)</f>
        <v>#N/A</v>
      </c>
      <c r="AW385" s="43" t="str">
        <f>IF(I385="","",SUM($I$5:I385))</f>
        <v/>
      </c>
      <c r="AY385" s="43" t="str">
        <f t="shared" si="110"/>
        <v/>
      </c>
      <c r="AZ385" s="43" t="e">
        <f t="shared" si="111"/>
        <v>#N/A</v>
      </c>
      <c r="BA385" s="43" t="e">
        <f>IF(BA384&lt;'Retirement Calculator'!$B$68,BA384+1,NA())</f>
        <v>#N/A</v>
      </c>
      <c r="BB385" s="45" t="str">
        <f>IF(ISERROR(BA385),"",IF(AY385=AY384+1,BB384*(1+'Retirement Calculator'!$B$67),BB384))</f>
        <v/>
      </c>
      <c r="BC385" s="43" t="e">
        <f>IF(ISERROR(BB385),"",FV((1+'Retirement Calculator'!$B$58)^(1/12)-1,BA385,-BB385,,0))</f>
        <v>#N/A</v>
      </c>
      <c r="BD385" s="47" t="e">
        <f>SUM($AJ$5:BB385)</f>
        <v>#N/A</v>
      </c>
      <c r="BF385" s="43" t="str">
        <f>IF(O385="","",SUM($O$5:O385))</f>
        <v/>
      </c>
      <c r="BH385" s="43" t="str">
        <f t="shared" si="112"/>
        <v/>
      </c>
      <c r="BI385" s="43" t="e">
        <f t="shared" si="113"/>
        <v>#N/A</v>
      </c>
      <c r="BJ385" s="43" t="e">
        <f>IF(BJ384&lt;'Retirement Calculator'!$B$68,BJ384+1,NA())</f>
        <v>#N/A</v>
      </c>
      <c r="BM385" s="43" t="str">
        <f t="shared" si="114"/>
        <v/>
      </c>
      <c r="BN385" s="43" t="e">
        <f t="shared" si="115"/>
        <v>#N/A</v>
      </c>
      <c r="BO385" s="43" t="e">
        <f>IF(BO384&lt;'Retirement Calculator'!$B$68,BO384+1,NA())</f>
        <v>#N/A</v>
      </c>
      <c r="BR385" s="43" t="str">
        <f t="shared" si="116"/>
        <v/>
      </c>
      <c r="BS385" s="43" t="e">
        <f t="shared" si="117"/>
        <v>#N/A</v>
      </c>
      <c r="BT385" s="43" t="e">
        <f>IF(BT384&lt;'Retirement Calculator'!$B$68,BT384+1,NA())</f>
        <v>#N/A</v>
      </c>
      <c r="BW385" s="43" t="str">
        <f t="shared" si="118"/>
        <v/>
      </c>
      <c r="BX385" s="43" t="e">
        <f t="shared" si="119"/>
        <v>#N/A</v>
      </c>
      <c r="BY385" s="43" t="e">
        <f>IF(BY384&lt;'Retirement Calculator'!$B$68,BY384+1,NA())</f>
        <v>#N/A</v>
      </c>
    </row>
    <row r="386" spans="1:77">
      <c r="A386" s="44"/>
      <c r="B386" s="12" t="e">
        <f xml:space="preserve"> IF(ISERROR(F386),NA(),AI386)</f>
        <v>#N/A</v>
      </c>
      <c r="C386" s="71"/>
      <c r="D386" s="104"/>
      <c r="E386" s="99"/>
      <c r="F386" s="102" t="e">
        <f t="shared" si="103"/>
        <v>#N/A</v>
      </c>
      <c r="G386" s="103" t="str">
        <f>IF(D386="","",(D386+G385)*(1+((1+'Retirement Calculator'!$B$56)^(1/12)-1)))</f>
        <v/>
      </c>
      <c r="H386" s="55" t="str">
        <f>IF(C386="","",FV((1+'Retirement Calculator'!$B$56)^(1/12)-1,AI386,-C386,,0))</f>
        <v/>
      </c>
      <c r="I386" s="71"/>
      <c r="J386" s="99"/>
      <c r="K386" s="99"/>
      <c r="L386" s="102" t="e">
        <f t="shared" si="104"/>
        <v>#N/A</v>
      </c>
      <c r="M386" s="12" t="str">
        <f>IF(I386="","",FV((1+'Retirement Calculator'!$B$57)^(1/12)-1,AR386,-I386,,0))</f>
        <v/>
      </c>
      <c r="N386" s="12" t="str">
        <f>IF(J386="","",(J386+N385)*(1+((1+'Retirement Calculator'!$B$57)^(1/12)-1)))</f>
        <v/>
      </c>
      <c r="O386" s="71"/>
      <c r="P386" s="71"/>
      <c r="Q386" s="99"/>
      <c r="R386" s="69" t="e">
        <f t="shared" si="105"/>
        <v>#N/A</v>
      </c>
      <c r="S386" s="12" t="str">
        <f>IF(O386="","",FV((1+'Retirement Calculator'!$B$58)^(1/12)-1,BA386,-O386,,0))</f>
        <v/>
      </c>
      <c r="T386" s="43" t="str">
        <f>IF(P386="","",(P386+T385)*(1+((1+'Retirement Calculator'!$B$58)^(1/12)-1)))</f>
        <v/>
      </c>
      <c r="U386" s="71"/>
      <c r="V386" s="99"/>
      <c r="W386" s="108" t="str">
        <f>IF(U386="","",(U386+W385)*(1+((1+'Retirement Calculator'!$C$65)^(1/12)-1)))</f>
        <v/>
      </c>
      <c r="X386" s="73">
        <f t="shared" si="100"/>
        <v>0</v>
      </c>
      <c r="Y386" s="83" t="str">
        <f>IF(ISERROR(B386),"",SUM($X$5:X386))</f>
        <v/>
      </c>
      <c r="Z386" s="73">
        <f t="shared" si="101"/>
        <v>0</v>
      </c>
      <c r="AA386" s="83" t="str">
        <f>IF(ISERROR(B386),"",IF(Z386=0,NA(),SUM($Z$5:Z386)))</f>
        <v/>
      </c>
      <c r="AB386" s="83">
        <f t="shared" si="102"/>
        <v>0</v>
      </c>
      <c r="AC386" s="83" t="str">
        <f>IF(ISERROR(B386),"",IF(AB386=0,NA(),SUM($AB$5:AB386)))</f>
        <v/>
      </c>
      <c r="AD386" s="68" t="str">
        <f>IF(ISERROR(AI386),"",IF(AG386=AG385+1,AD385*(1+'Retirement Calculator'!$B$6),AD385))</f>
        <v/>
      </c>
      <c r="AE386" s="135"/>
      <c r="AF386" s="83" t="str">
        <f>IF(AE386="","",NPER((1+'Retirement Calculator'!$B$15)/(1+'Retirement Calculator'!$B$14)-1,-12*AE386,AA386,,1))</f>
        <v/>
      </c>
      <c r="AG386" s="129" t="str">
        <f t="shared" si="106"/>
        <v/>
      </c>
      <c r="AH386" s="43" t="e">
        <f t="shared" si="107"/>
        <v>#N/A</v>
      </c>
      <c r="AI386" s="43" t="e">
        <f>IF(AI385&lt;'Retirement Calculator'!$B$68,AI385+1,NA())</f>
        <v>#N/A</v>
      </c>
      <c r="AJ386" s="47" t="str">
        <f>IF(ISERROR(AI386),"",IF(AG386=AG385+1,AJ385*(1+'Retirement Calculator'!$B$67),AJ385))</f>
        <v/>
      </c>
      <c r="AK386" s="43" t="e">
        <f>IF(ISERROR(AJ386),"",FV((1+'Retirement Calculator'!$B$56)^(1/12)-1,AI386,-AJ386,,0))</f>
        <v>#N/A</v>
      </c>
      <c r="AL386" s="47">
        <f>SUM($AJ$5:AJ386)</f>
        <v>15743347.467671828</v>
      </c>
      <c r="AN386" s="43" t="str">
        <f>IF(C386="","",SUM($C$5:C386))</f>
        <v/>
      </c>
      <c r="AP386" s="43" t="str">
        <f t="shared" si="108"/>
        <v/>
      </c>
      <c r="AQ386" s="43" t="e">
        <f t="shared" si="109"/>
        <v>#N/A</v>
      </c>
      <c r="AR386" s="43" t="e">
        <f>IF(AR385&lt;'Retirement Calculator'!$B$68,AR385+1,NA())</f>
        <v>#N/A</v>
      </c>
      <c r="AS386" s="45" t="str">
        <f>IF(ISERROR(AR386),"",IF(AP386=AP385+1,AS385*(1+'Retirement Calculator'!$B$67),AS385))</f>
        <v/>
      </c>
      <c r="AT386" s="43" t="e">
        <f>IF(ISERROR(AS386),"",FV((1+'Retirement Calculator'!$B$57)^(1/12)-1,AR386,-AS386,,0))</f>
        <v>#N/A</v>
      </c>
      <c r="AU386" s="47" t="e">
        <f>SUM($AJ$5:AS386)</f>
        <v>#N/A</v>
      </c>
      <c r="AW386" s="43" t="str">
        <f>IF(I386="","",SUM($I$5:I386))</f>
        <v/>
      </c>
      <c r="AY386" s="43" t="str">
        <f t="shared" si="110"/>
        <v/>
      </c>
      <c r="AZ386" s="43" t="e">
        <f t="shared" si="111"/>
        <v>#N/A</v>
      </c>
      <c r="BA386" s="43" t="e">
        <f>IF(BA385&lt;'Retirement Calculator'!$B$68,BA385+1,NA())</f>
        <v>#N/A</v>
      </c>
      <c r="BB386" s="45" t="str">
        <f>IF(ISERROR(BA386),"",IF(AY386=AY385+1,BB385*(1+'Retirement Calculator'!$B$67),BB385))</f>
        <v/>
      </c>
      <c r="BC386" s="43" t="e">
        <f>IF(ISERROR(BB386),"",FV((1+'Retirement Calculator'!$B$58)^(1/12)-1,BA386,-BB386,,0))</f>
        <v>#N/A</v>
      </c>
      <c r="BD386" s="47" t="e">
        <f>SUM($AJ$5:BB386)</f>
        <v>#N/A</v>
      </c>
      <c r="BF386" s="43" t="str">
        <f>IF(O386="","",SUM($O$5:O386))</f>
        <v/>
      </c>
      <c r="BH386" s="43" t="str">
        <f t="shared" si="112"/>
        <v/>
      </c>
      <c r="BI386" s="43" t="e">
        <f t="shared" si="113"/>
        <v>#N/A</v>
      </c>
      <c r="BJ386" s="43" t="e">
        <f>IF(BJ385&lt;'Retirement Calculator'!$B$68,BJ385+1,NA())</f>
        <v>#N/A</v>
      </c>
      <c r="BM386" s="43" t="str">
        <f t="shared" si="114"/>
        <v/>
      </c>
      <c r="BN386" s="43" t="e">
        <f t="shared" si="115"/>
        <v>#N/A</v>
      </c>
      <c r="BO386" s="43" t="e">
        <f>IF(BO385&lt;'Retirement Calculator'!$B$68,BO385+1,NA())</f>
        <v>#N/A</v>
      </c>
      <c r="BR386" s="43" t="str">
        <f t="shared" si="116"/>
        <v/>
      </c>
      <c r="BS386" s="43" t="e">
        <f t="shared" si="117"/>
        <v>#N/A</v>
      </c>
      <c r="BT386" s="43" t="e">
        <f>IF(BT385&lt;'Retirement Calculator'!$B$68,BT385+1,NA())</f>
        <v>#N/A</v>
      </c>
      <c r="BW386" s="43" t="str">
        <f t="shared" si="118"/>
        <v/>
      </c>
      <c r="BX386" s="43" t="e">
        <f t="shared" si="119"/>
        <v>#N/A</v>
      </c>
      <c r="BY386" s="43" t="e">
        <f>IF(BY385&lt;'Retirement Calculator'!$B$68,BY385+1,NA())</f>
        <v>#N/A</v>
      </c>
    </row>
    <row r="387" spans="1:77">
      <c r="A387" s="44"/>
      <c r="B387" s="12" t="e">
        <f xml:space="preserve"> IF(ISERROR(F387),NA(),AI387)</f>
        <v>#N/A</v>
      </c>
      <c r="C387" s="71"/>
      <c r="D387" s="104"/>
      <c r="E387" s="99"/>
      <c r="F387" s="102" t="e">
        <f t="shared" si="103"/>
        <v>#N/A</v>
      </c>
      <c r="G387" s="103" t="str">
        <f>IF(D387="","",(D387+G386)*(1+((1+'Retirement Calculator'!$B$56)^(1/12)-1)))</f>
        <v/>
      </c>
      <c r="H387" s="55" t="str">
        <f>IF(C387="","",FV((1+'Retirement Calculator'!$B$56)^(1/12)-1,AI387,-C387,,0))</f>
        <v/>
      </c>
      <c r="I387" s="71"/>
      <c r="J387" s="99"/>
      <c r="K387" s="99"/>
      <c r="L387" s="102" t="e">
        <f t="shared" si="104"/>
        <v>#N/A</v>
      </c>
      <c r="M387" s="12" t="str">
        <f>IF(I387="","",FV((1+'Retirement Calculator'!$B$57)^(1/12)-1,AR387,-I387,,0))</f>
        <v/>
      </c>
      <c r="N387" s="12" t="str">
        <f>IF(J387="","",(J387+N386)*(1+((1+'Retirement Calculator'!$B$57)^(1/12)-1)))</f>
        <v/>
      </c>
      <c r="O387" s="71"/>
      <c r="P387" s="71"/>
      <c r="Q387" s="99"/>
      <c r="R387" s="69" t="e">
        <f t="shared" si="105"/>
        <v>#N/A</v>
      </c>
      <c r="S387" s="12" t="str">
        <f>IF(O387="","",FV((1+'Retirement Calculator'!$B$58)^(1/12)-1,BA387,-O387,,0))</f>
        <v/>
      </c>
      <c r="T387" s="43" t="str">
        <f>IF(P387="","",(P387+T386)*(1+((1+'Retirement Calculator'!$B$58)^(1/12)-1)))</f>
        <v/>
      </c>
      <c r="U387" s="71"/>
      <c r="V387" s="99"/>
      <c r="W387" s="108" t="str">
        <f>IF(U387="","",(U387+W386)*(1+((1+'Retirement Calculator'!$C$65)^(1/12)-1)))</f>
        <v/>
      </c>
      <c r="X387" s="73">
        <f t="shared" si="100"/>
        <v>0</v>
      </c>
      <c r="Y387" s="83" t="str">
        <f>IF(ISERROR(B387),"",SUM($X$5:X387))</f>
        <v/>
      </c>
      <c r="Z387" s="73">
        <f t="shared" si="101"/>
        <v>0</v>
      </c>
      <c r="AA387" s="83" t="str">
        <f>IF(ISERROR(B387),"",IF(Z387=0,NA(),SUM($Z$5:Z387)))</f>
        <v/>
      </c>
      <c r="AB387" s="83">
        <f t="shared" si="102"/>
        <v>0</v>
      </c>
      <c r="AC387" s="83" t="str">
        <f>IF(ISERROR(B387),"",IF(AB387=0,NA(),SUM($AB$5:AB387)))</f>
        <v/>
      </c>
      <c r="AD387" s="68" t="str">
        <f>IF(ISERROR(AI387),"",IF(AG387=AG386+1,AD386*(1+'Retirement Calculator'!$B$6),AD386))</f>
        <v/>
      </c>
      <c r="AE387" s="135"/>
      <c r="AF387" s="83" t="str">
        <f>IF(AE387="","",NPER((1+'Retirement Calculator'!$B$15)/(1+'Retirement Calculator'!$B$14)-1,-12*AE387,AA387,,1))</f>
        <v/>
      </c>
      <c r="AG387" s="129" t="str">
        <f t="shared" si="106"/>
        <v/>
      </c>
      <c r="AH387" s="43" t="e">
        <f t="shared" si="107"/>
        <v>#N/A</v>
      </c>
      <c r="AI387" s="43" t="e">
        <f>IF(AI386&lt;'Retirement Calculator'!$B$68,AI386+1,NA())</f>
        <v>#N/A</v>
      </c>
      <c r="AJ387" s="47" t="str">
        <f>IF(ISERROR(AI387),"",IF(AG387=AG386+1,AJ386*(1+'Retirement Calculator'!$B$67),AJ386))</f>
        <v/>
      </c>
      <c r="AK387" s="43" t="e">
        <f>IF(ISERROR(AJ387),"",FV((1+'Retirement Calculator'!$B$56)^(1/12)-1,AI387,-AJ387,,0))</f>
        <v>#N/A</v>
      </c>
      <c r="AL387" s="47">
        <f>SUM($AJ$5:AJ387)</f>
        <v>15743347.467671828</v>
      </c>
      <c r="AN387" s="43" t="str">
        <f>IF(C387="","",SUM($C$5:C387))</f>
        <v/>
      </c>
      <c r="AP387" s="43" t="str">
        <f t="shared" si="108"/>
        <v/>
      </c>
      <c r="AQ387" s="43" t="e">
        <f t="shared" si="109"/>
        <v>#N/A</v>
      </c>
      <c r="AR387" s="43" t="e">
        <f>IF(AR386&lt;'Retirement Calculator'!$B$68,AR386+1,NA())</f>
        <v>#N/A</v>
      </c>
      <c r="AS387" s="45" t="str">
        <f>IF(ISERROR(AR387),"",IF(AP387=AP386+1,AS386*(1+'Retirement Calculator'!$B$67),AS386))</f>
        <v/>
      </c>
      <c r="AT387" s="43" t="e">
        <f>IF(ISERROR(AS387),"",FV((1+'Retirement Calculator'!$B$57)^(1/12)-1,AR387,-AS387,,0))</f>
        <v>#N/A</v>
      </c>
      <c r="AU387" s="47" t="e">
        <f>SUM($AJ$5:AS387)</f>
        <v>#N/A</v>
      </c>
      <c r="AW387" s="43" t="str">
        <f>IF(I387="","",SUM($I$5:I387))</f>
        <v/>
      </c>
      <c r="AY387" s="43" t="str">
        <f t="shared" si="110"/>
        <v/>
      </c>
      <c r="AZ387" s="43" t="e">
        <f t="shared" si="111"/>
        <v>#N/A</v>
      </c>
      <c r="BA387" s="43" t="e">
        <f>IF(BA386&lt;'Retirement Calculator'!$B$68,BA386+1,NA())</f>
        <v>#N/A</v>
      </c>
      <c r="BB387" s="45" t="str">
        <f>IF(ISERROR(BA387),"",IF(AY387=AY386+1,BB386*(1+'Retirement Calculator'!$B$67),BB386))</f>
        <v/>
      </c>
      <c r="BC387" s="43" t="e">
        <f>IF(ISERROR(BB387),"",FV((1+'Retirement Calculator'!$B$58)^(1/12)-1,BA387,-BB387,,0))</f>
        <v>#N/A</v>
      </c>
      <c r="BD387" s="47" t="e">
        <f>SUM($AJ$5:BB387)</f>
        <v>#N/A</v>
      </c>
      <c r="BF387" s="43" t="str">
        <f>IF(O387="","",SUM($O$5:O387))</f>
        <v/>
      </c>
      <c r="BH387" s="43" t="str">
        <f t="shared" si="112"/>
        <v/>
      </c>
      <c r="BI387" s="43" t="e">
        <f t="shared" si="113"/>
        <v>#N/A</v>
      </c>
      <c r="BJ387" s="43" t="e">
        <f>IF(BJ386&lt;'Retirement Calculator'!$B$68,BJ386+1,NA())</f>
        <v>#N/A</v>
      </c>
      <c r="BM387" s="43" t="str">
        <f t="shared" si="114"/>
        <v/>
      </c>
      <c r="BN387" s="43" t="e">
        <f t="shared" si="115"/>
        <v>#N/A</v>
      </c>
      <c r="BO387" s="43" t="e">
        <f>IF(BO386&lt;'Retirement Calculator'!$B$68,BO386+1,NA())</f>
        <v>#N/A</v>
      </c>
      <c r="BR387" s="43" t="str">
        <f t="shared" si="116"/>
        <v/>
      </c>
      <c r="BS387" s="43" t="e">
        <f t="shared" si="117"/>
        <v>#N/A</v>
      </c>
      <c r="BT387" s="43" t="e">
        <f>IF(BT386&lt;'Retirement Calculator'!$B$68,BT386+1,NA())</f>
        <v>#N/A</v>
      </c>
      <c r="BW387" s="43" t="str">
        <f t="shared" si="118"/>
        <v/>
      </c>
      <c r="BX387" s="43" t="e">
        <f t="shared" si="119"/>
        <v>#N/A</v>
      </c>
      <c r="BY387" s="43" t="e">
        <f>IF(BY386&lt;'Retirement Calculator'!$B$68,BY386+1,NA())</f>
        <v>#N/A</v>
      </c>
    </row>
    <row r="388" spans="1:77">
      <c r="A388" s="44"/>
      <c r="B388" s="12" t="e">
        <f xml:space="preserve"> IF(ISERROR(F388),NA(),AI388)</f>
        <v>#N/A</v>
      </c>
      <c r="C388" s="71"/>
      <c r="D388" s="104"/>
      <c r="E388" s="99"/>
      <c r="F388" s="102" t="e">
        <f t="shared" si="103"/>
        <v>#N/A</v>
      </c>
      <c r="G388" s="103" t="str">
        <f>IF(D388="","",(D388+G387)*(1+((1+'Retirement Calculator'!$B$56)^(1/12)-1)))</f>
        <v/>
      </c>
      <c r="H388" s="55" t="str">
        <f>IF(C388="","",FV((1+'Retirement Calculator'!$B$56)^(1/12)-1,AI388,-C388,,0))</f>
        <v/>
      </c>
      <c r="I388" s="71"/>
      <c r="J388" s="99"/>
      <c r="K388" s="99"/>
      <c r="L388" s="102" t="e">
        <f t="shared" si="104"/>
        <v>#N/A</v>
      </c>
      <c r="M388" s="12" t="str">
        <f>IF(I388="","",FV((1+'Retirement Calculator'!$B$57)^(1/12)-1,AR388,-I388,,0))</f>
        <v/>
      </c>
      <c r="N388" s="12" t="str">
        <f>IF(J388="","",(J388+N387)*(1+((1+'Retirement Calculator'!$B$57)^(1/12)-1)))</f>
        <v/>
      </c>
      <c r="O388" s="71"/>
      <c r="P388" s="71"/>
      <c r="Q388" s="99"/>
      <c r="R388" s="69" t="e">
        <f t="shared" si="105"/>
        <v>#N/A</v>
      </c>
      <c r="S388" s="12" t="str">
        <f>IF(O388="","",FV((1+'Retirement Calculator'!$B$58)^(1/12)-1,BA388,-O388,,0))</f>
        <v/>
      </c>
      <c r="T388" s="43" t="str">
        <f>IF(P388="","",(P388+T387)*(1+((1+'Retirement Calculator'!$B$58)^(1/12)-1)))</f>
        <v/>
      </c>
      <c r="U388" s="71"/>
      <c r="V388" s="99"/>
      <c r="W388" s="108" t="str">
        <f>IF(U388="","",(U388+W387)*(1+((1+'Retirement Calculator'!$C$65)^(1/12)-1)))</f>
        <v/>
      </c>
      <c r="X388" s="73">
        <f t="shared" si="100"/>
        <v>0</v>
      </c>
      <c r="Y388" s="83" t="str">
        <f>IF(ISERROR(B388),"",SUM($X$5:X388))</f>
        <v/>
      </c>
      <c r="Z388" s="73">
        <f t="shared" si="101"/>
        <v>0</v>
      </c>
      <c r="AA388" s="83" t="str">
        <f>IF(ISERROR(B388),"",IF(Z388=0,NA(),SUM($Z$5:Z388)))</f>
        <v/>
      </c>
      <c r="AB388" s="83">
        <f t="shared" si="102"/>
        <v>0</v>
      </c>
      <c r="AC388" s="83" t="str">
        <f>IF(ISERROR(B388),"",IF(AB388=0,NA(),SUM($AB$5:AB388)))</f>
        <v/>
      </c>
      <c r="AD388" s="68" t="str">
        <f>IF(ISERROR(AI388),"",IF(AG388=AG387+1,AD387*(1+'Retirement Calculator'!$B$6),AD387))</f>
        <v/>
      </c>
      <c r="AE388" s="135"/>
      <c r="AF388" s="83" t="str">
        <f>IF(AE388="","",NPER((1+'Retirement Calculator'!$B$15)/(1+'Retirement Calculator'!$B$14)-1,-12*AE388,AA388,,1))</f>
        <v/>
      </c>
      <c r="AG388" s="129" t="str">
        <f t="shared" si="106"/>
        <v/>
      </c>
      <c r="AH388" s="43" t="e">
        <f t="shared" si="107"/>
        <v>#N/A</v>
      </c>
      <c r="AI388" s="43" t="e">
        <f>IF(AI387&lt;'Retirement Calculator'!$B$68,AI387+1,NA())</f>
        <v>#N/A</v>
      </c>
      <c r="AJ388" s="47" t="str">
        <f>IF(ISERROR(AI388),"",IF(AG388=AG387+1,AJ387*(1+'Retirement Calculator'!$B$67),AJ387))</f>
        <v/>
      </c>
      <c r="AK388" s="43" t="e">
        <f>IF(ISERROR(AJ388),"",FV((1+'Retirement Calculator'!$B$56)^(1/12)-1,AI388,-AJ388,,0))</f>
        <v>#N/A</v>
      </c>
      <c r="AL388" s="47">
        <f>SUM($AJ$5:AJ388)</f>
        <v>15743347.467671828</v>
      </c>
      <c r="AN388" s="43" t="str">
        <f>IF(C388="","",SUM($C$5:C388))</f>
        <v/>
      </c>
      <c r="AP388" s="43" t="str">
        <f t="shared" si="108"/>
        <v/>
      </c>
      <c r="AQ388" s="43" t="e">
        <f t="shared" si="109"/>
        <v>#N/A</v>
      </c>
      <c r="AR388" s="43" t="e">
        <f>IF(AR387&lt;'Retirement Calculator'!$B$68,AR387+1,NA())</f>
        <v>#N/A</v>
      </c>
      <c r="AS388" s="45" t="str">
        <f>IF(ISERROR(AR388),"",IF(AP388=AP387+1,AS387*(1+'Retirement Calculator'!$B$67),AS387))</f>
        <v/>
      </c>
      <c r="AT388" s="43" t="e">
        <f>IF(ISERROR(AS388),"",FV((1+'Retirement Calculator'!$B$57)^(1/12)-1,AR388,-AS388,,0))</f>
        <v>#N/A</v>
      </c>
      <c r="AU388" s="47" t="e">
        <f>SUM($AJ$5:AS388)</f>
        <v>#N/A</v>
      </c>
      <c r="AW388" s="43" t="str">
        <f>IF(I388="","",SUM($I$5:I388))</f>
        <v/>
      </c>
      <c r="AY388" s="43" t="str">
        <f t="shared" si="110"/>
        <v/>
      </c>
      <c r="AZ388" s="43" t="e">
        <f t="shared" si="111"/>
        <v>#N/A</v>
      </c>
      <c r="BA388" s="43" t="e">
        <f>IF(BA387&lt;'Retirement Calculator'!$B$68,BA387+1,NA())</f>
        <v>#N/A</v>
      </c>
      <c r="BB388" s="45" t="str">
        <f>IF(ISERROR(BA388),"",IF(AY388=AY387+1,BB387*(1+'Retirement Calculator'!$B$67),BB387))</f>
        <v/>
      </c>
      <c r="BC388" s="43" t="e">
        <f>IF(ISERROR(BB388),"",FV((1+'Retirement Calculator'!$B$58)^(1/12)-1,BA388,-BB388,,0))</f>
        <v>#N/A</v>
      </c>
      <c r="BD388" s="47" t="e">
        <f>SUM($AJ$5:BB388)</f>
        <v>#N/A</v>
      </c>
      <c r="BF388" s="43" t="str">
        <f>IF(O388="","",SUM($O$5:O388))</f>
        <v/>
      </c>
      <c r="BH388" s="43" t="str">
        <f t="shared" si="112"/>
        <v/>
      </c>
      <c r="BI388" s="43" t="e">
        <f t="shared" si="113"/>
        <v>#N/A</v>
      </c>
      <c r="BJ388" s="43" t="e">
        <f>IF(BJ387&lt;'Retirement Calculator'!$B$68,BJ387+1,NA())</f>
        <v>#N/A</v>
      </c>
      <c r="BM388" s="43" t="str">
        <f t="shared" si="114"/>
        <v/>
      </c>
      <c r="BN388" s="43" t="e">
        <f t="shared" si="115"/>
        <v>#N/A</v>
      </c>
      <c r="BO388" s="43" t="e">
        <f>IF(BO387&lt;'Retirement Calculator'!$B$68,BO387+1,NA())</f>
        <v>#N/A</v>
      </c>
      <c r="BR388" s="43" t="str">
        <f t="shared" si="116"/>
        <v/>
      </c>
      <c r="BS388" s="43" t="e">
        <f t="shared" si="117"/>
        <v>#N/A</v>
      </c>
      <c r="BT388" s="43" t="e">
        <f>IF(BT387&lt;'Retirement Calculator'!$B$68,BT387+1,NA())</f>
        <v>#N/A</v>
      </c>
      <c r="BW388" s="43" t="str">
        <f t="shared" si="118"/>
        <v/>
      </c>
      <c r="BX388" s="43" t="e">
        <f t="shared" si="119"/>
        <v>#N/A</v>
      </c>
      <c r="BY388" s="43" t="e">
        <f>IF(BY387&lt;'Retirement Calculator'!$B$68,BY387+1,NA())</f>
        <v>#N/A</v>
      </c>
    </row>
    <row r="389" spans="1:77">
      <c r="A389" s="44"/>
      <c r="B389" s="12" t="e">
        <f xml:space="preserve"> IF(ISERROR(F389),NA(),AI389)</f>
        <v>#N/A</v>
      </c>
      <c r="C389" s="71"/>
      <c r="D389" s="104"/>
      <c r="E389" s="99"/>
      <c r="F389" s="102" t="e">
        <f t="shared" si="103"/>
        <v>#N/A</v>
      </c>
      <c r="G389" s="103" t="str">
        <f>IF(D389="","",(D389+G388)*(1+((1+'Retirement Calculator'!$B$56)^(1/12)-1)))</f>
        <v/>
      </c>
      <c r="H389" s="55" t="str">
        <f>IF(C389="","",FV((1+'Retirement Calculator'!$B$56)^(1/12)-1,AI389,-C389,,0))</f>
        <v/>
      </c>
      <c r="I389" s="71"/>
      <c r="J389" s="99"/>
      <c r="K389" s="99"/>
      <c r="L389" s="102" t="e">
        <f t="shared" si="104"/>
        <v>#N/A</v>
      </c>
      <c r="M389" s="12" t="str">
        <f>IF(I389="","",FV((1+'Retirement Calculator'!$B$57)^(1/12)-1,AR389,-I389,,0))</f>
        <v/>
      </c>
      <c r="N389" s="12" t="str">
        <f>IF(J389="","",(J389+N388)*(1+((1+'Retirement Calculator'!$B$57)^(1/12)-1)))</f>
        <v/>
      </c>
      <c r="O389" s="71"/>
      <c r="P389" s="71"/>
      <c r="Q389" s="99"/>
      <c r="R389" s="69" t="e">
        <f t="shared" si="105"/>
        <v>#N/A</v>
      </c>
      <c r="S389" s="12" t="str">
        <f>IF(O389="","",FV((1+'Retirement Calculator'!$B$58)^(1/12)-1,BA389,-O389,,0))</f>
        <v/>
      </c>
      <c r="T389" s="43" t="str">
        <f>IF(P389="","",(P389+T388)*(1+((1+'Retirement Calculator'!$B$58)^(1/12)-1)))</f>
        <v/>
      </c>
      <c r="U389" s="71"/>
      <c r="V389" s="99"/>
      <c r="W389" s="108" t="str">
        <f>IF(U389="","",(U389+W388)*(1+((1+'Retirement Calculator'!$C$65)^(1/12)-1)))</f>
        <v/>
      </c>
      <c r="X389" s="73">
        <f t="shared" ref="X389:X452" si="120">C389+D389+I389+J389+O389+P389+U389</f>
        <v>0</v>
      </c>
      <c r="Y389" s="83" t="str">
        <f>IF(ISERROR(B389),"",SUM($X$5:X389))</f>
        <v/>
      </c>
      <c r="Z389" s="73">
        <f t="shared" ref="Z389:Z452" si="121">E389+K389+Q389+V389</f>
        <v>0</v>
      </c>
      <c r="AA389" s="83" t="str">
        <f>IF(ISERROR(B389),"",IF(Z389=0,NA(),SUM($Z$5:Z389)))</f>
        <v/>
      </c>
      <c r="AB389" s="83">
        <f t="shared" si="102"/>
        <v>0</v>
      </c>
      <c r="AC389" s="83" t="str">
        <f>IF(ISERROR(B389),"",IF(AB389=0,NA(),SUM($AB$5:AB389)))</f>
        <v/>
      </c>
      <c r="AD389" s="68" t="str">
        <f>IF(ISERROR(AI389),"",IF(AG389=AG388+1,AD388*(1+'Retirement Calculator'!$B$6),AD388))</f>
        <v/>
      </c>
      <c r="AE389" s="135"/>
      <c r="AF389" s="83" t="str">
        <f>IF(AE389="","",NPER((1+'Retirement Calculator'!$B$15)/(1+'Retirement Calculator'!$B$14)-1,-12*AE389,AA389,,1))</f>
        <v/>
      </c>
      <c r="AG389" s="129" t="str">
        <f t="shared" si="106"/>
        <v/>
      </c>
      <c r="AH389" s="43" t="e">
        <f t="shared" si="107"/>
        <v>#N/A</v>
      </c>
      <c r="AI389" s="43" t="e">
        <f>IF(AI388&lt;'Retirement Calculator'!$B$68,AI388+1,NA())</f>
        <v>#N/A</v>
      </c>
      <c r="AJ389" s="47" t="str">
        <f>IF(ISERROR(AI389),"",IF(AG389=AG388+1,AJ388*(1+'Retirement Calculator'!$B$67),AJ388))</f>
        <v/>
      </c>
      <c r="AK389" s="43" t="e">
        <f>IF(ISERROR(AJ389),"",FV((1+'Retirement Calculator'!$B$56)^(1/12)-1,AI389,-AJ389,,0))</f>
        <v>#N/A</v>
      </c>
      <c r="AL389" s="47">
        <f>SUM($AJ$5:AJ389)</f>
        <v>15743347.467671828</v>
      </c>
      <c r="AN389" s="43" t="str">
        <f>IF(C389="","",SUM($C$5:C389))</f>
        <v/>
      </c>
      <c r="AP389" s="43" t="str">
        <f t="shared" si="108"/>
        <v/>
      </c>
      <c r="AQ389" s="43" t="e">
        <f t="shared" si="109"/>
        <v>#N/A</v>
      </c>
      <c r="AR389" s="43" t="e">
        <f>IF(AR388&lt;'Retirement Calculator'!$B$68,AR388+1,NA())</f>
        <v>#N/A</v>
      </c>
      <c r="AS389" s="45" t="str">
        <f>IF(ISERROR(AR389),"",IF(AP389=AP388+1,AS388*(1+'Retirement Calculator'!$B$67),AS388))</f>
        <v/>
      </c>
      <c r="AT389" s="43" t="e">
        <f>IF(ISERROR(AS389),"",FV((1+'Retirement Calculator'!$B$57)^(1/12)-1,AR389,-AS389,,0))</f>
        <v>#N/A</v>
      </c>
      <c r="AU389" s="47" t="e">
        <f>SUM($AJ$5:AS389)</f>
        <v>#N/A</v>
      </c>
      <c r="AW389" s="43" t="str">
        <f>IF(I389="","",SUM($I$5:I389))</f>
        <v/>
      </c>
      <c r="AY389" s="43" t="str">
        <f t="shared" si="110"/>
        <v/>
      </c>
      <c r="AZ389" s="43" t="e">
        <f t="shared" si="111"/>
        <v>#N/A</v>
      </c>
      <c r="BA389" s="43" t="e">
        <f>IF(BA388&lt;'Retirement Calculator'!$B$68,BA388+1,NA())</f>
        <v>#N/A</v>
      </c>
      <c r="BB389" s="45" t="str">
        <f>IF(ISERROR(BA389),"",IF(AY389=AY388+1,BB388*(1+'Retirement Calculator'!$B$67),BB388))</f>
        <v/>
      </c>
      <c r="BC389" s="43" t="e">
        <f>IF(ISERROR(BB389),"",FV((1+'Retirement Calculator'!$B$58)^(1/12)-1,BA389,-BB389,,0))</f>
        <v>#N/A</v>
      </c>
      <c r="BD389" s="47" t="e">
        <f>SUM($AJ$5:BB389)</f>
        <v>#N/A</v>
      </c>
      <c r="BF389" s="43" t="str">
        <f>IF(O389="","",SUM($O$5:O389))</f>
        <v/>
      </c>
      <c r="BH389" s="43" t="str">
        <f t="shared" si="112"/>
        <v/>
      </c>
      <c r="BI389" s="43" t="e">
        <f t="shared" si="113"/>
        <v>#N/A</v>
      </c>
      <c r="BJ389" s="43" t="e">
        <f>IF(BJ388&lt;'Retirement Calculator'!$B$68,BJ388+1,NA())</f>
        <v>#N/A</v>
      </c>
      <c r="BM389" s="43" t="str">
        <f t="shared" si="114"/>
        <v/>
      </c>
      <c r="BN389" s="43" t="e">
        <f t="shared" si="115"/>
        <v>#N/A</v>
      </c>
      <c r="BO389" s="43" t="e">
        <f>IF(BO388&lt;'Retirement Calculator'!$B$68,BO388+1,NA())</f>
        <v>#N/A</v>
      </c>
      <c r="BR389" s="43" t="str">
        <f t="shared" si="116"/>
        <v/>
      </c>
      <c r="BS389" s="43" t="e">
        <f t="shared" si="117"/>
        <v>#N/A</v>
      </c>
      <c r="BT389" s="43" t="e">
        <f>IF(BT388&lt;'Retirement Calculator'!$B$68,BT388+1,NA())</f>
        <v>#N/A</v>
      </c>
      <c r="BW389" s="43" t="str">
        <f t="shared" si="118"/>
        <v/>
      </c>
      <c r="BX389" s="43" t="e">
        <f t="shared" si="119"/>
        <v>#N/A</v>
      </c>
      <c r="BY389" s="43" t="e">
        <f>IF(BY388&lt;'Retirement Calculator'!$B$68,BY388+1,NA())</f>
        <v>#N/A</v>
      </c>
    </row>
    <row r="390" spans="1:77">
      <c r="A390" s="44"/>
      <c r="B390" s="12" t="e">
        <f xml:space="preserve"> IF(ISERROR(F390),NA(),AI390)</f>
        <v>#N/A</v>
      </c>
      <c r="C390" s="71"/>
      <c r="D390" s="104"/>
      <c r="E390" s="99"/>
      <c r="F390" s="102" t="e">
        <f t="shared" si="103"/>
        <v>#N/A</v>
      </c>
      <c r="G390" s="103" t="str">
        <f>IF(D390="","",(D390+G389)*(1+((1+'Retirement Calculator'!$B$56)^(1/12)-1)))</f>
        <v/>
      </c>
      <c r="H390" s="55" t="str">
        <f>IF(C390="","",FV((1+'Retirement Calculator'!$B$56)^(1/12)-1,AI390,-C390,,0))</f>
        <v/>
      </c>
      <c r="I390" s="71"/>
      <c r="J390" s="99"/>
      <c r="K390" s="99"/>
      <c r="L390" s="102" t="e">
        <f t="shared" si="104"/>
        <v>#N/A</v>
      </c>
      <c r="M390" s="12" t="str">
        <f>IF(I390="","",FV((1+'Retirement Calculator'!$B$57)^(1/12)-1,AR390,-I390,,0))</f>
        <v/>
      </c>
      <c r="N390" s="12" t="str">
        <f>IF(J390="","",(J390+N389)*(1+((1+'Retirement Calculator'!$B$57)^(1/12)-1)))</f>
        <v/>
      </c>
      <c r="O390" s="71"/>
      <c r="P390" s="71"/>
      <c r="Q390" s="99"/>
      <c r="R390" s="69" t="e">
        <f t="shared" si="105"/>
        <v>#N/A</v>
      </c>
      <c r="S390" s="12" t="str">
        <f>IF(O390="","",FV((1+'Retirement Calculator'!$B$58)^(1/12)-1,BA390,-O390,,0))</f>
        <v/>
      </c>
      <c r="T390" s="43" t="str">
        <f>IF(P390="","",(P390+T389)*(1+((1+'Retirement Calculator'!$B$58)^(1/12)-1)))</f>
        <v/>
      </c>
      <c r="U390" s="71"/>
      <c r="V390" s="99"/>
      <c r="W390" s="108" t="str">
        <f>IF(U390="","",(U390+W389)*(1+((1+'Retirement Calculator'!$C$65)^(1/12)-1)))</f>
        <v/>
      </c>
      <c r="X390" s="73">
        <f t="shared" si="120"/>
        <v>0</v>
      </c>
      <c r="Y390" s="83" t="str">
        <f>IF(ISERROR(B390),"",SUM($X$5:X390))</f>
        <v/>
      </c>
      <c r="Z390" s="73">
        <f t="shared" si="121"/>
        <v>0</v>
      </c>
      <c r="AA390" s="83" t="str">
        <f>IF(ISERROR(B390),"",IF(Z390=0,NA(),SUM($Z$5:Z390)))</f>
        <v/>
      </c>
      <c r="AB390" s="83">
        <f t="shared" ref="AB390:AB453" si="122">IF(ISERROR(H390+M390+S390+G390+N390+T390+W390),0,H390+M390+S390+G390+N390+T390+W390)</f>
        <v>0</v>
      </c>
      <c r="AC390" s="83" t="str">
        <f>IF(ISERROR(B390),"",IF(AB390=0,NA(),SUM($AB$5:AB390)))</f>
        <v/>
      </c>
      <c r="AD390" s="68" t="str">
        <f>IF(ISERROR(AI390),"",IF(AG390=AG389+1,AD389*(1+'Retirement Calculator'!$B$6),AD389))</f>
        <v/>
      </c>
      <c r="AE390" s="135"/>
      <c r="AF390" s="83" t="str">
        <f>IF(AE390="","",NPER((1+'Retirement Calculator'!$B$15)/(1+'Retirement Calculator'!$B$14)-1,-12*AE390,AA390,,1))</f>
        <v/>
      </c>
      <c r="AG390" s="129" t="str">
        <f t="shared" si="106"/>
        <v/>
      </c>
      <c r="AH390" s="43" t="e">
        <f t="shared" si="107"/>
        <v>#N/A</v>
      </c>
      <c r="AI390" s="43" t="e">
        <f>IF(AI389&lt;'Retirement Calculator'!$B$68,AI389+1,NA())</f>
        <v>#N/A</v>
      </c>
      <c r="AJ390" s="47" t="str">
        <f>IF(ISERROR(AI390),"",IF(AG390=AG389+1,AJ389*(1+'Retirement Calculator'!$B$67),AJ389))</f>
        <v/>
      </c>
      <c r="AK390" s="43" t="e">
        <f>IF(ISERROR(AJ390),"",FV((1+'Retirement Calculator'!$B$56)^(1/12)-1,AI390,-AJ390,,0))</f>
        <v>#N/A</v>
      </c>
      <c r="AL390" s="47">
        <f>SUM($AJ$5:AJ390)</f>
        <v>15743347.467671828</v>
      </c>
      <c r="AN390" s="43" t="str">
        <f>IF(C390="","",SUM($C$5:C390))</f>
        <v/>
      </c>
      <c r="AP390" s="43" t="str">
        <f t="shared" si="108"/>
        <v/>
      </c>
      <c r="AQ390" s="43" t="e">
        <f t="shared" si="109"/>
        <v>#N/A</v>
      </c>
      <c r="AR390" s="43" t="e">
        <f>IF(AR389&lt;'Retirement Calculator'!$B$68,AR389+1,NA())</f>
        <v>#N/A</v>
      </c>
      <c r="AS390" s="45" t="str">
        <f>IF(ISERROR(AR390),"",IF(AP390=AP389+1,AS389*(1+'Retirement Calculator'!$B$67),AS389))</f>
        <v/>
      </c>
      <c r="AT390" s="43" t="e">
        <f>IF(ISERROR(AS390),"",FV((1+'Retirement Calculator'!$B$57)^(1/12)-1,AR390,-AS390,,0))</f>
        <v>#N/A</v>
      </c>
      <c r="AU390" s="47" t="e">
        <f>SUM($AJ$5:AS390)</f>
        <v>#N/A</v>
      </c>
      <c r="AW390" s="43" t="str">
        <f>IF(I390="","",SUM($I$5:I390))</f>
        <v/>
      </c>
      <c r="AY390" s="43" t="str">
        <f t="shared" si="110"/>
        <v/>
      </c>
      <c r="AZ390" s="43" t="e">
        <f t="shared" si="111"/>
        <v>#N/A</v>
      </c>
      <c r="BA390" s="43" t="e">
        <f>IF(BA389&lt;'Retirement Calculator'!$B$68,BA389+1,NA())</f>
        <v>#N/A</v>
      </c>
      <c r="BB390" s="45" t="str">
        <f>IF(ISERROR(BA390),"",IF(AY390=AY389+1,BB389*(1+'Retirement Calculator'!$B$67),BB389))</f>
        <v/>
      </c>
      <c r="BC390" s="43" t="e">
        <f>IF(ISERROR(BB390),"",FV((1+'Retirement Calculator'!$B$58)^(1/12)-1,BA390,-BB390,,0))</f>
        <v>#N/A</v>
      </c>
      <c r="BD390" s="47" t="e">
        <f>SUM($AJ$5:BB390)</f>
        <v>#N/A</v>
      </c>
      <c r="BF390" s="43" t="str">
        <f>IF(O390="","",SUM($O$5:O390))</f>
        <v/>
      </c>
      <c r="BH390" s="43" t="str">
        <f t="shared" si="112"/>
        <v/>
      </c>
      <c r="BI390" s="43" t="e">
        <f t="shared" si="113"/>
        <v>#N/A</v>
      </c>
      <c r="BJ390" s="43" t="e">
        <f>IF(BJ389&lt;'Retirement Calculator'!$B$68,BJ389+1,NA())</f>
        <v>#N/A</v>
      </c>
      <c r="BM390" s="43" t="str">
        <f t="shared" si="114"/>
        <v/>
      </c>
      <c r="BN390" s="43" t="e">
        <f t="shared" si="115"/>
        <v>#N/A</v>
      </c>
      <c r="BO390" s="43" t="e">
        <f>IF(BO389&lt;'Retirement Calculator'!$B$68,BO389+1,NA())</f>
        <v>#N/A</v>
      </c>
      <c r="BR390" s="43" t="str">
        <f t="shared" si="116"/>
        <v/>
      </c>
      <c r="BS390" s="43" t="e">
        <f t="shared" si="117"/>
        <v>#N/A</v>
      </c>
      <c r="BT390" s="43" t="e">
        <f>IF(BT389&lt;'Retirement Calculator'!$B$68,BT389+1,NA())</f>
        <v>#N/A</v>
      </c>
      <c r="BW390" s="43" t="str">
        <f t="shared" si="118"/>
        <v/>
      </c>
      <c r="BX390" s="43" t="e">
        <f t="shared" si="119"/>
        <v>#N/A</v>
      </c>
      <c r="BY390" s="43" t="e">
        <f>IF(BY389&lt;'Retirement Calculator'!$B$68,BY389+1,NA())</f>
        <v>#N/A</v>
      </c>
    </row>
    <row r="391" spans="1:77">
      <c r="A391" s="44"/>
      <c r="B391" s="12" t="e">
        <f xml:space="preserve"> IF(ISERROR(F391),NA(),AI391)</f>
        <v>#N/A</v>
      </c>
      <c r="C391" s="71"/>
      <c r="D391" s="104"/>
      <c r="E391" s="99"/>
      <c r="F391" s="102" t="e">
        <f t="shared" ref="F391:F454" si="123">IF(ISERROR(G391+H391),NA(),G391+H391)</f>
        <v>#N/A</v>
      </c>
      <c r="G391" s="103" t="str">
        <f>IF(D391="","",(D391+G390)*(1+((1+'Retirement Calculator'!$B$56)^(1/12)-1)))</f>
        <v/>
      </c>
      <c r="H391" s="55" t="str">
        <f>IF(C391="","",FV((1+'Retirement Calculator'!$B$56)^(1/12)-1,AI391,-C391,,0))</f>
        <v/>
      </c>
      <c r="I391" s="71"/>
      <c r="J391" s="99"/>
      <c r="K391" s="99"/>
      <c r="L391" s="102" t="e">
        <f t="shared" ref="L391:L454" si="124">IF(ISERROR(M391+N391),NA(),M391+N391)</f>
        <v>#N/A</v>
      </c>
      <c r="M391" s="12" t="str">
        <f>IF(I391="","",FV((1+'Retirement Calculator'!$B$57)^(1/12)-1,AR391,-I391,,0))</f>
        <v/>
      </c>
      <c r="N391" s="12" t="str">
        <f>IF(J391="","",(J391+N390)*(1+((1+'Retirement Calculator'!$B$57)^(1/12)-1)))</f>
        <v/>
      </c>
      <c r="O391" s="71"/>
      <c r="P391" s="71"/>
      <c r="Q391" s="99"/>
      <c r="R391" s="69" t="e">
        <f t="shared" ref="R391:R454" si="125">IF(ISERROR(S391+T391),NA(),S391+T391)</f>
        <v>#N/A</v>
      </c>
      <c r="S391" s="12" t="str">
        <f>IF(O391="","",FV((1+'Retirement Calculator'!$B$58)^(1/12)-1,BA391,-O391,,0))</f>
        <v/>
      </c>
      <c r="T391" s="43" t="str">
        <f>IF(P391="","",(P391+T390)*(1+((1+'Retirement Calculator'!$B$58)^(1/12)-1)))</f>
        <v/>
      </c>
      <c r="U391" s="71"/>
      <c r="V391" s="99"/>
      <c r="W391" s="108" t="str">
        <f>IF(U391="","",(U391+W390)*(1+((1+'Retirement Calculator'!$C$65)^(1/12)-1)))</f>
        <v/>
      </c>
      <c r="X391" s="73">
        <f t="shared" si="120"/>
        <v>0</v>
      </c>
      <c r="Y391" s="83" t="str">
        <f>IF(ISERROR(B391),"",SUM($X$5:X391))</f>
        <v/>
      </c>
      <c r="Z391" s="73">
        <f t="shared" si="121"/>
        <v>0</v>
      </c>
      <c r="AA391" s="83" t="str">
        <f>IF(ISERROR(B391),"",IF(Z391=0,NA(),SUM($Z$5:Z391)))</f>
        <v/>
      </c>
      <c r="AB391" s="83">
        <f t="shared" si="122"/>
        <v>0</v>
      </c>
      <c r="AC391" s="83" t="str">
        <f>IF(ISERROR(B391),"",IF(AB391=0,NA(),SUM($AB$5:AB391)))</f>
        <v/>
      </c>
      <c r="AD391" s="68" t="str">
        <f>IF(ISERROR(AI391),"",IF(AG391=AG390+1,AD390*(1+'Retirement Calculator'!$B$6),AD390))</f>
        <v/>
      </c>
      <c r="AE391" s="135"/>
      <c r="AF391" s="83" t="str">
        <f>IF(AE391="","",NPER((1+'Retirement Calculator'!$B$15)/(1+'Retirement Calculator'!$B$14)-1,-12*AE391,AA391,,1))</f>
        <v/>
      </c>
      <c r="AG391" s="129" t="str">
        <f t="shared" ref="AG391:AG454" si="126">IF(ISERROR(AI391),"",IF(INT(AI390/12)-(AI390/12)=0,AG390+1,AG390))</f>
        <v/>
      </c>
      <c r="AH391" s="43" t="e">
        <f t="shared" ref="AH391:AH454" si="127">AI391</f>
        <v>#N/A</v>
      </c>
      <c r="AI391" s="43" t="e">
        <f>IF(AI390&lt;'Retirement Calculator'!$B$68,AI390+1,NA())</f>
        <v>#N/A</v>
      </c>
      <c r="AJ391" s="47" t="str">
        <f>IF(ISERROR(AI391),"",IF(AG391=AG390+1,AJ390*(1+'Retirement Calculator'!$B$67),AJ390))</f>
        <v/>
      </c>
      <c r="AK391" s="43" t="e">
        <f>IF(ISERROR(AJ391),"",FV((1+'Retirement Calculator'!$B$56)^(1/12)-1,AI391,-AJ391,,0))</f>
        <v>#N/A</v>
      </c>
      <c r="AL391" s="47">
        <f>SUM($AJ$5:AJ391)</f>
        <v>15743347.467671828</v>
      </c>
      <c r="AN391" s="43" t="str">
        <f>IF(C391="","",SUM($C$5:C391))</f>
        <v/>
      </c>
      <c r="AP391" s="43" t="str">
        <f t="shared" ref="AP391:AP454" si="128">IF(ISERROR(AR391),"",IF(INT(AR390/12)-(AR390/12)=0,AP390+1,AP390))</f>
        <v/>
      </c>
      <c r="AQ391" s="43" t="e">
        <f t="shared" ref="AQ391:AQ454" si="129">AR391</f>
        <v>#N/A</v>
      </c>
      <c r="AR391" s="43" t="e">
        <f>IF(AR390&lt;'Retirement Calculator'!$B$68,AR390+1,NA())</f>
        <v>#N/A</v>
      </c>
      <c r="AS391" s="45" t="str">
        <f>IF(ISERROR(AR391),"",IF(AP391=AP390+1,AS390*(1+'Retirement Calculator'!$B$67),AS390))</f>
        <v/>
      </c>
      <c r="AT391" s="43" t="e">
        <f>IF(ISERROR(AS391),"",FV((1+'Retirement Calculator'!$B$57)^(1/12)-1,AR391,-AS391,,0))</f>
        <v>#N/A</v>
      </c>
      <c r="AU391" s="47" t="e">
        <f>SUM($AJ$5:AS391)</f>
        <v>#N/A</v>
      </c>
      <c r="AW391" s="43" t="str">
        <f>IF(I391="","",SUM($I$5:I391))</f>
        <v/>
      </c>
      <c r="AY391" s="43" t="str">
        <f t="shared" ref="AY391:AY454" si="130">IF(ISERROR(BA391),"",IF(INT(BA390/12)-(BA390/12)=0,AY390+1,AY390))</f>
        <v/>
      </c>
      <c r="AZ391" s="43" t="e">
        <f t="shared" ref="AZ391:AZ454" si="131">BA391</f>
        <v>#N/A</v>
      </c>
      <c r="BA391" s="43" t="e">
        <f>IF(BA390&lt;'Retirement Calculator'!$B$68,BA390+1,NA())</f>
        <v>#N/A</v>
      </c>
      <c r="BB391" s="45" t="str">
        <f>IF(ISERROR(BA391),"",IF(AY391=AY390+1,BB390*(1+'Retirement Calculator'!$B$67),BB390))</f>
        <v/>
      </c>
      <c r="BC391" s="43" t="e">
        <f>IF(ISERROR(BB391),"",FV((1+'Retirement Calculator'!$B$58)^(1/12)-1,BA391,-BB391,,0))</f>
        <v>#N/A</v>
      </c>
      <c r="BD391" s="47" t="e">
        <f>SUM($AJ$5:BB391)</f>
        <v>#N/A</v>
      </c>
      <c r="BF391" s="43" t="str">
        <f>IF(O391="","",SUM($O$5:O391))</f>
        <v/>
      </c>
      <c r="BH391" s="43" t="str">
        <f t="shared" ref="BH391:BH454" si="132">IF(ISERROR(BJ391),"",IF(INT(BJ390/12)-(BJ390/12)=0,BH390+1,BH390))</f>
        <v/>
      </c>
      <c r="BI391" s="43" t="e">
        <f t="shared" ref="BI391:BI454" si="133">BJ391</f>
        <v>#N/A</v>
      </c>
      <c r="BJ391" s="43" t="e">
        <f>IF(BJ390&lt;'Retirement Calculator'!$B$68,BJ390+1,NA())</f>
        <v>#N/A</v>
      </c>
      <c r="BM391" s="43" t="str">
        <f t="shared" ref="BM391:BM454" si="134">IF(ISERROR(BO391),"",IF(INT(BO390/12)-(BO390/12)=0,BM390+1,BM390))</f>
        <v/>
      </c>
      <c r="BN391" s="43" t="e">
        <f t="shared" ref="BN391:BN454" si="135">BO391</f>
        <v>#N/A</v>
      </c>
      <c r="BO391" s="43" t="e">
        <f>IF(BO390&lt;'Retirement Calculator'!$B$68,BO390+1,NA())</f>
        <v>#N/A</v>
      </c>
      <c r="BR391" s="43" t="str">
        <f t="shared" ref="BR391:BR454" si="136">IF(ISERROR(BT391),"",IF(INT(BT390/12)-(BT390/12)=0,BR390+1,BR390))</f>
        <v/>
      </c>
      <c r="BS391" s="43" t="e">
        <f t="shared" ref="BS391:BS454" si="137">BT391</f>
        <v>#N/A</v>
      </c>
      <c r="BT391" s="43" t="e">
        <f>IF(BT390&lt;'Retirement Calculator'!$B$68,BT390+1,NA())</f>
        <v>#N/A</v>
      </c>
      <c r="BW391" s="43" t="str">
        <f t="shared" ref="BW391:BW454" si="138">IF(ISERROR(BY391),"",IF(INT(BY390/12)-(BY390/12)=0,BW390+1,BW390))</f>
        <v/>
      </c>
      <c r="BX391" s="43" t="e">
        <f t="shared" ref="BX391:BX454" si="139">BY391</f>
        <v>#N/A</v>
      </c>
      <c r="BY391" s="43" t="e">
        <f>IF(BY390&lt;'Retirement Calculator'!$B$68,BY390+1,NA())</f>
        <v>#N/A</v>
      </c>
    </row>
    <row r="392" spans="1:77">
      <c r="A392" s="44"/>
      <c r="B392" s="12" t="e">
        <f xml:space="preserve"> IF(ISERROR(F392),NA(),AI392)</f>
        <v>#N/A</v>
      </c>
      <c r="C392" s="71"/>
      <c r="D392" s="104"/>
      <c r="E392" s="99"/>
      <c r="F392" s="102" t="e">
        <f t="shared" si="123"/>
        <v>#N/A</v>
      </c>
      <c r="G392" s="103" t="str">
        <f>IF(D392="","",(D392+G391)*(1+((1+'Retirement Calculator'!$B$56)^(1/12)-1)))</f>
        <v/>
      </c>
      <c r="H392" s="55" t="str">
        <f>IF(C392="","",FV((1+'Retirement Calculator'!$B$56)^(1/12)-1,AI392,-C392,,0))</f>
        <v/>
      </c>
      <c r="I392" s="71"/>
      <c r="J392" s="99"/>
      <c r="K392" s="99"/>
      <c r="L392" s="102" t="e">
        <f t="shared" si="124"/>
        <v>#N/A</v>
      </c>
      <c r="M392" s="12" t="str">
        <f>IF(I392="","",FV((1+'Retirement Calculator'!$B$57)^(1/12)-1,AR392,-I392,,0))</f>
        <v/>
      </c>
      <c r="N392" s="12" t="str">
        <f>IF(J392="","",(J392+N391)*(1+((1+'Retirement Calculator'!$B$57)^(1/12)-1)))</f>
        <v/>
      </c>
      <c r="O392" s="71"/>
      <c r="P392" s="71"/>
      <c r="Q392" s="99"/>
      <c r="R392" s="69" t="e">
        <f t="shared" si="125"/>
        <v>#N/A</v>
      </c>
      <c r="S392" s="12" t="str">
        <f>IF(O392="","",FV((1+'Retirement Calculator'!$B$58)^(1/12)-1,BA392,-O392,,0))</f>
        <v/>
      </c>
      <c r="T392" s="43" t="str">
        <f>IF(P392="","",(P392+T391)*(1+((1+'Retirement Calculator'!$B$58)^(1/12)-1)))</f>
        <v/>
      </c>
      <c r="U392" s="71"/>
      <c r="V392" s="99"/>
      <c r="W392" s="108" t="str">
        <f>IF(U392="","",(U392+W391)*(1+((1+'Retirement Calculator'!$C$65)^(1/12)-1)))</f>
        <v/>
      </c>
      <c r="X392" s="73">
        <f t="shared" si="120"/>
        <v>0</v>
      </c>
      <c r="Y392" s="83" t="str">
        <f>IF(ISERROR(B392),"",SUM($X$5:X392))</f>
        <v/>
      </c>
      <c r="Z392" s="73">
        <f t="shared" si="121"/>
        <v>0</v>
      </c>
      <c r="AA392" s="83" t="str">
        <f>IF(ISERROR(B392),"",IF(Z392=0,NA(),SUM($Z$5:Z392)))</f>
        <v/>
      </c>
      <c r="AB392" s="83">
        <f t="shared" si="122"/>
        <v>0</v>
      </c>
      <c r="AC392" s="83" t="str">
        <f>IF(ISERROR(B392),"",IF(AB392=0,NA(),SUM($AB$5:AB392)))</f>
        <v/>
      </c>
      <c r="AD392" s="68" t="str">
        <f>IF(ISERROR(AI392),"",IF(AG392=AG391+1,AD391*(1+'Retirement Calculator'!$B$6),AD391))</f>
        <v/>
      </c>
      <c r="AE392" s="135"/>
      <c r="AF392" s="83" t="str">
        <f>IF(AE392="","",NPER((1+'Retirement Calculator'!$B$15)/(1+'Retirement Calculator'!$B$14)-1,-12*AE392,AA392,,1))</f>
        <v/>
      </c>
      <c r="AG392" s="129" t="str">
        <f t="shared" si="126"/>
        <v/>
      </c>
      <c r="AH392" s="43" t="e">
        <f t="shared" si="127"/>
        <v>#N/A</v>
      </c>
      <c r="AI392" s="43" t="e">
        <f>IF(AI391&lt;'Retirement Calculator'!$B$68,AI391+1,NA())</f>
        <v>#N/A</v>
      </c>
      <c r="AJ392" s="47" t="str">
        <f>IF(ISERROR(AI392),"",IF(AG392=AG391+1,AJ391*(1+'Retirement Calculator'!$B$67),AJ391))</f>
        <v/>
      </c>
      <c r="AK392" s="43" t="e">
        <f>IF(ISERROR(AJ392),"",FV((1+'Retirement Calculator'!$B$56)^(1/12)-1,AI392,-AJ392,,0))</f>
        <v>#N/A</v>
      </c>
      <c r="AL392" s="47">
        <f>SUM($AJ$5:AJ392)</f>
        <v>15743347.467671828</v>
      </c>
      <c r="AN392" s="43" t="str">
        <f>IF(C392="","",SUM($C$5:C392))</f>
        <v/>
      </c>
      <c r="AP392" s="43" t="str">
        <f t="shared" si="128"/>
        <v/>
      </c>
      <c r="AQ392" s="43" t="e">
        <f t="shared" si="129"/>
        <v>#N/A</v>
      </c>
      <c r="AR392" s="43" t="e">
        <f>IF(AR391&lt;'Retirement Calculator'!$B$68,AR391+1,NA())</f>
        <v>#N/A</v>
      </c>
      <c r="AS392" s="45" t="str">
        <f>IF(ISERROR(AR392),"",IF(AP392=AP391+1,AS391*(1+'Retirement Calculator'!$B$67),AS391))</f>
        <v/>
      </c>
      <c r="AT392" s="43" t="e">
        <f>IF(ISERROR(AS392),"",FV((1+'Retirement Calculator'!$B$57)^(1/12)-1,AR392,-AS392,,0))</f>
        <v>#N/A</v>
      </c>
      <c r="AU392" s="47" t="e">
        <f>SUM($AJ$5:AS392)</f>
        <v>#N/A</v>
      </c>
      <c r="AW392" s="43" t="str">
        <f>IF(I392="","",SUM($I$5:I392))</f>
        <v/>
      </c>
      <c r="AY392" s="43" t="str">
        <f t="shared" si="130"/>
        <v/>
      </c>
      <c r="AZ392" s="43" t="e">
        <f t="shared" si="131"/>
        <v>#N/A</v>
      </c>
      <c r="BA392" s="43" t="e">
        <f>IF(BA391&lt;'Retirement Calculator'!$B$68,BA391+1,NA())</f>
        <v>#N/A</v>
      </c>
      <c r="BB392" s="45" t="str">
        <f>IF(ISERROR(BA392),"",IF(AY392=AY391+1,BB391*(1+'Retirement Calculator'!$B$67),BB391))</f>
        <v/>
      </c>
      <c r="BC392" s="43" t="e">
        <f>IF(ISERROR(BB392),"",FV((1+'Retirement Calculator'!$B$58)^(1/12)-1,BA392,-BB392,,0))</f>
        <v>#N/A</v>
      </c>
      <c r="BD392" s="47" t="e">
        <f>SUM($AJ$5:BB392)</f>
        <v>#N/A</v>
      </c>
      <c r="BF392" s="43" t="str">
        <f>IF(O392="","",SUM($O$5:O392))</f>
        <v/>
      </c>
      <c r="BH392" s="43" t="str">
        <f t="shared" si="132"/>
        <v/>
      </c>
      <c r="BI392" s="43" t="e">
        <f t="shared" si="133"/>
        <v>#N/A</v>
      </c>
      <c r="BJ392" s="43" t="e">
        <f>IF(BJ391&lt;'Retirement Calculator'!$B$68,BJ391+1,NA())</f>
        <v>#N/A</v>
      </c>
      <c r="BM392" s="43" t="str">
        <f t="shared" si="134"/>
        <v/>
      </c>
      <c r="BN392" s="43" t="e">
        <f t="shared" si="135"/>
        <v>#N/A</v>
      </c>
      <c r="BO392" s="43" t="e">
        <f>IF(BO391&lt;'Retirement Calculator'!$B$68,BO391+1,NA())</f>
        <v>#N/A</v>
      </c>
      <c r="BR392" s="43" t="str">
        <f t="shared" si="136"/>
        <v/>
      </c>
      <c r="BS392" s="43" t="e">
        <f t="shared" si="137"/>
        <v>#N/A</v>
      </c>
      <c r="BT392" s="43" t="e">
        <f>IF(BT391&lt;'Retirement Calculator'!$B$68,BT391+1,NA())</f>
        <v>#N/A</v>
      </c>
      <c r="BW392" s="43" t="str">
        <f t="shared" si="138"/>
        <v/>
      </c>
      <c r="BX392" s="43" t="e">
        <f t="shared" si="139"/>
        <v>#N/A</v>
      </c>
      <c r="BY392" s="43" t="e">
        <f>IF(BY391&lt;'Retirement Calculator'!$B$68,BY391+1,NA())</f>
        <v>#N/A</v>
      </c>
    </row>
    <row r="393" spans="1:77">
      <c r="A393" s="44"/>
      <c r="B393" s="12" t="e">
        <f xml:space="preserve"> IF(ISERROR(F393),NA(),AI393)</f>
        <v>#N/A</v>
      </c>
      <c r="C393" s="71"/>
      <c r="D393" s="104"/>
      <c r="E393" s="99"/>
      <c r="F393" s="102" t="e">
        <f t="shared" si="123"/>
        <v>#N/A</v>
      </c>
      <c r="G393" s="103" t="str">
        <f>IF(D393="","",(D393+G392)*(1+((1+'Retirement Calculator'!$B$56)^(1/12)-1)))</f>
        <v/>
      </c>
      <c r="H393" s="55" t="str">
        <f>IF(C393="","",FV((1+'Retirement Calculator'!$B$56)^(1/12)-1,AI393,-C393,,0))</f>
        <v/>
      </c>
      <c r="I393" s="71"/>
      <c r="J393" s="99"/>
      <c r="K393" s="99"/>
      <c r="L393" s="102" t="e">
        <f t="shared" si="124"/>
        <v>#N/A</v>
      </c>
      <c r="M393" s="12" t="str">
        <f>IF(I393="","",FV((1+'Retirement Calculator'!$B$57)^(1/12)-1,AR393,-I393,,0))</f>
        <v/>
      </c>
      <c r="N393" s="12" t="str">
        <f>IF(J393="","",(J393+N392)*(1+((1+'Retirement Calculator'!$B$57)^(1/12)-1)))</f>
        <v/>
      </c>
      <c r="O393" s="71"/>
      <c r="P393" s="71"/>
      <c r="Q393" s="99"/>
      <c r="R393" s="69" t="e">
        <f t="shared" si="125"/>
        <v>#N/A</v>
      </c>
      <c r="S393" s="12" t="str">
        <f>IF(O393="","",FV((1+'Retirement Calculator'!$B$58)^(1/12)-1,BA393,-O393,,0))</f>
        <v/>
      </c>
      <c r="T393" s="43" t="str">
        <f>IF(P393="","",(P393+T392)*(1+((1+'Retirement Calculator'!$B$58)^(1/12)-1)))</f>
        <v/>
      </c>
      <c r="U393" s="71"/>
      <c r="V393" s="99"/>
      <c r="W393" s="108" t="str">
        <f>IF(U393="","",(U393+W392)*(1+((1+'Retirement Calculator'!$C$65)^(1/12)-1)))</f>
        <v/>
      </c>
      <c r="X393" s="73">
        <f t="shared" si="120"/>
        <v>0</v>
      </c>
      <c r="Y393" s="83" t="str">
        <f>IF(ISERROR(B393),"",SUM($X$5:X393))</f>
        <v/>
      </c>
      <c r="Z393" s="73">
        <f t="shared" si="121"/>
        <v>0</v>
      </c>
      <c r="AA393" s="83" t="str">
        <f>IF(ISERROR(B393),"",IF(Z393=0,NA(),SUM($Z$5:Z393)))</f>
        <v/>
      </c>
      <c r="AB393" s="83">
        <f t="shared" si="122"/>
        <v>0</v>
      </c>
      <c r="AC393" s="83" t="str">
        <f>IF(ISERROR(B393),"",IF(AB393=0,NA(),SUM($AB$5:AB393)))</f>
        <v/>
      </c>
      <c r="AD393" s="68" t="str">
        <f>IF(ISERROR(AI393),"",IF(AG393=AG392+1,AD392*(1+'Retirement Calculator'!$B$6),AD392))</f>
        <v/>
      </c>
      <c r="AE393" s="135"/>
      <c r="AF393" s="83" t="str">
        <f>IF(AE393="","",NPER((1+'Retirement Calculator'!$B$15)/(1+'Retirement Calculator'!$B$14)-1,-12*AE393,AA393,,1))</f>
        <v/>
      </c>
      <c r="AG393" s="129" t="str">
        <f t="shared" si="126"/>
        <v/>
      </c>
      <c r="AH393" s="43" t="e">
        <f t="shared" si="127"/>
        <v>#N/A</v>
      </c>
      <c r="AI393" s="43" t="e">
        <f>IF(AI392&lt;'Retirement Calculator'!$B$68,AI392+1,NA())</f>
        <v>#N/A</v>
      </c>
      <c r="AJ393" s="47" t="str">
        <f>IF(ISERROR(AI393),"",IF(AG393=AG392+1,AJ392*(1+'Retirement Calculator'!$B$67),AJ392))</f>
        <v/>
      </c>
      <c r="AK393" s="43" t="e">
        <f>IF(ISERROR(AJ393),"",FV((1+'Retirement Calculator'!$B$56)^(1/12)-1,AI393,-AJ393,,0))</f>
        <v>#N/A</v>
      </c>
      <c r="AL393" s="47">
        <f>SUM($AJ$5:AJ393)</f>
        <v>15743347.467671828</v>
      </c>
      <c r="AN393" s="43" t="str">
        <f>IF(C393="","",SUM($C$5:C393))</f>
        <v/>
      </c>
      <c r="AP393" s="43" t="str">
        <f t="shared" si="128"/>
        <v/>
      </c>
      <c r="AQ393" s="43" t="e">
        <f t="shared" si="129"/>
        <v>#N/A</v>
      </c>
      <c r="AR393" s="43" t="e">
        <f>IF(AR392&lt;'Retirement Calculator'!$B$68,AR392+1,NA())</f>
        <v>#N/A</v>
      </c>
      <c r="AS393" s="45" t="str">
        <f>IF(ISERROR(AR393),"",IF(AP393=AP392+1,AS392*(1+'Retirement Calculator'!$B$67),AS392))</f>
        <v/>
      </c>
      <c r="AT393" s="43" t="e">
        <f>IF(ISERROR(AS393),"",FV((1+'Retirement Calculator'!$B$57)^(1/12)-1,AR393,-AS393,,0))</f>
        <v>#N/A</v>
      </c>
      <c r="AU393" s="47" t="e">
        <f>SUM($AJ$5:AS393)</f>
        <v>#N/A</v>
      </c>
      <c r="AW393" s="43" t="str">
        <f>IF(I393="","",SUM($I$5:I393))</f>
        <v/>
      </c>
      <c r="AY393" s="43" t="str">
        <f t="shared" si="130"/>
        <v/>
      </c>
      <c r="AZ393" s="43" t="e">
        <f t="shared" si="131"/>
        <v>#N/A</v>
      </c>
      <c r="BA393" s="43" t="e">
        <f>IF(BA392&lt;'Retirement Calculator'!$B$68,BA392+1,NA())</f>
        <v>#N/A</v>
      </c>
      <c r="BB393" s="45" t="str">
        <f>IF(ISERROR(BA393),"",IF(AY393=AY392+1,BB392*(1+'Retirement Calculator'!$B$67),BB392))</f>
        <v/>
      </c>
      <c r="BC393" s="43" t="e">
        <f>IF(ISERROR(BB393),"",FV((1+'Retirement Calculator'!$B$58)^(1/12)-1,BA393,-BB393,,0))</f>
        <v>#N/A</v>
      </c>
      <c r="BD393" s="47" t="e">
        <f>SUM($AJ$5:BB393)</f>
        <v>#N/A</v>
      </c>
      <c r="BF393" s="43" t="str">
        <f>IF(O393="","",SUM($O$5:O393))</f>
        <v/>
      </c>
      <c r="BH393" s="43" t="str">
        <f t="shared" si="132"/>
        <v/>
      </c>
      <c r="BI393" s="43" t="e">
        <f t="shared" si="133"/>
        <v>#N/A</v>
      </c>
      <c r="BJ393" s="43" t="e">
        <f>IF(BJ392&lt;'Retirement Calculator'!$B$68,BJ392+1,NA())</f>
        <v>#N/A</v>
      </c>
      <c r="BM393" s="43" t="str">
        <f t="shared" si="134"/>
        <v/>
      </c>
      <c r="BN393" s="43" t="e">
        <f t="shared" si="135"/>
        <v>#N/A</v>
      </c>
      <c r="BO393" s="43" t="e">
        <f>IF(BO392&lt;'Retirement Calculator'!$B$68,BO392+1,NA())</f>
        <v>#N/A</v>
      </c>
      <c r="BR393" s="43" t="str">
        <f t="shared" si="136"/>
        <v/>
      </c>
      <c r="BS393" s="43" t="e">
        <f t="shared" si="137"/>
        <v>#N/A</v>
      </c>
      <c r="BT393" s="43" t="e">
        <f>IF(BT392&lt;'Retirement Calculator'!$B$68,BT392+1,NA())</f>
        <v>#N/A</v>
      </c>
      <c r="BW393" s="43" t="str">
        <f t="shared" si="138"/>
        <v/>
      </c>
      <c r="BX393" s="43" t="e">
        <f t="shared" si="139"/>
        <v>#N/A</v>
      </c>
      <c r="BY393" s="43" t="e">
        <f>IF(BY392&lt;'Retirement Calculator'!$B$68,BY392+1,NA())</f>
        <v>#N/A</v>
      </c>
    </row>
    <row r="394" spans="1:77">
      <c r="A394" s="44"/>
      <c r="B394" s="12" t="e">
        <f xml:space="preserve"> IF(ISERROR(F394),NA(),AI394)</f>
        <v>#N/A</v>
      </c>
      <c r="C394" s="71"/>
      <c r="D394" s="104"/>
      <c r="E394" s="99"/>
      <c r="F394" s="102" t="e">
        <f t="shared" si="123"/>
        <v>#N/A</v>
      </c>
      <c r="G394" s="103" t="str">
        <f>IF(D394="","",(D394+G393)*(1+((1+'Retirement Calculator'!$B$56)^(1/12)-1)))</f>
        <v/>
      </c>
      <c r="H394" s="55" t="str">
        <f>IF(C394="","",FV((1+'Retirement Calculator'!$B$56)^(1/12)-1,AI394,-C394,,0))</f>
        <v/>
      </c>
      <c r="I394" s="71"/>
      <c r="J394" s="99"/>
      <c r="K394" s="99"/>
      <c r="L394" s="102" t="e">
        <f t="shared" si="124"/>
        <v>#N/A</v>
      </c>
      <c r="M394" s="12" t="str">
        <f>IF(I394="","",FV((1+'Retirement Calculator'!$B$57)^(1/12)-1,AR394,-I394,,0))</f>
        <v/>
      </c>
      <c r="N394" s="12" t="str">
        <f>IF(J394="","",(J394+N393)*(1+((1+'Retirement Calculator'!$B$57)^(1/12)-1)))</f>
        <v/>
      </c>
      <c r="O394" s="71"/>
      <c r="P394" s="71"/>
      <c r="Q394" s="99"/>
      <c r="R394" s="69" t="e">
        <f t="shared" si="125"/>
        <v>#N/A</v>
      </c>
      <c r="S394" s="12" t="str">
        <f>IF(O394="","",FV((1+'Retirement Calculator'!$B$58)^(1/12)-1,BA394,-O394,,0))</f>
        <v/>
      </c>
      <c r="T394" s="43" t="str">
        <f>IF(P394="","",(P394+T393)*(1+((1+'Retirement Calculator'!$B$58)^(1/12)-1)))</f>
        <v/>
      </c>
      <c r="U394" s="71"/>
      <c r="V394" s="99"/>
      <c r="W394" s="108" t="str">
        <f>IF(U394="","",(U394+W393)*(1+((1+'Retirement Calculator'!$C$65)^(1/12)-1)))</f>
        <v/>
      </c>
      <c r="X394" s="73">
        <f t="shared" si="120"/>
        <v>0</v>
      </c>
      <c r="Y394" s="83" t="str">
        <f>IF(ISERROR(B394),"",SUM($X$5:X394))</f>
        <v/>
      </c>
      <c r="Z394" s="73">
        <f t="shared" si="121"/>
        <v>0</v>
      </c>
      <c r="AA394" s="83" t="str">
        <f>IF(ISERROR(B394),"",IF(Z394=0,NA(),SUM($Z$5:Z394)))</f>
        <v/>
      </c>
      <c r="AB394" s="83">
        <f t="shared" si="122"/>
        <v>0</v>
      </c>
      <c r="AC394" s="83" t="str">
        <f>IF(ISERROR(B394),"",IF(AB394=0,NA(),SUM($AB$5:AB394)))</f>
        <v/>
      </c>
      <c r="AD394" s="68" t="str">
        <f>IF(ISERROR(AI394),"",IF(AG394=AG393+1,AD393*(1+'Retirement Calculator'!$B$6),AD393))</f>
        <v/>
      </c>
      <c r="AE394" s="135"/>
      <c r="AF394" s="83" t="str">
        <f>IF(AE394="","",NPER((1+'Retirement Calculator'!$B$15)/(1+'Retirement Calculator'!$B$14)-1,-12*AE394,AA394,,1))</f>
        <v/>
      </c>
      <c r="AG394" s="129" t="str">
        <f t="shared" si="126"/>
        <v/>
      </c>
      <c r="AH394" s="43" t="e">
        <f t="shared" si="127"/>
        <v>#N/A</v>
      </c>
      <c r="AI394" s="43" t="e">
        <f>IF(AI393&lt;'Retirement Calculator'!$B$68,AI393+1,NA())</f>
        <v>#N/A</v>
      </c>
      <c r="AJ394" s="47" t="str">
        <f>IF(ISERROR(AI394),"",IF(AG394=AG393+1,AJ393*(1+'Retirement Calculator'!$B$67),AJ393))</f>
        <v/>
      </c>
      <c r="AK394" s="43" t="e">
        <f>IF(ISERROR(AJ394),"",FV((1+'Retirement Calculator'!$B$56)^(1/12)-1,AI394,-AJ394,,0))</f>
        <v>#N/A</v>
      </c>
      <c r="AL394" s="47">
        <f>SUM($AJ$5:AJ394)</f>
        <v>15743347.467671828</v>
      </c>
      <c r="AN394" s="43" t="str">
        <f>IF(C394="","",SUM($C$5:C394))</f>
        <v/>
      </c>
      <c r="AP394" s="43" t="str">
        <f t="shared" si="128"/>
        <v/>
      </c>
      <c r="AQ394" s="43" t="e">
        <f t="shared" si="129"/>
        <v>#N/A</v>
      </c>
      <c r="AR394" s="43" t="e">
        <f>IF(AR393&lt;'Retirement Calculator'!$B$68,AR393+1,NA())</f>
        <v>#N/A</v>
      </c>
      <c r="AS394" s="45" t="str">
        <f>IF(ISERROR(AR394),"",IF(AP394=AP393+1,AS393*(1+'Retirement Calculator'!$B$67),AS393))</f>
        <v/>
      </c>
      <c r="AT394" s="43" t="e">
        <f>IF(ISERROR(AS394),"",FV((1+'Retirement Calculator'!$B$57)^(1/12)-1,AR394,-AS394,,0))</f>
        <v>#N/A</v>
      </c>
      <c r="AU394" s="47" t="e">
        <f>SUM($AJ$5:AS394)</f>
        <v>#N/A</v>
      </c>
      <c r="AW394" s="43" t="str">
        <f>IF(I394="","",SUM($I$5:I394))</f>
        <v/>
      </c>
      <c r="AY394" s="43" t="str">
        <f t="shared" si="130"/>
        <v/>
      </c>
      <c r="AZ394" s="43" t="e">
        <f t="shared" si="131"/>
        <v>#N/A</v>
      </c>
      <c r="BA394" s="43" t="e">
        <f>IF(BA393&lt;'Retirement Calculator'!$B$68,BA393+1,NA())</f>
        <v>#N/A</v>
      </c>
      <c r="BB394" s="45" t="str">
        <f>IF(ISERROR(BA394),"",IF(AY394=AY393+1,BB393*(1+'Retirement Calculator'!$B$67),BB393))</f>
        <v/>
      </c>
      <c r="BC394" s="43" t="e">
        <f>IF(ISERROR(BB394),"",FV((1+'Retirement Calculator'!$B$58)^(1/12)-1,BA394,-BB394,,0))</f>
        <v>#N/A</v>
      </c>
      <c r="BD394" s="47" t="e">
        <f>SUM($AJ$5:BB394)</f>
        <v>#N/A</v>
      </c>
      <c r="BF394" s="43" t="str">
        <f>IF(O394="","",SUM($O$5:O394))</f>
        <v/>
      </c>
      <c r="BH394" s="43" t="str">
        <f t="shared" si="132"/>
        <v/>
      </c>
      <c r="BI394" s="43" t="e">
        <f t="shared" si="133"/>
        <v>#N/A</v>
      </c>
      <c r="BJ394" s="43" t="e">
        <f>IF(BJ393&lt;'Retirement Calculator'!$B$68,BJ393+1,NA())</f>
        <v>#N/A</v>
      </c>
      <c r="BM394" s="43" t="str">
        <f t="shared" si="134"/>
        <v/>
      </c>
      <c r="BN394" s="43" t="e">
        <f t="shared" si="135"/>
        <v>#N/A</v>
      </c>
      <c r="BO394" s="43" t="e">
        <f>IF(BO393&lt;'Retirement Calculator'!$B$68,BO393+1,NA())</f>
        <v>#N/A</v>
      </c>
      <c r="BR394" s="43" t="str">
        <f t="shared" si="136"/>
        <v/>
      </c>
      <c r="BS394" s="43" t="e">
        <f t="shared" si="137"/>
        <v>#N/A</v>
      </c>
      <c r="BT394" s="43" t="e">
        <f>IF(BT393&lt;'Retirement Calculator'!$B$68,BT393+1,NA())</f>
        <v>#N/A</v>
      </c>
      <c r="BW394" s="43" t="str">
        <f t="shared" si="138"/>
        <v/>
      </c>
      <c r="BX394" s="43" t="e">
        <f t="shared" si="139"/>
        <v>#N/A</v>
      </c>
      <c r="BY394" s="43" t="e">
        <f>IF(BY393&lt;'Retirement Calculator'!$B$68,BY393+1,NA())</f>
        <v>#N/A</v>
      </c>
    </row>
    <row r="395" spans="1:77">
      <c r="A395" s="44"/>
      <c r="B395" s="12" t="e">
        <f xml:space="preserve"> IF(ISERROR(F395),NA(),AI395)</f>
        <v>#N/A</v>
      </c>
      <c r="C395" s="71"/>
      <c r="D395" s="104"/>
      <c r="E395" s="99"/>
      <c r="F395" s="102" t="e">
        <f t="shared" si="123"/>
        <v>#N/A</v>
      </c>
      <c r="G395" s="103" t="str">
        <f>IF(D395="","",(D395+G394)*(1+((1+'Retirement Calculator'!$B$56)^(1/12)-1)))</f>
        <v/>
      </c>
      <c r="H395" s="55" t="str">
        <f>IF(C395="","",FV((1+'Retirement Calculator'!$B$56)^(1/12)-1,AI395,-C395,,0))</f>
        <v/>
      </c>
      <c r="I395" s="71"/>
      <c r="J395" s="99"/>
      <c r="K395" s="99"/>
      <c r="L395" s="102" t="e">
        <f t="shared" si="124"/>
        <v>#N/A</v>
      </c>
      <c r="M395" s="12" t="str">
        <f>IF(I395="","",FV((1+'Retirement Calculator'!$B$57)^(1/12)-1,AR395,-I395,,0))</f>
        <v/>
      </c>
      <c r="N395" s="12" t="str">
        <f>IF(J395="","",(J395+N394)*(1+((1+'Retirement Calculator'!$B$57)^(1/12)-1)))</f>
        <v/>
      </c>
      <c r="O395" s="71"/>
      <c r="P395" s="71"/>
      <c r="Q395" s="99"/>
      <c r="R395" s="69" t="e">
        <f t="shared" si="125"/>
        <v>#N/A</v>
      </c>
      <c r="S395" s="12" t="str">
        <f>IF(O395="","",FV((1+'Retirement Calculator'!$B$58)^(1/12)-1,BA395,-O395,,0))</f>
        <v/>
      </c>
      <c r="T395" s="43" t="str">
        <f>IF(P395="","",(P395+T394)*(1+((1+'Retirement Calculator'!$B$58)^(1/12)-1)))</f>
        <v/>
      </c>
      <c r="U395" s="71"/>
      <c r="V395" s="99"/>
      <c r="W395" s="108" t="str">
        <f>IF(U395="","",(U395+W394)*(1+((1+'Retirement Calculator'!$C$65)^(1/12)-1)))</f>
        <v/>
      </c>
      <c r="X395" s="73">
        <f t="shared" si="120"/>
        <v>0</v>
      </c>
      <c r="Y395" s="83" t="str">
        <f>IF(ISERROR(B395),"",SUM($X$5:X395))</f>
        <v/>
      </c>
      <c r="Z395" s="73">
        <f t="shared" si="121"/>
        <v>0</v>
      </c>
      <c r="AA395" s="83" t="str">
        <f>IF(ISERROR(B395),"",IF(Z395=0,NA(),SUM($Z$5:Z395)))</f>
        <v/>
      </c>
      <c r="AB395" s="83">
        <f t="shared" si="122"/>
        <v>0</v>
      </c>
      <c r="AC395" s="83" t="str">
        <f>IF(ISERROR(B395),"",IF(AB395=0,NA(),SUM($AB$5:AB395)))</f>
        <v/>
      </c>
      <c r="AD395" s="68" t="str">
        <f>IF(ISERROR(AI395),"",IF(AG395=AG394+1,AD394*(1+'Retirement Calculator'!$B$6),AD394))</f>
        <v/>
      </c>
      <c r="AE395" s="135"/>
      <c r="AF395" s="83" t="str">
        <f>IF(AE395="","",NPER((1+'Retirement Calculator'!$B$15)/(1+'Retirement Calculator'!$B$14)-1,-12*AE395,AA395,,1))</f>
        <v/>
      </c>
      <c r="AG395" s="129" t="str">
        <f t="shared" si="126"/>
        <v/>
      </c>
      <c r="AH395" s="43" t="e">
        <f t="shared" si="127"/>
        <v>#N/A</v>
      </c>
      <c r="AI395" s="43" t="e">
        <f>IF(AI394&lt;'Retirement Calculator'!$B$68,AI394+1,NA())</f>
        <v>#N/A</v>
      </c>
      <c r="AJ395" s="47" t="str">
        <f>IF(ISERROR(AI395),"",IF(AG395=AG394+1,AJ394*(1+'Retirement Calculator'!$B$67),AJ394))</f>
        <v/>
      </c>
      <c r="AK395" s="43" t="e">
        <f>IF(ISERROR(AJ395),"",FV((1+'Retirement Calculator'!$B$56)^(1/12)-1,AI395,-AJ395,,0))</f>
        <v>#N/A</v>
      </c>
      <c r="AL395" s="47">
        <f>SUM($AJ$5:AJ395)</f>
        <v>15743347.467671828</v>
      </c>
      <c r="AN395" s="43" t="str">
        <f>IF(C395="","",SUM($C$5:C395))</f>
        <v/>
      </c>
      <c r="AP395" s="43" t="str">
        <f t="shared" si="128"/>
        <v/>
      </c>
      <c r="AQ395" s="43" t="e">
        <f t="shared" si="129"/>
        <v>#N/A</v>
      </c>
      <c r="AR395" s="43" t="e">
        <f>IF(AR394&lt;'Retirement Calculator'!$B$68,AR394+1,NA())</f>
        <v>#N/A</v>
      </c>
      <c r="AS395" s="45" t="str">
        <f>IF(ISERROR(AR395),"",IF(AP395=AP394+1,AS394*(1+'Retirement Calculator'!$B$67),AS394))</f>
        <v/>
      </c>
      <c r="AT395" s="43" t="e">
        <f>IF(ISERROR(AS395),"",FV((1+'Retirement Calculator'!$B$57)^(1/12)-1,AR395,-AS395,,0))</f>
        <v>#N/A</v>
      </c>
      <c r="AU395" s="47" t="e">
        <f>SUM($AJ$5:AS395)</f>
        <v>#N/A</v>
      </c>
      <c r="AW395" s="43" t="str">
        <f>IF(I395="","",SUM($I$5:I395))</f>
        <v/>
      </c>
      <c r="AY395" s="43" t="str">
        <f t="shared" si="130"/>
        <v/>
      </c>
      <c r="AZ395" s="43" t="e">
        <f t="shared" si="131"/>
        <v>#N/A</v>
      </c>
      <c r="BA395" s="43" t="e">
        <f>IF(BA394&lt;'Retirement Calculator'!$B$68,BA394+1,NA())</f>
        <v>#N/A</v>
      </c>
      <c r="BB395" s="45" t="str">
        <f>IF(ISERROR(BA395),"",IF(AY395=AY394+1,BB394*(1+'Retirement Calculator'!$B$67),BB394))</f>
        <v/>
      </c>
      <c r="BC395" s="43" t="e">
        <f>IF(ISERROR(BB395),"",FV((1+'Retirement Calculator'!$B$58)^(1/12)-1,BA395,-BB395,,0))</f>
        <v>#N/A</v>
      </c>
      <c r="BD395" s="47" t="e">
        <f>SUM($AJ$5:BB395)</f>
        <v>#N/A</v>
      </c>
      <c r="BF395" s="43" t="str">
        <f>IF(O395="","",SUM($O$5:O395))</f>
        <v/>
      </c>
      <c r="BH395" s="43" t="str">
        <f t="shared" si="132"/>
        <v/>
      </c>
      <c r="BI395" s="43" t="e">
        <f t="shared" si="133"/>
        <v>#N/A</v>
      </c>
      <c r="BJ395" s="43" t="e">
        <f>IF(BJ394&lt;'Retirement Calculator'!$B$68,BJ394+1,NA())</f>
        <v>#N/A</v>
      </c>
      <c r="BM395" s="43" t="str">
        <f t="shared" si="134"/>
        <v/>
      </c>
      <c r="BN395" s="43" t="e">
        <f t="shared" si="135"/>
        <v>#N/A</v>
      </c>
      <c r="BO395" s="43" t="e">
        <f>IF(BO394&lt;'Retirement Calculator'!$B$68,BO394+1,NA())</f>
        <v>#N/A</v>
      </c>
      <c r="BR395" s="43" t="str">
        <f t="shared" si="136"/>
        <v/>
      </c>
      <c r="BS395" s="43" t="e">
        <f t="shared" si="137"/>
        <v>#N/A</v>
      </c>
      <c r="BT395" s="43" t="e">
        <f>IF(BT394&lt;'Retirement Calculator'!$B$68,BT394+1,NA())</f>
        <v>#N/A</v>
      </c>
      <c r="BW395" s="43" t="str">
        <f t="shared" si="138"/>
        <v/>
      </c>
      <c r="BX395" s="43" t="e">
        <f t="shared" si="139"/>
        <v>#N/A</v>
      </c>
      <c r="BY395" s="43" t="e">
        <f>IF(BY394&lt;'Retirement Calculator'!$B$68,BY394+1,NA())</f>
        <v>#N/A</v>
      </c>
    </row>
    <row r="396" spans="1:77">
      <c r="A396" s="44"/>
      <c r="B396" s="12" t="e">
        <f xml:space="preserve"> IF(ISERROR(F396),NA(),AI396)</f>
        <v>#N/A</v>
      </c>
      <c r="C396" s="71"/>
      <c r="D396" s="104"/>
      <c r="E396" s="99"/>
      <c r="F396" s="102" t="e">
        <f t="shared" si="123"/>
        <v>#N/A</v>
      </c>
      <c r="G396" s="103" t="str">
        <f>IF(D396="","",(D396+G395)*(1+((1+'Retirement Calculator'!$B$56)^(1/12)-1)))</f>
        <v/>
      </c>
      <c r="H396" s="55" t="str">
        <f>IF(C396="","",FV((1+'Retirement Calculator'!$B$56)^(1/12)-1,AI396,-C396,,0))</f>
        <v/>
      </c>
      <c r="I396" s="71"/>
      <c r="J396" s="99"/>
      <c r="K396" s="99"/>
      <c r="L396" s="102" t="e">
        <f t="shared" si="124"/>
        <v>#N/A</v>
      </c>
      <c r="M396" s="12" t="str">
        <f>IF(I396="","",FV((1+'Retirement Calculator'!$B$57)^(1/12)-1,AR396,-I396,,0))</f>
        <v/>
      </c>
      <c r="N396" s="12" t="str">
        <f>IF(J396="","",(J396+N395)*(1+((1+'Retirement Calculator'!$B$57)^(1/12)-1)))</f>
        <v/>
      </c>
      <c r="O396" s="71"/>
      <c r="P396" s="71"/>
      <c r="Q396" s="99"/>
      <c r="R396" s="69" t="e">
        <f t="shared" si="125"/>
        <v>#N/A</v>
      </c>
      <c r="S396" s="12" t="str">
        <f>IF(O396="","",FV((1+'Retirement Calculator'!$B$58)^(1/12)-1,BA396,-O396,,0))</f>
        <v/>
      </c>
      <c r="T396" s="43" t="str">
        <f>IF(P396="","",(P396+T395)*(1+((1+'Retirement Calculator'!$B$58)^(1/12)-1)))</f>
        <v/>
      </c>
      <c r="U396" s="71"/>
      <c r="V396" s="99"/>
      <c r="W396" s="108" t="str">
        <f>IF(U396="","",(U396+W395)*(1+((1+'Retirement Calculator'!$C$65)^(1/12)-1)))</f>
        <v/>
      </c>
      <c r="X396" s="73">
        <f t="shared" si="120"/>
        <v>0</v>
      </c>
      <c r="Y396" s="83" t="str">
        <f>IF(ISERROR(B396),"",SUM($X$5:X396))</f>
        <v/>
      </c>
      <c r="Z396" s="73">
        <f t="shared" si="121"/>
        <v>0</v>
      </c>
      <c r="AA396" s="83" t="str">
        <f>IF(ISERROR(B396),"",IF(Z396=0,NA(),SUM($Z$5:Z396)))</f>
        <v/>
      </c>
      <c r="AB396" s="83">
        <f t="shared" si="122"/>
        <v>0</v>
      </c>
      <c r="AC396" s="83" t="str">
        <f>IF(ISERROR(B396),"",IF(AB396=0,NA(),SUM($AB$5:AB396)))</f>
        <v/>
      </c>
      <c r="AD396" s="68" t="str">
        <f>IF(ISERROR(AI396),"",IF(AG396=AG395+1,AD395*(1+'Retirement Calculator'!$B$6),AD395))</f>
        <v/>
      </c>
      <c r="AE396" s="135"/>
      <c r="AF396" s="83" t="str">
        <f>IF(AE396="","",NPER((1+'Retirement Calculator'!$B$15)/(1+'Retirement Calculator'!$B$14)-1,-12*AE396,AA396,,1))</f>
        <v/>
      </c>
      <c r="AG396" s="129" t="str">
        <f t="shared" si="126"/>
        <v/>
      </c>
      <c r="AH396" s="43" t="e">
        <f t="shared" si="127"/>
        <v>#N/A</v>
      </c>
      <c r="AI396" s="43" t="e">
        <f>IF(AI395&lt;'Retirement Calculator'!$B$68,AI395+1,NA())</f>
        <v>#N/A</v>
      </c>
      <c r="AJ396" s="47" t="str">
        <f>IF(ISERROR(AI396),"",IF(AG396=AG395+1,AJ395*(1+'Retirement Calculator'!$B$67),AJ395))</f>
        <v/>
      </c>
      <c r="AK396" s="43" t="e">
        <f>IF(ISERROR(AJ396),"",FV((1+'Retirement Calculator'!$B$56)^(1/12)-1,AI396,-AJ396,,0))</f>
        <v>#N/A</v>
      </c>
      <c r="AL396" s="47">
        <f>SUM($AJ$5:AJ396)</f>
        <v>15743347.467671828</v>
      </c>
      <c r="AN396" s="43" t="str">
        <f>IF(C396="","",SUM($C$5:C396))</f>
        <v/>
      </c>
      <c r="AP396" s="43" t="str">
        <f t="shared" si="128"/>
        <v/>
      </c>
      <c r="AQ396" s="43" t="e">
        <f t="shared" si="129"/>
        <v>#N/A</v>
      </c>
      <c r="AR396" s="43" t="e">
        <f>IF(AR395&lt;'Retirement Calculator'!$B$68,AR395+1,NA())</f>
        <v>#N/A</v>
      </c>
      <c r="AS396" s="45" t="str">
        <f>IF(ISERROR(AR396),"",IF(AP396=AP395+1,AS395*(1+'Retirement Calculator'!$B$67),AS395))</f>
        <v/>
      </c>
      <c r="AT396" s="43" t="e">
        <f>IF(ISERROR(AS396),"",FV((1+'Retirement Calculator'!$B$57)^(1/12)-1,AR396,-AS396,,0))</f>
        <v>#N/A</v>
      </c>
      <c r="AU396" s="47" t="e">
        <f>SUM($AJ$5:AS396)</f>
        <v>#N/A</v>
      </c>
      <c r="AW396" s="43" t="str">
        <f>IF(I396="","",SUM($I$5:I396))</f>
        <v/>
      </c>
      <c r="AY396" s="43" t="str">
        <f t="shared" si="130"/>
        <v/>
      </c>
      <c r="AZ396" s="43" t="e">
        <f t="shared" si="131"/>
        <v>#N/A</v>
      </c>
      <c r="BA396" s="43" t="e">
        <f>IF(BA395&lt;'Retirement Calculator'!$B$68,BA395+1,NA())</f>
        <v>#N/A</v>
      </c>
      <c r="BB396" s="45" t="str">
        <f>IF(ISERROR(BA396),"",IF(AY396=AY395+1,BB395*(1+'Retirement Calculator'!$B$67),BB395))</f>
        <v/>
      </c>
      <c r="BC396" s="43" t="e">
        <f>IF(ISERROR(BB396),"",FV((1+'Retirement Calculator'!$B$58)^(1/12)-1,BA396,-BB396,,0))</f>
        <v>#N/A</v>
      </c>
      <c r="BD396" s="47" t="e">
        <f>SUM($AJ$5:BB396)</f>
        <v>#N/A</v>
      </c>
      <c r="BF396" s="43" t="str">
        <f>IF(O396="","",SUM($O$5:O396))</f>
        <v/>
      </c>
      <c r="BH396" s="43" t="str">
        <f t="shared" si="132"/>
        <v/>
      </c>
      <c r="BI396" s="43" t="e">
        <f t="shared" si="133"/>
        <v>#N/A</v>
      </c>
      <c r="BJ396" s="43" t="e">
        <f>IF(BJ395&lt;'Retirement Calculator'!$B$68,BJ395+1,NA())</f>
        <v>#N/A</v>
      </c>
      <c r="BM396" s="43" t="str">
        <f t="shared" si="134"/>
        <v/>
      </c>
      <c r="BN396" s="43" t="e">
        <f t="shared" si="135"/>
        <v>#N/A</v>
      </c>
      <c r="BO396" s="43" t="e">
        <f>IF(BO395&lt;'Retirement Calculator'!$B$68,BO395+1,NA())</f>
        <v>#N/A</v>
      </c>
      <c r="BR396" s="43" t="str">
        <f t="shared" si="136"/>
        <v/>
      </c>
      <c r="BS396" s="43" t="e">
        <f t="shared" si="137"/>
        <v>#N/A</v>
      </c>
      <c r="BT396" s="43" t="e">
        <f>IF(BT395&lt;'Retirement Calculator'!$B$68,BT395+1,NA())</f>
        <v>#N/A</v>
      </c>
      <c r="BW396" s="43" t="str">
        <f t="shared" si="138"/>
        <v/>
      </c>
      <c r="BX396" s="43" t="e">
        <f t="shared" si="139"/>
        <v>#N/A</v>
      </c>
      <c r="BY396" s="43" t="e">
        <f>IF(BY395&lt;'Retirement Calculator'!$B$68,BY395+1,NA())</f>
        <v>#N/A</v>
      </c>
    </row>
    <row r="397" spans="1:77">
      <c r="A397" s="44"/>
      <c r="B397" s="12" t="e">
        <f xml:space="preserve"> IF(ISERROR(F397),NA(),AI397)</f>
        <v>#N/A</v>
      </c>
      <c r="C397" s="71"/>
      <c r="D397" s="104"/>
      <c r="E397" s="99"/>
      <c r="F397" s="102" t="e">
        <f t="shared" si="123"/>
        <v>#N/A</v>
      </c>
      <c r="G397" s="103" t="str">
        <f>IF(D397="","",(D397+G396)*(1+((1+'Retirement Calculator'!$B$56)^(1/12)-1)))</f>
        <v/>
      </c>
      <c r="H397" s="55" t="str">
        <f>IF(C397="","",FV((1+'Retirement Calculator'!$B$56)^(1/12)-1,AI397,-C397,,0))</f>
        <v/>
      </c>
      <c r="I397" s="71"/>
      <c r="J397" s="99"/>
      <c r="K397" s="99"/>
      <c r="L397" s="102" t="e">
        <f t="shared" si="124"/>
        <v>#N/A</v>
      </c>
      <c r="M397" s="12" t="str">
        <f>IF(I397="","",FV((1+'Retirement Calculator'!$B$57)^(1/12)-1,AR397,-I397,,0))</f>
        <v/>
      </c>
      <c r="N397" s="12" t="str">
        <f>IF(J397="","",(J397+N396)*(1+((1+'Retirement Calculator'!$B$57)^(1/12)-1)))</f>
        <v/>
      </c>
      <c r="O397" s="71"/>
      <c r="P397" s="71"/>
      <c r="Q397" s="99"/>
      <c r="R397" s="69" t="e">
        <f t="shared" si="125"/>
        <v>#N/A</v>
      </c>
      <c r="S397" s="12" t="str">
        <f>IF(O397="","",FV((1+'Retirement Calculator'!$B$58)^(1/12)-1,BA397,-O397,,0))</f>
        <v/>
      </c>
      <c r="T397" s="43" t="str">
        <f>IF(P397="","",(P397+T396)*(1+((1+'Retirement Calculator'!$B$58)^(1/12)-1)))</f>
        <v/>
      </c>
      <c r="U397" s="71"/>
      <c r="V397" s="99"/>
      <c r="W397" s="108" t="str">
        <f>IF(U397="","",(U397+W396)*(1+((1+'Retirement Calculator'!$C$65)^(1/12)-1)))</f>
        <v/>
      </c>
      <c r="X397" s="73">
        <f t="shared" si="120"/>
        <v>0</v>
      </c>
      <c r="Y397" s="83" t="str">
        <f>IF(ISERROR(B397),"",SUM($X$5:X397))</f>
        <v/>
      </c>
      <c r="Z397" s="73">
        <f t="shared" si="121"/>
        <v>0</v>
      </c>
      <c r="AA397" s="83" t="str">
        <f>IF(ISERROR(B397),"",IF(Z397=0,NA(),SUM($Z$5:Z397)))</f>
        <v/>
      </c>
      <c r="AB397" s="83">
        <f t="shared" si="122"/>
        <v>0</v>
      </c>
      <c r="AC397" s="83" t="str">
        <f>IF(ISERROR(B397),"",IF(AB397=0,NA(),SUM($AB$5:AB397)))</f>
        <v/>
      </c>
      <c r="AD397" s="68" t="str">
        <f>IF(ISERROR(AI397),"",IF(AG397=AG396+1,AD396*(1+'Retirement Calculator'!$B$6),AD396))</f>
        <v/>
      </c>
      <c r="AE397" s="135"/>
      <c r="AF397" s="83" t="str">
        <f>IF(AE397="","",NPER((1+'Retirement Calculator'!$B$15)/(1+'Retirement Calculator'!$B$14)-1,-12*AE397,AA397,,1))</f>
        <v/>
      </c>
      <c r="AG397" s="129" t="str">
        <f t="shared" si="126"/>
        <v/>
      </c>
      <c r="AH397" s="43" t="e">
        <f t="shared" si="127"/>
        <v>#N/A</v>
      </c>
      <c r="AI397" s="43" t="e">
        <f>IF(AI396&lt;'Retirement Calculator'!$B$68,AI396+1,NA())</f>
        <v>#N/A</v>
      </c>
      <c r="AJ397" s="47" t="str">
        <f>IF(ISERROR(AI397),"",IF(AG397=AG396+1,AJ396*(1+'Retirement Calculator'!$B$67),AJ396))</f>
        <v/>
      </c>
      <c r="AK397" s="43" t="e">
        <f>IF(ISERROR(AJ397),"",FV((1+'Retirement Calculator'!$B$56)^(1/12)-1,AI397,-AJ397,,0))</f>
        <v>#N/A</v>
      </c>
      <c r="AL397" s="47">
        <f>SUM($AJ$5:AJ397)</f>
        <v>15743347.467671828</v>
      </c>
      <c r="AN397" s="43" t="str">
        <f>IF(C397="","",SUM($C$5:C397))</f>
        <v/>
      </c>
      <c r="AP397" s="43" t="str">
        <f t="shared" si="128"/>
        <v/>
      </c>
      <c r="AQ397" s="43" t="e">
        <f t="shared" si="129"/>
        <v>#N/A</v>
      </c>
      <c r="AR397" s="43" t="e">
        <f>IF(AR396&lt;'Retirement Calculator'!$B$68,AR396+1,NA())</f>
        <v>#N/A</v>
      </c>
      <c r="AS397" s="45" t="str">
        <f>IF(ISERROR(AR397),"",IF(AP397=AP396+1,AS396*(1+'Retirement Calculator'!$B$67),AS396))</f>
        <v/>
      </c>
      <c r="AT397" s="43" t="e">
        <f>IF(ISERROR(AS397),"",FV((1+'Retirement Calculator'!$B$57)^(1/12)-1,AR397,-AS397,,0))</f>
        <v>#N/A</v>
      </c>
      <c r="AU397" s="47" t="e">
        <f>SUM($AJ$5:AS397)</f>
        <v>#N/A</v>
      </c>
      <c r="AW397" s="43" t="str">
        <f>IF(I397="","",SUM($I$5:I397))</f>
        <v/>
      </c>
      <c r="AY397" s="43" t="str">
        <f t="shared" si="130"/>
        <v/>
      </c>
      <c r="AZ397" s="43" t="e">
        <f t="shared" si="131"/>
        <v>#N/A</v>
      </c>
      <c r="BA397" s="43" t="e">
        <f>IF(BA396&lt;'Retirement Calculator'!$B$68,BA396+1,NA())</f>
        <v>#N/A</v>
      </c>
      <c r="BB397" s="45" t="str">
        <f>IF(ISERROR(BA397),"",IF(AY397=AY396+1,BB396*(1+'Retirement Calculator'!$B$67),BB396))</f>
        <v/>
      </c>
      <c r="BC397" s="43" t="e">
        <f>IF(ISERROR(BB397),"",FV((1+'Retirement Calculator'!$B$58)^(1/12)-1,BA397,-BB397,,0))</f>
        <v>#N/A</v>
      </c>
      <c r="BD397" s="47" t="e">
        <f>SUM($AJ$5:BB397)</f>
        <v>#N/A</v>
      </c>
      <c r="BF397" s="43" t="str">
        <f>IF(O397="","",SUM($O$5:O397))</f>
        <v/>
      </c>
      <c r="BH397" s="43" t="str">
        <f t="shared" si="132"/>
        <v/>
      </c>
      <c r="BI397" s="43" t="e">
        <f t="shared" si="133"/>
        <v>#N/A</v>
      </c>
      <c r="BJ397" s="43" t="e">
        <f>IF(BJ396&lt;'Retirement Calculator'!$B$68,BJ396+1,NA())</f>
        <v>#N/A</v>
      </c>
      <c r="BM397" s="43" t="str">
        <f t="shared" si="134"/>
        <v/>
      </c>
      <c r="BN397" s="43" t="e">
        <f t="shared" si="135"/>
        <v>#N/A</v>
      </c>
      <c r="BO397" s="43" t="e">
        <f>IF(BO396&lt;'Retirement Calculator'!$B$68,BO396+1,NA())</f>
        <v>#N/A</v>
      </c>
      <c r="BR397" s="43" t="str">
        <f t="shared" si="136"/>
        <v/>
      </c>
      <c r="BS397" s="43" t="e">
        <f t="shared" si="137"/>
        <v>#N/A</v>
      </c>
      <c r="BT397" s="43" t="e">
        <f>IF(BT396&lt;'Retirement Calculator'!$B$68,BT396+1,NA())</f>
        <v>#N/A</v>
      </c>
      <c r="BW397" s="43" t="str">
        <f t="shared" si="138"/>
        <v/>
      </c>
      <c r="BX397" s="43" t="e">
        <f t="shared" si="139"/>
        <v>#N/A</v>
      </c>
      <c r="BY397" s="43" t="e">
        <f>IF(BY396&lt;'Retirement Calculator'!$B$68,BY396+1,NA())</f>
        <v>#N/A</v>
      </c>
    </row>
    <row r="398" spans="1:77">
      <c r="A398" s="44"/>
      <c r="B398" s="12" t="e">
        <f xml:space="preserve"> IF(ISERROR(F398),NA(),AI398)</f>
        <v>#N/A</v>
      </c>
      <c r="C398" s="71"/>
      <c r="D398" s="104"/>
      <c r="E398" s="99"/>
      <c r="F398" s="102" t="e">
        <f t="shared" si="123"/>
        <v>#N/A</v>
      </c>
      <c r="G398" s="103" t="str">
        <f>IF(D398="","",(D398+G397)*(1+((1+'Retirement Calculator'!$B$56)^(1/12)-1)))</f>
        <v/>
      </c>
      <c r="H398" s="55" t="str">
        <f>IF(C398="","",FV((1+'Retirement Calculator'!$B$56)^(1/12)-1,AI398,-C398,,0))</f>
        <v/>
      </c>
      <c r="I398" s="71"/>
      <c r="J398" s="99"/>
      <c r="K398" s="99"/>
      <c r="L398" s="102" t="e">
        <f t="shared" si="124"/>
        <v>#N/A</v>
      </c>
      <c r="M398" s="12" t="str">
        <f>IF(I398="","",FV((1+'Retirement Calculator'!$B$57)^(1/12)-1,AR398,-I398,,0))</f>
        <v/>
      </c>
      <c r="N398" s="12" t="str">
        <f>IF(J398="","",(J398+N397)*(1+((1+'Retirement Calculator'!$B$57)^(1/12)-1)))</f>
        <v/>
      </c>
      <c r="O398" s="71"/>
      <c r="P398" s="71"/>
      <c r="Q398" s="99"/>
      <c r="R398" s="69" t="e">
        <f t="shared" si="125"/>
        <v>#N/A</v>
      </c>
      <c r="S398" s="12" t="str">
        <f>IF(O398="","",FV((1+'Retirement Calculator'!$B$58)^(1/12)-1,BA398,-O398,,0))</f>
        <v/>
      </c>
      <c r="T398" s="43" t="str">
        <f>IF(P398="","",(P398+T397)*(1+((1+'Retirement Calculator'!$B$58)^(1/12)-1)))</f>
        <v/>
      </c>
      <c r="U398" s="71"/>
      <c r="V398" s="99"/>
      <c r="W398" s="108" t="str">
        <f>IF(U398="","",(U398+W397)*(1+((1+'Retirement Calculator'!$C$65)^(1/12)-1)))</f>
        <v/>
      </c>
      <c r="X398" s="73">
        <f t="shared" si="120"/>
        <v>0</v>
      </c>
      <c r="Y398" s="83" t="str">
        <f>IF(ISERROR(B398),"",SUM($X$5:X398))</f>
        <v/>
      </c>
      <c r="Z398" s="73">
        <f t="shared" si="121"/>
        <v>0</v>
      </c>
      <c r="AA398" s="83" t="str">
        <f>IF(ISERROR(B398),"",IF(Z398=0,NA(),SUM($Z$5:Z398)))</f>
        <v/>
      </c>
      <c r="AB398" s="83">
        <f t="shared" si="122"/>
        <v>0</v>
      </c>
      <c r="AC398" s="83" t="str">
        <f>IF(ISERROR(B398),"",IF(AB398=0,NA(),SUM($AB$5:AB398)))</f>
        <v/>
      </c>
      <c r="AD398" s="68" t="str">
        <f>IF(ISERROR(AI398),"",IF(AG398=AG397+1,AD397*(1+'Retirement Calculator'!$B$6),AD397))</f>
        <v/>
      </c>
      <c r="AE398" s="135"/>
      <c r="AF398" s="83" t="str">
        <f>IF(AE398="","",NPER((1+'Retirement Calculator'!$B$15)/(1+'Retirement Calculator'!$B$14)-1,-12*AE398,AA398,,1))</f>
        <v/>
      </c>
      <c r="AG398" s="129" t="str">
        <f t="shared" si="126"/>
        <v/>
      </c>
      <c r="AH398" s="43" t="e">
        <f t="shared" si="127"/>
        <v>#N/A</v>
      </c>
      <c r="AI398" s="43" t="e">
        <f>IF(AI397&lt;'Retirement Calculator'!$B$68,AI397+1,NA())</f>
        <v>#N/A</v>
      </c>
      <c r="AJ398" s="47" t="str">
        <f>IF(ISERROR(AI398),"",IF(AG398=AG397+1,AJ397*(1+'Retirement Calculator'!$B$67),AJ397))</f>
        <v/>
      </c>
      <c r="AK398" s="43" t="e">
        <f>IF(ISERROR(AJ398),"",FV((1+'Retirement Calculator'!$B$56)^(1/12)-1,AI398,-AJ398,,0))</f>
        <v>#N/A</v>
      </c>
      <c r="AL398" s="47">
        <f>SUM($AJ$5:AJ398)</f>
        <v>15743347.467671828</v>
      </c>
      <c r="AN398" s="43" t="str">
        <f>IF(C398="","",SUM($C$5:C398))</f>
        <v/>
      </c>
      <c r="AP398" s="43" t="str">
        <f t="shared" si="128"/>
        <v/>
      </c>
      <c r="AQ398" s="43" t="e">
        <f t="shared" si="129"/>
        <v>#N/A</v>
      </c>
      <c r="AR398" s="43" t="e">
        <f>IF(AR397&lt;'Retirement Calculator'!$B$68,AR397+1,NA())</f>
        <v>#N/A</v>
      </c>
      <c r="AS398" s="45" t="str">
        <f>IF(ISERROR(AR398),"",IF(AP398=AP397+1,AS397*(1+'Retirement Calculator'!$B$67),AS397))</f>
        <v/>
      </c>
      <c r="AT398" s="43" t="e">
        <f>IF(ISERROR(AS398),"",FV((1+'Retirement Calculator'!$B$57)^(1/12)-1,AR398,-AS398,,0))</f>
        <v>#N/A</v>
      </c>
      <c r="AU398" s="47" t="e">
        <f>SUM($AJ$5:AS398)</f>
        <v>#N/A</v>
      </c>
      <c r="AW398" s="43" t="str">
        <f>IF(I398="","",SUM($I$5:I398))</f>
        <v/>
      </c>
      <c r="AY398" s="43" t="str">
        <f t="shared" si="130"/>
        <v/>
      </c>
      <c r="AZ398" s="43" t="e">
        <f t="shared" si="131"/>
        <v>#N/A</v>
      </c>
      <c r="BA398" s="43" t="e">
        <f>IF(BA397&lt;'Retirement Calculator'!$B$68,BA397+1,NA())</f>
        <v>#N/A</v>
      </c>
      <c r="BB398" s="45" t="str">
        <f>IF(ISERROR(BA398),"",IF(AY398=AY397+1,BB397*(1+'Retirement Calculator'!$B$67),BB397))</f>
        <v/>
      </c>
      <c r="BC398" s="43" t="e">
        <f>IF(ISERROR(BB398),"",FV((1+'Retirement Calculator'!$B$58)^(1/12)-1,BA398,-BB398,,0))</f>
        <v>#N/A</v>
      </c>
      <c r="BD398" s="47" t="e">
        <f>SUM($AJ$5:BB398)</f>
        <v>#N/A</v>
      </c>
      <c r="BF398" s="43" t="str">
        <f>IF(O398="","",SUM($O$5:O398))</f>
        <v/>
      </c>
      <c r="BH398" s="43" t="str">
        <f t="shared" si="132"/>
        <v/>
      </c>
      <c r="BI398" s="43" t="e">
        <f t="shared" si="133"/>
        <v>#N/A</v>
      </c>
      <c r="BJ398" s="43" t="e">
        <f>IF(BJ397&lt;'Retirement Calculator'!$B$68,BJ397+1,NA())</f>
        <v>#N/A</v>
      </c>
      <c r="BM398" s="43" t="str">
        <f t="shared" si="134"/>
        <v/>
      </c>
      <c r="BN398" s="43" t="e">
        <f t="shared" si="135"/>
        <v>#N/A</v>
      </c>
      <c r="BO398" s="43" t="e">
        <f>IF(BO397&lt;'Retirement Calculator'!$B$68,BO397+1,NA())</f>
        <v>#N/A</v>
      </c>
      <c r="BR398" s="43" t="str">
        <f t="shared" si="136"/>
        <v/>
      </c>
      <c r="BS398" s="43" t="e">
        <f t="shared" si="137"/>
        <v>#N/A</v>
      </c>
      <c r="BT398" s="43" t="e">
        <f>IF(BT397&lt;'Retirement Calculator'!$B$68,BT397+1,NA())</f>
        <v>#N/A</v>
      </c>
      <c r="BW398" s="43" t="str">
        <f t="shared" si="138"/>
        <v/>
      </c>
      <c r="BX398" s="43" t="e">
        <f t="shared" si="139"/>
        <v>#N/A</v>
      </c>
      <c r="BY398" s="43" t="e">
        <f>IF(BY397&lt;'Retirement Calculator'!$B$68,BY397+1,NA())</f>
        <v>#N/A</v>
      </c>
    </row>
    <row r="399" spans="1:77">
      <c r="A399" s="44"/>
      <c r="B399" s="12" t="e">
        <f xml:space="preserve"> IF(ISERROR(F399),NA(),AI399)</f>
        <v>#N/A</v>
      </c>
      <c r="C399" s="71"/>
      <c r="D399" s="104"/>
      <c r="E399" s="99"/>
      <c r="F399" s="102" t="e">
        <f t="shared" si="123"/>
        <v>#N/A</v>
      </c>
      <c r="G399" s="103" t="str">
        <f>IF(D399="","",(D399+G398)*(1+((1+'Retirement Calculator'!$B$56)^(1/12)-1)))</f>
        <v/>
      </c>
      <c r="H399" s="55" t="str">
        <f>IF(C399="","",FV((1+'Retirement Calculator'!$B$56)^(1/12)-1,AI399,-C399,,0))</f>
        <v/>
      </c>
      <c r="I399" s="71"/>
      <c r="J399" s="99"/>
      <c r="K399" s="99"/>
      <c r="L399" s="102" t="e">
        <f t="shared" si="124"/>
        <v>#N/A</v>
      </c>
      <c r="M399" s="12" t="str">
        <f>IF(I399="","",FV((1+'Retirement Calculator'!$B$57)^(1/12)-1,AR399,-I399,,0))</f>
        <v/>
      </c>
      <c r="N399" s="12" t="str">
        <f>IF(J399="","",(J399+N398)*(1+((1+'Retirement Calculator'!$B$57)^(1/12)-1)))</f>
        <v/>
      </c>
      <c r="O399" s="71"/>
      <c r="P399" s="71"/>
      <c r="Q399" s="99"/>
      <c r="R399" s="69" t="e">
        <f t="shared" si="125"/>
        <v>#N/A</v>
      </c>
      <c r="S399" s="12" t="str">
        <f>IF(O399="","",FV((1+'Retirement Calculator'!$B$58)^(1/12)-1,BA399,-O399,,0))</f>
        <v/>
      </c>
      <c r="T399" s="43" t="str">
        <f>IF(P399="","",(P399+T398)*(1+((1+'Retirement Calculator'!$B$58)^(1/12)-1)))</f>
        <v/>
      </c>
      <c r="U399" s="71"/>
      <c r="V399" s="99"/>
      <c r="W399" s="108" t="str">
        <f>IF(U399="","",(U399+W398)*(1+((1+'Retirement Calculator'!$C$65)^(1/12)-1)))</f>
        <v/>
      </c>
      <c r="X399" s="73">
        <f t="shared" si="120"/>
        <v>0</v>
      </c>
      <c r="Y399" s="83" t="str">
        <f>IF(ISERROR(B399),"",SUM($X$5:X399))</f>
        <v/>
      </c>
      <c r="Z399" s="73">
        <f t="shared" si="121"/>
        <v>0</v>
      </c>
      <c r="AA399" s="83" t="str">
        <f>IF(ISERROR(B399),"",IF(Z399=0,NA(),SUM($Z$5:Z399)))</f>
        <v/>
      </c>
      <c r="AB399" s="83">
        <f t="shared" si="122"/>
        <v>0</v>
      </c>
      <c r="AC399" s="83" t="str">
        <f>IF(ISERROR(B399),"",IF(AB399=0,NA(),SUM($AB$5:AB399)))</f>
        <v/>
      </c>
      <c r="AD399" s="68" t="str">
        <f>IF(ISERROR(AI399),"",IF(AG399=AG398+1,AD398*(1+'Retirement Calculator'!$B$6),AD398))</f>
        <v/>
      </c>
      <c r="AE399" s="135"/>
      <c r="AF399" s="83" t="str">
        <f>IF(AE399="","",NPER((1+'Retirement Calculator'!$B$15)/(1+'Retirement Calculator'!$B$14)-1,-12*AE399,AA399,,1))</f>
        <v/>
      </c>
      <c r="AG399" s="129" t="str">
        <f t="shared" si="126"/>
        <v/>
      </c>
      <c r="AH399" s="43" t="e">
        <f t="shared" si="127"/>
        <v>#N/A</v>
      </c>
      <c r="AI399" s="43" t="e">
        <f>IF(AI398&lt;'Retirement Calculator'!$B$68,AI398+1,NA())</f>
        <v>#N/A</v>
      </c>
      <c r="AJ399" s="47" t="str">
        <f>IF(ISERROR(AI399),"",IF(AG399=AG398+1,AJ398*(1+'Retirement Calculator'!$B$67),AJ398))</f>
        <v/>
      </c>
      <c r="AK399" s="43" t="e">
        <f>IF(ISERROR(AJ399),"",FV((1+'Retirement Calculator'!$B$56)^(1/12)-1,AI399,-AJ399,,0))</f>
        <v>#N/A</v>
      </c>
      <c r="AL399" s="47">
        <f>SUM($AJ$5:AJ399)</f>
        <v>15743347.467671828</v>
      </c>
      <c r="AN399" s="43" t="str">
        <f>IF(C399="","",SUM($C$5:C399))</f>
        <v/>
      </c>
      <c r="AP399" s="43" t="str">
        <f t="shared" si="128"/>
        <v/>
      </c>
      <c r="AQ399" s="43" t="e">
        <f t="shared" si="129"/>
        <v>#N/A</v>
      </c>
      <c r="AR399" s="43" t="e">
        <f>IF(AR398&lt;'Retirement Calculator'!$B$68,AR398+1,NA())</f>
        <v>#N/A</v>
      </c>
      <c r="AS399" s="45" t="str">
        <f>IF(ISERROR(AR399),"",IF(AP399=AP398+1,AS398*(1+'Retirement Calculator'!$B$67),AS398))</f>
        <v/>
      </c>
      <c r="AT399" s="43" t="e">
        <f>IF(ISERROR(AS399),"",FV((1+'Retirement Calculator'!$B$57)^(1/12)-1,AR399,-AS399,,0))</f>
        <v>#N/A</v>
      </c>
      <c r="AU399" s="47" t="e">
        <f>SUM($AJ$5:AS399)</f>
        <v>#N/A</v>
      </c>
      <c r="AW399" s="43" t="str">
        <f>IF(I399="","",SUM($I$5:I399))</f>
        <v/>
      </c>
      <c r="AY399" s="43" t="str">
        <f t="shared" si="130"/>
        <v/>
      </c>
      <c r="AZ399" s="43" t="e">
        <f t="shared" si="131"/>
        <v>#N/A</v>
      </c>
      <c r="BA399" s="43" t="e">
        <f>IF(BA398&lt;'Retirement Calculator'!$B$68,BA398+1,NA())</f>
        <v>#N/A</v>
      </c>
      <c r="BB399" s="45" t="str">
        <f>IF(ISERROR(BA399),"",IF(AY399=AY398+1,BB398*(1+'Retirement Calculator'!$B$67),BB398))</f>
        <v/>
      </c>
      <c r="BC399" s="43" t="e">
        <f>IF(ISERROR(BB399),"",FV((1+'Retirement Calculator'!$B$58)^(1/12)-1,BA399,-BB399,,0))</f>
        <v>#N/A</v>
      </c>
      <c r="BD399" s="47" t="e">
        <f>SUM($AJ$5:BB399)</f>
        <v>#N/A</v>
      </c>
      <c r="BF399" s="43" t="str">
        <f>IF(O399="","",SUM($O$5:O399))</f>
        <v/>
      </c>
      <c r="BH399" s="43" t="str">
        <f t="shared" si="132"/>
        <v/>
      </c>
      <c r="BI399" s="43" t="e">
        <f t="shared" si="133"/>
        <v>#N/A</v>
      </c>
      <c r="BJ399" s="43" t="e">
        <f>IF(BJ398&lt;'Retirement Calculator'!$B$68,BJ398+1,NA())</f>
        <v>#N/A</v>
      </c>
      <c r="BM399" s="43" t="str">
        <f t="shared" si="134"/>
        <v/>
      </c>
      <c r="BN399" s="43" t="e">
        <f t="shared" si="135"/>
        <v>#N/A</v>
      </c>
      <c r="BO399" s="43" t="e">
        <f>IF(BO398&lt;'Retirement Calculator'!$B$68,BO398+1,NA())</f>
        <v>#N/A</v>
      </c>
      <c r="BR399" s="43" t="str">
        <f t="shared" si="136"/>
        <v/>
      </c>
      <c r="BS399" s="43" t="e">
        <f t="shared" si="137"/>
        <v>#N/A</v>
      </c>
      <c r="BT399" s="43" t="e">
        <f>IF(BT398&lt;'Retirement Calculator'!$B$68,BT398+1,NA())</f>
        <v>#N/A</v>
      </c>
      <c r="BW399" s="43" t="str">
        <f t="shared" si="138"/>
        <v/>
      </c>
      <c r="BX399" s="43" t="e">
        <f t="shared" si="139"/>
        <v>#N/A</v>
      </c>
      <c r="BY399" s="43" t="e">
        <f>IF(BY398&lt;'Retirement Calculator'!$B$68,BY398+1,NA())</f>
        <v>#N/A</v>
      </c>
    </row>
    <row r="400" spans="1:77">
      <c r="A400" s="44"/>
      <c r="B400" s="12" t="e">
        <f xml:space="preserve"> IF(ISERROR(F400),NA(),AI400)</f>
        <v>#N/A</v>
      </c>
      <c r="C400" s="71"/>
      <c r="D400" s="104"/>
      <c r="E400" s="99"/>
      <c r="F400" s="102" t="e">
        <f t="shared" si="123"/>
        <v>#N/A</v>
      </c>
      <c r="G400" s="103" t="str">
        <f>IF(D400="","",(D400+G399)*(1+((1+'Retirement Calculator'!$B$56)^(1/12)-1)))</f>
        <v/>
      </c>
      <c r="H400" s="55" t="str">
        <f>IF(C400="","",FV((1+'Retirement Calculator'!$B$56)^(1/12)-1,AI400,-C400,,0))</f>
        <v/>
      </c>
      <c r="I400" s="71"/>
      <c r="J400" s="99"/>
      <c r="K400" s="99"/>
      <c r="L400" s="102" t="e">
        <f t="shared" si="124"/>
        <v>#N/A</v>
      </c>
      <c r="M400" s="12" t="str">
        <f>IF(I400="","",FV((1+'Retirement Calculator'!$B$57)^(1/12)-1,AR400,-I400,,0))</f>
        <v/>
      </c>
      <c r="N400" s="12" t="str">
        <f>IF(J400="","",(J400+N399)*(1+((1+'Retirement Calculator'!$B$57)^(1/12)-1)))</f>
        <v/>
      </c>
      <c r="O400" s="71"/>
      <c r="P400" s="71"/>
      <c r="Q400" s="99"/>
      <c r="R400" s="69" t="e">
        <f t="shared" si="125"/>
        <v>#N/A</v>
      </c>
      <c r="S400" s="12" t="str">
        <f>IF(O400="","",FV((1+'Retirement Calculator'!$B$58)^(1/12)-1,BA400,-O400,,0))</f>
        <v/>
      </c>
      <c r="T400" s="43" t="str">
        <f>IF(P400="","",(P400+T399)*(1+((1+'Retirement Calculator'!$B$58)^(1/12)-1)))</f>
        <v/>
      </c>
      <c r="U400" s="71"/>
      <c r="V400" s="99"/>
      <c r="W400" s="108" t="str">
        <f>IF(U400="","",(U400+W399)*(1+((1+'Retirement Calculator'!$C$65)^(1/12)-1)))</f>
        <v/>
      </c>
      <c r="X400" s="73">
        <f t="shared" si="120"/>
        <v>0</v>
      </c>
      <c r="Y400" s="83" t="str">
        <f>IF(ISERROR(B400),"",SUM($X$5:X400))</f>
        <v/>
      </c>
      <c r="Z400" s="73">
        <f t="shared" si="121"/>
        <v>0</v>
      </c>
      <c r="AA400" s="83" t="str">
        <f>IF(ISERROR(B400),"",IF(Z400=0,NA(),SUM($Z$5:Z400)))</f>
        <v/>
      </c>
      <c r="AB400" s="83">
        <f t="shared" si="122"/>
        <v>0</v>
      </c>
      <c r="AC400" s="83" t="str">
        <f>IF(ISERROR(B400),"",IF(AB400=0,NA(),SUM($AB$5:AB400)))</f>
        <v/>
      </c>
      <c r="AD400" s="68" t="str">
        <f>IF(ISERROR(AI400),"",IF(AG400=AG399+1,AD399*(1+'Retirement Calculator'!$B$6),AD399))</f>
        <v/>
      </c>
      <c r="AE400" s="135"/>
      <c r="AF400" s="83" t="str">
        <f>IF(AE400="","",NPER((1+'Retirement Calculator'!$B$15)/(1+'Retirement Calculator'!$B$14)-1,-12*AE400,AA400,,1))</f>
        <v/>
      </c>
      <c r="AG400" s="129" t="str">
        <f t="shared" si="126"/>
        <v/>
      </c>
      <c r="AH400" s="43" t="e">
        <f t="shared" si="127"/>
        <v>#N/A</v>
      </c>
      <c r="AI400" s="43" t="e">
        <f>IF(AI399&lt;'Retirement Calculator'!$B$68,AI399+1,NA())</f>
        <v>#N/A</v>
      </c>
      <c r="AJ400" s="47" t="str">
        <f>IF(ISERROR(AI400),"",IF(AG400=AG399+1,AJ399*(1+'Retirement Calculator'!$B$67),AJ399))</f>
        <v/>
      </c>
      <c r="AK400" s="43" t="e">
        <f>IF(ISERROR(AJ400),"",FV((1+'Retirement Calculator'!$B$56)^(1/12)-1,AI400,-AJ400,,0))</f>
        <v>#N/A</v>
      </c>
      <c r="AL400" s="47">
        <f>SUM($AJ$5:AJ400)</f>
        <v>15743347.467671828</v>
      </c>
      <c r="AN400" s="43" t="str">
        <f>IF(C400="","",SUM($C$5:C400))</f>
        <v/>
      </c>
      <c r="AP400" s="43" t="str">
        <f t="shared" si="128"/>
        <v/>
      </c>
      <c r="AQ400" s="43" t="e">
        <f t="shared" si="129"/>
        <v>#N/A</v>
      </c>
      <c r="AR400" s="43" t="e">
        <f>IF(AR399&lt;'Retirement Calculator'!$B$68,AR399+1,NA())</f>
        <v>#N/A</v>
      </c>
      <c r="AS400" s="45" t="str">
        <f>IF(ISERROR(AR400),"",IF(AP400=AP399+1,AS399*(1+'Retirement Calculator'!$B$67),AS399))</f>
        <v/>
      </c>
      <c r="AT400" s="43" t="e">
        <f>IF(ISERROR(AS400),"",FV((1+'Retirement Calculator'!$B$57)^(1/12)-1,AR400,-AS400,,0))</f>
        <v>#N/A</v>
      </c>
      <c r="AU400" s="47" t="e">
        <f>SUM($AJ$5:AS400)</f>
        <v>#N/A</v>
      </c>
      <c r="AW400" s="43" t="str">
        <f>IF(I400="","",SUM($I$5:I400))</f>
        <v/>
      </c>
      <c r="AY400" s="43" t="str">
        <f t="shared" si="130"/>
        <v/>
      </c>
      <c r="AZ400" s="43" t="e">
        <f t="shared" si="131"/>
        <v>#N/A</v>
      </c>
      <c r="BA400" s="43" t="e">
        <f>IF(BA399&lt;'Retirement Calculator'!$B$68,BA399+1,NA())</f>
        <v>#N/A</v>
      </c>
      <c r="BB400" s="45" t="str">
        <f>IF(ISERROR(BA400),"",IF(AY400=AY399+1,BB399*(1+'Retirement Calculator'!$B$67),BB399))</f>
        <v/>
      </c>
      <c r="BC400" s="43" t="e">
        <f>IF(ISERROR(BB400),"",FV((1+'Retirement Calculator'!$B$58)^(1/12)-1,BA400,-BB400,,0))</f>
        <v>#N/A</v>
      </c>
      <c r="BD400" s="47" t="e">
        <f>SUM($AJ$5:BB400)</f>
        <v>#N/A</v>
      </c>
      <c r="BF400" s="43" t="str">
        <f>IF(O400="","",SUM($O$5:O400))</f>
        <v/>
      </c>
      <c r="BH400" s="43" t="str">
        <f t="shared" si="132"/>
        <v/>
      </c>
      <c r="BI400" s="43" t="e">
        <f t="shared" si="133"/>
        <v>#N/A</v>
      </c>
      <c r="BJ400" s="43" t="e">
        <f>IF(BJ399&lt;'Retirement Calculator'!$B$68,BJ399+1,NA())</f>
        <v>#N/A</v>
      </c>
      <c r="BM400" s="43" t="str">
        <f t="shared" si="134"/>
        <v/>
      </c>
      <c r="BN400" s="43" t="e">
        <f t="shared" si="135"/>
        <v>#N/A</v>
      </c>
      <c r="BO400" s="43" t="e">
        <f>IF(BO399&lt;'Retirement Calculator'!$B$68,BO399+1,NA())</f>
        <v>#N/A</v>
      </c>
      <c r="BR400" s="43" t="str">
        <f t="shared" si="136"/>
        <v/>
      </c>
      <c r="BS400" s="43" t="e">
        <f t="shared" si="137"/>
        <v>#N/A</v>
      </c>
      <c r="BT400" s="43" t="e">
        <f>IF(BT399&lt;'Retirement Calculator'!$B$68,BT399+1,NA())</f>
        <v>#N/A</v>
      </c>
      <c r="BW400" s="43" t="str">
        <f t="shared" si="138"/>
        <v/>
      </c>
      <c r="BX400" s="43" t="e">
        <f t="shared" si="139"/>
        <v>#N/A</v>
      </c>
      <c r="BY400" s="43" t="e">
        <f>IF(BY399&lt;'Retirement Calculator'!$B$68,BY399+1,NA())</f>
        <v>#N/A</v>
      </c>
    </row>
    <row r="401" spans="1:77">
      <c r="A401" s="44"/>
      <c r="B401" s="12" t="e">
        <f xml:space="preserve"> IF(ISERROR(F401),NA(),AI401)</f>
        <v>#N/A</v>
      </c>
      <c r="C401" s="71"/>
      <c r="D401" s="104"/>
      <c r="E401" s="99"/>
      <c r="F401" s="102" t="e">
        <f t="shared" si="123"/>
        <v>#N/A</v>
      </c>
      <c r="G401" s="103" t="str">
        <f>IF(D401="","",(D401+G400)*(1+((1+'Retirement Calculator'!$B$56)^(1/12)-1)))</f>
        <v/>
      </c>
      <c r="H401" s="55" t="str">
        <f>IF(C401="","",FV((1+'Retirement Calculator'!$B$56)^(1/12)-1,AI401,-C401,,0))</f>
        <v/>
      </c>
      <c r="I401" s="71"/>
      <c r="J401" s="99"/>
      <c r="K401" s="99"/>
      <c r="L401" s="102" t="e">
        <f t="shared" si="124"/>
        <v>#N/A</v>
      </c>
      <c r="M401" s="12" t="str">
        <f>IF(I401="","",FV((1+'Retirement Calculator'!$B$57)^(1/12)-1,AR401,-I401,,0))</f>
        <v/>
      </c>
      <c r="N401" s="12" t="str">
        <f>IF(J401="","",(J401+N400)*(1+((1+'Retirement Calculator'!$B$57)^(1/12)-1)))</f>
        <v/>
      </c>
      <c r="O401" s="71"/>
      <c r="P401" s="71"/>
      <c r="Q401" s="99"/>
      <c r="R401" s="69" t="e">
        <f t="shared" si="125"/>
        <v>#N/A</v>
      </c>
      <c r="S401" s="12" t="str">
        <f>IF(O401="","",FV((1+'Retirement Calculator'!$B$58)^(1/12)-1,BA401,-O401,,0))</f>
        <v/>
      </c>
      <c r="T401" s="43" t="str">
        <f>IF(P401="","",(P401+T400)*(1+((1+'Retirement Calculator'!$B$58)^(1/12)-1)))</f>
        <v/>
      </c>
      <c r="U401" s="71"/>
      <c r="V401" s="99"/>
      <c r="W401" s="108" t="str">
        <f>IF(U401="","",(U401+W400)*(1+((1+'Retirement Calculator'!$C$65)^(1/12)-1)))</f>
        <v/>
      </c>
      <c r="X401" s="73">
        <f t="shared" si="120"/>
        <v>0</v>
      </c>
      <c r="Y401" s="83" t="str">
        <f>IF(ISERROR(B401),"",SUM($X$5:X401))</f>
        <v/>
      </c>
      <c r="Z401" s="73">
        <f t="shared" si="121"/>
        <v>0</v>
      </c>
      <c r="AA401" s="83" t="str">
        <f>IF(ISERROR(B401),"",IF(Z401=0,NA(),SUM($Z$5:Z401)))</f>
        <v/>
      </c>
      <c r="AB401" s="83">
        <f t="shared" si="122"/>
        <v>0</v>
      </c>
      <c r="AC401" s="83" t="str">
        <f>IF(ISERROR(B401),"",IF(AB401=0,NA(),SUM($AB$5:AB401)))</f>
        <v/>
      </c>
      <c r="AD401" s="68" t="str">
        <f>IF(ISERROR(AI401),"",IF(AG401=AG400+1,AD400*(1+'Retirement Calculator'!$B$6),AD400))</f>
        <v/>
      </c>
      <c r="AE401" s="135"/>
      <c r="AF401" s="83" t="str">
        <f>IF(AE401="","",NPER((1+'Retirement Calculator'!$B$15)/(1+'Retirement Calculator'!$B$14)-1,-12*AE401,AA401,,1))</f>
        <v/>
      </c>
      <c r="AG401" s="129" t="str">
        <f t="shared" si="126"/>
        <v/>
      </c>
      <c r="AH401" s="43" t="e">
        <f t="shared" si="127"/>
        <v>#N/A</v>
      </c>
      <c r="AI401" s="43" t="e">
        <f>IF(AI400&lt;'Retirement Calculator'!$B$68,AI400+1,NA())</f>
        <v>#N/A</v>
      </c>
      <c r="AJ401" s="47" t="str">
        <f>IF(ISERROR(AI401),"",IF(AG401=AG400+1,AJ400*(1+'Retirement Calculator'!$B$67),AJ400))</f>
        <v/>
      </c>
      <c r="AK401" s="43" t="e">
        <f>IF(ISERROR(AJ401),"",FV((1+'Retirement Calculator'!$B$56)^(1/12)-1,AI401,-AJ401,,0))</f>
        <v>#N/A</v>
      </c>
      <c r="AL401" s="47">
        <f>SUM($AJ$5:AJ401)</f>
        <v>15743347.467671828</v>
      </c>
      <c r="AN401" s="43" t="str">
        <f>IF(C401="","",SUM($C$5:C401))</f>
        <v/>
      </c>
      <c r="AP401" s="43" t="str">
        <f t="shared" si="128"/>
        <v/>
      </c>
      <c r="AQ401" s="43" t="e">
        <f t="shared" si="129"/>
        <v>#N/A</v>
      </c>
      <c r="AR401" s="43" t="e">
        <f>IF(AR400&lt;'Retirement Calculator'!$B$68,AR400+1,NA())</f>
        <v>#N/A</v>
      </c>
      <c r="AS401" s="45" t="str">
        <f>IF(ISERROR(AR401),"",IF(AP401=AP400+1,AS400*(1+'Retirement Calculator'!$B$67),AS400))</f>
        <v/>
      </c>
      <c r="AT401" s="43" t="e">
        <f>IF(ISERROR(AS401),"",FV((1+'Retirement Calculator'!$B$57)^(1/12)-1,AR401,-AS401,,0))</f>
        <v>#N/A</v>
      </c>
      <c r="AU401" s="47" t="e">
        <f>SUM($AJ$5:AS401)</f>
        <v>#N/A</v>
      </c>
      <c r="AW401" s="43" t="str">
        <f>IF(I401="","",SUM($I$5:I401))</f>
        <v/>
      </c>
      <c r="AY401" s="43" t="str">
        <f t="shared" si="130"/>
        <v/>
      </c>
      <c r="AZ401" s="43" t="e">
        <f t="shared" si="131"/>
        <v>#N/A</v>
      </c>
      <c r="BA401" s="43" t="e">
        <f>IF(BA400&lt;'Retirement Calculator'!$B$68,BA400+1,NA())</f>
        <v>#N/A</v>
      </c>
      <c r="BB401" s="45" t="str">
        <f>IF(ISERROR(BA401),"",IF(AY401=AY400+1,BB400*(1+'Retirement Calculator'!$B$67),BB400))</f>
        <v/>
      </c>
      <c r="BC401" s="43" t="e">
        <f>IF(ISERROR(BB401),"",FV((1+'Retirement Calculator'!$B$58)^(1/12)-1,BA401,-BB401,,0))</f>
        <v>#N/A</v>
      </c>
      <c r="BD401" s="47" t="e">
        <f>SUM($AJ$5:BB401)</f>
        <v>#N/A</v>
      </c>
      <c r="BF401" s="43" t="str">
        <f>IF(O401="","",SUM($O$5:O401))</f>
        <v/>
      </c>
      <c r="BH401" s="43" t="str">
        <f t="shared" si="132"/>
        <v/>
      </c>
      <c r="BI401" s="43" t="e">
        <f t="shared" si="133"/>
        <v>#N/A</v>
      </c>
      <c r="BJ401" s="43" t="e">
        <f>IF(BJ400&lt;'Retirement Calculator'!$B$68,BJ400+1,NA())</f>
        <v>#N/A</v>
      </c>
      <c r="BM401" s="43" t="str">
        <f t="shared" si="134"/>
        <v/>
      </c>
      <c r="BN401" s="43" t="e">
        <f t="shared" si="135"/>
        <v>#N/A</v>
      </c>
      <c r="BO401" s="43" t="e">
        <f>IF(BO400&lt;'Retirement Calculator'!$B$68,BO400+1,NA())</f>
        <v>#N/A</v>
      </c>
      <c r="BR401" s="43" t="str">
        <f t="shared" si="136"/>
        <v/>
      </c>
      <c r="BS401" s="43" t="e">
        <f t="shared" si="137"/>
        <v>#N/A</v>
      </c>
      <c r="BT401" s="43" t="e">
        <f>IF(BT400&lt;'Retirement Calculator'!$B$68,BT400+1,NA())</f>
        <v>#N/A</v>
      </c>
      <c r="BW401" s="43" t="str">
        <f t="shared" si="138"/>
        <v/>
      </c>
      <c r="BX401" s="43" t="e">
        <f t="shared" si="139"/>
        <v>#N/A</v>
      </c>
      <c r="BY401" s="43" t="e">
        <f>IF(BY400&lt;'Retirement Calculator'!$B$68,BY400+1,NA())</f>
        <v>#N/A</v>
      </c>
    </row>
    <row r="402" spans="1:77">
      <c r="A402" s="44"/>
      <c r="B402" s="12" t="e">
        <f xml:space="preserve"> IF(ISERROR(F402),NA(),AI402)</f>
        <v>#N/A</v>
      </c>
      <c r="C402" s="71"/>
      <c r="D402" s="104"/>
      <c r="E402" s="99"/>
      <c r="F402" s="102" t="e">
        <f t="shared" si="123"/>
        <v>#N/A</v>
      </c>
      <c r="G402" s="103" t="str">
        <f>IF(D402="","",(D402+G401)*(1+((1+'Retirement Calculator'!$B$56)^(1/12)-1)))</f>
        <v/>
      </c>
      <c r="H402" s="55" t="str">
        <f>IF(C402="","",FV((1+'Retirement Calculator'!$B$56)^(1/12)-1,AI402,-C402,,0))</f>
        <v/>
      </c>
      <c r="I402" s="71"/>
      <c r="J402" s="99"/>
      <c r="K402" s="99"/>
      <c r="L402" s="102" t="e">
        <f t="shared" si="124"/>
        <v>#N/A</v>
      </c>
      <c r="M402" s="12" t="str">
        <f>IF(I402="","",FV((1+'Retirement Calculator'!$B$57)^(1/12)-1,AR402,-I402,,0))</f>
        <v/>
      </c>
      <c r="N402" s="12" t="str">
        <f>IF(J402="","",(J402+N401)*(1+((1+'Retirement Calculator'!$B$57)^(1/12)-1)))</f>
        <v/>
      </c>
      <c r="O402" s="71"/>
      <c r="P402" s="71"/>
      <c r="Q402" s="99"/>
      <c r="R402" s="69" t="e">
        <f t="shared" si="125"/>
        <v>#N/A</v>
      </c>
      <c r="S402" s="12" t="str">
        <f>IF(O402="","",FV((1+'Retirement Calculator'!$B$58)^(1/12)-1,BA402,-O402,,0))</f>
        <v/>
      </c>
      <c r="T402" s="43" t="str">
        <f>IF(P402="","",(P402+T401)*(1+((1+'Retirement Calculator'!$B$58)^(1/12)-1)))</f>
        <v/>
      </c>
      <c r="U402" s="71"/>
      <c r="V402" s="99"/>
      <c r="W402" s="108" t="str">
        <f>IF(U402="","",(U402+W401)*(1+((1+'Retirement Calculator'!$C$65)^(1/12)-1)))</f>
        <v/>
      </c>
      <c r="X402" s="73">
        <f t="shared" si="120"/>
        <v>0</v>
      </c>
      <c r="Y402" s="83" t="str">
        <f>IF(ISERROR(B402),"",SUM($X$5:X402))</f>
        <v/>
      </c>
      <c r="Z402" s="73">
        <f t="shared" si="121"/>
        <v>0</v>
      </c>
      <c r="AA402" s="83" t="str">
        <f>IF(ISERROR(B402),"",IF(Z402=0,NA(),SUM($Z$5:Z402)))</f>
        <v/>
      </c>
      <c r="AB402" s="83">
        <f t="shared" si="122"/>
        <v>0</v>
      </c>
      <c r="AC402" s="83" t="str">
        <f>IF(ISERROR(B402),"",IF(AB402=0,NA(),SUM($AB$5:AB402)))</f>
        <v/>
      </c>
      <c r="AD402" s="68" t="str">
        <f>IF(ISERROR(AI402),"",IF(AG402=AG401+1,AD401*(1+'Retirement Calculator'!$B$6),AD401))</f>
        <v/>
      </c>
      <c r="AE402" s="135"/>
      <c r="AF402" s="83" t="str">
        <f>IF(AE402="","",NPER((1+'Retirement Calculator'!$B$15)/(1+'Retirement Calculator'!$B$14)-1,-12*AE402,AA402,,1))</f>
        <v/>
      </c>
      <c r="AG402" s="129" t="str">
        <f t="shared" si="126"/>
        <v/>
      </c>
      <c r="AH402" s="43" t="e">
        <f t="shared" si="127"/>
        <v>#N/A</v>
      </c>
      <c r="AI402" s="43" t="e">
        <f>IF(AI401&lt;'Retirement Calculator'!$B$68,AI401+1,NA())</f>
        <v>#N/A</v>
      </c>
      <c r="AJ402" s="47" t="str">
        <f>IF(ISERROR(AI402),"",IF(AG402=AG401+1,AJ401*(1+'Retirement Calculator'!$B$67),AJ401))</f>
        <v/>
      </c>
      <c r="AK402" s="43" t="e">
        <f>IF(ISERROR(AJ402),"",FV((1+'Retirement Calculator'!$B$56)^(1/12)-1,AI402,-AJ402,,0))</f>
        <v>#N/A</v>
      </c>
      <c r="AL402" s="47">
        <f>SUM($AJ$5:AJ402)</f>
        <v>15743347.467671828</v>
      </c>
      <c r="AN402" s="43" t="str">
        <f>IF(C402="","",SUM($C$5:C402))</f>
        <v/>
      </c>
      <c r="AP402" s="43" t="str">
        <f t="shared" si="128"/>
        <v/>
      </c>
      <c r="AQ402" s="43" t="e">
        <f t="shared" si="129"/>
        <v>#N/A</v>
      </c>
      <c r="AR402" s="43" t="e">
        <f>IF(AR401&lt;'Retirement Calculator'!$B$68,AR401+1,NA())</f>
        <v>#N/A</v>
      </c>
      <c r="AS402" s="45" t="str">
        <f>IF(ISERROR(AR402),"",IF(AP402=AP401+1,AS401*(1+'Retirement Calculator'!$B$67),AS401))</f>
        <v/>
      </c>
      <c r="AT402" s="43" t="e">
        <f>IF(ISERROR(AS402),"",FV((1+'Retirement Calculator'!$B$57)^(1/12)-1,AR402,-AS402,,0))</f>
        <v>#N/A</v>
      </c>
      <c r="AU402" s="47" t="e">
        <f>SUM($AJ$5:AS402)</f>
        <v>#N/A</v>
      </c>
      <c r="AW402" s="43" t="str">
        <f>IF(I402="","",SUM($I$5:I402))</f>
        <v/>
      </c>
      <c r="AY402" s="43" t="str">
        <f t="shared" si="130"/>
        <v/>
      </c>
      <c r="AZ402" s="43" t="e">
        <f t="shared" si="131"/>
        <v>#N/A</v>
      </c>
      <c r="BA402" s="43" t="e">
        <f>IF(BA401&lt;'Retirement Calculator'!$B$68,BA401+1,NA())</f>
        <v>#N/A</v>
      </c>
      <c r="BB402" s="45" t="str">
        <f>IF(ISERROR(BA402),"",IF(AY402=AY401+1,BB401*(1+'Retirement Calculator'!$B$67),BB401))</f>
        <v/>
      </c>
      <c r="BC402" s="43" t="e">
        <f>IF(ISERROR(BB402),"",FV((1+'Retirement Calculator'!$B$58)^(1/12)-1,BA402,-BB402,,0))</f>
        <v>#N/A</v>
      </c>
      <c r="BD402" s="47" t="e">
        <f>SUM($AJ$5:BB402)</f>
        <v>#N/A</v>
      </c>
      <c r="BF402" s="43" t="str">
        <f>IF(O402="","",SUM($O$5:O402))</f>
        <v/>
      </c>
      <c r="BH402" s="43" t="str">
        <f t="shared" si="132"/>
        <v/>
      </c>
      <c r="BI402" s="43" t="e">
        <f t="shared" si="133"/>
        <v>#N/A</v>
      </c>
      <c r="BJ402" s="43" t="e">
        <f>IF(BJ401&lt;'Retirement Calculator'!$B$68,BJ401+1,NA())</f>
        <v>#N/A</v>
      </c>
      <c r="BM402" s="43" t="str">
        <f t="shared" si="134"/>
        <v/>
      </c>
      <c r="BN402" s="43" t="e">
        <f t="shared" si="135"/>
        <v>#N/A</v>
      </c>
      <c r="BO402" s="43" t="e">
        <f>IF(BO401&lt;'Retirement Calculator'!$B$68,BO401+1,NA())</f>
        <v>#N/A</v>
      </c>
      <c r="BR402" s="43" t="str">
        <f t="shared" si="136"/>
        <v/>
      </c>
      <c r="BS402" s="43" t="e">
        <f t="shared" si="137"/>
        <v>#N/A</v>
      </c>
      <c r="BT402" s="43" t="e">
        <f>IF(BT401&lt;'Retirement Calculator'!$B$68,BT401+1,NA())</f>
        <v>#N/A</v>
      </c>
      <c r="BW402" s="43" t="str">
        <f t="shared" si="138"/>
        <v/>
      </c>
      <c r="BX402" s="43" t="e">
        <f t="shared" si="139"/>
        <v>#N/A</v>
      </c>
      <c r="BY402" s="43" t="e">
        <f>IF(BY401&lt;'Retirement Calculator'!$B$68,BY401+1,NA())</f>
        <v>#N/A</v>
      </c>
    </row>
    <row r="403" spans="1:77">
      <c r="A403" s="44"/>
      <c r="B403" s="12" t="e">
        <f xml:space="preserve"> IF(ISERROR(F403),NA(),AI403)</f>
        <v>#N/A</v>
      </c>
      <c r="C403" s="71"/>
      <c r="D403" s="104"/>
      <c r="E403" s="99"/>
      <c r="F403" s="102" t="e">
        <f t="shared" si="123"/>
        <v>#N/A</v>
      </c>
      <c r="G403" s="103" t="str">
        <f>IF(D403="","",(D403+G402)*(1+((1+'Retirement Calculator'!$B$56)^(1/12)-1)))</f>
        <v/>
      </c>
      <c r="H403" s="55" t="str">
        <f>IF(C403="","",FV((1+'Retirement Calculator'!$B$56)^(1/12)-1,AI403,-C403,,0))</f>
        <v/>
      </c>
      <c r="I403" s="71"/>
      <c r="J403" s="99"/>
      <c r="K403" s="99"/>
      <c r="L403" s="102" t="e">
        <f t="shared" si="124"/>
        <v>#N/A</v>
      </c>
      <c r="M403" s="12" t="str">
        <f>IF(I403="","",FV((1+'Retirement Calculator'!$B$57)^(1/12)-1,AR403,-I403,,0))</f>
        <v/>
      </c>
      <c r="N403" s="12" t="str">
        <f>IF(J403="","",(J403+N402)*(1+((1+'Retirement Calculator'!$B$57)^(1/12)-1)))</f>
        <v/>
      </c>
      <c r="O403" s="71"/>
      <c r="P403" s="71"/>
      <c r="Q403" s="99"/>
      <c r="R403" s="69" t="e">
        <f t="shared" si="125"/>
        <v>#N/A</v>
      </c>
      <c r="S403" s="12" t="str">
        <f>IF(O403="","",FV((1+'Retirement Calculator'!$B$58)^(1/12)-1,BA403,-O403,,0))</f>
        <v/>
      </c>
      <c r="T403" s="43" t="str">
        <f>IF(P403="","",(P403+T402)*(1+((1+'Retirement Calculator'!$B$58)^(1/12)-1)))</f>
        <v/>
      </c>
      <c r="U403" s="71"/>
      <c r="V403" s="99"/>
      <c r="W403" s="108" t="str">
        <f>IF(U403="","",(U403+W402)*(1+((1+'Retirement Calculator'!$C$65)^(1/12)-1)))</f>
        <v/>
      </c>
      <c r="X403" s="73">
        <f t="shared" si="120"/>
        <v>0</v>
      </c>
      <c r="Y403" s="83" t="str">
        <f>IF(ISERROR(B403),"",SUM($X$5:X403))</f>
        <v/>
      </c>
      <c r="Z403" s="73">
        <f t="shared" si="121"/>
        <v>0</v>
      </c>
      <c r="AA403" s="83" t="str">
        <f>IF(ISERROR(B403),"",IF(Z403=0,NA(),SUM($Z$5:Z403)))</f>
        <v/>
      </c>
      <c r="AB403" s="83">
        <f t="shared" si="122"/>
        <v>0</v>
      </c>
      <c r="AC403" s="83" t="str">
        <f>IF(ISERROR(B403),"",IF(AB403=0,NA(),SUM($AB$5:AB403)))</f>
        <v/>
      </c>
      <c r="AD403" s="68" t="str">
        <f>IF(ISERROR(AI403),"",IF(AG403=AG402+1,AD402*(1+'Retirement Calculator'!$B$6),AD402))</f>
        <v/>
      </c>
      <c r="AE403" s="135"/>
      <c r="AF403" s="83" t="str">
        <f>IF(AE403="","",NPER((1+'Retirement Calculator'!$B$15)/(1+'Retirement Calculator'!$B$14)-1,-12*AE403,AA403,,1))</f>
        <v/>
      </c>
      <c r="AG403" s="129" t="str">
        <f t="shared" si="126"/>
        <v/>
      </c>
      <c r="AH403" s="43" t="e">
        <f t="shared" si="127"/>
        <v>#N/A</v>
      </c>
      <c r="AI403" s="43" t="e">
        <f>IF(AI402&lt;'Retirement Calculator'!$B$68,AI402+1,NA())</f>
        <v>#N/A</v>
      </c>
      <c r="AJ403" s="47" t="str">
        <f>IF(ISERROR(AI403),"",IF(AG403=AG402+1,AJ402*(1+'Retirement Calculator'!$B$67),AJ402))</f>
        <v/>
      </c>
      <c r="AK403" s="43" t="e">
        <f>IF(ISERROR(AJ403),"",FV((1+'Retirement Calculator'!$B$56)^(1/12)-1,AI403,-AJ403,,0))</f>
        <v>#N/A</v>
      </c>
      <c r="AL403" s="47">
        <f>SUM($AJ$5:AJ403)</f>
        <v>15743347.467671828</v>
      </c>
      <c r="AN403" s="43" t="str">
        <f>IF(C403="","",SUM($C$5:C403))</f>
        <v/>
      </c>
      <c r="AP403" s="43" t="str">
        <f t="shared" si="128"/>
        <v/>
      </c>
      <c r="AQ403" s="43" t="e">
        <f t="shared" si="129"/>
        <v>#N/A</v>
      </c>
      <c r="AR403" s="43" t="e">
        <f>IF(AR402&lt;'Retirement Calculator'!$B$68,AR402+1,NA())</f>
        <v>#N/A</v>
      </c>
      <c r="AS403" s="45" t="str">
        <f>IF(ISERROR(AR403),"",IF(AP403=AP402+1,AS402*(1+'Retirement Calculator'!$B$67),AS402))</f>
        <v/>
      </c>
      <c r="AT403" s="43" t="e">
        <f>IF(ISERROR(AS403),"",FV((1+'Retirement Calculator'!$B$57)^(1/12)-1,AR403,-AS403,,0))</f>
        <v>#N/A</v>
      </c>
      <c r="AU403" s="47" t="e">
        <f>SUM($AJ$5:AS403)</f>
        <v>#N/A</v>
      </c>
      <c r="AW403" s="43" t="str">
        <f>IF(I403="","",SUM($I$5:I403))</f>
        <v/>
      </c>
      <c r="AY403" s="43" t="str">
        <f t="shared" si="130"/>
        <v/>
      </c>
      <c r="AZ403" s="43" t="e">
        <f t="shared" si="131"/>
        <v>#N/A</v>
      </c>
      <c r="BA403" s="43" t="e">
        <f>IF(BA402&lt;'Retirement Calculator'!$B$68,BA402+1,NA())</f>
        <v>#N/A</v>
      </c>
      <c r="BB403" s="45" t="str">
        <f>IF(ISERROR(BA403),"",IF(AY403=AY402+1,BB402*(1+'Retirement Calculator'!$B$67),BB402))</f>
        <v/>
      </c>
      <c r="BC403" s="43" t="e">
        <f>IF(ISERROR(BB403),"",FV((1+'Retirement Calculator'!$B$58)^(1/12)-1,BA403,-BB403,,0))</f>
        <v>#N/A</v>
      </c>
      <c r="BD403" s="47" t="e">
        <f>SUM($AJ$5:BB403)</f>
        <v>#N/A</v>
      </c>
      <c r="BF403" s="43" t="str">
        <f>IF(O403="","",SUM($O$5:O403))</f>
        <v/>
      </c>
      <c r="BH403" s="43" t="str">
        <f t="shared" si="132"/>
        <v/>
      </c>
      <c r="BI403" s="43" t="e">
        <f t="shared" si="133"/>
        <v>#N/A</v>
      </c>
      <c r="BJ403" s="43" t="e">
        <f>IF(BJ402&lt;'Retirement Calculator'!$B$68,BJ402+1,NA())</f>
        <v>#N/A</v>
      </c>
      <c r="BM403" s="43" t="str">
        <f t="shared" si="134"/>
        <v/>
      </c>
      <c r="BN403" s="43" t="e">
        <f t="shared" si="135"/>
        <v>#N/A</v>
      </c>
      <c r="BO403" s="43" t="e">
        <f>IF(BO402&lt;'Retirement Calculator'!$B$68,BO402+1,NA())</f>
        <v>#N/A</v>
      </c>
      <c r="BR403" s="43" t="str">
        <f t="shared" si="136"/>
        <v/>
      </c>
      <c r="BS403" s="43" t="e">
        <f t="shared" si="137"/>
        <v>#N/A</v>
      </c>
      <c r="BT403" s="43" t="e">
        <f>IF(BT402&lt;'Retirement Calculator'!$B$68,BT402+1,NA())</f>
        <v>#N/A</v>
      </c>
      <c r="BW403" s="43" t="str">
        <f t="shared" si="138"/>
        <v/>
      </c>
      <c r="BX403" s="43" t="e">
        <f t="shared" si="139"/>
        <v>#N/A</v>
      </c>
      <c r="BY403" s="43" t="e">
        <f>IF(BY402&lt;'Retirement Calculator'!$B$68,BY402+1,NA())</f>
        <v>#N/A</v>
      </c>
    </row>
    <row r="404" spans="1:77">
      <c r="A404" s="44"/>
      <c r="B404" s="12" t="e">
        <f xml:space="preserve"> IF(ISERROR(F404),NA(),AI404)</f>
        <v>#N/A</v>
      </c>
      <c r="C404" s="71"/>
      <c r="D404" s="104"/>
      <c r="E404" s="99"/>
      <c r="F404" s="102" t="e">
        <f t="shared" si="123"/>
        <v>#N/A</v>
      </c>
      <c r="G404" s="103" t="str">
        <f>IF(D404="","",(D404+G403)*(1+((1+'Retirement Calculator'!$B$56)^(1/12)-1)))</f>
        <v/>
      </c>
      <c r="H404" s="55" t="str">
        <f>IF(C404="","",FV((1+'Retirement Calculator'!$B$56)^(1/12)-1,AI404,-C404,,0))</f>
        <v/>
      </c>
      <c r="I404" s="71"/>
      <c r="J404" s="99"/>
      <c r="K404" s="99"/>
      <c r="L404" s="102" t="e">
        <f t="shared" si="124"/>
        <v>#N/A</v>
      </c>
      <c r="M404" s="12" t="str">
        <f>IF(I404="","",FV((1+'Retirement Calculator'!$B$57)^(1/12)-1,AR404,-I404,,0))</f>
        <v/>
      </c>
      <c r="N404" s="12" t="str">
        <f>IF(J404="","",(J404+N403)*(1+((1+'Retirement Calculator'!$B$57)^(1/12)-1)))</f>
        <v/>
      </c>
      <c r="O404" s="71"/>
      <c r="P404" s="71"/>
      <c r="Q404" s="99"/>
      <c r="R404" s="69" t="e">
        <f t="shared" si="125"/>
        <v>#N/A</v>
      </c>
      <c r="S404" s="12" t="str">
        <f>IF(O404="","",FV((1+'Retirement Calculator'!$B$58)^(1/12)-1,BA404,-O404,,0))</f>
        <v/>
      </c>
      <c r="T404" s="43" t="str">
        <f>IF(P404="","",(P404+T403)*(1+((1+'Retirement Calculator'!$B$58)^(1/12)-1)))</f>
        <v/>
      </c>
      <c r="U404" s="71"/>
      <c r="V404" s="99"/>
      <c r="W404" s="108" t="str">
        <f>IF(U404="","",(U404+W403)*(1+((1+'Retirement Calculator'!$C$65)^(1/12)-1)))</f>
        <v/>
      </c>
      <c r="X404" s="73">
        <f t="shared" si="120"/>
        <v>0</v>
      </c>
      <c r="Y404" s="83" t="str">
        <f>IF(ISERROR(B404),"",SUM($X$5:X404))</f>
        <v/>
      </c>
      <c r="Z404" s="73">
        <f t="shared" si="121"/>
        <v>0</v>
      </c>
      <c r="AA404" s="83" t="str">
        <f>IF(ISERROR(B404),"",IF(Z404=0,NA(),SUM($Z$5:Z404)))</f>
        <v/>
      </c>
      <c r="AB404" s="83">
        <f t="shared" si="122"/>
        <v>0</v>
      </c>
      <c r="AC404" s="83" t="str">
        <f>IF(ISERROR(B404),"",IF(AB404=0,NA(),SUM($AB$5:AB404)))</f>
        <v/>
      </c>
      <c r="AD404" s="68" t="str">
        <f>IF(ISERROR(AI404),"",IF(AG404=AG403+1,AD403*(1+'Retirement Calculator'!$B$6),AD403))</f>
        <v/>
      </c>
      <c r="AE404" s="135"/>
      <c r="AF404" s="83" t="str">
        <f>IF(AE404="","",NPER((1+'Retirement Calculator'!$B$15)/(1+'Retirement Calculator'!$B$14)-1,-12*AE404,AA404,,1))</f>
        <v/>
      </c>
      <c r="AG404" s="129" t="str">
        <f t="shared" si="126"/>
        <v/>
      </c>
      <c r="AH404" s="43" t="e">
        <f t="shared" si="127"/>
        <v>#N/A</v>
      </c>
      <c r="AI404" s="43" t="e">
        <f>IF(AI403&lt;'Retirement Calculator'!$B$68,AI403+1,NA())</f>
        <v>#N/A</v>
      </c>
      <c r="AJ404" s="47" t="str">
        <f>IF(ISERROR(AI404),"",IF(AG404=AG403+1,AJ403*(1+'Retirement Calculator'!$B$67),AJ403))</f>
        <v/>
      </c>
      <c r="AK404" s="43" t="e">
        <f>IF(ISERROR(AJ404),"",FV((1+'Retirement Calculator'!$B$56)^(1/12)-1,AI404,-AJ404,,0))</f>
        <v>#N/A</v>
      </c>
      <c r="AL404" s="47">
        <f>SUM($AJ$5:AJ404)</f>
        <v>15743347.467671828</v>
      </c>
      <c r="AN404" s="43" t="str">
        <f>IF(C404="","",SUM($C$5:C404))</f>
        <v/>
      </c>
      <c r="AP404" s="43" t="str">
        <f t="shared" si="128"/>
        <v/>
      </c>
      <c r="AQ404" s="43" t="e">
        <f t="shared" si="129"/>
        <v>#N/A</v>
      </c>
      <c r="AR404" s="43" t="e">
        <f>IF(AR403&lt;'Retirement Calculator'!$B$68,AR403+1,NA())</f>
        <v>#N/A</v>
      </c>
      <c r="AS404" s="45" t="str">
        <f>IF(ISERROR(AR404),"",IF(AP404=AP403+1,AS403*(1+'Retirement Calculator'!$B$67),AS403))</f>
        <v/>
      </c>
      <c r="AT404" s="43" t="e">
        <f>IF(ISERROR(AS404),"",FV((1+'Retirement Calculator'!$B$57)^(1/12)-1,AR404,-AS404,,0))</f>
        <v>#N/A</v>
      </c>
      <c r="AU404" s="47" t="e">
        <f>SUM($AJ$5:AS404)</f>
        <v>#N/A</v>
      </c>
      <c r="AW404" s="43" t="str">
        <f>IF(I404="","",SUM($I$5:I404))</f>
        <v/>
      </c>
      <c r="AY404" s="43" t="str">
        <f t="shared" si="130"/>
        <v/>
      </c>
      <c r="AZ404" s="43" t="e">
        <f t="shared" si="131"/>
        <v>#N/A</v>
      </c>
      <c r="BA404" s="43" t="e">
        <f>IF(BA403&lt;'Retirement Calculator'!$B$68,BA403+1,NA())</f>
        <v>#N/A</v>
      </c>
      <c r="BB404" s="45" t="str">
        <f>IF(ISERROR(BA404),"",IF(AY404=AY403+1,BB403*(1+'Retirement Calculator'!$B$67),BB403))</f>
        <v/>
      </c>
      <c r="BC404" s="43" t="e">
        <f>IF(ISERROR(BB404),"",FV((1+'Retirement Calculator'!$B$58)^(1/12)-1,BA404,-BB404,,0))</f>
        <v>#N/A</v>
      </c>
      <c r="BD404" s="47" t="e">
        <f>SUM($AJ$5:BB404)</f>
        <v>#N/A</v>
      </c>
      <c r="BF404" s="43" t="str">
        <f>IF(O404="","",SUM($O$5:O404))</f>
        <v/>
      </c>
      <c r="BH404" s="43" t="str">
        <f t="shared" si="132"/>
        <v/>
      </c>
      <c r="BI404" s="43" t="e">
        <f t="shared" si="133"/>
        <v>#N/A</v>
      </c>
      <c r="BJ404" s="43" t="e">
        <f>IF(BJ403&lt;'Retirement Calculator'!$B$68,BJ403+1,NA())</f>
        <v>#N/A</v>
      </c>
      <c r="BM404" s="43" t="str">
        <f t="shared" si="134"/>
        <v/>
      </c>
      <c r="BN404" s="43" t="e">
        <f t="shared" si="135"/>
        <v>#N/A</v>
      </c>
      <c r="BO404" s="43" t="e">
        <f>IF(BO403&lt;'Retirement Calculator'!$B$68,BO403+1,NA())</f>
        <v>#N/A</v>
      </c>
      <c r="BR404" s="43" t="str">
        <f t="shared" si="136"/>
        <v/>
      </c>
      <c r="BS404" s="43" t="e">
        <f t="shared" si="137"/>
        <v>#N/A</v>
      </c>
      <c r="BT404" s="43" t="e">
        <f>IF(BT403&lt;'Retirement Calculator'!$B$68,BT403+1,NA())</f>
        <v>#N/A</v>
      </c>
      <c r="BW404" s="43" t="str">
        <f t="shared" si="138"/>
        <v/>
      </c>
      <c r="BX404" s="43" t="e">
        <f t="shared" si="139"/>
        <v>#N/A</v>
      </c>
      <c r="BY404" s="43" t="e">
        <f>IF(BY403&lt;'Retirement Calculator'!$B$68,BY403+1,NA())</f>
        <v>#N/A</v>
      </c>
    </row>
    <row r="405" spans="1:77">
      <c r="A405" s="44"/>
      <c r="B405" s="12" t="e">
        <f xml:space="preserve"> IF(ISERROR(F405),NA(),AI405)</f>
        <v>#N/A</v>
      </c>
      <c r="C405" s="71"/>
      <c r="D405" s="104"/>
      <c r="E405" s="99"/>
      <c r="F405" s="102" t="e">
        <f t="shared" si="123"/>
        <v>#N/A</v>
      </c>
      <c r="G405" s="103" t="str">
        <f>IF(D405="","",(D405+G404)*(1+((1+'Retirement Calculator'!$B$56)^(1/12)-1)))</f>
        <v/>
      </c>
      <c r="H405" s="55" t="str">
        <f>IF(C405="","",FV((1+'Retirement Calculator'!$B$56)^(1/12)-1,AI405,-C405,,0))</f>
        <v/>
      </c>
      <c r="I405" s="71"/>
      <c r="J405" s="99"/>
      <c r="K405" s="99"/>
      <c r="L405" s="102" t="e">
        <f t="shared" si="124"/>
        <v>#N/A</v>
      </c>
      <c r="M405" s="12" t="str">
        <f>IF(I405="","",FV((1+'Retirement Calculator'!$B$57)^(1/12)-1,AR405,-I405,,0))</f>
        <v/>
      </c>
      <c r="N405" s="12" t="str">
        <f>IF(J405="","",(J405+N404)*(1+((1+'Retirement Calculator'!$B$57)^(1/12)-1)))</f>
        <v/>
      </c>
      <c r="O405" s="71"/>
      <c r="P405" s="71"/>
      <c r="Q405" s="99"/>
      <c r="R405" s="69" t="e">
        <f t="shared" si="125"/>
        <v>#N/A</v>
      </c>
      <c r="S405" s="12" t="str">
        <f>IF(O405="","",FV((1+'Retirement Calculator'!$B$58)^(1/12)-1,BA405,-O405,,0))</f>
        <v/>
      </c>
      <c r="T405" s="43" t="str">
        <f>IF(P405="","",(P405+T404)*(1+((1+'Retirement Calculator'!$B$58)^(1/12)-1)))</f>
        <v/>
      </c>
      <c r="U405" s="71"/>
      <c r="V405" s="99"/>
      <c r="W405" s="108" t="str">
        <f>IF(U405="","",(U405+W404)*(1+((1+'Retirement Calculator'!$C$65)^(1/12)-1)))</f>
        <v/>
      </c>
      <c r="X405" s="73">
        <f t="shared" si="120"/>
        <v>0</v>
      </c>
      <c r="Y405" s="83" t="str">
        <f>IF(ISERROR(B405),"",SUM($X$5:X405))</f>
        <v/>
      </c>
      <c r="Z405" s="73">
        <f t="shared" si="121"/>
        <v>0</v>
      </c>
      <c r="AA405" s="83" t="str">
        <f>IF(ISERROR(B405),"",IF(Z405=0,NA(),SUM($Z$5:Z405)))</f>
        <v/>
      </c>
      <c r="AB405" s="83">
        <f t="shared" si="122"/>
        <v>0</v>
      </c>
      <c r="AC405" s="83" t="str">
        <f>IF(ISERROR(B405),"",IF(AB405=0,NA(),SUM($AB$5:AB405)))</f>
        <v/>
      </c>
      <c r="AD405" s="68" t="str">
        <f>IF(ISERROR(AI405),"",IF(AG405=AG404+1,AD404*(1+'Retirement Calculator'!$B$6),AD404))</f>
        <v/>
      </c>
      <c r="AE405" s="135"/>
      <c r="AF405" s="83" t="str">
        <f>IF(AE405="","",NPER((1+'Retirement Calculator'!$B$15)/(1+'Retirement Calculator'!$B$14)-1,-12*AE405,AA405,,1))</f>
        <v/>
      </c>
      <c r="AG405" s="129" t="str">
        <f t="shared" si="126"/>
        <v/>
      </c>
      <c r="AH405" s="43" t="e">
        <f t="shared" si="127"/>
        <v>#N/A</v>
      </c>
      <c r="AI405" s="43" t="e">
        <f>IF(AI404&lt;'Retirement Calculator'!$B$68,AI404+1,NA())</f>
        <v>#N/A</v>
      </c>
      <c r="AJ405" s="47" t="str">
        <f>IF(ISERROR(AI405),"",IF(AG405=AG404+1,AJ404*(1+'Retirement Calculator'!$B$67),AJ404))</f>
        <v/>
      </c>
      <c r="AK405" s="43" t="e">
        <f>IF(ISERROR(AJ405),"",FV((1+'Retirement Calculator'!$B$56)^(1/12)-1,AI405,-AJ405,,0))</f>
        <v>#N/A</v>
      </c>
      <c r="AL405" s="47">
        <f>SUM($AJ$5:AJ405)</f>
        <v>15743347.467671828</v>
      </c>
      <c r="AN405" s="43" t="str">
        <f>IF(C405="","",SUM($C$5:C405))</f>
        <v/>
      </c>
      <c r="AP405" s="43" t="str">
        <f t="shared" si="128"/>
        <v/>
      </c>
      <c r="AQ405" s="43" t="e">
        <f t="shared" si="129"/>
        <v>#N/A</v>
      </c>
      <c r="AR405" s="43" t="e">
        <f>IF(AR404&lt;'Retirement Calculator'!$B$68,AR404+1,NA())</f>
        <v>#N/A</v>
      </c>
      <c r="AS405" s="45" t="str">
        <f>IF(ISERROR(AR405),"",IF(AP405=AP404+1,AS404*(1+'Retirement Calculator'!$B$67),AS404))</f>
        <v/>
      </c>
      <c r="AT405" s="43" t="e">
        <f>IF(ISERROR(AS405),"",FV((1+'Retirement Calculator'!$B$57)^(1/12)-1,AR405,-AS405,,0))</f>
        <v>#N/A</v>
      </c>
      <c r="AU405" s="47" t="e">
        <f>SUM($AJ$5:AS405)</f>
        <v>#N/A</v>
      </c>
      <c r="AW405" s="43" t="str">
        <f>IF(I405="","",SUM($I$5:I405))</f>
        <v/>
      </c>
      <c r="AY405" s="43" t="str">
        <f t="shared" si="130"/>
        <v/>
      </c>
      <c r="AZ405" s="43" t="e">
        <f t="shared" si="131"/>
        <v>#N/A</v>
      </c>
      <c r="BA405" s="43" t="e">
        <f>IF(BA404&lt;'Retirement Calculator'!$B$68,BA404+1,NA())</f>
        <v>#N/A</v>
      </c>
      <c r="BB405" s="45" t="str">
        <f>IF(ISERROR(BA405),"",IF(AY405=AY404+1,BB404*(1+'Retirement Calculator'!$B$67),BB404))</f>
        <v/>
      </c>
      <c r="BC405" s="43" t="e">
        <f>IF(ISERROR(BB405),"",FV((1+'Retirement Calculator'!$B$58)^(1/12)-1,BA405,-BB405,,0))</f>
        <v>#N/A</v>
      </c>
      <c r="BD405" s="47" t="e">
        <f>SUM($AJ$5:BB405)</f>
        <v>#N/A</v>
      </c>
      <c r="BF405" s="43" t="str">
        <f>IF(O405="","",SUM($O$5:O405))</f>
        <v/>
      </c>
      <c r="BH405" s="43" t="str">
        <f t="shared" si="132"/>
        <v/>
      </c>
      <c r="BI405" s="43" t="e">
        <f t="shared" si="133"/>
        <v>#N/A</v>
      </c>
      <c r="BJ405" s="43" t="e">
        <f>IF(BJ404&lt;'Retirement Calculator'!$B$68,BJ404+1,NA())</f>
        <v>#N/A</v>
      </c>
      <c r="BM405" s="43" t="str">
        <f t="shared" si="134"/>
        <v/>
      </c>
      <c r="BN405" s="43" t="e">
        <f t="shared" si="135"/>
        <v>#N/A</v>
      </c>
      <c r="BO405" s="43" t="e">
        <f>IF(BO404&lt;'Retirement Calculator'!$B$68,BO404+1,NA())</f>
        <v>#N/A</v>
      </c>
      <c r="BR405" s="43" t="str">
        <f t="shared" si="136"/>
        <v/>
      </c>
      <c r="BS405" s="43" t="e">
        <f t="shared" si="137"/>
        <v>#N/A</v>
      </c>
      <c r="BT405" s="43" t="e">
        <f>IF(BT404&lt;'Retirement Calculator'!$B$68,BT404+1,NA())</f>
        <v>#N/A</v>
      </c>
      <c r="BW405" s="43" t="str">
        <f t="shared" si="138"/>
        <v/>
      </c>
      <c r="BX405" s="43" t="e">
        <f t="shared" si="139"/>
        <v>#N/A</v>
      </c>
      <c r="BY405" s="43" t="e">
        <f>IF(BY404&lt;'Retirement Calculator'!$B$68,BY404+1,NA())</f>
        <v>#N/A</v>
      </c>
    </row>
    <row r="406" spans="1:77">
      <c r="A406" s="44"/>
      <c r="B406" s="12" t="e">
        <f xml:space="preserve"> IF(ISERROR(F406),NA(),AI406)</f>
        <v>#N/A</v>
      </c>
      <c r="C406" s="71"/>
      <c r="D406" s="104"/>
      <c r="E406" s="99"/>
      <c r="F406" s="102" t="e">
        <f t="shared" si="123"/>
        <v>#N/A</v>
      </c>
      <c r="G406" s="103" t="str">
        <f>IF(D406="","",(D406+G405)*(1+((1+'Retirement Calculator'!$B$56)^(1/12)-1)))</f>
        <v/>
      </c>
      <c r="H406" s="55" t="str">
        <f>IF(C406="","",FV((1+'Retirement Calculator'!$B$56)^(1/12)-1,AI406,-C406,,0))</f>
        <v/>
      </c>
      <c r="I406" s="71"/>
      <c r="J406" s="99"/>
      <c r="K406" s="99"/>
      <c r="L406" s="102" t="e">
        <f t="shared" si="124"/>
        <v>#N/A</v>
      </c>
      <c r="M406" s="12" t="str">
        <f>IF(I406="","",FV((1+'Retirement Calculator'!$B$57)^(1/12)-1,AR406,-I406,,0))</f>
        <v/>
      </c>
      <c r="N406" s="12" t="str">
        <f>IF(J406="","",(J406+N405)*(1+((1+'Retirement Calculator'!$B$57)^(1/12)-1)))</f>
        <v/>
      </c>
      <c r="O406" s="71"/>
      <c r="P406" s="71"/>
      <c r="Q406" s="99"/>
      <c r="R406" s="69" t="e">
        <f t="shared" si="125"/>
        <v>#N/A</v>
      </c>
      <c r="S406" s="12" t="str">
        <f>IF(O406="","",FV((1+'Retirement Calculator'!$B$58)^(1/12)-1,BA406,-O406,,0))</f>
        <v/>
      </c>
      <c r="T406" s="43" t="str">
        <f>IF(P406="","",(P406+T405)*(1+((1+'Retirement Calculator'!$B$58)^(1/12)-1)))</f>
        <v/>
      </c>
      <c r="U406" s="71"/>
      <c r="V406" s="99"/>
      <c r="W406" s="108" t="str">
        <f>IF(U406="","",(U406+W405)*(1+((1+'Retirement Calculator'!$C$65)^(1/12)-1)))</f>
        <v/>
      </c>
      <c r="X406" s="73">
        <f t="shared" si="120"/>
        <v>0</v>
      </c>
      <c r="Y406" s="83" t="str">
        <f>IF(ISERROR(B406),"",SUM($X$5:X406))</f>
        <v/>
      </c>
      <c r="Z406" s="73">
        <f t="shared" si="121"/>
        <v>0</v>
      </c>
      <c r="AA406" s="83" t="str">
        <f>IF(ISERROR(B406),"",IF(Z406=0,NA(),SUM($Z$5:Z406)))</f>
        <v/>
      </c>
      <c r="AB406" s="83">
        <f t="shared" si="122"/>
        <v>0</v>
      </c>
      <c r="AC406" s="83" t="str">
        <f>IF(ISERROR(B406),"",IF(AB406=0,NA(),SUM($AB$5:AB406)))</f>
        <v/>
      </c>
      <c r="AD406" s="68" t="str">
        <f>IF(ISERROR(AI406),"",IF(AG406=AG405+1,AD405*(1+'Retirement Calculator'!$B$6),AD405))</f>
        <v/>
      </c>
      <c r="AE406" s="135"/>
      <c r="AF406" s="83" t="str">
        <f>IF(AE406="","",NPER((1+'Retirement Calculator'!$B$15)/(1+'Retirement Calculator'!$B$14)-1,-12*AE406,AA406,,1))</f>
        <v/>
      </c>
      <c r="AG406" s="129" t="str">
        <f t="shared" si="126"/>
        <v/>
      </c>
      <c r="AH406" s="43" t="e">
        <f t="shared" si="127"/>
        <v>#N/A</v>
      </c>
      <c r="AI406" s="43" t="e">
        <f>IF(AI405&lt;'Retirement Calculator'!$B$68,AI405+1,NA())</f>
        <v>#N/A</v>
      </c>
      <c r="AJ406" s="47" t="str">
        <f>IF(ISERROR(AI406),"",IF(AG406=AG405+1,AJ405*(1+'Retirement Calculator'!$B$67),AJ405))</f>
        <v/>
      </c>
      <c r="AK406" s="43" t="e">
        <f>IF(ISERROR(AJ406),"",FV((1+'Retirement Calculator'!$B$56)^(1/12)-1,AI406,-AJ406,,0))</f>
        <v>#N/A</v>
      </c>
      <c r="AL406" s="47">
        <f>SUM($AJ$5:AJ406)</f>
        <v>15743347.467671828</v>
      </c>
      <c r="AN406" s="43" t="str">
        <f>IF(C406="","",SUM($C$5:C406))</f>
        <v/>
      </c>
      <c r="AP406" s="43" t="str">
        <f t="shared" si="128"/>
        <v/>
      </c>
      <c r="AQ406" s="43" t="e">
        <f t="shared" si="129"/>
        <v>#N/A</v>
      </c>
      <c r="AR406" s="43" t="e">
        <f>IF(AR405&lt;'Retirement Calculator'!$B$68,AR405+1,NA())</f>
        <v>#N/A</v>
      </c>
      <c r="AS406" s="45" t="str">
        <f>IF(ISERROR(AR406),"",IF(AP406=AP405+1,AS405*(1+'Retirement Calculator'!$B$67),AS405))</f>
        <v/>
      </c>
      <c r="AT406" s="43" t="e">
        <f>IF(ISERROR(AS406),"",FV((1+'Retirement Calculator'!$B$57)^(1/12)-1,AR406,-AS406,,0))</f>
        <v>#N/A</v>
      </c>
      <c r="AU406" s="47" t="e">
        <f>SUM($AJ$5:AS406)</f>
        <v>#N/A</v>
      </c>
      <c r="AW406" s="43" t="str">
        <f>IF(I406="","",SUM($I$5:I406))</f>
        <v/>
      </c>
      <c r="AY406" s="43" t="str">
        <f t="shared" si="130"/>
        <v/>
      </c>
      <c r="AZ406" s="43" t="e">
        <f t="shared" si="131"/>
        <v>#N/A</v>
      </c>
      <c r="BA406" s="43" t="e">
        <f>IF(BA405&lt;'Retirement Calculator'!$B$68,BA405+1,NA())</f>
        <v>#N/A</v>
      </c>
      <c r="BB406" s="45" t="str">
        <f>IF(ISERROR(BA406),"",IF(AY406=AY405+1,BB405*(1+'Retirement Calculator'!$B$67),BB405))</f>
        <v/>
      </c>
      <c r="BC406" s="43" t="e">
        <f>IF(ISERROR(BB406),"",FV((1+'Retirement Calculator'!$B$58)^(1/12)-1,BA406,-BB406,,0))</f>
        <v>#N/A</v>
      </c>
      <c r="BD406" s="47" t="e">
        <f>SUM($AJ$5:BB406)</f>
        <v>#N/A</v>
      </c>
      <c r="BF406" s="43" t="str">
        <f>IF(O406="","",SUM($O$5:O406))</f>
        <v/>
      </c>
      <c r="BH406" s="43" t="str">
        <f t="shared" si="132"/>
        <v/>
      </c>
      <c r="BI406" s="43" t="e">
        <f t="shared" si="133"/>
        <v>#N/A</v>
      </c>
      <c r="BJ406" s="43" t="e">
        <f>IF(BJ405&lt;'Retirement Calculator'!$B$68,BJ405+1,NA())</f>
        <v>#N/A</v>
      </c>
      <c r="BM406" s="43" t="str">
        <f t="shared" si="134"/>
        <v/>
      </c>
      <c r="BN406" s="43" t="e">
        <f t="shared" si="135"/>
        <v>#N/A</v>
      </c>
      <c r="BO406" s="43" t="e">
        <f>IF(BO405&lt;'Retirement Calculator'!$B$68,BO405+1,NA())</f>
        <v>#N/A</v>
      </c>
      <c r="BR406" s="43" t="str">
        <f t="shared" si="136"/>
        <v/>
      </c>
      <c r="BS406" s="43" t="e">
        <f t="shared" si="137"/>
        <v>#N/A</v>
      </c>
      <c r="BT406" s="43" t="e">
        <f>IF(BT405&lt;'Retirement Calculator'!$B$68,BT405+1,NA())</f>
        <v>#N/A</v>
      </c>
      <c r="BW406" s="43" t="str">
        <f t="shared" si="138"/>
        <v/>
      </c>
      <c r="BX406" s="43" t="e">
        <f t="shared" si="139"/>
        <v>#N/A</v>
      </c>
      <c r="BY406" s="43" t="e">
        <f>IF(BY405&lt;'Retirement Calculator'!$B$68,BY405+1,NA())</f>
        <v>#N/A</v>
      </c>
    </row>
    <row r="407" spans="1:77">
      <c r="A407" s="44"/>
      <c r="B407" s="12" t="e">
        <f xml:space="preserve"> IF(ISERROR(F407),NA(),AI407)</f>
        <v>#N/A</v>
      </c>
      <c r="C407" s="71"/>
      <c r="D407" s="104"/>
      <c r="E407" s="99"/>
      <c r="F407" s="102" t="e">
        <f t="shared" si="123"/>
        <v>#N/A</v>
      </c>
      <c r="G407" s="103" t="str">
        <f>IF(D407="","",(D407+G406)*(1+((1+'Retirement Calculator'!$B$56)^(1/12)-1)))</f>
        <v/>
      </c>
      <c r="H407" s="55" t="str">
        <f>IF(C407="","",FV((1+'Retirement Calculator'!$B$56)^(1/12)-1,AI407,-C407,,0))</f>
        <v/>
      </c>
      <c r="I407" s="71"/>
      <c r="J407" s="99"/>
      <c r="K407" s="99"/>
      <c r="L407" s="102" t="e">
        <f t="shared" si="124"/>
        <v>#N/A</v>
      </c>
      <c r="M407" s="12" t="str">
        <f>IF(I407="","",FV((1+'Retirement Calculator'!$B$57)^(1/12)-1,AR407,-I407,,0))</f>
        <v/>
      </c>
      <c r="N407" s="12" t="str">
        <f>IF(J407="","",(J407+N406)*(1+((1+'Retirement Calculator'!$B$57)^(1/12)-1)))</f>
        <v/>
      </c>
      <c r="O407" s="71"/>
      <c r="P407" s="71"/>
      <c r="Q407" s="99"/>
      <c r="R407" s="69" t="e">
        <f t="shared" si="125"/>
        <v>#N/A</v>
      </c>
      <c r="S407" s="12" t="str">
        <f>IF(O407="","",FV((1+'Retirement Calculator'!$B$58)^(1/12)-1,BA407,-O407,,0))</f>
        <v/>
      </c>
      <c r="T407" s="43" t="str">
        <f>IF(P407="","",(P407+T406)*(1+((1+'Retirement Calculator'!$B$58)^(1/12)-1)))</f>
        <v/>
      </c>
      <c r="U407" s="71"/>
      <c r="V407" s="99"/>
      <c r="W407" s="108" t="str">
        <f>IF(U407="","",(U407+W406)*(1+((1+'Retirement Calculator'!$C$65)^(1/12)-1)))</f>
        <v/>
      </c>
      <c r="X407" s="73">
        <f t="shared" si="120"/>
        <v>0</v>
      </c>
      <c r="Y407" s="83" t="str">
        <f>IF(ISERROR(B407),"",SUM($X$5:X407))</f>
        <v/>
      </c>
      <c r="Z407" s="73">
        <f t="shared" si="121"/>
        <v>0</v>
      </c>
      <c r="AA407" s="83" t="str">
        <f>IF(ISERROR(B407),"",IF(Z407=0,NA(),SUM($Z$5:Z407)))</f>
        <v/>
      </c>
      <c r="AB407" s="83">
        <f t="shared" si="122"/>
        <v>0</v>
      </c>
      <c r="AC407" s="83" t="str">
        <f>IF(ISERROR(B407),"",IF(AB407=0,NA(),SUM($AB$5:AB407)))</f>
        <v/>
      </c>
      <c r="AD407" s="68" t="str">
        <f>IF(ISERROR(AI407),"",IF(AG407=AG406+1,AD406*(1+'Retirement Calculator'!$B$6),AD406))</f>
        <v/>
      </c>
      <c r="AE407" s="135"/>
      <c r="AF407" s="83" t="str">
        <f>IF(AE407="","",NPER((1+'Retirement Calculator'!$B$15)/(1+'Retirement Calculator'!$B$14)-1,-12*AE407,AA407,,1))</f>
        <v/>
      </c>
      <c r="AG407" s="129" t="str">
        <f t="shared" si="126"/>
        <v/>
      </c>
      <c r="AH407" s="43" t="e">
        <f t="shared" si="127"/>
        <v>#N/A</v>
      </c>
      <c r="AI407" s="43" t="e">
        <f>IF(AI406&lt;'Retirement Calculator'!$B$68,AI406+1,NA())</f>
        <v>#N/A</v>
      </c>
      <c r="AJ407" s="47" t="str">
        <f>IF(ISERROR(AI407),"",IF(AG407=AG406+1,AJ406*(1+'Retirement Calculator'!$B$67),AJ406))</f>
        <v/>
      </c>
      <c r="AK407" s="43" t="e">
        <f>IF(ISERROR(AJ407),"",FV((1+'Retirement Calculator'!$B$56)^(1/12)-1,AI407,-AJ407,,0))</f>
        <v>#N/A</v>
      </c>
      <c r="AL407" s="47">
        <f>SUM($AJ$5:AJ407)</f>
        <v>15743347.467671828</v>
      </c>
      <c r="AN407" s="43" t="str">
        <f>IF(C407="","",SUM($C$5:C407))</f>
        <v/>
      </c>
      <c r="AP407" s="43" t="str">
        <f t="shared" si="128"/>
        <v/>
      </c>
      <c r="AQ407" s="43" t="e">
        <f t="shared" si="129"/>
        <v>#N/A</v>
      </c>
      <c r="AR407" s="43" t="e">
        <f>IF(AR406&lt;'Retirement Calculator'!$B$68,AR406+1,NA())</f>
        <v>#N/A</v>
      </c>
      <c r="AS407" s="45" t="str">
        <f>IF(ISERROR(AR407),"",IF(AP407=AP406+1,AS406*(1+'Retirement Calculator'!$B$67),AS406))</f>
        <v/>
      </c>
      <c r="AT407" s="43" t="e">
        <f>IF(ISERROR(AS407),"",FV((1+'Retirement Calculator'!$B$57)^(1/12)-1,AR407,-AS407,,0))</f>
        <v>#N/A</v>
      </c>
      <c r="AU407" s="47" t="e">
        <f>SUM($AJ$5:AS407)</f>
        <v>#N/A</v>
      </c>
      <c r="AW407" s="43" t="str">
        <f>IF(I407="","",SUM($I$5:I407))</f>
        <v/>
      </c>
      <c r="AY407" s="43" t="str">
        <f t="shared" si="130"/>
        <v/>
      </c>
      <c r="AZ407" s="43" t="e">
        <f t="shared" si="131"/>
        <v>#N/A</v>
      </c>
      <c r="BA407" s="43" t="e">
        <f>IF(BA406&lt;'Retirement Calculator'!$B$68,BA406+1,NA())</f>
        <v>#N/A</v>
      </c>
      <c r="BB407" s="45" t="str">
        <f>IF(ISERROR(BA407),"",IF(AY407=AY406+1,BB406*(1+'Retirement Calculator'!$B$67),BB406))</f>
        <v/>
      </c>
      <c r="BC407" s="43" t="e">
        <f>IF(ISERROR(BB407),"",FV((1+'Retirement Calculator'!$B$58)^(1/12)-1,BA407,-BB407,,0))</f>
        <v>#N/A</v>
      </c>
      <c r="BD407" s="47" t="e">
        <f>SUM($AJ$5:BB407)</f>
        <v>#N/A</v>
      </c>
      <c r="BF407" s="43" t="str">
        <f>IF(O407="","",SUM($O$5:O407))</f>
        <v/>
      </c>
      <c r="BH407" s="43" t="str">
        <f t="shared" si="132"/>
        <v/>
      </c>
      <c r="BI407" s="43" t="e">
        <f t="shared" si="133"/>
        <v>#N/A</v>
      </c>
      <c r="BJ407" s="43" t="e">
        <f>IF(BJ406&lt;'Retirement Calculator'!$B$68,BJ406+1,NA())</f>
        <v>#N/A</v>
      </c>
      <c r="BM407" s="43" t="str">
        <f t="shared" si="134"/>
        <v/>
      </c>
      <c r="BN407" s="43" t="e">
        <f t="shared" si="135"/>
        <v>#N/A</v>
      </c>
      <c r="BO407" s="43" t="e">
        <f>IF(BO406&lt;'Retirement Calculator'!$B$68,BO406+1,NA())</f>
        <v>#N/A</v>
      </c>
      <c r="BR407" s="43" t="str">
        <f t="shared" si="136"/>
        <v/>
      </c>
      <c r="BS407" s="43" t="e">
        <f t="shared" si="137"/>
        <v>#N/A</v>
      </c>
      <c r="BT407" s="43" t="e">
        <f>IF(BT406&lt;'Retirement Calculator'!$B$68,BT406+1,NA())</f>
        <v>#N/A</v>
      </c>
      <c r="BW407" s="43" t="str">
        <f t="shared" si="138"/>
        <v/>
      </c>
      <c r="BX407" s="43" t="e">
        <f t="shared" si="139"/>
        <v>#N/A</v>
      </c>
      <c r="BY407" s="43" t="e">
        <f>IF(BY406&lt;'Retirement Calculator'!$B$68,BY406+1,NA())</f>
        <v>#N/A</v>
      </c>
    </row>
    <row r="408" spans="1:77">
      <c r="A408" s="44"/>
      <c r="B408" s="12" t="e">
        <f xml:space="preserve"> IF(ISERROR(F408),NA(),AI408)</f>
        <v>#N/A</v>
      </c>
      <c r="C408" s="71"/>
      <c r="D408" s="104"/>
      <c r="E408" s="99"/>
      <c r="F408" s="102" t="e">
        <f t="shared" si="123"/>
        <v>#N/A</v>
      </c>
      <c r="G408" s="103" t="str">
        <f>IF(D408="","",(D408+G407)*(1+((1+'Retirement Calculator'!$B$56)^(1/12)-1)))</f>
        <v/>
      </c>
      <c r="H408" s="55" t="str">
        <f>IF(C408="","",FV((1+'Retirement Calculator'!$B$56)^(1/12)-1,AI408,-C408,,0))</f>
        <v/>
      </c>
      <c r="I408" s="71"/>
      <c r="J408" s="99"/>
      <c r="K408" s="99"/>
      <c r="L408" s="102" t="e">
        <f t="shared" si="124"/>
        <v>#N/A</v>
      </c>
      <c r="M408" s="12" t="str">
        <f>IF(I408="","",FV((1+'Retirement Calculator'!$B$57)^(1/12)-1,AR408,-I408,,0))</f>
        <v/>
      </c>
      <c r="N408" s="12" t="str">
        <f>IF(J408="","",(J408+N407)*(1+((1+'Retirement Calculator'!$B$57)^(1/12)-1)))</f>
        <v/>
      </c>
      <c r="O408" s="71"/>
      <c r="P408" s="71"/>
      <c r="Q408" s="99"/>
      <c r="R408" s="69" t="e">
        <f t="shared" si="125"/>
        <v>#N/A</v>
      </c>
      <c r="S408" s="12" t="str">
        <f>IF(O408="","",FV((1+'Retirement Calculator'!$B$58)^(1/12)-1,BA408,-O408,,0))</f>
        <v/>
      </c>
      <c r="T408" s="43" t="str">
        <f>IF(P408="","",(P408+T407)*(1+((1+'Retirement Calculator'!$B$58)^(1/12)-1)))</f>
        <v/>
      </c>
      <c r="U408" s="71"/>
      <c r="V408" s="99"/>
      <c r="W408" s="108" t="str">
        <f>IF(U408="","",(U408+W407)*(1+((1+'Retirement Calculator'!$C$65)^(1/12)-1)))</f>
        <v/>
      </c>
      <c r="X408" s="73">
        <f t="shared" si="120"/>
        <v>0</v>
      </c>
      <c r="Y408" s="83" t="str">
        <f>IF(ISERROR(B408),"",SUM($X$5:X408))</f>
        <v/>
      </c>
      <c r="Z408" s="73">
        <f t="shared" si="121"/>
        <v>0</v>
      </c>
      <c r="AA408" s="83" t="str">
        <f>IF(ISERROR(B408),"",IF(Z408=0,NA(),SUM($Z$5:Z408)))</f>
        <v/>
      </c>
      <c r="AB408" s="83">
        <f t="shared" si="122"/>
        <v>0</v>
      </c>
      <c r="AC408" s="83" t="str">
        <f>IF(ISERROR(B408),"",IF(AB408=0,NA(),SUM($AB$5:AB408)))</f>
        <v/>
      </c>
      <c r="AD408" s="68" t="str">
        <f>IF(ISERROR(AI408),"",IF(AG408=AG407+1,AD407*(1+'Retirement Calculator'!$B$6),AD407))</f>
        <v/>
      </c>
      <c r="AE408" s="135"/>
      <c r="AF408" s="83" t="str">
        <f>IF(AE408="","",NPER((1+'Retirement Calculator'!$B$15)/(1+'Retirement Calculator'!$B$14)-1,-12*AE408,AA408,,1))</f>
        <v/>
      </c>
      <c r="AG408" s="129" t="str">
        <f t="shared" si="126"/>
        <v/>
      </c>
      <c r="AH408" s="43" t="e">
        <f t="shared" si="127"/>
        <v>#N/A</v>
      </c>
      <c r="AI408" s="43" t="e">
        <f>IF(AI407&lt;'Retirement Calculator'!$B$68,AI407+1,NA())</f>
        <v>#N/A</v>
      </c>
      <c r="AJ408" s="47" t="str">
        <f>IF(ISERROR(AI408),"",IF(AG408=AG407+1,AJ407*(1+'Retirement Calculator'!$B$67),AJ407))</f>
        <v/>
      </c>
      <c r="AK408" s="43" t="e">
        <f>IF(ISERROR(AJ408),"",FV((1+'Retirement Calculator'!$B$56)^(1/12)-1,AI408,-AJ408,,0))</f>
        <v>#N/A</v>
      </c>
      <c r="AL408" s="47">
        <f>SUM($AJ$5:AJ408)</f>
        <v>15743347.467671828</v>
      </c>
      <c r="AN408" s="43" t="str">
        <f>IF(C408="","",SUM($C$5:C408))</f>
        <v/>
      </c>
      <c r="AP408" s="43" t="str">
        <f t="shared" si="128"/>
        <v/>
      </c>
      <c r="AQ408" s="43" t="e">
        <f t="shared" si="129"/>
        <v>#N/A</v>
      </c>
      <c r="AR408" s="43" t="e">
        <f>IF(AR407&lt;'Retirement Calculator'!$B$68,AR407+1,NA())</f>
        <v>#N/A</v>
      </c>
      <c r="AS408" s="45" t="str">
        <f>IF(ISERROR(AR408),"",IF(AP408=AP407+1,AS407*(1+'Retirement Calculator'!$B$67),AS407))</f>
        <v/>
      </c>
      <c r="AT408" s="43" t="e">
        <f>IF(ISERROR(AS408),"",FV((1+'Retirement Calculator'!$B$57)^(1/12)-1,AR408,-AS408,,0))</f>
        <v>#N/A</v>
      </c>
      <c r="AU408" s="47" t="e">
        <f>SUM($AJ$5:AS408)</f>
        <v>#N/A</v>
      </c>
      <c r="AW408" s="43" t="str">
        <f>IF(I408="","",SUM($I$5:I408))</f>
        <v/>
      </c>
      <c r="AY408" s="43" t="str">
        <f t="shared" si="130"/>
        <v/>
      </c>
      <c r="AZ408" s="43" t="e">
        <f t="shared" si="131"/>
        <v>#N/A</v>
      </c>
      <c r="BA408" s="43" t="e">
        <f>IF(BA407&lt;'Retirement Calculator'!$B$68,BA407+1,NA())</f>
        <v>#N/A</v>
      </c>
      <c r="BB408" s="45" t="str">
        <f>IF(ISERROR(BA408),"",IF(AY408=AY407+1,BB407*(1+'Retirement Calculator'!$B$67),BB407))</f>
        <v/>
      </c>
      <c r="BC408" s="43" t="e">
        <f>IF(ISERROR(BB408),"",FV((1+'Retirement Calculator'!$B$58)^(1/12)-1,BA408,-BB408,,0))</f>
        <v>#N/A</v>
      </c>
      <c r="BD408" s="47" t="e">
        <f>SUM($AJ$5:BB408)</f>
        <v>#N/A</v>
      </c>
      <c r="BF408" s="43" t="str">
        <f>IF(O408="","",SUM($O$5:O408))</f>
        <v/>
      </c>
      <c r="BH408" s="43" t="str">
        <f t="shared" si="132"/>
        <v/>
      </c>
      <c r="BI408" s="43" t="e">
        <f t="shared" si="133"/>
        <v>#N/A</v>
      </c>
      <c r="BJ408" s="43" t="e">
        <f>IF(BJ407&lt;'Retirement Calculator'!$B$68,BJ407+1,NA())</f>
        <v>#N/A</v>
      </c>
      <c r="BM408" s="43" t="str">
        <f t="shared" si="134"/>
        <v/>
      </c>
      <c r="BN408" s="43" t="e">
        <f t="shared" si="135"/>
        <v>#N/A</v>
      </c>
      <c r="BO408" s="43" t="e">
        <f>IF(BO407&lt;'Retirement Calculator'!$B$68,BO407+1,NA())</f>
        <v>#N/A</v>
      </c>
      <c r="BR408" s="43" t="str">
        <f t="shared" si="136"/>
        <v/>
      </c>
      <c r="BS408" s="43" t="e">
        <f t="shared" si="137"/>
        <v>#N/A</v>
      </c>
      <c r="BT408" s="43" t="e">
        <f>IF(BT407&lt;'Retirement Calculator'!$B$68,BT407+1,NA())</f>
        <v>#N/A</v>
      </c>
      <c r="BW408" s="43" t="str">
        <f t="shared" si="138"/>
        <v/>
      </c>
      <c r="BX408" s="43" t="e">
        <f t="shared" si="139"/>
        <v>#N/A</v>
      </c>
      <c r="BY408" s="43" t="e">
        <f>IF(BY407&lt;'Retirement Calculator'!$B$68,BY407+1,NA())</f>
        <v>#N/A</v>
      </c>
    </row>
    <row r="409" spans="1:77">
      <c r="A409" s="44"/>
      <c r="B409" s="12" t="e">
        <f xml:space="preserve"> IF(ISERROR(F409),NA(),AI409)</f>
        <v>#N/A</v>
      </c>
      <c r="C409" s="71"/>
      <c r="D409" s="104"/>
      <c r="E409" s="99"/>
      <c r="F409" s="102" t="e">
        <f t="shared" si="123"/>
        <v>#N/A</v>
      </c>
      <c r="G409" s="103" t="str">
        <f>IF(D409="","",(D409+G408)*(1+((1+'Retirement Calculator'!$B$56)^(1/12)-1)))</f>
        <v/>
      </c>
      <c r="H409" s="55" t="str">
        <f>IF(C409="","",FV((1+'Retirement Calculator'!$B$56)^(1/12)-1,AI409,-C409,,0))</f>
        <v/>
      </c>
      <c r="I409" s="71"/>
      <c r="J409" s="99"/>
      <c r="K409" s="99"/>
      <c r="L409" s="102" t="e">
        <f t="shared" si="124"/>
        <v>#N/A</v>
      </c>
      <c r="M409" s="12" t="str">
        <f>IF(I409="","",FV((1+'Retirement Calculator'!$B$57)^(1/12)-1,AR409,-I409,,0))</f>
        <v/>
      </c>
      <c r="N409" s="12" t="str">
        <f>IF(J409="","",(J409+N408)*(1+((1+'Retirement Calculator'!$B$57)^(1/12)-1)))</f>
        <v/>
      </c>
      <c r="O409" s="71"/>
      <c r="P409" s="71"/>
      <c r="Q409" s="99"/>
      <c r="R409" s="69" t="e">
        <f t="shared" si="125"/>
        <v>#N/A</v>
      </c>
      <c r="S409" s="12" t="str">
        <f>IF(O409="","",FV((1+'Retirement Calculator'!$B$58)^(1/12)-1,BA409,-O409,,0))</f>
        <v/>
      </c>
      <c r="T409" s="43" t="str">
        <f>IF(P409="","",(P409+T408)*(1+((1+'Retirement Calculator'!$B$58)^(1/12)-1)))</f>
        <v/>
      </c>
      <c r="U409" s="71"/>
      <c r="V409" s="99"/>
      <c r="W409" s="108" t="str">
        <f>IF(U409="","",(U409+W408)*(1+((1+'Retirement Calculator'!$C$65)^(1/12)-1)))</f>
        <v/>
      </c>
      <c r="X409" s="73">
        <f t="shared" si="120"/>
        <v>0</v>
      </c>
      <c r="Y409" s="83" t="str">
        <f>IF(ISERROR(B409),"",SUM($X$5:X409))</f>
        <v/>
      </c>
      <c r="Z409" s="73">
        <f t="shared" si="121"/>
        <v>0</v>
      </c>
      <c r="AA409" s="83" t="str">
        <f>IF(ISERROR(B409),"",IF(Z409=0,NA(),SUM($Z$5:Z409)))</f>
        <v/>
      </c>
      <c r="AB409" s="83">
        <f t="shared" si="122"/>
        <v>0</v>
      </c>
      <c r="AC409" s="83" t="str">
        <f>IF(ISERROR(B409),"",IF(AB409=0,NA(),SUM($AB$5:AB409)))</f>
        <v/>
      </c>
      <c r="AD409" s="68" t="str">
        <f>IF(ISERROR(AI409),"",IF(AG409=AG408+1,AD408*(1+'Retirement Calculator'!$B$6),AD408))</f>
        <v/>
      </c>
      <c r="AE409" s="135"/>
      <c r="AF409" s="83" t="str">
        <f>IF(AE409="","",NPER((1+'Retirement Calculator'!$B$15)/(1+'Retirement Calculator'!$B$14)-1,-12*AE409,AA409,,1))</f>
        <v/>
      </c>
      <c r="AG409" s="129" t="str">
        <f t="shared" si="126"/>
        <v/>
      </c>
      <c r="AH409" s="43" t="e">
        <f t="shared" si="127"/>
        <v>#N/A</v>
      </c>
      <c r="AI409" s="43" t="e">
        <f>IF(AI408&lt;'Retirement Calculator'!$B$68,AI408+1,NA())</f>
        <v>#N/A</v>
      </c>
      <c r="AJ409" s="47" t="str">
        <f>IF(ISERROR(AI409),"",IF(AG409=AG408+1,AJ408*(1+'Retirement Calculator'!$B$67),AJ408))</f>
        <v/>
      </c>
      <c r="AK409" s="43" t="e">
        <f>IF(ISERROR(AJ409),"",FV((1+'Retirement Calculator'!$B$56)^(1/12)-1,AI409,-AJ409,,0))</f>
        <v>#N/A</v>
      </c>
      <c r="AL409" s="47">
        <f>SUM($AJ$5:AJ409)</f>
        <v>15743347.467671828</v>
      </c>
      <c r="AN409" s="43" t="str">
        <f>IF(C409="","",SUM($C$5:C409))</f>
        <v/>
      </c>
      <c r="AP409" s="43" t="str">
        <f t="shared" si="128"/>
        <v/>
      </c>
      <c r="AQ409" s="43" t="e">
        <f t="shared" si="129"/>
        <v>#N/A</v>
      </c>
      <c r="AR409" s="43" t="e">
        <f>IF(AR408&lt;'Retirement Calculator'!$B$68,AR408+1,NA())</f>
        <v>#N/A</v>
      </c>
      <c r="AS409" s="45" t="str">
        <f>IF(ISERROR(AR409),"",IF(AP409=AP408+1,AS408*(1+'Retirement Calculator'!$B$67),AS408))</f>
        <v/>
      </c>
      <c r="AT409" s="43" t="e">
        <f>IF(ISERROR(AS409),"",FV((1+'Retirement Calculator'!$B$57)^(1/12)-1,AR409,-AS409,,0))</f>
        <v>#N/A</v>
      </c>
      <c r="AU409" s="47" t="e">
        <f>SUM($AJ$5:AS409)</f>
        <v>#N/A</v>
      </c>
      <c r="AW409" s="43" t="str">
        <f>IF(I409="","",SUM($I$5:I409))</f>
        <v/>
      </c>
      <c r="AY409" s="43" t="str">
        <f t="shared" si="130"/>
        <v/>
      </c>
      <c r="AZ409" s="43" t="e">
        <f t="shared" si="131"/>
        <v>#N/A</v>
      </c>
      <c r="BA409" s="43" t="e">
        <f>IF(BA408&lt;'Retirement Calculator'!$B$68,BA408+1,NA())</f>
        <v>#N/A</v>
      </c>
      <c r="BB409" s="45" t="str">
        <f>IF(ISERROR(BA409),"",IF(AY409=AY408+1,BB408*(1+'Retirement Calculator'!$B$67),BB408))</f>
        <v/>
      </c>
      <c r="BC409" s="43" t="e">
        <f>IF(ISERROR(BB409),"",FV((1+'Retirement Calculator'!$B$58)^(1/12)-1,BA409,-BB409,,0))</f>
        <v>#N/A</v>
      </c>
      <c r="BD409" s="47" t="e">
        <f>SUM($AJ$5:BB409)</f>
        <v>#N/A</v>
      </c>
      <c r="BF409" s="43" t="str">
        <f>IF(O409="","",SUM($O$5:O409))</f>
        <v/>
      </c>
      <c r="BH409" s="43" t="str">
        <f t="shared" si="132"/>
        <v/>
      </c>
      <c r="BI409" s="43" t="e">
        <f t="shared" si="133"/>
        <v>#N/A</v>
      </c>
      <c r="BJ409" s="43" t="e">
        <f>IF(BJ408&lt;'Retirement Calculator'!$B$68,BJ408+1,NA())</f>
        <v>#N/A</v>
      </c>
      <c r="BM409" s="43" t="str">
        <f t="shared" si="134"/>
        <v/>
      </c>
      <c r="BN409" s="43" t="e">
        <f t="shared" si="135"/>
        <v>#N/A</v>
      </c>
      <c r="BO409" s="43" t="e">
        <f>IF(BO408&lt;'Retirement Calculator'!$B$68,BO408+1,NA())</f>
        <v>#N/A</v>
      </c>
      <c r="BR409" s="43" t="str">
        <f t="shared" si="136"/>
        <v/>
      </c>
      <c r="BS409" s="43" t="e">
        <f t="shared" si="137"/>
        <v>#N/A</v>
      </c>
      <c r="BT409" s="43" t="e">
        <f>IF(BT408&lt;'Retirement Calculator'!$B$68,BT408+1,NA())</f>
        <v>#N/A</v>
      </c>
      <c r="BW409" s="43" t="str">
        <f t="shared" si="138"/>
        <v/>
      </c>
      <c r="BX409" s="43" t="e">
        <f t="shared" si="139"/>
        <v>#N/A</v>
      </c>
      <c r="BY409" s="43" t="e">
        <f>IF(BY408&lt;'Retirement Calculator'!$B$68,BY408+1,NA())</f>
        <v>#N/A</v>
      </c>
    </row>
    <row r="410" spans="1:77">
      <c r="A410" s="44"/>
      <c r="B410" s="12" t="e">
        <f xml:space="preserve"> IF(ISERROR(F410),NA(),AI410)</f>
        <v>#N/A</v>
      </c>
      <c r="C410" s="71"/>
      <c r="D410" s="104"/>
      <c r="E410" s="99"/>
      <c r="F410" s="102" t="e">
        <f t="shared" si="123"/>
        <v>#N/A</v>
      </c>
      <c r="G410" s="103" t="str">
        <f>IF(D410="","",(D410+G409)*(1+((1+'Retirement Calculator'!$B$56)^(1/12)-1)))</f>
        <v/>
      </c>
      <c r="H410" s="55" t="str">
        <f>IF(C410="","",FV((1+'Retirement Calculator'!$B$56)^(1/12)-1,AI410,-C410,,0))</f>
        <v/>
      </c>
      <c r="I410" s="71"/>
      <c r="J410" s="99"/>
      <c r="K410" s="99"/>
      <c r="L410" s="102" t="e">
        <f t="shared" si="124"/>
        <v>#N/A</v>
      </c>
      <c r="M410" s="12" t="str">
        <f>IF(I410="","",FV((1+'Retirement Calculator'!$B$57)^(1/12)-1,AR410,-I410,,0))</f>
        <v/>
      </c>
      <c r="N410" s="12" t="str">
        <f>IF(J410="","",(J410+N409)*(1+((1+'Retirement Calculator'!$B$57)^(1/12)-1)))</f>
        <v/>
      </c>
      <c r="O410" s="71"/>
      <c r="P410" s="71"/>
      <c r="Q410" s="99"/>
      <c r="R410" s="69" t="e">
        <f t="shared" si="125"/>
        <v>#N/A</v>
      </c>
      <c r="S410" s="12" t="str">
        <f>IF(O410="","",FV((1+'Retirement Calculator'!$B$58)^(1/12)-1,BA410,-O410,,0))</f>
        <v/>
      </c>
      <c r="T410" s="43" t="str">
        <f>IF(P410="","",(P410+T409)*(1+((1+'Retirement Calculator'!$B$58)^(1/12)-1)))</f>
        <v/>
      </c>
      <c r="U410" s="71"/>
      <c r="V410" s="99"/>
      <c r="W410" s="108" t="str">
        <f>IF(U410="","",(U410+W409)*(1+((1+'Retirement Calculator'!$C$65)^(1/12)-1)))</f>
        <v/>
      </c>
      <c r="X410" s="73">
        <f t="shared" si="120"/>
        <v>0</v>
      </c>
      <c r="Y410" s="83" t="str">
        <f>IF(ISERROR(B410),"",SUM($X$5:X410))</f>
        <v/>
      </c>
      <c r="Z410" s="73">
        <f t="shared" si="121"/>
        <v>0</v>
      </c>
      <c r="AA410" s="83" t="str">
        <f>IF(ISERROR(B410),"",IF(Z410=0,NA(),SUM($Z$5:Z410)))</f>
        <v/>
      </c>
      <c r="AB410" s="83">
        <f t="shared" si="122"/>
        <v>0</v>
      </c>
      <c r="AC410" s="83" t="str">
        <f>IF(ISERROR(B410),"",IF(AB410=0,NA(),SUM($AB$5:AB410)))</f>
        <v/>
      </c>
      <c r="AD410" s="68" t="str">
        <f>IF(ISERROR(AI410),"",IF(AG410=AG409+1,AD409*(1+'Retirement Calculator'!$B$6),AD409))</f>
        <v/>
      </c>
      <c r="AE410" s="135"/>
      <c r="AF410" s="83" t="str">
        <f>IF(AE410="","",NPER((1+'Retirement Calculator'!$B$15)/(1+'Retirement Calculator'!$B$14)-1,-12*AE410,AA410,,1))</f>
        <v/>
      </c>
      <c r="AG410" s="129" t="str">
        <f t="shared" si="126"/>
        <v/>
      </c>
      <c r="AH410" s="43" t="e">
        <f t="shared" si="127"/>
        <v>#N/A</v>
      </c>
      <c r="AI410" s="43" t="e">
        <f>IF(AI409&lt;'Retirement Calculator'!$B$68,AI409+1,NA())</f>
        <v>#N/A</v>
      </c>
      <c r="AJ410" s="47" t="str">
        <f>IF(ISERROR(AI410),"",IF(AG410=AG409+1,AJ409*(1+'Retirement Calculator'!$B$67),AJ409))</f>
        <v/>
      </c>
      <c r="AK410" s="43" t="e">
        <f>IF(ISERROR(AJ410),"",FV((1+'Retirement Calculator'!$B$56)^(1/12)-1,AI410,-AJ410,,0))</f>
        <v>#N/A</v>
      </c>
      <c r="AL410" s="47">
        <f>SUM($AJ$5:AJ410)</f>
        <v>15743347.467671828</v>
      </c>
      <c r="AN410" s="43" t="str">
        <f>IF(C410="","",SUM($C$5:C410))</f>
        <v/>
      </c>
      <c r="AP410" s="43" t="str">
        <f t="shared" si="128"/>
        <v/>
      </c>
      <c r="AQ410" s="43" t="e">
        <f t="shared" si="129"/>
        <v>#N/A</v>
      </c>
      <c r="AR410" s="43" t="e">
        <f>IF(AR409&lt;'Retirement Calculator'!$B$68,AR409+1,NA())</f>
        <v>#N/A</v>
      </c>
      <c r="AS410" s="45" t="str">
        <f>IF(ISERROR(AR410),"",IF(AP410=AP409+1,AS409*(1+'Retirement Calculator'!$B$67),AS409))</f>
        <v/>
      </c>
      <c r="AT410" s="43" t="e">
        <f>IF(ISERROR(AS410),"",FV((1+'Retirement Calculator'!$B$57)^(1/12)-1,AR410,-AS410,,0))</f>
        <v>#N/A</v>
      </c>
      <c r="AU410" s="47" t="e">
        <f>SUM($AJ$5:AS410)</f>
        <v>#N/A</v>
      </c>
      <c r="AW410" s="43" t="str">
        <f>IF(I410="","",SUM($I$5:I410))</f>
        <v/>
      </c>
      <c r="AY410" s="43" t="str">
        <f t="shared" si="130"/>
        <v/>
      </c>
      <c r="AZ410" s="43" t="e">
        <f t="shared" si="131"/>
        <v>#N/A</v>
      </c>
      <c r="BA410" s="43" t="e">
        <f>IF(BA409&lt;'Retirement Calculator'!$B$68,BA409+1,NA())</f>
        <v>#N/A</v>
      </c>
      <c r="BB410" s="45" t="str">
        <f>IF(ISERROR(BA410),"",IF(AY410=AY409+1,BB409*(1+'Retirement Calculator'!$B$67),BB409))</f>
        <v/>
      </c>
      <c r="BC410" s="43" t="e">
        <f>IF(ISERROR(BB410),"",FV((1+'Retirement Calculator'!$B$58)^(1/12)-1,BA410,-BB410,,0))</f>
        <v>#N/A</v>
      </c>
      <c r="BD410" s="47" t="e">
        <f>SUM($AJ$5:BB410)</f>
        <v>#N/A</v>
      </c>
      <c r="BF410" s="43" t="str">
        <f>IF(O410="","",SUM($O$5:O410))</f>
        <v/>
      </c>
      <c r="BH410" s="43" t="str">
        <f t="shared" si="132"/>
        <v/>
      </c>
      <c r="BI410" s="43" t="e">
        <f t="shared" si="133"/>
        <v>#N/A</v>
      </c>
      <c r="BJ410" s="43" t="e">
        <f>IF(BJ409&lt;'Retirement Calculator'!$B$68,BJ409+1,NA())</f>
        <v>#N/A</v>
      </c>
      <c r="BM410" s="43" t="str">
        <f t="shared" si="134"/>
        <v/>
      </c>
      <c r="BN410" s="43" t="e">
        <f t="shared" si="135"/>
        <v>#N/A</v>
      </c>
      <c r="BO410" s="43" t="e">
        <f>IF(BO409&lt;'Retirement Calculator'!$B$68,BO409+1,NA())</f>
        <v>#N/A</v>
      </c>
      <c r="BR410" s="43" t="str">
        <f t="shared" si="136"/>
        <v/>
      </c>
      <c r="BS410" s="43" t="e">
        <f t="shared" si="137"/>
        <v>#N/A</v>
      </c>
      <c r="BT410" s="43" t="e">
        <f>IF(BT409&lt;'Retirement Calculator'!$B$68,BT409+1,NA())</f>
        <v>#N/A</v>
      </c>
      <c r="BW410" s="43" t="str">
        <f t="shared" si="138"/>
        <v/>
      </c>
      <c r="BX410" s="43" t="e">
        <f t="shared" si="139"/>
        <v>#N/A</v>
      </c>
      <c r="BY410" s="43" t="e">
        <f>IF(BY409&lt;'Retirement Calculator'!$B$68,BY409+1,NA())</f>
        <v>#N/A</v>
      </c>
    </row>
    <row r="411" spans="1:77">
      <c r="A411" s="44"/>
      <c r="B411" s="12" t="e">
        <f xml:space="preserve"> IF(ISERROR(F411),NA(),AI411)</f>
        <v>#N/A</v>
      </c>
      <c r="C411" s="71"/>
      <c r="D411" s="104"/>
      <c r="E411" s="99"/>
      <c r="F411" s="102" t="e">
        <f t="shared" si="123"/>
        <v>#N/A</v>
      </c>
      <c r="G411" s="103" t="str">
        <f>IF(D411="","",(D411+G410)*(1+((1+'Retirement Calculator'!$B$56)^(1/12)-1)))</f>
        <v/>
      </c>
      <c r="H411" s="55" t="str">
        <f>IF(C411="","",FV((1+'Retirement Calculator'!$B$56)^(1/12)-1,AI411,-C411,,0))</f>
        <v/>
      </c>
      <c r="I411" s="71"/>
      <c r="J411" s="99"/>
      <c r="K411" s="99"/>
      <c r="L411" s="102" t="e">
        <f t="shared" si="124"/>
        <v>#N/A</v>
      </c>
      <c r="M411" s="12" t="str">
        <f>IF(I411="","",FV((1+'Retirement Calculator'!$B$57)^(1/12)-1,AR411,-I411,,0))</f>
        <v/>
      </c>
      <c r="N411" s="12" t="str">
        <f>IF(J411="","",(J411+N410)*(1+((1+'Retirement Calculator'!$B$57)^(1/12)-1)))</f>
        <v/>
      </c>
      <c r="O411" s="71"/>
      <c r="P411" s="71"/>
      <c r="Q411" s="99"/>
      <c r="R411" s="69" t="e">
        <f t="shared" si="125"/>
        <v>#N/A</v>
      </c>
      <c r="S411" s="12" t="str">
        <f>IF(O411="","",FV((1+'Retirement Calculator'!$B$58)^(1/12)-1,BA411,-O411,,0))</f>
        <v/>
      </c>
      <c r="T411" s="43" t="str">
        <f>IF(P411="","",(P411+T410)*(1+((1+'Retirement Calculator'!$B$58)^(1/12)-1)))</f>
        <v/>
      </c>
      <c r="U411" s="71"/>
      <c r="V411" s="99"/>
      <c r="W411" s="108" t="str">
        <f>IF(U411="","",(U411+W410)*(1+((1+'Retirement Calculator'!$C$65)^(1/12)-1)))</f>
        <v/>
      </c>
      <c r="X411" s="73">
        <f t="shared" si="120"/>
        <v>0</v>
      </c>
      <c r="Y411" s="83" t="str">
        <f>IF(ISERROR(B411),"",SUM($X$5:X411))</f>
        <v/>
      </c>
      <c r="Z411" s="73">
        <f t="shared" si="121"/>
        <v>0</v>
      </c>
      <c r="AA411" s="83" t="str">
        <f>IF(ISERROR(B411),"",IF(Z411=0,NA(),SUM($Z$5:Z411)))</f>
        <v/>
      </c>
      <c r="AB411" s="83">
        <f t="shared" si="122"/>
        <v>0</v>
      </c>
      <c r="AC411" s="83" t="str">
        <f>IF(ISERROR(B411),"",IF(AB411=0,NA(),SUM($AB$5:AB411)))</f>
        <v/>
      </c>
      <c r="AD411" s="68" t="str">
        <f>IF(ISERROR(AI411),"",IF(AG411=AG410+1,AD410*(1+'Retirement Calculator'!$B$6),AD410))</f>
        <v/>
      </c>
      <c r="AE411" s="135"/>
      <c r="AF411" s="83" t="str">
        <f>IF(AE411="","",NPER((1+'Retirement Calculator'!$B$15)/(1+'Retirement Calculator'!$B$14)-1,-12*AE411,AA411,,1))</f>
        <v/>
      </c>
      <c r="AG411" s="129" t="str">
        <f t="shared" si="126"/>
        <v/>
      </c>
      <c r="AH411" s="43" t="e">
        <f t="shared" si="127"/>
        <v>#N/A</v>
      </c>
      <c r="AI411" s="43" t="e">
        <f>IF(AI410&lt;'Retirement Calculator'!$B$68,AI410+1,NA())</f>
        <v>#N/A</v>
      </c>
      <c r="AJ411" s="47" t="str">
        <f>IF(ISERROR(AI411),"",IF(AG411=AG410+1,AJ410*(1+'Retirement Calculator'!$B$67),AJ410))</f>
        <v/>
      </c>
      <c r="AK411" s="43" t="e">
        <f>IF(ISERROR(AJ411),"",FV((1+'Retirement Calculator'!$B$56)^(1/12)-1,AI411,-AJ411,,0))</f>
        <v>#N/A</v>
      </c>
      <c r="AL411" s="47">
        <f>SUM($AJ$5:AJ411)</f>
        <v>15743347.467671828</v>
      </c>
      <c r="AN411" s="43" t="str">
        <f>IF(C411="","",SUM($C$5:C411))</f>
        <v/>
      </c>
      <c r="AP411" s="43" t="str">
        <f t="shared" si="128"/>
        <v/>
      </c>
      <c r="AQ411" s="43" t="e">
        <f t="shared" si="129"/>
        <v>#N/A</v>
      </c>
      <c r="AR411" s="43" t="e">
        <f>IF(AR410&lt;'Retirement Calculator'!$B$68,AR410+1,NA())</f>
        <v>#N/A</v>
      </c>
      <c r="AS411" s="45" t="str">
        <f>IF(ISERROR(AR411),"",IF(AP411=AP410+1,AS410*(1+'Retirement Calculator'!$B$67),AS410))</f>
        <v/>
      </c>
      <c r="AT411" s="43" t="e">
        <f>IF(ISERROR(AS411),"",FV((1+'Retirement Calculator'!$B$57)^(1/12)-1,AR411,-AS411,,0))</f>
        <v>#N/A</v>
      </c>
      <c r="AU411" s="47" t="e">
        <f>SUM($AJ$5:AS411)</f>
        <v>#N/A</v>
      </c>
      <c r="AW411" s="43" t="str">
        <f>IF(I411="","",SUM($I$5:I411))</f>
        <v/>
      </c>
      <c r="AY411" s="43" t="str">
        <f t="shared" si="130"/>
        <v/>
      </c>
      <c r="AZ411" s="43" t="e">
        <f t="shared" si="131"/>
        <v>#N/A</v>
      </c>
      <c r="BA411" s="43" t="e">
        <f>IF(BA410&lt;'Retirement Calculator'!$B$68,BA410+1,NA())</f>
        <v>#N/A</v>
      </c>
      <c r="BB411" s="45" t="str">
        <f>IF(ISERROR(BA411),"",IF(AY411=AY410+1,BB410*(1+'Retirement Calculator'!$B$67),BB410))</f>
        <v/>
      </c>
      <c r="BC411" s="43" t="e">
        <f>IF(ISERROR(BB411),"",FV((1+'Retirement Calculator'!$B$58)^(1/12)-1,BA411,-BB411,,0))</f>
        <v>#N/A</v>
      </c>
      <c r="BD411" s="47" t="e">
        <f>SUM($AJ$5:BB411)</f>
        <v>#N/A</v>
      </c>
      <c r="BF411" s="43" t="str">
        <f>IF(O411="","",SUM($O$5:O411))</f>
        <v/>
      </c>
      <c r="BH411" s="43" t="str">
        <f t="shared" si="132"/>
        <v/>
      </c>
      <c r="BI411" s="43" t="e">
        <f t="shared" si="133"/>
        <v>#N/A</v>
      </c>
      <c r="BJ411" s="43" t="e">
        <f>IF(BJ410&lt;'Retirement Calculator'!$B$68,BJ410+1,NA())</f>
        <v>#N/A</v>
      </c>
      <c r="BM411" s="43" t="str">
        <f t="shared" si="134"/>
        <v/>
      </c>
      <c r="BN411" s="43" t="e">
        <f t="shared" si="135"/>
        <v>#N/A</v>
      </c>
      <c r="BO411" s="43" t="e">
        <f>IF(BO410&lt;'Retirement Calculator'!$B$68,BO410+1,NA())</f>
        <v>#N/A</v>
      </c>
      <c r="BR411" s="43" t="str">
        <f t="shared" si="136"/>
        <v/>
      </c>
      <c r="BS411" s="43" t="e">
        <f t="shared" si="137"/>
        <v>#N/A</v>
      </c>
      <c r="BT411" s="43" t="e">
        <f>IF(BT410&lt;'Retirement Calculator'!$B$68,BT410+1,NA())</f>
        <v>#N/A</v>
      </c>
      <c r="BW411" s="43" t="str">
        <f t="shared" si="138"/>
        <v/>
      </c>
      <c r="BX411" s="43" t="e">
        <f t="shared" si="139"/>
        <v>#N/A</v>
      </c>
      <c r="BY411" s="43" t="e">
        <f>IF(BY410&lt;'Retirement Calculator'!$B$68,BY410+1,NA())</f>
        <v>#N/A</v>
      </c>
    </row>
    <row r="412" spans="1:77">
      <c r="A412" s="44"/>
      <c r="B412" s="12" t="e">
        <f xml:space="preserve"> IF(ISERROR(F412),NA(),AI412)</f>
        <v>#N/A</v>
      </c>
      <c r="C412" s="71"/>
      <c r="D412" s="104"/>
      <c r="E412" s="99"/>
      <c r="F412" s="102" t="e">
        <f t="shared" si="123"/>
        <v>#N/A</v>
      </c>
      <c r="G412" s="103" t="str">
        <f>IF(D412="","",(D412+G411)*(1+((1+'Retirement Calculator'!$B$56)^(1/12)-1)))</f>
        <v/>
      </c>
      <c r="H412" s="55" t="str">
        <f>IF(C412="","",FV((1+'Retirement Calculator'!$B$56)^(1/12)-1,AI412,-C412,,0))</f>
        <v/>
      </c>
      <c r="I412" s="71"/>
      <c r="J412" s="99"/>
      <c r="K412" s="99"/>
      <c r="L412" s="102" t="e">
        <f t="shared" si="124"/>
        <v>#N/A</v>
      </c>
      <c r="M412" s="12" t="str">
        <f>IF(I412="","",FV((1+'Retirement Calculator'!$B$57)^(1/12)-1,AR412,-I412,,0))</f>
        <v/>
      </c>
      <c r="N412" s="12" t="str">
        <f>IF(J412="","",(J412+N411)*(1+((1+'Retirement Calculator'!$B$57)^(1/12)-1)))</f>
        <v/>
      </c>
      <c r="O412" s="71"/>
      <c r="P412" s="71"/>
      <c r="Q412" s="99"/>
      <c r="R412" s="69" t="e">
        <f t="shared" si="125"/>
        <v>#N/A</v>
      </c>
      <c r="S412" s="12" t="str">
        <f>IF(O412="","",FV((1+'Retirement Calculator'!$B$58)^(1/12)-1,BA412,-O412,,0))</f>
        <v/>
      </c>
      <c r="T412" s="43" t="str">
        <f>IF(P412="","",(P412+T411)*(1+((1+'Retirement Calculator'!$B$58)^(1/12)-1)))</f>
        <v/>
      </c>
      <c r="U412" s="71"/>
      <c r="V412" s="99"/>
      <c r="W412" s="108" t="str">
        <f>IF(U412="","",(U412+W411)*(1+((1+'Retirement Calculator'!$C$65)^(1/12)-1)))</f>
        <v/>
      </c>
      <c r="X412" s="73">
        <f t="shared" si="120"/>
        <v>0</v>
      </c>
      <c r="Y412" s="83" t="str">
        <f>IF(ISERROR(B412),"",SUM($X$5:X412))</f>
        <v/>
      </c>
      <c r="Z412" s="73">
        <f t="shared" si="121"/>
        <v>0</v>
      </c>
      <c r="AA412" s="83" t="str">
        <f>IF(ISERROR(B412),"",IF(Z412=0,NA(),SUM($Z$5:Z412)))</f>
        <v/>
      </c>
      <c r="AB412" s="83">
        <f t="shared" si="122"/>
        <v>0</v>
      </c>
      <c r="AC412" s="83" t="str">
        <f>IF(ISERROR(B412),"",IF(AB412=0,NA(),SUM($AB$5:AB412)))</f>
        <v/>
      </c>
      <c r="AD412" s="68" t="str">
        <f>IF(ISERROR(AI412),"",IF(AG412=AG411+1,AD411*(1+'Retirement Calculator'!$B$6),AD411))</f>
        <v/>
      </c>
      <c r="AE412" s="135"/>
      <c r="AF412" s="83" t="str">
        <f>IF(AE412="","",NPER((1+'Retirement Calculator'!$B$15)/(1+'Retirement Calculator'!$B$14)-1,-12*AE412,AA412,,1))</f>
        <v/>
      </c>
      <c r="AG412" s="129" t="str">
        <f t="shared" si="126"/>
        <v/>
      </c>
      <c r="AH412" s="43" t="e">
        <f t="shared" si="127"/>
        <v>#N/A</v>
      </c>
      <c r="AI412" s="43" t="e">
        <f>IF(AI411&lt;'Retirement Calculator'!$B$68,AI411+1,NA())</f>
        <v>#N/A</v>
      </c>
      <c r="AJ412" s="47" t="str">
        <f>IF(ISERROR(AI412),"",IF(AG412=AG411+1,AJ411*(1+'Retirement Calculator'!$B$67),AJ411))</f>
        <v/>
      </c>
      <c r="AK412" s="43" t="e">
        <f>IF(ISERROR(AJ412),"",FV((1+'Retirement Calculator'!$B$56)^(1/12)-1,AI412,-AJ412,,0))</f>
        <v>#N/A</v>
      </c>
      <c r="AL412" s="47">
        <f>SUM($AJ$5:AJ412)</f>
        <v>15743347.467671828</v>
      </c>
      <c r="AN412" s="43" t="str">
        <f>IF(C412="","",SUM($C$5:C412))</f>
        <v/>
      </c>
      <c r="AP412" s="43" t="str">
        <f t="shared" si="128"/>
        <v/>
      </c>
      <c r="AQ412" s="43" t="e">
        <f t="shared" si="129"/>
        <v>#N/A</v>
      </c>
      <c r="AR412" s="43" t="e">
        <f>IF(AR411&lt;'Retirement Calculator'!$B$68,AR411+1,NA())</f>
        <v>#N/A</v>
      </c>
      <c r="AS412" s="45" t="str">
        <f>IF(ISERROR(AR412),"",IF(AP412=AP411+1,AS411*(1+'Retirement Calculator'!$B$67),AS411))</f>
        <v/>
      </c>
      <c r="AT412" s="43" t="e">
        <f>IF(ISERROR(AS412),"",FV((1+'Retirement Calculator'!$B$57)^(1/12)-1,AR412,-AS412,,0))</f>
        <v>#N/A</v>
      </c>
      <c r="AU412" s="47" t="e">
        <f>SUM($AJ$5:AS412)</f>
        <v>#N/A</v>
      </c>
      <c r="AW412" s="43" t="str">
        <f>IF(I412="","",SUM($I$5:I412))</f>
        <v/>
      </c>
      <c r="AY412" s="43" t="str">
        <f t="shared" si="130"/>
        <v/>
      </c>
      <c r="AZ412" s="43" t="e">
        <f t="shared" si="131"/>
        <v>#N/A</v>
      </c>
      <c r="BA412" s="43" t="e">
        <f>IF(BA411&lt;'Retirement Calculator'!$B$68,BA411+1,NA())</f>
        <v>#N/A</v>
      </c>
      <c r="BB412" s="45" t="str">
        <f>IF(ISERROR(BA412),"",IF(AY412=AY411+1,BB411*(1+'Retirement Calculator'!$B$67),BB411))</f>
        <v/>
      </c>
      <c r="BC412" s="43" t="e">
        <f>IF(ISERROR(BB412),"",FV((1+'Retirement Calculator'!$B$58)^(1/12)-1,BA412,-BB412,,0))</f>
        <v>#N/A</v>
      </c>
      <c r="BD412" s="47" t="e">
        <f>SUM($AJ$5:BB412)</f>
        <v>#N/A</v>
      </c>
      <c r="BF412" s="43" t="str">
        <f>IF(O412="","",SUM($O$5:O412))</f>
        <v/>
      </c>
      <c r="BH412" s="43" t="str">
        <f t="shared" si="132"/>
        <v/>
      </c>
      <c r="BI412" s="43" t="e">
        <f t="shared" si="133"/>
        <v>#N/A</v>
      </c>
      <c r="BJ412" s="43" t="e">
        <f>IF(BJ411&lt;'Retirement Calculator'!$B$68,BJ411+1,NA())</f>
        <v>#N/A</v>
      </c>
      <c r="BM412" s="43" t="str">
        <f t="shared" si="134"/>
        <v/>
      </c>
      <c r="BN412" s="43" t="e">
        <f t="shared" si="135"/>
        <v>#N/A</v>
      </c>
      <c r="BO412" s="43" t="e">
        <f>IF(BO411&lt;'Retirement Calculator'!$B$68,BO411+1,NA())</f>
        <v>#N/A</v>
      </c>
      <c r="BR412" s="43" t="str">
        <f t="shared" si="136"/>
        <v/>
      </c>
      <c r="BS412" s="43" t="e">
        <f t="shared" si="137"/>
        <v>#N/A</v>
      </c>
      <c r="BT412" s="43" t="e">
        <f>IF(BT411&lt;'Retirement Calculator'!$B$68,BT411+1,NA())</f>
        <v>#N/A</v>
      </c>
      <c r="BW412" s="43" t="str">
        <f t="shared" si="138"/>
        <v/>
      </c>
      <c r="BX412" s="43" t="e">
        <f t="shared" si="139"/>
        <v>#N/A</v>
      </c>
      <c r="BY412" s="43" t="e">
        <f>IF(BY411&lt;'Retirement Calculator'!$B$68,BY411+1,NA())</f>
        <v>#N/A</v>
      </c>
    </row>
    <row r="413" spans="1:77">
      <c r="A413" s="44"/>
      <c r="B413" s="12" t="e">
        <f xml:space="preserve"> IF(ISERROR(F413),NA(),AI413)</f>
        <v>#N/A</v>
      </c>
      <c r="C413" s="71"/>
      <c r="D413" s="104"/>
      <c r="E413" s="99"/>
      <c r="F413" s="102" t="e">
        <f t="shared" si="123"/>
        <v>#N/A</v>
      </c>
      <c r="G413" s="103" t="str">
        <f>IF(D413="","",(D413+G412)*(1+((1+'Retirement Calculator'!$B$56)^(1/12)-1)))</f>
        <v/>
      </c>
      <c r="H413" s="55" t="str">
        <f>IF(C413="","",FV((1+'Retirement Calculator'!$B$56)^(1/12)-1,AI413,-C413,,0))</f>
        <v/>
      </c>
      <c r="I413" s="71"/>
      <c r="J413" s="99"/>
      <c r="K413" s="99"/>
      <c r="L413" s="102" t="e">
        <f t="shared" si="124"/>
        <v>#N/A</v>
      </c>
      <c r="M413" s="12" t="str">
        <f>IF(I413="","",FV((1+'Retirement Calculator'!$B$57)^(1/12)-1,AR413,-I413,,0))</f>
        <v/>
      </c>
      <c r="N413" s="12" t="str">
        <f>IF(J413="","",(J413+N412)*(1+((1+'Retirement Calculator'!$B$57)^(1/12)-1)))</f>
        <v/>
      </c>
      <c r="O413" s="71"/>
      <c r="P413" s="71"/>
      <c r="Q413" s="99"/>
      <c r="R413" s="69" t="e">
        <f t="shared" si="125"/>
        <v>#N/A</v>
      </c>
      <c r="S413" s="12" t="str">
        <f>IF(O413="","",FV((1+'Retirement Calculator'!$B$58)^(1/12)-1,BA413,-O413,,0))</f>
        <v/>
      </c>
      <c r="T413" s="43" t="str">
        <f>IF(P413="","",(P413+T412)*(1+((1+'Retirement Calculator'!$B$58)^(1/12)-1)))</f>
        <v/>
      </c>
      <c r="U413" s="71"/>
      <c r="V413" s="99"/>
      <c r="W413" s="108" t="str">
        <f>IF(U413="","",(U413+W412)*(1+((1+'Retirement Calculator'!$C$65)^(1/12)-1)))</f>
        <v/>
      </c>
      <c r="X413" s="73">
        <f t="shared" si="120"/>
        <v>0</v>
      </c>
      <c r="Y413" s="83" t="str">
        <f>IF(ISERROR(B413),"",SUM($X$5:X413))</f>
        <v/>
      </c>
      <c r="Z413" s="73">
        <f t="shared" si="121"/>
        <v>0</v>
      </c>
      <c r="AA413" s="83" t="str">
        <f>IF(ISERROR(B413),"",IF(Z413=0,NA(),SUM($Z$5:Z413)))</f>
        <v/>
      </c>
      <c r="AB413" s="83">
        <f t="shared" si="122"/>
        <v>0</v>
      </c>
      <c r="AC413" s="83" t="str">
        <f>IF(ISERROR(B413),"",IF(AB413=0,NA(),SUM($AB$5:AB413)))</f>
        <v/>
      </c>
      <c r="AD413" s="68" t="str">
        <f>IF(ISERROR(AI413),"",IF(AG413=AG412+1,AD412*(1+'Retirement Calculator'!$B$6),AD412))</f>
        <v/>
      </c>
      <c r="AE413" s="135"/>
      <c r="AF413" s="83" t="str">
        <f>IF(AE413="","",NPER((1+'Retirement Calculator'!$B$15)/(1+'Retirement Calculator'!$B$14)-1,-12*AE413,AA413,,1))</f>
        <v/>
      </c>
      <c r="AG413" s="129" t="str">
        <f t="shared" si="126"/>
        <v/>
      </c>
      <c r="AH413" s="43" t="e">
        <f t="shared" si="127"/>
        <v>#N/A</v>
      </c>
      <c r="AI413" s="43" t="e">
        <f>IF(AI412&lt;'Retirement Calculator'!$B$68,AI412+1,NA())</f>
        <v>#N/A</v>
      </c>
      <c r="AJ413" s="47" t="str">
        <f>IF(ISERROR(AI413),"",IF(AG413=AG412+1,AJ412*(1+'Retirement Calculator'!$B$67),AJ412))</f>
        <v/>
      </c>
      <c r="AK413" s="43" t="e">
        <f>IF(ISERROR(AJ413),"",FV((1+'Retirement Calculator'!$B$56)^(1/12)-1,AI413,-AJ413,,0))</f>
        <v>#N/A</v>
      </c>
      <c r="AL413" s="47">
        <f>SUM($AJ$5:AJ413)</f>
        <v>15743347.467671828</v>
      </c>
      <c r="AN413" s="43" t="str">
        <f>IF(C413="","",SUM($C$5:C413))</f>
        <v/>
      </c>
      <c r="AP413" s="43" t="str">
        <f t="shared" si="128"/>
        <v/>
      </c>
      <c r="AQ413" s="43" t="e">
        <f t="shared" si="129"/>
        <v>#N/A</v>
      </c>
      <c r="AR413" s="43" t="e">
        <f>IF(AR412&lt;'Retirement Calculator'!$B$68,AR412+1,NA())</f>
        <v>#N/A</v>
      </c>
      <c r="AS413" s="45" t="str">
        <f>IF(ISERROR(AR413),"",IF(AP413=AP412+1,AS412*(1+'Retirement Calculator'!$B$67),AS412))</f>
        <v/>
      </c>
      <c r="AT413" s="43" t="e">
        <f>IF(ISERROR(AS413),"",FV((1+'Retirement Calculator'!$B$57)^(1/12)-1,AR413,-AS413,,0))</f>
        <v>#N/A</v>
      </c>
      <c r="AU413" s="47" t="e">
        <f>SUM($AJ$5:AS413)</f>
        <v>#N/A</v>
      </c>
      <c r="AW413" s="43" t="str">
        <f>IF(I413="","",SUM($I$5:I413))</f>
        <v/>
      </c>
      <c r="AY413" s="43" t="str">
        <f t="shared" si="130"/>
        <v/>
      </c>
      <c r="AZ413" s="43" t="e">
        <f t="shared" si="131"/>
        <v>#N/A</v>
      </c>
      <c r="BA413" s="43" t="e">
        <f>IF(BA412&lt;'Retirement Calculator'!$B$68,BA412+1,NA())</f>
        <v>#N/A</v>
      </c>
      <c r="BB413" s="45" t="str">
        <f>IF(ISERROR(BA413),"",IF(AY413=AY412+1,BB412*(1+'Retirement Calculator'!$B$67),BB412))</f>
        <v/>
      </c>
      <c r="BC413" s="43" t="e">
        <f>IF(ISERROR(BB413),"",FV((1+'Retirement Calculator'!$B$58)^(1/12)-1,BA413,-BB413,,0))</f>
        <v>#N/A</v>
      </c>
      <c r="BD413" s="47" t="e">
        <f>SUM($AJ$5:BB413)</f>
        <v>#N/A</v>
      </c>
      <c r="BF413" s="43" t="str">
        <f>IF(O413="","",SUM($O$5:O413))</f>
        <v/>
      </c>
      <c r="BH413" s="43" t="str">
        <f t="shared" si="132"/>
        <v/>
      </c>
      <c r="BI413" s="43" t="e">
        <f t="shared" si="133"/>
        <v>#N/A</v>
      </c>
      <c r="BJ413" s="43" t="e">
        <f>IF(BJ412&lt;'Retirement Calculator'!$B$68,BJ412+1,NA())</f>
        <v>#N/A</v>
      </c>
      <c r="BM413" s="43" t="str">
        <f t="shared" si="134"/>
        <v/>
      </c>
      <c r="BN413" s="43" t="e">
        <f t="shared" si="135"/>
        <v>#N/A</v>
      </c>
      <c r="BO413" s="43" t="e">
        <f>IF(BO412&lt;'Retirement Calculator'!$B$68,BO412+1,NA())</f>
        <v>#N/A</v>
      </c>
      <c r="BR413" s="43" t="str">
        <f t="shared" si="136"/>
        <v/>
      </c>
      <c r="BS413" s="43" t="e">
        <f t="shared" si="137"/>
        <v>#N/A</v>
      </c>
      <c r="BT413" s="43" t="e">
        <f>IF(BT412&lt;'Retirement Calculator'!$B$68,BT412+1,NA())</f>
        <v>#N/A</v>
      </c>
      <c r="BW413" s="43" t="str">
        <f t="shared" si="138"/>
        <v/>
      </c>
      <c r="BX413" s="43" t="e">
        <f t="shared" si="139"/>
        <v>#N/A</v>
      </c>
      <c r="BY413" s="43" t="e">
        <f>IF(BY412&lt;'Retirement Calculator'!$B$68,BY412+1,NA())</f>
        <v>#N/A</v>
      </c>
    </row>
    <row r="414" spans="1:77">
      <c r="A414" s="44"/>
      <c r="B414" s="12" t="e">
        <f xml:space="preserve"> IF(ISERROR(F414),NA(),AI414)</f>
        <v>#N/A</v>
      </c>
      <c r="C414" s="71"/>
      <c r="D414" s="104"/>
      <c r="E414" s="99"/>
      <c r="F414" s="102" t="e">
        <f t="shared" si="123"/>
        <v>#N/A</v>
      </c>
      <c r="G414" s="103" t="str">
        <f>IF(D414="","",(D414+G413)*(1+((1+'Retirement Calculator'!$B$56)^(1/12)-1)))</f>
        <v/>
      </c>
      <c r="H414" s="55" t="str">
        <f>IF(C414="","",FV((1+'Retirement Calculator'!$B$56)^(1/12)-1,AI414,-C414,,0))</f>
        <v/>
      </c>
      <c r="I414" s="71"/>
      <c r="J414" s="99"/>
      <c r="K414" s="99"/>
      <c r="L414" s="102" t="e">
        <f t="shared" si="124"/>
        <v>#N/A</v>
      </c>
      <c r="M414" s="12" t="str">
        <f>IF(I414="","",FV((1+'Retirement Calculator'!$B$57)^(1/12)-1,AR414,-I414,,0))</f>
        <v/>
      </c>
      <c r="N414" s="12" t="str">
        <f>IF(J414="","",(J414+N413)*(1+((1+'Retirement Calculator'!$B$57)^(1/12)-1)))</f>
        <v/>
      </c>
      <c r="O414" s="71"/>
      <c r="P414" s="71"/>
      <c r="Q414" s="99"/>
      <c r="R414" s="69" t="e">
        <f t="shared" si="125"/>
        <v>#N/A</v>
      </c>
      <c r="S414" s="12" t="str">
        <f>IF(O414="","",FV((1+'Retirement Calculator'!$B$58)^(1/12)-1,BA414,-O414,,0))</f>
        <v/>
      </c>
      <c r="T414" s="43" t="str">
        <f>IF(P414="","",(P414+T413)*(1+((1+'Retirement Calculator'!$B$58)^(1/12)-1)))</f>
        <v/>
      </c>
      <c r="U414" s="71"/>
      <c r="V414" s="99"/>
      <c r="W414" s="108" t="str">
        <f>IF(U414="","",(U414+W413)*(1+((1+'Retirement Calculator'!$C$65)^(1/12)-1)))</f>
        <v/>
      </c>
      <c r="X414" s="73">
        <f t="shared" si="120"/>
        <v>0</v>
      </c>
      <c r="Y414" s="83" t="str">
        <f>IF(ISERROR(B414),"",SUM($X$5:X414))</f>
        <v/>
      </c>
      <c r="Z414" s="73">
        <f t="shared" si="121"/>
        <v>0</v>
      </c>
      <c r="AA414" s="83" t="str">
        <f>IF(ISERROR(B414),"",IF(Z414=0,NA(),SUM($Z$5:Z414)))</f>
        <v/>
      </c>
      <c r="AB414" s="83">
        <f t="shared" si="122"/>
        <v>0</v>
      </c>
      <c r="AC414" s="83" t="str">
        <f>IF(ISERROR(B414),"",IF(AB414=0,NA(),SUM($AB$5:AB414)))</f>
        <v/>
      </c>
      <c r="AD414" s="68" t="str">
        <f>IF(ISERROR(AI414),"",IF(AG414=AG413+1,AD413*(1+'Retirement Calculator'!$B$6),AD413))</f>
        <v/>
      </c>
      <c r="AE414" s="135"/>
      <c r="AF414" s="83" t="str">
        <f>IF(AE414="","",NPER((1+'Retirement Calculator'!$B$15)/(1+'Retirement Calculator'!$B$14)-1,-12*AE414,AA414,,1))</f>
        <v/>
      </c>
      <c r="AG414" s="129" t="str">
        <f t="shared" si="126"/>
        <v/>
      </c>
      <c r="AH414" s="43" t="e">
        <f t="shared" si="127"/>
        <v>#N/A</v>
      </c>
      <c r="AI414" s="43" t="e">
        <f>IF(AI413&lt;'Retirement Calculator'!$B$68,AI413+1,NA())</f>
        <v>#N/A</v>
      </c>
      <c r="AJ414" s="47" t="str">
        <f>IF(ISERROR(AI414),"",IF(AG414=AG413+1,AJ413*(1+'Retirement Calculator'!$B$67),AJ413))</f>
        <v/>
      </c>
      <c r="AK414" s="43" t="e">
        <f>IF(ISERROR(AJ414),"",FV((1+'Retirement Calculator'!$B$56)^(1/12)-1,AI414,-AJ414,,0))</f>
        <v>#N/A</v>
      </c>
      <c r="AL414" s="47">
        <f>SUM($AJ$5:AJ414)</f>
        <v>15743347.467671828</v>
      </c>
      <c r="AN414" s="43" t="str">
        <f>IF(C414="","",SUM($C$5:C414))</f>
        <v/>
      </c>
      <c r="AP414" s="43" t="str">
        <f t="shared" si="128"/>
        <v/>
      </c>
      <c r="AQ414" s="43" t="e">
        <f t="shared" si="129"/>
        <v>#N/A</v>
      </c>
      <c r="AR414" s="43" t="e">
        <f>IF(AR413&lt;'Retirement Calculator'!$B$68,AR413+1,NA())</f>
        <v>#N/A</v>
      </c>
      <c r="AS414" s="45" t="str">
        <f>IF(ISERROR(AR414),"",IF(AP414=AP413+1,AS413*(1+'Retirement Calculator'!$B$67),AS413))</f>
        <v/>
      </c>
      <c r="AT414" s="43" t="e">
        <f>IF(ISERROR(AS414),"",FV((1+'Retirement Calculator'!$B$57)^(1/12)-1,AR414,-AS414,,0))</f>
        <v>#N/A</v>
      </c>
      <c r="AU414" s="47" t="e">
        <f>SUM($AJ$5:AS414)</f>
        <v>#N/A</v>
      </c>
      <c r="AW414" s="43" t="str">
        <f>IF(I414="","",SUM($I$5:I414))</f>
        <v/>
      </c>
      <c r="AY414" s="43" t="str">
        <f t="shared" si="130"/>
        <v/>
      </c>
      <c r="AZ414" s="43" t="e">
        <f t="shared" si="131"/>
        <v>#N/A</v>
      </c>
      <c r="BA414" s="43" t="e">
        <f>IF(BA413&lt;'Retirement Calculator'!$B$68,BA413+1,NA())</f>
        <v>#N/A</v>
      </c>
      <c r="BB414" s="45" t="str">
        <f>IF(ISERROR(BA414),"",IF(AY414=AY413+1,BB413*(1+'Retirement Calculator'!$B$67),BB413))</f>
        <v/>
      </c>
      <c r="BC414" s="43" t="e">
        <f>IF(ISERROR(BB414),"",FV((1+'Retirement Calculator'!$B$58)^(1/12)-1,BA414,-BB414,,0))</f>
        <v>#N/A</v>
      </c>
      <c r="BD414" s="47" t="e">
        <f>SUM($AJ$5:BB414)</f>
        <v>#N/A</v>
      </c>
      <c r="BF414" s="43" t="str">
        <f>IF(O414="","",SUM($O$5:O414))</f>
        <v/>
      </c>
      <c r="BH414" s="43" t="str">
        <f t="shared" si="132"/>
        <v/>
      </c>
      <c r="BI414" s="43" t="e">
        <f t="shared" si="133"/>
        <v>#N/A</v>
      </c>
      <c r="BJ414" s="43" t="e">
        <f>IF(BJ413&lt;'Retirement Calculator'!$B$68,BJ413+1,NA())</f>
        <v>#N/A</v>
      </c>
      <c r="BM414" s="43" t="str">
        <f t="shared" si="134"/>
        <v/>
      </c>
      <c r="BN414" s="43" t="e">
        <f t="shared" si="135"/>
        <v>#N/A</v>
      </c>
      <c r="BO414" s="43" t="e">
        <f>IF(BO413&lt;'Retirement Calculator'!$B$68,BO413+1,NA())</f>
        <v>#N/A</v>
      </c>
      <c r="BR414" s="43" t="str">
        <f t="shared" si="136"/>
        <v/>
      </c>
      <c r="BS414" s="43" t="e">
        <f t="shared" si="137"/>
        <v>#N/A</v>
      </c>
      <c r="BT414" s="43" t="e">
        <f>IF(BT413&lt;'Retirement Calculator'!$B$68,BT413+1,NA())</f>
        <v>#N/A</v>
      </c>
      <c r="BW414" s="43" t="str">
        <f t="shared" si="138"/>
        <v/>
      </c>
      <c r="BX414" s="43" t="e">
        <f t="shared" si="139"/>
        <v>#N/A</v>
      </c>
      <c r="BY414" s="43" t="e">
        <f>IF(BY413&lt;'Retirement Calculator'!$B$68,BY413+1,NA())</f>
        <v>#N/A</v>
      </c>
    </row>
    <row r="415" spans="1:77">
      <c r="A415" s="44"/>
      <c r="B415" s="12" t="e">
        <f xml:space="preserve"> IF(ISERROR(F415),NA(),AI415)</f>
        <v>#N/A</v>
      </c>
      <c r="C415" s="71"/>
      <c r="D415" s="104"/>
      <c r="E415" s="99"/>
      <c r="F415" s="102" t="e">
        <f t="shared" si="123"/>
        <v>#N/A</v>
      </c>
      <c r="G415" s="103" t="str">
        <f>IF(D415="","",(D415+G414)*(1+((1+'Retirement Calculator'!$B$56)^(1/12)-1)))</f>
        <v/>
      </c>
      <c r="H415" s="55" t="str">
        <f>IF(C415="","",FV((1+'Retirement Calculator'!$B$56)^(1/12)-1,AI415,-C415,,0))</f>
        <v/>
      </c>
      <c r="I415" s="71"/>
      <c r="J415" s="99"/>
      <c r="K415" s="99"/>
      <c r="L415" s="102" t="e">
        <f t="shared" si="124"/>
        <v>#N/A</v>
      </c>
      <c r="M415" s="12" t="str">
        <f>IF(I415="","",FV((1+'Retirement Calculator'!$B$57)^(1/12)-1,AR415,-I415,,0))</f>
        <v/>
      </c>
      <c r="N415" s="12" t="str">
        <f>IF(J415="","",(J415+N414)*(1+((1+'Retirement Calculator'!$B$57)^(1/12)-1)))</f>
        <v/>
      </c>
      <c r="O415" s="71"/>
      <c r="P415" s="71"/>
      <c r="Q415" s="99"/>
      <c r="R415" s="69" t="e">
        <f t="shared" si="125"/>
        <v>#N/A</v>
      </c>
      <c r="S415" s="12" t="str">
        <f>IF(O415="","",FV((1+'Retirement Calculator'!$B$58)^(1/12)-1,BA415,-O415,,0))</f>
        <v/>
      </c>
      <c r="T415" s="43" t="str">
        <f>IF(P415="","",(P415+T414)*(1+((1+'Retirement Calculator'!$B$58)^(1/12)-1)))</f>
        <v/>
      </c>
      <c r="U415" s="71"/>
      <c r="V415" s="99"/>
      <c r="W415" s="108" t="str">
        <f>IF(U415="","",(U415+W414)*(1+((1+'Retirement Calculator'!$C$65)^(1/12)-1)))</f>
        <v/>
      </c>
      <c r="X415" s="73">
        <f t="shared" si="120"/>
        <v>0</v>
      </c>
      <c r="Y415" s="83" t="str">
        <f>IF(ISERROR(B415),"",SUM($X$5:X415))</f>
        <v/>
      </c>
      <c r="Z415" s="73">
        <f t="shared" si="121"/>
        <v>0</v>
      </c>
      <c r="AA415" s="83" t="str">
        <f>IF(ISERROR(B415),"",IF(Z415=0,NA(),SUM($Z$5:Z415)))</f>
        <v/>
      </c>
      <c r="AB415" s="83">
        <f t="shared" si="122"/>
        <v>0</v>
      </c>
      <c r="AC415" s="83" t="str">
        <f>IF(ISERROR(B415),"",IF(AB415=0,NA(),SUM($AB$5:AB415)))</f>
        <v/>
      </c>
      <c r="AD415" s="68" t="str">
        <f>IF(ISERROR(AI415),"",IF(AG415=AG414+1,AD414*(1+'Retirement Calculator'!$B$6),AD414))</f>
        <v/>
      </c>
      <c r="AE415" s="135"/>
      <c r="AF415" s="83" t="str">
        <f>IF(AE415="","",NPER((1+'Retirement Calculator'!$B$15)/(1+'Retirement Calculator'!$B$14)-1,-12*AE415,AA415,,1))</f>
        <v/>
      </c>
      <c r="AG415" s="129" t="str">
        <f t="shared" si="126"/>
        <v/>
      </c>
      <c r="AH415" s="43" t="e">
        <f t="shared" si="127"/>
        <v>#N/A</v>
      </c>
      <c r="AI415" s="43" t="e">
        <f>IF(AI414&lt;'Retirement Calculator'!$B$68,AI414+1,NA())</f>
        <v>#N/A</v>
      </c>
      <c r="AJ415" s="47" t="str">
        <f>IF(ISERROR(AI415),"",IF(AG415=AG414+1,AJ414*(1+'Retirement Calculator'!$B$67),AJ414))</f>
        <v/>
      </c>
      <c r="AK415" s="43" t="e">
        <f>IF(ISERROR(AJ415),"",FV((1+'Retirement Calculator'!$B$56)^(1/12)-1,AI415,-AJ415,,0))</f>
        <v>#N/A</v>
      </c>
      <c r="AL415" s="47">
        <f>SUM($AJ$5:AJ415)</f>
        <v>15743347.467671828</v>
      </c>
      <c r="AN415" s="43" t="str">
        <f>IF(C415="","",SUM($C$5:C415))</f>
        <v/>
      </c>
      <c r="AP415" s="43" t="str">
        <f t="shared" si="128"/>
        <v/>
      </c>
      <c r="AQ415" s="43" t="e">
        <f t="shared" si="129"/>
        <v>#N/A</v>
      </c>
      <c r="AR415" s="43" t="e">
        <f>IF(AR414&lt;'Retirement Calculator'!$B$68,AR414+1,NA())</f>
        <v>#N/A</v>
      </c>
      <c r="AS415" s="45" t="str">
        <f>IF(ISERROR(AR415),"",IF(AP415=AP414+1,AS414*(1+'Retirement Calculator'!$B$67),AS414))</f>
        <v/>
      </c>
      <c r="AT415" s="43" t="e">
        <f>IF(ISERROR(AS415),"",FV((1+'Retirement Calculator'!$B$57)^(1/12)-1,AR415,-AS415,,0))</f>
        <v>#N/A</v>
      </c>
      <c r="AU415" s="47" t="e">
        <f>SUM($AJ$5:AS415)</f>
        <v>#N/A</v>
      </c>
      <c r="AW415" s="43" t="str">
        <f>IF(I415="","",SUM($I$5:I415))</f>
        <v/>
      </c>
      <c r="AY415" s="43" t="str">
        <f t="shared" si="130"/>
        <v/>
      </c>
      <c r="AZ415" s="43" t="e">
        <f t="shared" si="131"/>
        <v>#N/A</v>
      </c>
      <c r="BA415" s="43" t="e">
        <f>IF(BA414&lt;'Retirement Calculator'!$B$68,BA414+1,NA())</f>
        <v>#N/A</v>
      </c>
      <c r="BB415" s="45" t="str">
        <f>IF(ISERROR(BA415),"",IF(AY415=AY414+1,BB414*(1+'Retirement Calculator'!$B$67),BB414))</f>
        <v/>
      </c>
      <c r="BC415" s="43" t="e">
        <f>IF(ISERROR(BB415),"",FV((1+'Retirement Calculator'!$B$58)^(1/12)-1,BA415,-BB415,,0))</f>
        <v>#N/A</v>
      </c>
      <c r="BD415" s="47" t="e">
        <f>SUM($AJ$5:BB415)</f>
        <v>#N/A</v>
      </c>
      <c r="BF415" s="43" t="str">
        <f>IF(O415="","",SUM($O$5:O415))</f>
        <v/>
      </c>
      <c r="BH415" s="43" t="str">
        <f t="shared" si="132"/>
        <v/>
      </c>
      <c r="BI415" s="43" t="e">
        <f t="shared" si="133"/>
        <v>#N/A</v>
      </c>
      <c r="BJ415" s="43" t="e">
        <f>IF(BJ414&lt;'Retirement Calculator'!$B$68,BJ414+1,NA())</f>
        <v>#N/A</v>
      </c>
      <c r="BM415" s="43" t="str">
        <f t="shared" si="134"/>
        <v/>
      </c>
      <c r="BN415" s="43" t="e">
        <f t="shared" si="135"/>
        <v>#N/A</v>
      </c>
      <c r="BO415" s="43" t="e">
        <f>IF(BO414&lt;'Retirement Calculator'!$B$68,BO414+1,NA())</f>
        <v>#N/A</v>
      </c>
      <c r="BR415" s="43" t="str">
        <f t="shared" si="136"/>
        <v/>
      </c>
      <c r="BS415" s="43" t="e">
        <f t="shared" si="137"/>
        <v>#N/A</v>
      </c>
      <c r="BT415" s="43" t="e">
        <f>IF(BT414&lt;'Retirement Calculator'!$B$68,BT414+1,NA())</f>
        <v>#N/A</v>
      </c>
      <c r="BW415" s="43" t="str">
        <f t="shared" si="138"/>
        <v/>
      </c>
      <c r="BX415" s="43" t="e">
        <f t="shared" si="139"/>
        <v>#N/A</v>
      </c>
      <c r="BY415" s="43" t="e">
        <f>IF(BY414&lt;'Retirement Calculator'!$B$68,BY414+1,NA())</f>
        <v>#N/A</v>
      </c>
    </row>
    <row r="416" spans="1:77">
      <c r="A416" s="44"/>
      <c r="B416" s="12" t="e">
        <f xml:space="preserve"> IF(ISERROR(F416),NA(),AI416)</f>
        <v>#N/A</v>
      </c>
      <c r="C416" s="71"/>
      <c r="D416" s="104"/>
      <c r="E416" s="99"/>
      <c r="F416" s="102" t="e">
        <f t="shared" si="123"/>
        <v>#N/A</v>
      </c>
      <c r="G416" s="103" t="str">
        <f>IF(D416="","",(D416+G415)*(1+((1+'Retirement Calculator'!$B$56)^(1/12)-1)))</f>
        <v/>
      </c>
      <c r="H416" s="55" t="str">
        <f>IF(C416="","",FV((1+'Retirement Calculator'!$B$56)^(1/12)-1,AI416,-C416,,0))</f>
        <v/>
      </c>
      <c r="I416" s="71"/>
      <c r="J416" s="99"/>
      <c r="K416" s="99"/>
      <c r="L416" s="102" t="e">
        <f t="shared" si="124"/>
        <v>#N/A</v>
      </c>
      <c r="M416" s="12" t="str">
        <f>IF(I416="","",FV((1+'Retirement Calculator'!$B$57)^(1/12)-1,AR416,-I416,,0))</f>
        <v/>
      </c>
      <c r="N416" s="12" t="str">
        <f>IF(J416="","",(J416+N415)*(1+((1+'Retirement Calculator'!$B$57)^(1/12)-1)))</f>
        <v/>
      </c>
      <c r="O416" s="71"/>
      <c r="P416" s="71"/>
      <c r="Q416" s="99"/>
      <c r="R416" s="69" t="e">
        <f t="shared" si="125"/>
        <v>#N/A</v>
      </c>
      <c r="S416" s="12" t="str">
        <f>IF(O416="","",FV((1+'Retirement Calculator'!$B$58)^(1/12)-1,BA416,-O416,,0))</f>
        <v/>
      </c>
      <c r="T416" s="43" t="str">
        <f>IF(P416="","",(P416+T415)*(1+((1+'Retirement Calculator'!$B$58)^(1/12)-1)))</f>
        <v/>
      </c>
      <c r="U416" s="71"/>
      <c r="V416" s="99"/>
      <c r="W416" s="108" t="str">
        <f>IF(U416="","",(U416+W415)*(1+((1+'Retirement Calculator'!$C$65)^(1/12)-1)))</f>
        <v/>
      </c>
      <c r="X416" s="73">
        <f t="shared" si="120"/>
        <v>0</v>
      </c>
      <c r="Y416" s="83" t="str">
        <f>IF(ISERROR(B416),"",SUM($X$5:X416))</f>
        <v/>
      </c>
      <c r="Z416" s="73">
        <f t="shared" si="121"/>
        <v>0</v>
      </c>
      <c r="AA416" s="83" t="str">
        <f>IF(ISERROR(B416),"",IF(Z416=0,NA(),SUM($Z$5:Z416)))</f>
        <v/>
      </c>
      <c r="AB416" s="83">
        <f t="shared" si="122"/>
        <v>0</v>
      </c>
      <c r="AC416" s="83" t="str">
        <f>IF(ISERROR(B416),"",IF(AB416=0,NA(),SUM($AB$5:AB416)))</f>
        <v/>
      </c>
      <c r="AD416" s="68" t="str">
        <f>IF(ISERROR(AI416),"",IF(AG416=AG415+1,AD415*(1+'Retirement Calculator'!$B$6),AD415))</f>
        <v/>
      </c>
      <c r="AE416" s="135"/>
      <c r="AF416" s="83" t="str">
        <f>IF(AE416="","",NPER((1+'Retirement Calculator'!$B$15)/(1+'Retirement Calculator'!$B$14)-1,-12*AE416,AA416,,1))</f>
        <v/>
      </c>
      <c r="AG416" s="129" t="str">
        <f t="shared" si="126"/>
        <v/>
      </c>
      <c r="AH416" s="43" t="e">
        <f t="shared" si="127"/>
        <v>#N/A</v>
      </c>
      <c r="AI416" s="43" t="e">
        <f>IF(AI415&lt;'Retirement Calculator'!$B$68,AI415+1,NA())</f>
        <v>#N/A</v>
      </c>
      <c r="AJ416" s="47" t="str">
        <f>IF(ISERROR(AI416),"",IF(AG416=AG415+1,AJ415*(1+'Retirement Calculator'!$B$67),AJ415))</f>
        <v/>
      </c>
      <c r="AK416" s="43" t="e">
        <f>IF(ISERROR(AJ416),"",FV((1+'Retirement Calculator'!$B$56)^(1/12)-1,AI416,-AJ416,,0))</f>
        <v>#N/A</v>
      </c>
      <c r="AL416" s="47">
        <f>SUM($AJ$5:AJ416)</f>
        <v>15743347.467671828</v>
      </c>
      <c r="AN416" s="43" t="str">
        <f>IF(C416="","",SUM($C$5:C416))</f>
        <v/>
      </c>
      <c r="AP416" s="43" t="str">
        <f t="shared" si="128"/>
        <v/>
      </c>
      <c r="AQ416" s="43" t="e">
        <f t="shared" si="129"/>
        <v>#N/A</v>
      </c>
      <c r="AR416" s="43" t="e">
        <f>IF(AR415&lt;'Retirement Calculator'!$B$68,AR415+1,NA())</f>
        <v>#N/A</v>
      </c>
      <c r="AS416" s="45" t="str">
        <f>IF(ISERROR(AR416),"",IF(AP416=AP415+1,AS415*(1+'Retirement Calculator'!$B$67),AS415))</f>
        <v/>
      </c>
      <c r="AT416" s="43" t="e">
        <f>IF(ISERROR(AS416),"",FV((1+'Retirement Calculator'!$B$57)^(1/12)-1,AR416,-AS416,,0))</f>
        <v>#N/A</v>
      </c>
      <c r="AU416" s="47" t="e">
        <f>SUM($AJ$5:AS416)</f>
        <v>#N/A</v>
      </c>
      <c r="AW416" s="43" t="str">
        <f>IF(I416="","",SUM($I$5:I416))</f>
        <v/>
      </c>
      <c r="AY416" s="43" t="str">
        <f t="shared" si="130"/>
        <v/>
      </c>
      <c r="AZ416" s="43" t="e">
        <f t="shared" si="131"/>
        <v>#N/A</v>
      </c>
      <c r="BA416" s="43" t="e">
        <f>IF(BA415&lt;'Retirement Calculator'!$B$68,BA415+1,NA())</f>
        <v>#N/A</v>
      </c>
      <c r="BB416" s="45" t="str">
        <f>IF(ISERROR(BA416),"",IF(AY416=AY415+1,BB415*(1+'Retirement Calculator'!$B$67),BB415))</f>
        <v/>
      </c>
      <c r="BC416" s="43" t="e">
        <f>IF(ISERROR(BB416),"",FV((1+'Retirement Calculator'!$B$58)^(1/12)-1,BA416,-BB416,,0))</f>
        <v>#N/A</v>
      </c>
      <c r="BD416" s="47" t="e">
        <f>SUM($AJ$5:BB416)</f>
        <v>#N/A</v>
      </c>
      <c r="BF416" s="43" t="str">
        <f>IF(O416="","",SUM($O$5:O416))</f>
        <v/>
      </c>
      <c r="BH416" s="43" t="str">
        <f t="shared" si="132"/>
        <v/>
      </c>
      <c r="BI416" s="43" t="e">
        <f t="shared" si="133"/>
        <v>#N/A</v>
      </c>
      <c r="BJ416" s="43" t="e">
        <f>IF(BJ415&lt;'Retirement Calculator'!$B$68,BJ415+1,NA())</f>
        <v>#N/A</v>
      </c>
      <c r="BM416" s="43" t="str">
        <f t="shared" si="134"/>
        <v/>
      </c>
      <c r="BN416" s="43" t="e">
        <f t="shared" si="135"/>
        <v>#N/A</v>
      </c>
      <c r="BO416" s="43" t="e">
        <f>IF(BO415&lt;'Retirement Calculator'!$B$68,BO415+1,NA())</f>
        <v>#N/A</v>
      </c>
      <c r="BR416" s="43" t="str">
        <f t="shared" si="136"/>
        <v/>
      </c>
      <c r="BS416" s="43" t="e">
        <f t="shared" si="137"/>
        <v>#N/A</v>
      </c>
      <c r="BT416" s="43" t="e">
        <f>IF(BT415&lt;'Retirement Calculator'!$B$68,BT415+1,NA())</f>
        <v>#N/A</v>
      </c>
      <c r="BW416" s="43" t="str">
        <f t="shared" si="138"/>
        <v/>
      </c>
      <c r="BX416" s="43" t="e">
        <f t="shared" si="139"/>
        <v>#N/A</v>
      </c>
      <c r="BY416" s="43" t="e">
        <f>IF(BY415&lt;'Retirement Calculator'!$B$68,BY415+1,NA())</f>
        <v>#N/A</v>
      </c>
    </row>
    <row r="417" spans="1:77">
      <c r="A417" s="44"/>
      <c r="B417" s="12" t="e">
        <f xml:space="preserve"> IF(ISERROR(F417),NA(),AI417)</f>
        <v>#N/A</v>
      </c>
      <c r="C417" s="71"/>
      <c r="D417" s="104"/>
      <c r="E417" s="99"/>
      <c r="F417" s="102" t="e">
        <f t="shared" si="123"/>
        <v>#N/A</v>
      </c>
      <c r="G417" s="103" t="str">
        <f>IF(D417="","",(D417+G416)*(1+((1+'Retirement Calculator'!$B$56)^(1/12)-1)))</f>
        <v/>
      </c>
      <c r="H417" s="55" t="str">
        <f>IF(C417="","",FV((1+'Retirement Calculator'!$B$56)^(1/12)-1,AI417,-C417,,0))</f>
        <v/>
      </c>
      <c r="I417" s="71"/>
      <c r="J417" s="99"/>
      <c r="K417" s="99"/>
      <c r="L417" s="102" t="e">
        <f t="shared" si="124"/>
        <v>#N/A</v>
      </c>
      <c r="M417" s="12" t="str">
        <f>IF(I417="","",FV((1+'Retirement Calculator'!$B$57)^(1/12)-1,AR417,-I417,,0))</f>
        <v/>
      </c>
      <c r="N417" s="12" t="str">
        <f>IF(J417="","",(J417+N416)*(1+((1+'Retirement Calculator'!$B$57)^(1/12)-1)))</f>
        <v/>
      </c>
      <c r="O417" s="71"/>
      <c r="P417" s="71"/>
      <c r="Q417" s="99"/>
      <c r="R417" s="69" t="e">
        <f t="shared" si="125"/>
        <v>#N/A</v>
      </c>
      <c r="S417" s="12" t="str">
        <f>IF(O417="","",FV((1+'Retirement Calculator'!$B$58)^(1/12)-1,BA417,-O417,,0))</f>
        <v/>
      </c>
      <c r="T417" s="43" t="str">
        <f>IF(P417="","",(P417+T416)*(1+((1+'Retirement Calculator'!$B$58)^(1/12)-1)))</f>
        <v/>
      </c>
      <c r="U417" s="71"/>
      <c r="V417" s="99"/>
      <c r="W417" s="108" t="str">
        <f>IF(U417="","",(U417+W416)*(1+((1+'Retirement Calculator'!$C$65)^(1/12)-1)))</f>
        <v/>
      </c>
      <c r="X417" s="73">
        <f t="shared" si="120"/>
        <v>0</v>
      </c>
      <c r="Y417" s="83" t="str">
        <f>IF(ISERROR(B417),"",SUM($X$5:X417))</f>
        <v/>
      </c>
      <c r="Z417" s="73">
        <f t="shared" si="121"/>
        <v>0</v>
      </c>
      <c r="AA417" s="83" t="str">
        <f>IF(ISERROR(B417),"",IF(Z417=0,NA(),SUM($Z$5:Z417)))</f>
        <v/>
      </c>
      <c r="AB417" s="83">
        <f t="shared" si="122"/>
        <v>0</v>
      </c>
      <c r="AC417" s="83" t="str">
        <f>IF(ISERROR(B417),"",IF(AB417=0,NA(),SUM($AB$5:AB417)))</f>
        <v/>
      </c>
      <c r="AD417" s="68" t="str">
        <f>IF(ISERROR(AI417),"",IF(AG417=AG416+1,AD416*(1+'Retirement Calculator'!$B$6),AD416))</f>
        <v/>
      </c>
      <c r="AE417" s="135"/>
      <c r="AF417" s="83" t="str">
        <f>IF(AE417="","",NPER((1+'Retirement Calculator'!$B$15)/(1+'Retirement Calculator'!$B$14)-1,-12*AE417,AA417,,1))</f>
        <v/>
      </c>
      <c r="AG417" s="129" t="str">
        <f t="shared" si="126"/>
        <v/>
      </c>
      <c r="AH417" s="43" t="e">
        <f t="shared" si="127"/>
        <v>#N/A</v>
      </c>
      <c r="AI417" s="43" t="e">
        <f>IF(AI416&lt;'Retirement Calculator'!$B$68,AI416+1,NA())</f>
        <v>#N/A</v>
      </c>
      <c r="AJ417" s="47" t="str">
        <f>IF(ISERROR(AI417),"",IF(AG417=AG416+1,AJ416*(1+'Retirement Calculator'!$B$67),AJ416))</f>
        <v/>
      </c>
      <c r="AK417" s="43" t="e">
        <f>IF(ISERROR(AJ417),"",FV((1+'Retirement Calculator'!$B$56)^(1/12)-1,AI417,-AJ417,,0))</f>
        <v>#N/A</v>
      </c>
      <c r="AL417" s="47">
        <f>SUM($AJ$5:AJ417)</f>
        <v>15743347.467671828</v>
      </c>
      <c r="AN417" s="43" t="str">
        <f>IF(C417="","",SUM($C$5:C417))</f>
        <v/>
      </c>
      <c r="AP417" s="43" t="str">
        <f t="shared" si="128"/>
        <v/>
      </c>
      <c r="AQ417" s="43" t="e">
        <f t="shared" si="129"/>
        <v>#N/A</v>
      </c>
      <c r="AR417" s="43" t="e">
        <f>IF(AR416&lt;'Retirement Calculator'!$B$68,AR416+1,NA())</f>
        <v>#N/A</v>
      </c>
      <c r="AS417" s="45" t="str">
        <f>IF(ISERROR(AR417),"",IF(AP417=AP416+1,AS416*(1+'Retirement Calculator'!$B$67),AS416))</f>
        <v/>
      </c>
      <c r="AT417" s="43" t="e">
        <f>IF(ISERROR(AS417),"",FV((1+'Retirement Calculator'!$B$57)^(1/12)-1,AR417,-AS417,,0))</f>
        <v>#N/A</v>
      </c>
      <c r="AU417" s="47" t="e">
        <f>SUM($AJ$5:AS417)</f>
        <v>#N/A</v>
      </c>
      <c r="AW417" s="43" t="str">
        <f>IF(I417="","",SUM($I$5:I417))</f>
        <v/>
      </c>
      <c r="AY417" s="43" t="str">
        <f t="shared" si="130"/>
        <v/>
      </c>
      <c r="AZ417" s="43" t="e">
        <f t="shared" si="131"/>
        <v>#N/A</v>
      </c>
      <c r="BA417" s="43" t="e">
        <f>IF(BA416&lt;'Retirement Calculator'!$B$68,BA416+1,NA())</f>
        <v>#N/A</v>
      </c>
      <c r="BB417" s="45" t="str">
        <f>IF(ISERROR(BA417),"",IF(AY417=AY416+1,BB416*(1+'Retirement Calculator'!$B$67),BB416))</f>
        <v/>
      </c>
      <c r="BC417" s="43" t="e">
        <f>IF(ISERROR(BB417),"",FV((1+'Retirement Calculator'!$B$58)^(1/12)-1,BA417,-BB417,,0))</f>
        <v>#N/A</v>
      </c>
      <c r="BD417" s="47" t="e">
        <f>SUM($AJ$5:BB417)</f>
        <v>#N/A</v>
      </c>
      <c r="BF417" s="43" t="str">
        <f>IF(O417="","",SUM($O$5:O417))</f>
        <v/>
      </c>
      <c r="BH417" s="43" t="str">
        <f t="shared" si="132"/>
        <v/>
      </c>
      <c r="BI417" s="43" t="e">
        <f t="shared" si="133"/>
        <v>#N/A</v>
      </c>
      <c r="BJ417" s="43" t="e">
        <f>IF(BJ416&lt;'Retirement Calculator'!$B$68,BJ416+1,NA())</f>
        <v>#N/A</v>
      </c>
      <c r="BM417" s="43" t="str">
        <f t="shared" si="134"/>
        <v/>
      </c>
      <c r="BN417" s="43" t="e">
        <f t="shared" si="135"/>
        <v>#N/A</v>
      </c>
      <c r="BO417" s="43" t="e">
        <f>IF(BO416&lt;'Retirement Calculator'!$B$68,BO416+1,NA())</f>
        <v>#N/A</v>
      </c>
      <c r="BR417" s="43" t="str">
        <f t="shared" si="136"/>
        <v/>
      </c>
      <c r="BS417" s="43" t="e">
        <f t="shared" si="137"/>
        <v>#N/A</v>
      </c>
      <c r="BT417" s="43" t="e">
        <f>IF(BT416&lt;'Retirement Calculator'!$B$68,BT416+1,NA())</f>
        <v>#N/A</v>
      </c>
      <c r="BW417" s="43" t="str">
        <f t="shared" si="138"/>
        <v/>
      </c>
      <c r="BX417" s="43" t="e">
        <f t="shared" si="139"/>
        <v>#N/A</v>
      </c>
      <c r="BY417" s="43" t="e">
        <f>IF(BY416&lt;'Retirement Calculator'!$B$68,BY416+1,NA())</f>
        <v>#N/A</v>
      </c>
    </row>
    <row r="418" spans="1:77">
      <c r="A418" s="44"/>
      <c r="B418" s="12" t="e">
        <f xml:space="preserve"> IF(ISERROR(F418),NA(),AI418)</f>
        <v>#N/A</v>
      </c>
      <c r="C418" s="71"/>
      <c r="D418" s="104"/>
      <c r="E418" s="99"/>
      <c r="F418" s="102" t="e">
        <f t="shared" si="123"/>
        <v>#N/A</v>
      </c>
      <c r="G418" s="103" t="str">
        <f>IF(D418="","",(D418+G417)*(1+((1+'Retirement Calculator'!$B$56)^(1/12)-1)))</f>
        <v/>
      </c>
      <c r="H418" s="55" t="str">
        <f>IF(C418="","",FV((1+'Retirement Calculator'!$B$56)^(1/12)-1,AI418,-C418,,0))</f>
        <v/>
      </c>
      <c r="I418" s="71"/>
      <c r="J418" s="99"/>
      <c r="K418" s="99"/>
      <c r="L418" s="102" t="e">
        <f t="shared" si="124"/>
        <v>#N/A</v>
      </c>
      <c r="M418" s="12" t="str">
        <f>IF(I418="","",FV((1+'Retirement Calculator'!$B$57)^(1/12)-1,AR418,-I418,,0))</f>
        <v/>
      </c>
      <c r="N418" s="12" t="str">
        <f>IF(J418="","",(J418+N417)*(1+((1+'Retirement Calculator'!$B$57)^(1/12)-1)))</f>
        <v/>
      </c>
      <c r="O418" s="71"/>
      <c r="P418" s="71"/>
      <c r="Q418" s="99"/>
      <c r="R418" s="69" t="e">
        <f t="shared" si="125"/>
        <v>#N/A</v>
      </c>
      <c r="S418" s="12" t="str">
        <f>IF(O418="","",FV((1+'Retirement Calculator'!$B$58)^(1/12)-1,BA418,-O418,,0))</f>
        <v/>
      </c>
      <c r="T418" s="43" t="str">
        <f>IF(P418="","",(P418+T417)*(1+((1+'Retirement Calculator'!$B$58)^(1/12)-1)))</f>
        <v/>
      </c>
      <c r="U418" s="71"/>
      <c r="V418" s="99"/>
      <c r="W418" s="108" t="str">
        <f>IF(U418="","",(U418+W417)*(1+((1+'Retirement Calculator'!$C$65)^(1/12)-1)))</f>
        <v/>
      </c>
      <c r="X418" s="73">
        <f t="shared" si="120"/>
        <v>0</v>
      </c>
      <c r="Y418" s="83" t="str">
        <f>IF(ISERROR(B418),"",SUM($X$5:X418))</f>
        <v/>
      </c>
      <c r="Z418" s="73">
        <f t="shared" si="121"/>
        <v>0</v>
      </c>
      <c r="AA418" s="83" t="str">
        <f>IF(ISERROR(B418),"",IF(Z418=0,NA(),SUM($Z$5:Z418)))</f>
        <v/>
      </c>
      <c r="AB418" s="83">
        <f t="shared" si="122"/>
        <v>0</v>
      </c>
      <c r="AC418" s="83" t="str">
        <f>IF(ISERROR(B418),"",IF(AB418=0,NA(),SUM($AB$5:AB418)))</f>
        <v/>
      </c>
      <c r="AD418" s="68" t="str">
        <f>IF(ISERROR(AI418),"",IF(AG418=AG417+1,AD417*(1+'Retirement Calculator'!$B$6),AD417))</f>
        <v/>
      </c>
      <c r="AE418" s="135"/>
      <c r="AF418" s="83" t="str">
        <f>IF(AE418="","",NPER((1+'Retirement Calculator'!$B$15)/(1+'Retirement Calculator'!$B$14)-1,-12*AE418,AA418,,1))</f>
        <v/>
      </c>
      <c r="AG418" s="129" t="str">
        <f t="shared" si="126"/>
        <v/>
      </c>
      <c r="AH418" s="43" t="e">
        <f t="shared" si="127"/>
        <v>#N/A</v>
      </c>
      <c r="AI418" s="43" t="e">
        <f>IF(AI417&lt;'Retirement Calculator'!$B$68,AI417+1,NA())</f>
        <v>#N/A</v>
      </c>
      <c r="AJ418" s="47" t="str">
        <f>IF(ISERROR(AI418),"",IF(AG418=AG417+1,AJ417*(1+'Retirement Calculator'!$B$67),AJ417))</f>
        <v/>
      </c>
      <c r="AK418" s="43" t="e">
        <f>IF(ISERROR(AJ418),"",FV((1+'Retirement Calculator'!$B$56)^(1/12)-1,AI418,-AJ418,,0))</f>
        <v>#N/A</v>
      </c>
      <c r="AL418" s="47">
        <f>SUM($AJ$5:AJ418)</f>
        <v>15743347.467671828</v>
      </c>
      <c r="AN418" s="43" t="str">
        <f>IF(C418="","",SUM($C$5:C418))</f>
        <v/>
      </c>
      <c r="AP418" s="43" t="str">
        <f t="shared" si="128"/>
        <v/>
      </c>
      <c r="AQ418" s="43" t="e">
        <f t="shared" si="129"/>
        <v>#N/A</v>
      </c>
      <c r="AR418" s="43" t="e">
        <f>IF(AR417&lt;'Retirement Calculator'!$B$68,AR417+1,NA())</f>
        <v>#N/A</v>
      </c>
      <c r="AS418" s="45" t="str">
        <f>IF(ISERROR(AR418),"",IF(AP418=AP417+1,AS417*(1+'Retirement Calculator'!$B$67),AS417))</f>
        <v/>
      </c>
      <c r="AT418" s="43" t="e">
        <f>IF(ISERROR(AS418),"",FV((1+'Retirement Calculator'!$B$57)^(1/12)-1,AR418,-AS418,,0))</f>
        <v>#N/A</v>
      </c>
      <c r="AU418" s="47" t="e">
        <f>SUM($AJ$5:AS418)</f>
        <v>#N/A</v>
      </c>
      <c r="AW418" s="43" t="str">
        <f>IF(I418="","",SUM($I$5:I418))</f>
        <v/>
      </c>
      <c r="AY418" s="43" t="str">
        <f t="shared" si="130"/>
        <v/>
      </c>
      <c r="AZ418" s="43" t="e">
        <f t="shared" si="131"/>
        <v>#N/A</v>
      </c>
      <c r="BA418" s="43" t="e">
        <f>IF(BA417&lt;'Retirement Calculator'!$B$68,BA417+1,NA())</f>
        <v>#N/A</v>
      </c>
      <c r="BB418" s="45" t="str">
        <f>IF(ISERROR(BA418),"",IF(AY418=AY417+1,BB417*(1+'Retirement Calculator'!$B$67),BB417))</f>
        <v/>
      </c>
      <c r="BC418" s="43" t="e">
        <f>IF(ISERROR(BB418),"",FV((1+'Retirement Calculator'!$B$58)^(1/12)-1,BA418,-BB418,,0))</f>
        <v>#N/A</v>
      </c>
      <c r="BD418" s="47" t="e">
        <f>SUM($AJ$5:BB418)</f>
        <v>#N/A</v>
      </c>
      <c r="BF418" s="43" t="str">
        <f>IF(O418="","",SUM($O$5:O418))</f>
        <v/>
      </c>
      <c r="BH418" s="43" t="str">
        <f t="shared" si="132"/>
        <v/>
      </c>
      <c r="BI418" s="43" t="e">
        <f t="shared" si="133"/>
        <v>#N/A</v>
      </c>
      <c r="BJ418" s="43" t="e">
        <f>IF(BJ417&lt;'Retirement Calculator'!$B$68,BJ417+1,NA())</f>
        <v>#N/A</v>
      </c>
      <c r="BM418" s="43" t="str">
        <f t="shared" si="134"/>
        <v/>
      </c>
      <c r="BN418" s="43" t="e">
        <f t="shared" si="135"/>
        <v>#N/A</v>
      </c>
      <c r="BO418" s="43" t="e">
        <f>IF(BO417&lt;'Retirement Calculator'!$B$68,BO417+1,NA())</f>
        <v>#N/A</v>
      </c>
      <c r="BR418" s="43" t="str">
        <f t="shared" si="136"/>
        <v/>
      </c>
      <c r="BS418" s="43" t="e">
        <f t="shared" si="137"/>
        <v>#N/A</v>
      </c>
      <c r="BT418" s="43" t="e">
        <f>IF(BT417&lt;'Retirement Calculator'!$B$68,BT417+1,NA())</f>
        <v>#N/A</v>
      </c>
      <c r="BW418" s="43" t="str">
        <f t="shared" si="138"/>
        <v/>
      </c>
      <c r="BX418" s="43" t="e">
        <f t="shared" si="139"/>
        <v>#N/A</v>
      </c>
      <c r="BY418" s="43" t="e">
        <f>IF(BY417&lt;'Retirement Calculator'!$B$68,BY417+1,NA())</f>
        <v>#N/A</v>
      </c>
    </row>
    <row r="419" spans="1:77">
      <c r="A419" s="44"/>
      <c r="B419" s="12" t="e">
        <f xml:space="preserve"> IF(ISERROR(F419),NA(),AI419)</f>
        <v>#N/A</v>
      </c>
      <c r="C419" s="71"/>
      <c r="D419" s="104"/>
      <c r="E419" s="99"/>
      <c r="F419" s="102" t="e">
        <f t="shared" si="123"/>
        <v>#N/A</v>
      </c>
      <c r="G419" s="103" t="str">
        <f>IF(D419="","",(D419+G418)*(1+((1+'Retirement Calculator'!$B$56)^(1/12)-1)))</f>
        <v/>
      </c>
      <c r="H419" s="55" t="str">
        <f>IF(C419="","",FV((1+'Retirement Calculator'!$B$56)^(1/12)-1,AI419,-C419,,0))</f>
        <v/>
      </c>
      <c r="I419" s="71"/>
      <c r="J419" s="99"/>
      <c r="K419" s="99"/>
      <c r="L419" s="102" t="e">
        <f t="shared" si="124"/>
        <v>#N/A</v>
      </c>
      <c r="M419" s="12" t="str">
        <f>IF(I419="","",FV((1+'Retirement Calculator'!$B$57)^(1/12)-1,AR419,-I419,,0))</f>
        <v/>
      </c>
      <c r="N419" s="12" t="str">
        <f>IF(J419="","",(J419+N418)*(1+((1+'Retirement Calculator'!$B$57)^(1/12)-1)))</f>
        <v/>
      </c>
      <c r="O419" s="71"/>
      <c r="P419" s="71"/>
      <c r="Q419" s="99"/>
      <c r="R419" s="69" t="e">
        <f t="shared" si="125"/>
        <v>#N/A</v>
      </c>
      <c r="S419" s="12" t="str">
        <f>IF(O419="","",FV((1+'Retirement Calculator'!$B$58)^(1/12)-1,BA419,-O419,,0))</f>
        <v/>
      </c>
      <c r="T419" s="43" t="str">
        <f>IF(P419="","",(P419+T418)*(1+((1+'Retirement Calculator'!$B$58)^(1/12)-1)))</f>
        <v/>
      </c>
      <c r="U419" s="71"/>
      <c r="V419" s="99"/>
      <c r="W419" s="108" t="str">
        <f>IF(U419="","",(U419+W418)*(1+((1+'Retirement Calculator'!$C$65)^(1/12)-1)))</f>
        <v/>
      </c>
      <c r="X419" s="73">
        <f t="shared" si="120"/>
        <v>0</v>
      </c>
      <c r="Y419" s="83" t="str">
        <f>IF(ISERROR(B419),"",SUM($X$5:X419))</f>
        <v/>
      </c>
      <c r="Z419" s="73">
        <f t="shared" si="121"/>
        <v>0</v>
      </c>
      <c r="AA419" s="83" t="str">
        <f>IF(ISERROR(B419),"",IF(Z419=0,NA(),SUM($Z$5:Z419)))</f>
        <v/>
      </c>
      <c r="AB419" s="83">
        <f t="shared" si="122"/>
        <v>0</v>
      </c>
      <c r="AC419" s="83" t="str">
        <f>IF(ISERROR(B419),"",IF(AB419=0,NA(),SUM($AB$5:AB419)))</f>
        <v/>
      </c>
      <c r="AD419" s="68" t="str">
        <f>IF(ISERROR(AI419),"",IF(AG419=AG418+1,AD418*(1+'Retirement Calculator'!$B$6),AD418))</f>
        <v/>
      </c>
      <c r="AE419" s="135"/>
      <c r="AF419" s="83" t="str">
        <f>IF(AE419="","",NPER((1+'Retirement Calculator'!$B$15)/(1+'Retirement Calculator'!$B$14)-1,-12*AE419,AA419,,1))</f>
        <v/>
      </c>
      <c r="AG419" s="129" t="str">
        <f t="shared" si="126"/>
        <v/>
      </c>
      <c r="AH419" s="43" t="e">
        <f t="shared" si="127"/>
        <v>#N/A</v>
      </c>
      <c r="AI419" s="43" t="e">
        <f>IF(AI418&lt;'Retirement Calculator'!$B$68,AI418+1,NA())</f>
        <v>#N/A</v>
      </c>
      <c r="AJ419" s="47" t="str">
        <f>IF(ISERROR(AI419),"",IF(AG419=AG418+1,AJ418*(1+'Retirement Calculator'!$B$67),AJ418))</f>
        <v/>
      </c>
      <c r="AK419" s="43" t="e">
        <f>IF(ISERROR(AJ419),"",FV((1+'Retirement Calculator'!$B$56)^(1/12)-1,AI419,-AJ419,,0))</f>
        <v>#N/A</v>
      </c>
      <c r="AL419" s="47">
        <f>SUM($AJ$5:AJ419)</f>
        <v>15743347.467671828</v>
      </c>
      <c r="AN419" s="43" t="str">
        <f>IF(C419="","",SUM($C$5:C419))</f>
        <v/>
      </c>
      <c r="AP419" s="43" t="str">
        <f t="shared" si="128"/>
        <v/>
      </c>
      <c r="AQ419" s="43" t="e">
        <f t="shared" si="129"/>
        <v>#N/A</v>
      </c>
      <c r="AR419" s="43" t="e">
        <f>IF(AR418&lt;'Retirement Calculator'!$B$68,AR418+1,NA())</f>
        <v>#N/A</v>
      </c>
      <c r="AS419" s="45" t="str">
        <f>IF(ISERROR(AR419),"",IF(AP419=AP418+1,AS418*(1+'Retirement Calculator'!$B$67),AS418))</f>
        <v/>
      </c>
      <c r="AT419" s="43" t="e">
        <f>IF(ISERROR(AS419),"",FV((1+'Retirement Calculator'!$B$57)^(1/12)-1,AR419,-AS419,,0))</f>
        <v>#N/A</v>
      </c>
      <c r="AU419" s="47" t="e">
        <f>SUM($AJ$5:AS419)</f>
        <v>#N/A</v>
      </c>
      <c r="AW419" s="43" t="str">
        <f>IF(I419="","",SUM($I$5:I419))</f>
        <v/>
      </c>
      <c r="AY419" s="43" t="str">
        <f t="shared" si="130"/>
        <v/>
      </c>
      <c r="AZ419" s="43" t="e">
        <f t="shared" si="131"/>
        <v>#N/A</v>
      </c>
      <c r="BA419" s="43" t="e">
        <f>IF(BA418&lt;'Retirement Calculator'!$B$68,BA418+1,NA())</f>
        <v>#N/A</v>
      </c>
      <c r="BB419" s="45" t="str">
        <f>IF(ISERROR(BA419),"",IF(AY419=AY418+1,BB418*(1+'Retirement Calculator'!$B$67),BB418))</f>
        <v/>
      </c>
      <c r="BC419" s="43" t="e">
        <f>IF(ISERROR(BB419),"",FV((1+'Retirement Calculator'!$B$58)^(1/12)-1,BA419,-BB419,,0))</f>
        <v>#N/A</v>
      </c>
      <c r="BD419" s="47" t="e">
        <f>SUM($AJ$5:BB419)</f>
        <v>#N/A</v>
      </c>
      <c r="BF419" s="43" t="str">
        <f>IF(O419="","",SUM($O$5:O419))</f>
        <v/>
      </c>
      <c r="BH419" s="43" t="str">
        <f t="shared" si="132"/>
        <v/>
      </c>
      <c r="BI419" s="43" t="e">
        <f t="shared" si="133"/>
        <v>#N/A</v>
      </c>
      <c r="BJ419" s="43" t="e">
        <f>IF(BJ418&lt;'Retirement Calculator'!$B$68,BJ418+1,NA())</f>
        <v>#N/A</v>
      </c>
      <c r="BM419" s="43" t="str">
        <f t="shared" si="134"/>
        <v/>
      </c>
      <c r="BN419" s="43" t="e">
        <f t="shared" si="135"/>
        <v>#N/A</v>
      </c>
      <c r="BO419" s="43" t="e">
        <f>IF(BO418&lt;'Retirement Calculator'!$B$68,BO418+1,NA())</f>
        <v>#N/A</v>
      </c>
      <c r="BR419" s="43" t="str">
        <f t="shared" si="136"/>
        <v/>
      </c>
      <c r="BS419" s="43" t="e">
        <f t="shared" si="137"/>
        <v>#N/A</v>
      </c>
      <c r="BT419" s="43" t="e">
        <f>IF(BT418&lt;'Retirement Calculator'!$B$68,BT418+1,NA())</f>
        <v>#N/A</v>
      </c>
      <c r="BW419" s="43" t="str">
        <f t="shared" si="138"/>
        <v/>
      </c>
      <c r="BX419" s="43" t="e">
        <f t="shared" si="139"/>
        <v>#N/A</v>
      </c>
      <c r="BY419" s="43" t="e">
        <f>IF(BY418&lt;'Retirement Calculator'!$B$68,BY418+1,NA())</f>
        <v>#N/A</v>
      </c>
    </row>
    <row r="420" spans="1:77">
      <c r="A420" s="44"/>
      <c r="B420" s="12" t="e">
        <f xml:space="preserve"> IF(ISERROR(F420),NA(),AI420)</f>
        <v>#N/A</v>
      </c>
      <c r="C420" s="71"/>
      <c r="D420" s="104"/>
      <c r="E420" s="99"/>
      <c r="F420" s="102" t="e">
        <f t="shared" si="123"/>
        <v>#N/A</v>
      </c>
      <c r="G420" s="103" t="str">
        <f>IF(D420="","",(D420+G419)*(1+((1+'Retirement Calculator'!$B$56)^(1/12)-1)))</f>
        <v/>
      </c>
      <c r="H420" s="55" t="str">
        <f>IF(C420="","",FV((1+'Retirement Calculator'!$B$56)^(1/12)-1,AI420,-C420,,0))</f>
        <v/>
      </c>
      <c r="I420" s="71"/>
      <c r="J420" s="99"/>
      <c r="K420" s="99"/>
      <c r="L420" s="102" t="e">
        <f t="shared" si="124"/>
        <v>#N/A</v>
      </c>
      <c r="M420" s="12" t="str">
        <f>IF(I420="","",FV((1+'Retirement Calculator'!$B$57)^(1/12)-1,AR420,-I420,,0))</f>
        <v/>
      </c>
      <c r="N420" s="12" t="str">
        <f>IF(J420="","",(J420+N419)*(1+((1+'Retirement Calculator'!$B$57)^(1/12)-1)))</f>
        <v/>
      </c>
      <c r="O420" s="71"/>
      <c r="P420" s="71"/>
      <c r="Q420" s="99"/>
      <c r="R420" s="69" t="e">
        <f t="shared" si="125"/>
        <v>#N/A</v>
      </c>
      <c r="S420" s="12" t="str">
        <f>IF(O420="","",FV((1+'Retirement Calculator'!$B$58)^(1/12)-1,BA420,-O420,,0))</f>
        <v/>
      </c>
      <c r="T420" s="43" t="str">
        <f>IF(P420="","",(P420+T419)*(1+((1+'Retirement Calculator'!$B$58)^(1/12)-1)))</f>
        <v/>
      </c>
      <c r="U420" s="71"/>
      <c r="V420" s="99"/>
      <c r="W420" s="108" t="str">
        <f>IF(U420="","",(U420+W419)*(1+((1+'Retirement Calculator'!$C$65)^(1/12)-1)))</f>
        <v/>
      </c>
      <c r="X420" s="73">
        <f t="shared" si="120"/>
        <v>0</v>
      </c>
      <c r="Y420" s="83" t="str">
        <f>IF(ISERROR(B420),"",SUM($X$5:X420))</f>
        <v/>
      </c>
      <c r="Z420" s="73">
        <f t="shared" si="121"/>
        <v>0</v>
      </c>
      <c r="AA420" s="83" t="str">
        <f>IF(ISERROR(B420),"",IF(Z420=0,NA(),SUM($Z$5:Z420)))</f>
        <v/>
      </c>
      <c r="AB420" s="83">
        <f t="shared" si="122"/>
        <v>0</v>
      </c>
      <c r="AC420" s="83" t="str">
        <f>IF(ISERROR(B420),"",IF(AB420=0,NA(),SUM($AB$5:AB420)))</f>
        <v/>
      </c>
      <c r="AD420" s="68" t="str">
        <f>IF(ISERROR(AI420),"",IF(AG420=AG419+1,AD419*(1+'Retirement Calculator'!$B$6),AD419))</f>
        <v/>
      </c>
      <c r="AE420" s="135"/>
      <c r="AF420" s="83" t="str">
        <f>IF(AE420="","",NPER((1+'Retirement Calculator'!$B$15)/(1+'Retirement Calculator'!$B$14)-1,-12*AE420,AA420,,1))</f>
        <v/>
      </c>
      <c r="AG420" s="129" t="str">
        <f t="shared" si="126"/>
        <v/>
      </c>
      <c r="AH420" s="43" t="e">
        <f t="shared" si="127"/>
        <v>#N/A</v>
      </c>
      <c r="AI420" s="43" t="e">
        <f>IF(AI419&lt;'Retirement Calculator'!$B$68,AI419+1,NA())</f>
        <v>#N/A</v>
      </c>
      <c r="AJ420" s="47" t="str">
        <f>IF(ISERROR(AI420),"",IF(AG420=AG419+1,AJ419*(1+'Retirement Calculator'!$B$67),AJ419))</f>
        <v/>
      </c>
      <c r="AK420" s="43" t="e">
        <f>IF(ISERROR(AJ420),"",FV((1+'Retirement Calculator'!$B$56)^(1/12)-1,AI420,-AJ420,,0))</f>
        <v>#N/A</v>
      </c>
      <c r="AL420" s="47">
        <f>SUM($AJ$5:AJ420)</f>
        <v>15743347.467671828</v>
      </c>
      <c r="AN420" s="43" t="str">
        <f>IF(C420="","",SUM($C$5:C420))</f>
        <v/>
      </c>
      <c r="AP420" s="43" t="str">
        <f t="shared" si="128"/>
        <v/>
      </c>
      <c r="AQ420" s="43" t="e">
        <f t="shared" si="129"/>
        <v>#N/A</v>
      </c>
      <c r="AR420" s="43" t="e">
        <f>IF(AR419&lt;'Retirement Calculator'!$B$68,AR419+1,NA())</f>
        <v>#N/A</v>
      </c>
      <c r="AS420" s="45" t="str">
        <f>IF(ISERROR(AR420),"",IF(AP420=AP419+1,AS419*(1+'Retirement Calculator'!$B$67),AS419))</f>
        <v/>
      </c>
      <c r="AT420" s="43" t="e">
        <f>IF(ISERROR(AS420),"",FV((1+'Retirement Calculator'!$B$57)^(1/12)-1,AR420,-AS420,,0))</f>
        <v>#N/A</v>
      </c>
      <c r="AU420" s="47" t="e">
        <f>SUM($AJ$5:AS420)</f>
        <v>#N/A</v>
      </c>
      <c r="AW420" s="43" t="str">
        <f>IF(I420="","",SUM($I$5:I420))</f>
        <v/>
      </c>
      <c r="AY420" s="43" t="str">
        <f t="shared" si="130"/>
        <v/>
      </c>
      <c r="AZ420" s="43" t="e">
        <f t="shared" si="131"/>
        <v>#N/A</v>
      </c>
      <c r="BA420" s="43" t="e">
        <f>IF(BA419&lt;'Retirement Calculator'!$B$68,BA419+1,NA())</f>
        <v>#N/A</v>
      </c>
      <c r="BB420" s="45" t="str">
        <f>IF(ISERROR(BA420),"",IF(AY420=AY419+1,BB419*(1+'Retirement Calculator'!$B$67),BB419))</f>
        <v/>
      </c>
      <c r="BC420" s="43" t="e">
        <f>IF(ISERROR(BB420),"",FV((1+'Retirement Calculator'!$B$58)^(1/12)-1,BA420,-BB420,,0))</f>
        <v>#N/A</v>
      </c>
      <c r="BD420" s="47" t="e">
        <f>SUM($AJ$5:BB420)</f>
        <v>#N/A</v>
      </c>
      <c r="BF420" s="43" t="str">
        <f>IF(O420="","",SUM($O$5:O420))</f>
        <v/>
      </c>
      <c r="BH420" s="43" t="str">
        <f t="shared" si="132"/>
        <v/>
      </c>
      <c r="BI420" s="43" t="e">
        <f t="shared" si="133"/>
        <v>#N/A</v>
      </c>
      <c r="BJ420" s="43" t="e">
        <f>IF(BJ419&lt;'Retirement Calculator'!$B$68,BJ419+1,NA())</f>
        <v>#N/A</v>
      </c>
      <c r="BM420" s="43" t="str">
        <f t="shared" si="134"/>
        <v/>
      </c>
      <c r="BN420" s="43" t="e">
        <f t="shared" si="135"/>
        <v>#N/A</v>
      </c>
      <c r="BO420" s="43" t="e">
        <f>IF(BO419&lt;'Retirement Calculator'!$B$68,BO419+1,NA())</f>
        <v>#N/A</v>
      </c>
      <c r="BR420" s="43" t="str">
        <f t="shared" si="136"/>
        <v/>
      </c>
      <c r="BS420" s="43" t="e">
        <f t="shared" si="137"/>
        <v>#N/A</v>
      </c>
      <c r="BT420" s="43" t="e">
        <f>IF(BT419&lt;'Retirement Calculator'!$B$68,BT419+1,NA())</f>
        <v>#N/A</v>
      </c>
      <c r="BW420" s="43" t="str">
        <f t="shared" si="138"/>
        <v/>
      </c>
      <c r="BX420" s="43" t="e">
        <f t="shared" si="139"/>
        <v>#N/A</v>
      </c>
      <c r="BY420" s="43" t="e">
        <f>IF(BY419&lt;'Retirement Calculator'!$B$68,BY419+1,NA())</f>
        <v>#N/A</v>
      </c>
    </row>
    <row r="421" spans="1:77">
      <c r="A421" s="44"/>
      <c r="B421" s="12" t="e">
        <f xml:space="preserve"> IF(ISERROR(F421),NA(),AI421)</f>
        <v>#N/A</v>
      </c>
      <c r="C421" s="71"/>
      <c r="D421" s="104"/>
      <c r="E421" s="99"/>
      <c r="F421" s="102" t="e">
        <f t="shared" si="123"/>
        <v>#N/A</v>
      </c>
      <c r="G421" s="103" t="str">
        <f>IF(D421="","",(D421+G420)*(1+((1+'Retirement Calculator'!$B$56)^(1/12)-1)))</f>
        <v/>
      </c>
      <c r="H421" s="55" t="str">
        <f>IF(C421="","",FV((1+'Retirement Calculator'!$B$56)^(1/12)-1,AI421,-C421,,0))</f>
        <v/>
      </c>
      <c r="I421" s="71"/>
      <c r="J421" s="99"/>
      <c r="K421" s="99"/>
      <c r="L421" s="102" t="e">
        <f t="shared" si="124"/>
        <v>#N/A</v>
      </c>
      <c r="M421" s="12" t="str">
        <f>IF(I421="","",FV((1+'Retirement Calculator'!$B$57)^(1/12)-1,AR421,-I421,,0))</f>
        <v/>
      </c>
      <c r="N421" s="12" t="str">
        <f>IF(J421="","",(J421+N420)*(1+((1+'Retirement Calculator'!$B$57)^(1/12)-1)))</f>
        <v/>
      </c>
      <c r="O421" s="71"/>
      <c r="P421" s="71"/>
      <c r="Q421" s="99"/>
      <c r="R421" s="69" t="e">
        <f t="shared" si="125"/>
        <v>#N/A</v>
      </c>
      <c r="S421" s="12" t="str">
        <f>IF(O421="","",FV((1+'Retirement Calculator'!$B$58)^(1/12)-1,BA421,-O421,,0))</f>
        <v/>
      </c>
      <c r="T421" s="43" t="str">
        <f>IF(P421="","",(P421+T420)*(1+((1+'Retirement Calculator'!$B$58)^(1/12)-1)))</f>
        <v/>
      </c>
      <c r="U421" s="71"/>
      <c r="V421" s="99"/>
      <c r="W421" s="108" t="str">
        <f>IF(U421="","",(U421+W420)*(1+((1+'Retirement Calculator'!$C$65)^(1/12)-1)))</f>
        <v/>
      </c>
      <c r="X421" s="73">
        <f t="shared" si="120"/>
        <v>0</v>
      </c>
      <c r="Y421" s="83" t="str">
        <f>IF(ISERROR(B421),"",SUM($X$5:X421))</f>
        <v/>
      </c>
      <c r="Z421" s="73">
        <f t="shared" si="121"/>
        <v>0</v>
      </c>
      <c r="AA421" s="83" t="str">
        <f>IF(ISERROR(B421),"",IF(Z421=0,NA(),SUM($Z$5:Z421)))</f>
        <v/>
      </c>
      <c r="AB421" s="83">
        <f t="shared" si="122"/>
        <v>0</v>
      </c>
      <c r="AC421" s="83" t="str">
        <f>IF(ISERROR(B421),"",IF(AB421=0,NA(),SUM($AB$5:AB421)))</f>
        <v/>
      </c>
      <c r="AD421" s="68" t="str">
        <f>IF(ISERROR(AI421),"",IF(AG421=AG420+1,AD420*(1+'Retirement Calculator'!$B$6),AD420))</f>
        <v/>
      </c>
      <c r="AE421" s="135"/>
      <c r="AF421" s="83" t="str">
        <f>IF(AE421="","",NPER((1+'Retirement Calculator'!$B$15)/(1+'Retirement Calculator'!$B$14)-1,-12*AE421,AA421,,1))</f>
        <v/>
      </c>
      <c r="AG421" s="129" t="str">
        <f t="shared" si="126"/>
        <v/>
      </c>
      <c r="AH421" s="43" t="e">
        <f t="shared" si="127"/>
        <v>#N/A</v>
      </c>
      <c r="AI421" s="43" t="e">
        <f>IF(AI420&lt;'Retirement Calculator'!$B$68,AI420+1,NA())</f>
        <v>#N/A</v>
      </c>
      <c r="AJ421" s="47" t="str">
        <f>IF(ISERROR(AI421),"",IF(AG421=AG420+1,AJ420*(1+'Retirement Calculator'!$B$67),AJ420))</f>
        <v/>
      </c>
      <c r="AK421" s="43" t="e">
        <f>IF(ISERROR(AJ421),"",FV((1+'Retirement Calculator'!$B$56)^(1/12)-1,AI421,-AJ421,,0))</f>
        <v>#N/A</v>
      </c>
      <c r="AL421" s="47">
        <f>SUM($AJ$5:AJ421)</f>
        <v>15743347.467671828</v>
      </c>
      <c r="AN421" s="43" t="str">
        <f>IF(C421="","",SUM($C$5:C421))</f>
        <v/>
      </c>
      <c r="AP421" s="43" t="str">
        <f t="shared" si="128"/>
        <v/>
      </c>
      <c r="AQ421" s="43" t="e">
        <f t="shared" si="129"/>
        <v>#N/A</v>
      </c>
      <c r="AR421" s="43" t="e">
        <f>IF(AR420&lt;'Retirement Calculator'!$B$68,AR420+1,NA())</f>
        <v>#N/A</v>
      </c>
      <c r="AS421" s="45" t="str">
        <f>IF(ISERROR(AR421),"",IF(AP421=AP420+1,AS420*(1+'Retirement Calculator'!$B$67),AS420))</f>
        <v/>
      </c>
      <c r="AT421" s="43" t="e">
        <f>IF(ISERROR(AS421),"",FV((1+'Retirement Calculator'!$B$57)^(1/12)-1,AR421,-AS421,,0))</f>
        <v>#N/A</v>
      </c>
      <c r="AU421" s="47" t="e">
        <f>SUM($AJ$5:AS421)</f>
        <v>#N/A</v>
      </c>
      <c r="AW421" s="43" t="str">
        <f>IF(I421="","",SUM($I$5:I421))</f>
        <v/>
      </c>
      <c r="AY421" s="43" t="str">
        <f t="shared" si="130"/>
        <v/>
      </c>
      <c r="AZ421" s="43" t="e">
        <f t="shared" si="131"/>
        <v>#N/A</v>
      </c>
      <c r="BA421" s="43" t="e">
        <f>IF(BA420&lt;'Retirement Calculator'!$B$68,BA420+1,NA())</f>
        <v>#N/A</v>
      </c>
      <c r="BB421" s="45" t="str">
        <f>IF(ISERROR(BA421),"",IF(AY421=AY420+1,BB420*(1+'Retirement Calculator'!$B$67),BB420))</f>
        <v/>
      </c>
      <c r="BC421" s="43" t="e">
        <f>IF(ISERROR(BB421),"",FV((1+'Retirement Calculator'!$B$58)^(1/12)-1,BA421,-BB421,,0))</f>
        <v>#N/A</v>
      </c>
      <c r="BD421" s="47" t="e">
        <f>SUM($AJ$5:BB421)</f>
        <v>#N/A</v>
      </c>
      <c r="BF421" s="43" t="str">
        <f>IF(O421="","",SUM($O$5:O421))</f>
        <v/>
      </c>
      <c r="BH421" s="43" t="str">
        <f t="shared" si="132"/>
        <v/>
      </c>
      <c r="BI421" s="43" t="e">
        <f t="shared" si="133"/>
        <v>#N/A</v>
      </c>
      <c r="BJ421" s="43" t="e">
        <f>IF(BJ420&lt;'Retirement Calculator'!$B$68,BJ420+1,NA())</f>
        <v>#N/A</v>
      </c>
      <c r="BM421" s="43" t="str">
        <f t="shared" si="134"/>
        <v/>
      </c>
      <c r="BN421" s="43" t="e">
        <f t="shared" si="135"/>
        <v>#N/A</v>
      </c>
      <c r="BO421" s="43" t="e">
        <f>IF(BO420&lt;'Retirement Calculator'!$B$68,BO420+1,NA())</f>
        <v>#N/A</v>
      </c>
      <c r="BR421" s="43" t="str">
        <f t="shared" si="136"/>
        <v/>
      </c>
      <c r="BS421" s="43" t="e">
        <f t="shared" si="137"/>
        <v>#N/A</v>
      </c>
      <c r="BT421" s="43" t="e">
        <f>IF(BT420&lt;'Retirement Calculator'!$B$68,BT420+1,NA())</f>
        <v>#N/A</v>
      </c>
      <c r="BW421" s="43" t="str">
        <f t="shared" si="138"/>
        <v/>
      </c>
      <c r="BX421" s="43" t="e">
        <f t="shared" si="139"/>
        <v>#N/A</v>
      </c>
      <c r="BY421" s="43" t="e">
        <f>IF(BY420&lt;'Retirement Calculator'!$B$68,BY420+1,NA())</f>
        <v>#N/A</v>
      </c>
    </row>
    <row r="422" spans="1:77">
      <c r="A422" s="44"/>
      <c r="B422" s="12" t="e">
        <f xml:space="preserve"> IF(ISERROR(F422),NA(),AI422)</f>
        <v>#N/A</v>
      </c>
      <c r="C422" s="71"/>
      <c r="D422" s="104"/>
      <c r="E422" s="99"/>
      <c r="F422" s="102" t="e">
        <f t="shared" si="123"/>
        <v>#N/A</v>
      </c>
      <c r="G422" s="103" t="str">
        <f>IF(D422="","",(D422+G421)*(1+((1+'Retirement Calculator'!$B$56)^(1/12)-1)))</f>
        <v/>
      </c>
      <c r="H422" s="55" t="str">
        <f>IF(C422="","",FV((1+'Retirement Calculator'!$B$56)^(1/12)-1,AI422,-C422,,0))</f>
        <v/>
      </c>
      <c r="I422" s="71"/>
      <c r="J422" s="99"/>
      <c r="K422" s="99"/>
      <c r="L422" s="102" t="e">
        <f t="shared" si="124"/>
        <v>#N/A</v>
      </c>
      <c r="M422" s="12" t="str">
        <f>IF(I422="","",FV((1+'Retirement Calculator'!$B$57)^(1/12)-1,AR422,-I422,,0))</f>
        <v/>
      </c>
      <c r="N422" s="12" t="str">
        <f>IF(J422="","",(J422+N421)*(1+((1+'Retirement Calculator'!$B$57)^(1/12)-1)))</f>
        <v/>
      </c>
      <c r="O422" s="71"/>
      <c r="P422" s="71"/>
      <c r="Q422" s="99"/>
      <c r="R422" s="69" t="e">
        <f t="shared" si="125"/>
        <v>#N/A</v>
      </c>
      <c r="S422" s="12" t="str">
        <f>IF(O422="","",FV((1+'Retirement Calculator'!$B$58)^(1/12)-1,BA422,-O422,,0))</f>
        <v/>
      </c>
      <c r="T422" s="43" t="str">
        <f>IF(P422="","",(P422+T421)*(1+((1+'Retirement Calculator'!$B$58)^(1/12)-1)))</f>
        <v/>
      </c>
      <c r="U422" s="71"/>
      <c r="V422" s="99"/>
      <c r="W422" s="108" t="str">
        <f>IF(U422="","",(U422+W421)*(1+((1+'Retirement Calculator'!$C$65)^(1/12)-1)))</f>
        <v/>
      </c>
      <c r="X422" s="73">
        <f t="shared" si="120"/>
        <v>0</v>
      </c>
      <c r="Y422" s="83" t="str">
        <f>IF(ISERROR(B422),"",SUM($X$5:X422))</f>
        <v/>
      </c>
      <c r="Z422" s="73">
        <f t="shared" si="121"/>
        <v>0</v>
      </c>
      <c r="AA422" s="83" t="str">
        <f>IF(ISERROR(B422),"",IF(Z422=0,NA(),SUM($Z$5:Z422)))</f>
        <v/>
      </c>
      <c r="AB422" s="83">
        <f t="shared" si="122"/>
        <v>0</v>
      </c>
      <c r="AC422" s="83" t="str">
        <f>IF(ISERROR(B422),"",IF(AB422=0,NA(),SUM($AB$5:AB422)))</f>
        <v/>
      </c>
      <c r="AD422" s="68" t="str">
        <f>IF(ISERROR(AI422),"",IF(AG422=AG421+1,AD421*(1+'Retirement Calculator'!$B$6),AD421))</f>
        <v/>
      </c>
      <c r="AE422" s="135"/>
      <c r="AF422" s="83" t="str">
        <f>IF(AE422="","",NPER((1+'Retirement Calculator'!$B$15)/(1+'Retirement Calculator'!$B$14)-1,-12*AE422,AA422,,1))</f>
        <v/>
      </c>
      <c r="AG422" s="129" t="str">
        <f t="shared" si="126"/>
        <v/>
      </c>
      <c r="AH422" s="43" t="e">
        <f t="shared" si="127"/>
        <v>#N/A</v>
      </c>
      <c r="AI422" s="43" t="e">
        <f>IF(AI421&lt;'Retirement Calculator'!$B$68,AI421+1,NA())</f>
        <v>#N/A</v>
      </c>
      <c r="AJ422" s="47" t="str">
        <f>IF(ISERROR(AI422),"",IF(AG422=AG421+1,AJ421*(1+'Retirement Calculator'!$B$67),AJ421))</f>
        <v/>
      </c>
      <c r="AK422" s="43" t="e">
        <f>IF(ISERROR(AJ422),"",FV((1+'Retirement Calculator'!$B$56)^(1/12)-1,AI422,-AJ422,,0))</f>
        <v>#N/A</v>
      </c>
      <c r="AL422" s="47">
        <f>SUM($AJ$5:AJ422)</f>
        <v>15743347.467671828</v>
      </c>
      <c r="AN422" s="43" t="str">
        <f>IF(C422="","",SUM($C$5:C422))</f>
        <v/>
      </c>
      <c r="AP422" s="43" t="str">
        <f t="shared" si="128"/>
        <v/>
      </c>
      <c r="AQ422" s="43" t="e">
        <f t="shared" si="129"/>
        <v>#N/A</v>
      </c>
      <c r="AR422" s="43" t="e">
        <f>IF(AR421&lt;'Retirement Calculator'!$B$68,AR421+1,NA())</f>
        <v>#N/A</v>
      </c>
      <c r="AS422" s="45" t="str">
        <f>IF(ISERROR(AR422),"",IF(AP422=AP421+1,AS421*(1+'Retirement Calculator'!$B$67),AS421))</f>
        <v/>
      </c>
      <c r="AT422" s="43" t="e">
        <f>IF(ISERROR(AS422),"",FV((1+'Retirement Calculator'!$B$57)^(1/12)-1,AR422,-AS422,,0))</f>
        <v>#N/A</v>
      </c>
      <c r="AU422" s="47" t="e">
        <f>SUM($AJ$5:AS422)</f>
        <v>#N/A</v>
      </c>
      <c r="AW422" s="43" t="str">
        <f>IF(I422="","",SUM($I$5:I422))</f>
        <v/>
      </c>
      <c r="AY422" s="43" t="str">
        <f t="shared" si="130"/>
        <v/>
      </c>
      <c r="AZ422" s="43" t="e">
        <f t="shared" si="131"/>
        <v>#N/A</v>
      </c>
      <c r="BA422" s="43" t="e">
        <f>IF(BA421&lt;'Retirement Calculator'!$B$68,BA421+1,NA())</f>
        <v>#N/A</v>
      </c>
      <c r="BB422" s="45" t="str">
        <f>IF(ISERROR(BA422),"",IF(AY422=AY421+1,BB421*(1+'Retirement Calculator'!$B$67),BB421))</f>
        <v/>
      </c>
      <c r="BC422" s="43" t="e">
        <f>IF(ISERROR(BB422),"",FV((1+'Retirement Calculator'!$B$58)^(1/12)-1,BA422,-BB422,,0))</f>
        <v>#N/A</v>
      </c>
      <c r="BD422" s="47" t="e">
        <f>SUM($AJ$5:BB422)</f>
        <v>#N/A</v>
      </c>
      <c r="BF422" s="43" t="str">
        <f>IF(O422="","",SUM($O$5:O422))</f>
        <v/>
      </c>
      <c r="BH422" s="43" t="str">
        <f t="shared" si="132"/>
        <v/>
      </c>
      <c r="BI422" s="43" t="e">
        <f t="shared" si="133"/>
        <v>#N/A</v>
      </c>
      <c r="BJ422" s="43" t="e">
        <f>IF(BJ421&lt;'Retirement Calculator'!$B$68,BJ421+1,NA())</f>
        <v>#N/A</v>
      </c>
      <c r="BM422" s="43" t="str">
        <f t="shared" si="134"/>
        <v/>
      </c>
      <c r="BN422" s="43" t="e">
        <f t="shared" si="135"/>
        <v>#N/A</v>
      </c>
      <c r="BO422" s="43" t="e">
        <f>IF(BO421&lt;'Retirement Calculator'!$B$68,BO421+1,NA())</f>
        <v>#N/A</v>
      </c>
      <c r="BR422" s="43" t="str">
        <f t="shared" si="136"/>
        <v/>
      </c>
      <c r="BS422" s="43" t="e">
        <f t="shared" si="137"/>
        <v>#N/A</v>
      </c>
      <c r="BT422" s="43" t="e">
        <f>IF(BT421&lt;'Retirement Calculator'!$B$68,BT421+1,NA())</f>
        <v>#N/A</v>
      </c>
      <c r="BW422" s="43" t="str">
        <f t="shared" si="138"/>
        <v/>
      </c>
      <c r="BX422" s="43" t="e">
        <f t="shared" si="139"/>
        <v>#N/A</v>
      </c>
      <c r="BY422" s="43" t="e">
        <f>IF(BY421&lt;'Retirement Calculator'!$B$68,BY421+1,NA())</f>
        <v>#N/A</v>
      </c>
    </row>
    <row r="423" spans="1:77">
      <c r="A423" s="44"/>
      <c r="B423" s="12" t="e">
        <f xml:space="preserve"> IF(ISERROR(F423),NA(),AI423)</f>
        <v>#N/A</v>
      </c>
      <c r="C423" s="71"/>
      <c r="D423" s="104"/>
      <c r="E423" s="99"/>
      <c r="F423" s="102" t="e">
        <f t="shared" si="123"/>
        <v>#N/A</v>
      </c>
      <c r="G423" s="103" t="str">
        <f>IF(D423="","",(D423+G422)*(1+((1+'Retirement Calculator'!$B$56)^(1/12)-1)))</f>
        <v/>
      </c>
      <c r="H423" s="55" t="str">
        <f>IF(C423="","",FV((1+'Retirement Calculator'!$B$56)^(1/12)-1,AI423,-C423,,0))</f>
        <v/>
      </c>
      <c r="I423" s="71"/>
      <c r="J423" s="99"/>
      <c r="K423" s="99"/>
      <c r="L423" s="102" t="e">
        <f t="shared" si="124"/>
        <v>#N/A</v>
      </c>
      <c r="M423" s="12" t="str">
        <f>IF(I423="","",FV((1+'Retirement Calculator'!$B$57)^(1/12)-1,AR423,-I423,,0))</f>
        <v/>
      </c>
      <c r="N423" s="12" t="str">
        <f>IF(J423="","",(J423+N422)*(1+((1+'Retirement Calculator'!$B$57)^(1/12)-1)))</f>
        <v/>
      </c>
      <c r="O423" s="71"/>
      <c r="P423" s="71"/>
      <c r="Q423" s="99"/>
      <c r="R423" s="69" t="e">
        <f t="shared" si="125"/>
        <v>#N/A</v>
      </c>
      <c r="S423" s="12" t="str">
        <f>IF(O423="","",FV((1+'Retirement Calculator'!$B$58)^(1/12)-1,BA423,-O423,,0))</f>
        <v/>
      </c>
      <c r="T423" s="43" t="str">
        <f>IF(P423="","",(P423+T422)*(1+((1+'Retirement Calculator'!$B$58)^(1/12)-1)))</f>
        <v/>
      </c>
      <c r="U423" s="71"/>
      <c r="V423" s="99"/>
      <c r="W423" s="108" t="str">
        <f>IF(U423="","",(U423+W422)*(1+((1+'Retirement Calculator'!$C$65)^(1/12)-1)))</f>
        <v/>
      </c>
      <c r="X423" s="73">
        <f t="shared" si="120"/>
        <v>0</v>
      </c>
      <c r="Y423" s="83" t="str">
        <f>IF(ISERROR(B423),"",SUM($X$5:X423))</f>
        <v/>
      </c>
      <c r="Z423" s="73">
        <f t="shared" si="121"/>
        <v>0</v>
      </c>
      <c r="AA423" s="83" t="str">
        <f>IF(ISERROR(B423),"",IF(Z423=0,NA(),SUM($Z$5:Z423)))</f>
        <v/>
      </c>
      <c r="AB423" s="83">
        <f t="shared" si="122"/>
        <v>0</v>
      </c>
      <c r="AC423" s="83" t="str">
        <f>IF(ISERROR(B423),"",IF(AB423=0,NA(),SUM($AB$5:AB423)))</f>
        <v/>
      </c>
      <c r="AD423" s="68" t="str">
        <f>IF(ISERROR(AI423),"",IF(AG423=AG422+1,AD422*(1+'Retirement Calculator'!$B$6),AD422))</f>
        <v/>
      </c>
      <c r="AE423" s="135"/>
      <c r="AF423" s="83" t="str">
        <f>IF(AE423="","",NPER((1+'Retirement Calculator'!$B$15)/(1+'Retirement Calculator'!$B$14)-1,-12*AE423,AA423,,1))</f>
        <v/>
      </c>
      <c r="AG423" s="129" t="str">
        <f t="shared" si="126"/>
        <v/>
      </c>
      <c r="AH423" s="43" t="e">
        <f t="shared" si="127"/>
        <v>#N/A</v>
      </c>
      <c r="AI423" s="43" t="e">
        <f>IF(AI422&lt;'Retirement Calculator'!$B$68,AI422+1,NA())</f>
        <v>#N/A</v>
      </c>
      <c r="AJ423" s="47" t="str">
        <f>IF(ISERROR(AI423),"",IF(AG423=AG422+1,AJ422*(1+'Retirement Calculator'!$B$67),AJ422))</f>
        <v/>
      </c>
      <c r="AK423" s="43" t="e">
        <f>IF(ISERROR(AJ423),"",FV((1+'Retirement Calculator'!$B$56)^(1/12)-1,AI423,-AJ423,,0))</f>
        <v>#N/A</v>
      </c>
      <c r="AL423" s="47">
        <f>SUM($AJ$5:AJ423)</f>
        <v>15743347.467671828</v>
      </c>
      <c r="AN423" s="43" t="str">
        <f>IF(C423="","",SUM($C$5:C423))</f>
        <v/>
      </c>
      <c r="AP423" s="43" t="str">
        <f t="shared" si="128"/>
        <v/>
      </c>
      <c r="AQ423" s="43" t="e">
        <f t="shared" si="129"/>
        <v>#N/A</v>
      </c>
      <c r="AR423" s="43" t="e">
        <f>IF(AR422&lt;'Retirement Calculator'!$B$68,AR422+1,NA())</f>
        <v>#N/A</v>
      </c>
      <c r="AS423" s="45" t="str">
        <f>IF(ISERROR(AR423),"",IF(AP423=AP422+1,AS422*(1+'Retirement Calculator'!$B$67),AS422))</f>
        <v/>
      </c>
      <c r="AT423" s="43" t="e">
        <f>IF(ISERROR(AS423),"",FV((1+'Retirement Calculator'!$B$57)^(1/12)-1,AR423,-AS423,,0))</f>
        <v>#N/A</v>
      </c>
      <c r="AU423" s="47" t="e">
        <f>SUM($AJ$5:AS423)</f>
        <v>#N/A</v>
      </c>
      <c r="AW423" s="43" t="str">
        <f>IF(I423="","",SUM($I$5:I423))</f>
        <v/>
      </c>
      <c r="AY423" s="43" t="str">
        <f t="shared" si="130"/>
        <v/>
      </c>
      <c r="AZ423" s="43" t="e">
        <f t="shared" si="131"/>
        <v>#N/A</v>
      </c>
      <c r="BA423" s="43" t="e">
        <f>IF(BA422&lt;'Retirement Calculator'!$B$68,BA422+1,NA())</f>
        <v>#N/A</v>
      </c>
      <c r="BB423" s="45" t="str">
        <f>IF(ISERROR(BA423),"",IF(AY423=AY422+1,BB422*(1+'Retirement Calculator'!$B$67),BB422))</f>
        <v/>
      </c>
      <c r="BC423" s="43" t="e">
        <f>IF(ISERROR(BB423),"",FV((1+'Retirement Calculator'!$B$58)^(1/12)-1,BA423,-BB423,,0))</f>
        <v>#N/A</v>
      </c>
      <c r="BD423" s="47" t="e">
        <f>SUM($AJ$5:BB423)</f>
        <v>#N/A</v>
      </c>
      <c r="BF423" s="43" t="str">
        <f>IF(O423="","",SUM($O$5:O423))</f>
        <v/>
      </c>
      <c r="BH423" s="43" t="str">
        <f t="shared" si="132"/>
        <v/>
      </c>
      <c r="BI423" s="43" t="e">
        <f t="shared" si="133"/>
        <v>#N/A</v>
      </c>
      <c r="BJ423" s="43" t="e">
        <f>IF(BJ422&lt;'Retirement Calculator'!$B$68,BJ422+1,NA())</f>
        <v>#N/A</v>
      </c>
      <c r="BM423" s="43" t="str">
        <f t="shared" si="134"/>
        <v/>
      </c>
      <c r="BN423" s="43" t="e">
        <f t="shared" si="135"/>
        <v>#N/A</v>
      </c>
      <c r="BO423" s="43" t="e">
        <f>IF(BO422&lt;'Retirement Calculator'!$B$68,BO422+1,NA())</f>
        <v>#N/A</v>
      </c>
      <c r="BR423" s="43" t="str">
        <f t="shared" si="136"/>
        <v/>
      </c>
      <c r="BS423" s="43" t="e">
        <f t="shared" si="137"/>
        <v>#N/A</v>
      </c>
      <c r="BT423" s="43" t="e">
        <f>IF(BT422&lt;'Retirement Calculator'!$B$68,BT422+1,NA())</f>
        <v>#N/A</v>
      </c>
      <c r="BW423" s="43" t="str">
        <f t="shared" si="138"/>
        <v/>
      </c>
      <c r="BX423" s="43" t="e">
        <f t="shared" si="139"/>
        <v>#N/A</v>
      </c>
      <c r="BY423" s="43" t="e">
        <f>IF(BY422&lt;'Retirement Calculator'!$B$68,BY422+1,NA())</f>
        <v>#N/A</v>
      </c>
    </row>
    <row r="424" spans="1:77">
      <c r="A424" s="44"/>
      <c r="B424" s="12" t="e">
        <f xml:space="preserve"> IF(ISERROR(F424),NA(),AI424)</f>
        <v>#N/A</v>
      </c>
      <c r="C424" s="71"/>
      <c r="D424" s="104"/>
      <c r="E424" s="99"/>
      <c r="F424" s="102" t="e">
        <f t="shared" si="123"/>
        <v>#N/A</v>
      </c>
      <c r="G424" s="103" t="str">
        <f>IF(D424="","",(D424+G423)*(1+((1+'Retirement Calculator'!$B$56)^(1/12)-1)))</f>
        <v/>
      </c>
      <c r="H424" s="55" t="str">
        <f>IF(C424="","",FV((1+'Retirement Calculator'!$B$56)^(1/12)-1,AI424,-C424,,0))</f>
        <v/>
      </c>
      <c r="I424" s="71"/>
      <c r="J424" s="99"/>
      <c r="K424" s="99"/>
      <c r="L424" s="102" t="e">
        <f t="shared" si="124"/>
        <v>#N/A</v>
      </c>
      <c r="M424" s="12" t="str">
        <f>IF(I424="","",FV((1+'Retirement Calculator'!$B$57)^(1/12)-1,AR424,-I424,,0))</f>
        <v/>
      </c>
      <c r="N424" s="12" t="str">
        <f>IF(J424="","",(J424+N423)*(1+((1+'Retirement Calculator'!$B$57)^(1/12)-1)))</f>
        <v/>
      </c>
      <c r="O424" s="71"/>
      <c r="P424" s="71"/>
      <c r="Q424" s="99"/>
      <c r="R424" s="69" t="e">
        <f t="shared" si="125"/>
        <v>#N/A</v>
      </c>
      <c r="S424" s="12" t="str">
        <f>IF(O424="","",FV((1+'Retirement Calculator'!$B$58)^(1/12)-1,BA424,-O424,,0))</f>
        <v/>
      </c>
      <c r="T424" s="43" t="str">
        <f>IF(P424="","",(P424+T423)*(1+((1+'Retirement Calculator'!$B$58)^(1/12)-1)))</f>
        <v/>
      </c>
      <c r="U424" s="71"/>
      <c r="V424" s="99"/>
      <c r="W424" s="108" t="str">
        <f>IF(U424="","",(U424+W423)*(1+((1+'Retirement Calculator'!$C$65)^(1/12)-1)))</f>
        <v/>
      </c>
      <c r="X424" s="73">
        <f t="shared" si="120"/>
        <v>0</v>
      </c>
      <c r="Y424" s="83" t="str">
        <f>IF(ISERROR(B424),"",SUM($X$5:X424))</f>
        <v/>
      </c>
      <c r="Z424" s="73">
        <f t="shared" si="121"/>
        <v>0</v>
      </c>
      <c r="AA424" s="83" t="str">
        <f>IF(ISERROR(B424),"",IF(Z424=0,NA(),SUM($Z$5:Z424)))</f>
        <v/>
      </c>
      <c r="AB424" s="83">
        <f t="shared" si="122"/>
        <v>0</v>
      </c>
      <c r="AC424" s="83" t="str">
        <f>IF(ISERROR(B424),"",IF(AB424=0,NA(),SUM($AB$5:AB424)))</f>
        <v/>
      </c>
      <c r="AD424" s="68" t="str">
        <f>IF(ISERROR(AI424),"",IF(AG424=AG423+1,AD423*(1+'Retirement Calculator'!$B$6),AD423))</f>
        <v/>
      </c>
      <c r="AE424" s="135"/>
      <c r="AF424" s="83" t="str">
        <f>IF(AE424="","",NPER((1+'Retirement Calculator'!$B$15)/(1+'Retirement Calculator'!$B$14)-1,-12*AE424,AA424,,1))</f>
        <v/>
      </c>
      <c r="AG424" s="129" t="str">
        <f t="shared" si="126"/>
        <v/>
      </c>
      <c r="AH424" s="43" t="e">
        <f t="shared" si="127"/>
        <v>#N/A</v>
      </c>
      <c r="AI424" s="43" t="e">
        <f>IF(AI423&lt;'Retirement Calculator'!$B$68,AI423+1,NA())</f>
        <v>#N/A</v>
      </c>
      <c r="AJ424" s="47" t="str">
        <f>IF(ISERROR(AI424),"",IF(AG424=AG423+1,AJ423*(1+'Retirement Calculator'!$B$67),AJ423))</f>
        <v/>
      </c>
      <c r="AK424" s="43" t="e">
        <f>IF(ISERROR(AJ424),"",FV((1+'Retirement Calculator'!$B$56)^(1/12)-1,AI424,-AJ424,,0))</f>
        <v>#N/A</v>
      </c>
      <c r="AL424" s="47">
        <f>SUM($AJ$5:AJ424)</f>
        <v>15743347.467671828</v>
      </c>
      <c r="AN424" s="43" t="str">
        <f>IF(C424="","",SUM($C$5:C424))</f>
        <v/>
      </c>
      <c r="AP424" s="43" t="str">
        <f t="shared" si="128"/>
        <v/>
      </c>
      <c r="AQ424" s="43" t="e">
        <f t="shared" si="129"/>
        <v>#N/A</v>
      </c>
      <c r="AR424" s="43" t="e">
        <f>IF(AR423&lt;'Retirement Calculator'!$B$68,AR423+1,NA())</f>
        <v>#N/A</v>
      </c>
      <c r="AS424" s="45" t="str">
        <f>IF(ISERROR(AR424),"",IF(AP424=AP423+1,AS423*(1+'Retirement Calculator'!$B$67),AS423))</f>
        <v/>
      </c>
      <c r="AT424" s="43" t="e">
        <f>IF(ISERROR(AS424),"",FV((1+'Retirement Calculator'!$B$57)^(1/12)-1,AR424,-AS424,,0))</f>
        <v>#N/A</v>
      </c>
      <c r="AU424" s="47" t="e">
        <f>SUM($AJ$5:AS424)</f>
        <v>#N/A</v>
      </c>
      <c r="AW424" s="43" t="str">
        <f>IF(I424="","",SUM($I$5:I424))</f>
        <v/>
      </c>
      <c r="AY424" s="43" t="str">
        <f t="shared" si="130"/>
        <v/>
      </c>
      <c r="AZ424" s="43" t="e">
        <f t="shared" si="131"/>
        <v>#N/A</v>
      </c>
      <c r="BA424" s="43" t="e">
        <f>IF(BA423&lt;'Retirement Calculator'!$B$68,BA423+1,NA())</f>
        <v>#N/A</v>
      </c>
      <c r="BB424" s="45" t="str">
        <f>IF(ISERROR(BA424),"",IF(AY424=AY423+1,BB423*(1+'Retirement Calculator'!$B$67),BB423))</f>
        <v/>
      </c>
      <c r="BC424" s="43" t="e">
        <f>IF(ISERROR(BB424),"",FV((1+'Retirement Calculator'!$B$58)^(1/12)-1,BA424,-BB424,,0))</f>
        <v>#N/A</v>
      </c>
      <c r="BD424" s="47" t="e">
        <f>SUM($AJ$5:BB424)</f>
        <v>#N/A</v>
      </c>
      <c r="BF424" s="43" t="str">
        <f>IF(O424="","",SUM($O$5:O424))</f>
        <v/>
      </c>
      <c r="BH424" s="43" t="str">
        <f t="shared" si="132"/>
        <v/>
      </c>
      <c r="BI424" s="43" t="e">
        <f t="shared" si="133"/>
        <v>#N/A</v>
      </c>
      <c r="BJ424" s="43" t="e">
        <f>IF(BJ423&lt;'Retirement Calculator'!$B$68,BJ423+1,NA())</f>
        <v>#N/A</v>
      </c>
      <c r="BM424" s="43" t="str">
        <f t="shared" si="134"/>
        <v/>
      </c>
      <c r="BN424" s="43" t="e">
        <f t="shared" si="135"/>
        <v>#N/A</v>
      </c>
      <c r="BO424" s="43" t="e">
        <f>IF(BO423&lt;'Retirement Calculator'!$B$68,BO423+1,NA())</f>
        <v>#N/A</v>
      </c>
      <c r="BR424" s="43" t="str">
        <f t="shared" si="136"/>
        <v/>
      </c>
      <c r="BS424" s="43" t="e">
        <f t="shared" si="137"/>
        <v>#N/A</v>
      </c>
      <c r="BT424" s="43" t="e">
        <f>IF(BT423&lt;'Retirement Calculator'!$B$68,BT423+1,NA())</f>
        <v>#N/A</v>
      </c>
      <c r="BW424" s="43" t="str">
        <f t="shared" si="138"/>
        <v/>
      </c>
      <c r="BX424" s="43" t="e">
        <f t="shared" si="139"/>
        <v>#N/A</v>
      </c>
      <c r="BY424" s="43" t="e">
        <f>IF(BY423&lt;'Retirement Calculator'!$B$68,BY423+1,NA())</f>
        <v>#N/A</v>
      </c>
    </row>
    <row r="425" spans="1:77">
      <c r="A425" s="44"/>
      <c r="B425" s="12" t="e">
        <f xml:space="preserve"> IF(ISERROR(F425),NA(),AI425)</f>
        <v>#N/A</v>
      </c>
      <c r="C425" s="71"/>
      <c r="D425" s="104"/>
      <c r="E425" s="99"/>
      <c r="F425" s="102" t="e">
        <f t="shared" si="123"/>
        <v>#N/A</v>
      </c>
      <c r="G425" s="103" t="str">
        <f>IF(D425="","",(D425+G424)*(1+((1+'Retirement Calculator'!$B$56)^(1/12)-1)))</f>
        <v/>
      </c>
      <c r="H425" s="55" t="str">
        <f>IF(C425="","",FV((1+'Retirement Calculator'!$B$56)^(1/12)-1,AI425,-C425,,0))</f>
        <v/>
      </c>
      <c r="I425" s="71"/>
      <c r="J425" s="99"/>
      <c r="K425" s="99"/>
      <c r="L425" s="102" t="e">
        <f t="shared" si="124"/>
        <v>#N/A</v>
      </c>
      <c r="M425" s="12" t="str">
        <f>IF(I425="","",FV((1+'Retirement Calculator'!$B$57)^(1/12)-1,AR425,-I425,,0))</f>
        <v/>
      </c>
      <c r="N425" s="12" t="str">
        <f>IF(J425="","",(J425+N424)*(1+((1+'Retirement Calculator'!$B$57)^(1/12)-1)))</f>
        <v/>
      </c>
      <c r="O425" s="71"/>
      <c r="P425" s="71"/>
      <c r="Q425" s="99"/>
      <c r="R425" s="69" t="e">
        <f t="shared" si="125"/>
        <v>#N/A</v>
      </c>
      <c r="S425" s="12" t="str">
        <f>IF(O425="","",FV((1+'Retirement Calculator'!$B$58)^(1/12)-1,BA425,-O425,,0))</f>
        <v/>
      </c>
      <c r="T425" s="43" t="str">
        <f>IF(P425="","",(P425+T424)*(1+((1+'Retirement Calculator'!$B$58)^(1/12)-1)))</f>
        <v/>
      </c>
      <c r="U425" s="71"/>
      <c r="V425" s="99"/>
      <c r="W425" s="108" t="str">
        <f>IF(U425="","",(U425+W424)*(1+((1+'Retirement Calculator'!$C$65)^(1/12)-1)))</f>
        <v/>
      </c>
      <c r="X425" s="73">
        <f t="shared" si="120"/>
        <v>0</v>
      </c>
      <c r="Y425" s="83" t="str">
        <f>IF(ISERROR(B425),"",SUM($X$5:X425))</f>
        <v/>
      </c>
      <c r="Z425" s="73">
        <f t="shared" si="121"/>
        <v>0</v>
      </c>
      <c r="AA425" s="83" t="str">
        <f>IF(ISERROR(B425),"",IF(Z425=0,NA(),SUM($Z$5:Z425)))</f>
        <v/>
      </c>
      <c r="AB425" s="83">
        <f t="shared" si="122"/>
        <v>0</v>
      </c>
      <c r="AC425" s="83" t="str">
        <f>IF(ISERROR(B425),"",IF(AB425=0,NA(),SUM($AB$5:AB425)))</f>
        <v/>
      </c>
      <c r="AD425" s="68" t="str">
        <f>IF(ISERROR(AI425),"",IF(AG425=AG424+1,AD424*(1+'Retirement Calculator'!$B$6),AD424))</f>
        <v/>
      </c>
      <c r="AE425" s="135"/>
      <c r="AF425" s="83" t="str">
        <f>IF(AE425="","",NPER((1+'Retirement Calculator'!$B$15)/(1+'Retirement Calculator'!$B$14)-1,-12*AE425,AA425,,1))</f>
        <v/>
      </c>
      <c r="AG425" s="129" t="str">
        <f t="shared" si="126"/>
        <v/>
      </c>
      <c r="AH425" s="43" t="e">
        <f t="shared" si="127"/>
        <v>#N/A</v>
      </c>
      <c r="AI425" s="43" t="e">
        <f>IF(AI424&lt;'Retirement Calculator'!$B$68,AI424+1,NA())</f>
        <v>#N/A</v>
      </c>
      <c r="AJ425" s="47" t="str">
        <f>IF(ISERROR(AI425),"",IF(AG425=AG424+1,AJ424*(1+'Retirement Calculator'!$B$67),AJ424))</f>
        <v/>
      </c>
      <c r="AK425" s="43" t="e">
        <f>IF(ISERROR(AJ425),"",FV((1+'Retirement Calculator'!$B$56)^(1/12)-1,AI425,-AJ425,,0))</f>
        <v>#N/A</v>
      </c>
      <c r="AL425" s="47">
        <f>SUM($AJ$5:AJ425)</f>
        <v>15743347.467671828</v>
      </c>
      <c r="AN425" s="43" t="str">
        <f>IF(C425="","",SUM($C$5:C425))</f>
        <v/>
      </c>
      <c r="AP425" s="43" t="str">
        <f t="shared" si="128"/>
        <v/>
      </c>
      <c r="AQ425" s="43" t="e">
        <f t="shared" si="129"/>
        <v>#N/A</v>
      </c>
      <c r="AR425" s="43" t="e">
        <f>IF(AR424&lt;'Retirement Calculator'!$B$68,AR424+1,NA())</f>
        <v>#N/A</v>
      </c>
      <c r="AS425" s="45" t="str">
        <f>IF(ISERROR(AR425),"",IF(AP425=AP424+1,AS424*(1+'Retirement Calculator'!$B$67),AS424))</f>
        <v/>
      </c>
      <c r="AT425" s="43" t="e">
        <f>IF(ISERROR(AS425),"",FV((1+'Retirement Calculator'!$B$57)^(1/12)-1,AR425,-AS425,,0))</f>
        <v>#N/A</v>
      </c>
      <c r="AU425" s="47" t="e">
        <f>SUM($AJ$5:AS425)</f>
        <v>#N/A</v>
      </c>
      <c r="AW425" s="43" t="str">
        <f>IF(I425="","",SUM($I$5:I425))</f>
        <v/>
      </c>
      <c r="AY425" s="43" t="str">
        <f t="shared" si="130"/>
        <v/>
      </c>
      <c r="AZ425" s="43" t="e">
        <f t="shared" si="131"/>
        <v>#N/A</v>
      </c>
      <c r="BA425" s="43" t="e">
        <f>IF(BA424&lt;'Retirement Calculator'!$B$68,BA424+1,NA())</f>
        <v>#N/A</v>
      </c>
      <c r="BB425" s="45" t="str">
        <f>IF(ISERROR(BA425),"",IF(AY425=AY424+1,BB424*(1+'Retirement Calculator'!$B$67),BB424))</f>
        <v/>
      </c>
      <c r="BC425" s="43" t="e">
        <f>IF(ISERROR(BB425),"",FV((1+'Retirement Calculator'!$B$58)^(1/12)-1,BA425,-BB425,,0))</f>
        <v>#N/A</v>
      </c>
      <c r="BD425" s="47" t="e">
        <f>SUM($AJ$5:BB425)</f>
        <v>#N/A</v>
      </c>
      <c r="BF425" s="43" t="str">
        <f>IF(O425="","",SUM($O$5:O425))</f>
        <v/>
      </c>
      <c r="BH425" s="43" t="str">
        <f t="shared" si="132"/>
        <v/>
      </c>
      <c r="BI425" s="43" t="e">
        <f t="shared" si="133"/>
        <v>#N/A</v>
      </c>
      <c r="BJ425" s="43" t="e">
        <f>IF(BJ424&lt;'Retirement Calculator'!$B$68,BJ424+1,NA())</f>
        <v>#N/A</v>
      </c>
      <c r="BM425" s="43" t="str">
        <f t="shared" si="134"/>
        <v/>
      </c>
      <c r="BN425" s="43" t="e">
        <f t="shared" si="135"/>
        <v>#N/A</v>
      </c>
      <c r="BO425" s="43" t="e">
        <f>IF(BO424&lt;'Retirement Calculator'!$B$68,BO424+1,NA())</f>
        <v>#N/A</v>
      </c>
      <c r="BR425" s="43" t="str">
        <f t="shared" si="136"/>
        <v/>
      </c>
      <c r="BS425" s="43" t="e">
        <f t="shared" si="137"/>
        <v>#N/A</v>
      </c>
      <c r="BT425" s="43" t="e">
        <f>IF(BT424&lt;'Retirement Calculator'!$B$68,BT424+1,NA())</f>
        <v>#N/A</v>
      </c>
      <c r="BW425" s="43" t="str">
        <f t="shared" si="138"/>
        <v/>
      </c>
      <c r="BX425" s="43" t="e">
        <f t="shared" si="139"/>
        <v>#N/A</v>
      </c>
      <c r="BY425" s="43" t="e">
        <f>IF(BY424&lt;'Retirement Calculator'!$B$68,BY424+1,NA())</f>
        <v>#N/A</v>
      </c>
    </row>
    <row r="426" spans="1:77">
      <c r="A426" s="44"/>
      <c r="B426" s="12" t="e">
        <f xml:space="preserve"> IF(ISERROR(F426),NA(),AI426)</f>
        <v>#N/A</v>
      </c>
      <c r="C426" s="71"/>
      <c r="D426" s="104"/>
      <c r="E426" s="99"/>
      <c r="F426" s="102" t="e">
        <f t="shared" si="123"/>
        <v>#N/A</v>
      </c>
      <c r="G426" s="103" t="str">
        <f>IF(D426="","",(D426+G425)*(1+((1+'Retirement Calculator'!$B$56)^(1/12)-1)))</f>
        <v/>
      </c>
      <c r="H426" s="55" t="str">
        <f>IF(C426="","",FV((1+'Retirement Calculator'!$B$56)^(1/12)-1,AI426,-C426,,0))</f>
        <v/>
      </c>
      <c r="I426" s="71"/>
      <c r="J426" s="99"/>
      <c r="K426" s="99"/>
      <c r="L426" s="102" t="e">
        <f t="shared" si="124"/>
        <v>#N/A</v>
      </c>
      <c r="M426" s="12" t="str">
        <f>IF(I426="","",FV((1+'Retirement Calculator'!$B$57)^(1/12)-1,AR426,-I426,,0))</f>
        <v/>
      </c>
      <c r="N426" s="12" t="str">
        <f>IF(J426="","",(J426+N425)*(1+((1+'Retirement Calculator'!$B$57)^(1/12)-1)))</f>
        <v/>
      </c>
      <c r="O426" s="71"/>
      <c r="P426" s="71"/>
      <c r="Q426" s="99"/>
      <c r="R426" s="69" t="e">
        <f t="shared" si="125"/>
        <v>#N/A</v>
      </c>
      <c r="S426" s="12" t="str">
        <f>IF(O426="","",FV((1+'Retirement Calculator'!$B$58)^(1/12)-1,BA426,-O426,,0))</f>
        <v/>
      </c>
      <c r="T426" s="43" t="str">
        <f>IF(P426="","",(P426+T425)*(1+((1+'Retirement Calculator'!$B$58)^(1/12)-1)))</f>
        <v/>
      </c>
      <c r="U426" s="71"/>
      <c r="V426" s="99"/>
      <c r="W426" s="108" t="str">
        <f>IF(U426="","",(U426+W425)*(1+((1+'Retirement Calculator'!$C$65)^(1/12)-1)))</f>
        <v/>
      </c>
      <c r="X426" s="73">
        <f t="shared" si="120"/>
        <v>0</v>
      </c>
      <c r="Y426" s="83" t="str">
        <f>IF(ISERROR(B426),"",SUM($X$5:X426))</f>
        <v/>
      </c>
      <c r="Z426" s="73">
        <f t="shared" si="121"/>
        <v>0</v>
      </c>
      <c r="AA426" s="83" t="str">
        <f>IF(ISERROR(B426),"",IF(Z426=0,NA(),SUM($Z$5:Z426)))</f>
        <v/>
      </c>
      <c r="AB426" s="83">
        <f t="shared" si="122"/>
        <v>0</v>
      </c>
      <c r="AC426" s="83" t="str">
        <f>IF(ISERROR(B426),"",IF(AB426=0,NA(),SUM($AB$5:AB426)))</f>
        <v/>
      </c>
      <c r="AD426" s="68" t="str">
        <f>IF(ISERROR(AI426),"",IF(AG426=AG425+1,AD425*(1+'Retirement Calculator'!$B$6),AD425))</f>
        <v/>
      </c>
      <c r="AE426" s="135"/>
      <c r="AF426" s="83" t="str">
        <f>IF(AE426="","",NPER((1+'Retirement Calculator'!$B$15)/(1+'Retirement Calculator'!$B$14)-1,-12*AE426,AA426,,1))</f>
        <v/>
      </c>
      <c r="AG426" s="129" t="str">
        <f t="shared" si="126"/>
        <v/>
      </c>
      <c r="AH426" s="43" t="e">
        <f t="shared" si="127"/>
        <v>#N/A</v>
      </c>
      <c r="AI426" s="43" t="e">
        <f>IF(AI425&lt;'Retirement Calculator'!$B$68,AI425+1,NA())</f>
        <v>#N/A</v>
      </c>
      <c r="AJ426" s="47" t="str">
        <f>IF(ISERROR(AI426),"",IF(AG426=AG425+1,AJ425*(1+'Retirement Calculator'!$B$67),AJ425))</f>
        <v/>
      </c>
      <c r="AK426" s="43" t="e">
        <f>IF(ISERROR(AJ426),"",FV((1+'Retirement Calculator'!$B$56)^(1/12)-1,AI426,-AJ426,,0))</f>
        <v>#N/A</v>
      </c>
      <c r="AL426" s="47">
        <f>SUM($AJ$5:AJ426)</f>
        <v>15743347.467671828</v>
      </c>
      <c r="AN426" s="43" t="str">
        <f>IF(C426="","",SUM($C$5:C426))</f>
        <v/>
      </c>
      <c r="AP426" s="43" t="str">
        <f t="shared" si="128"/>
        <v/>
      </c>
      <c r="AQ426" s="43" t="e">
        <f t="shared" si="129"/>
        <v>#N/A</v>
      </c>
      <c r="AR426" s="43" t="e">
        <f>IF(AR425&lt;'Retirement Calculator'!$B$68,AR425+1,NA())</f>
        <v>#N/A</v>
      </c>
      <c r="AS426" s="45" t="str">
        <f>IF(ISERROR(AR426),"",IF(AP426=AP425+1,AS425*(1+'Retirement Calculator'!$B$67),AS425))</f>
        <v/>
      </c>
      <c r="AT426" s="43" t="e">
        <f>IF(ISERROR(AS426),"",FV((1+'Retirement Calculator'!$B$57)^(1/12)-1,AR426,-AS426,,0))</f>
        <v>#N/A</v>
      </c>
      <c r="AU426" s="47" t="e">
        <f>SUM($AJ$5:AS426)</f>
        <v>#N/A</v>
      </c>
      <c r="AW426" s="43" t="str">
        <f>IF(I426="","",SUM($I$5:I426))</f>
        <v/>
      </c>
      <c r="AY426" s="43" t="str">
        <f t="shared" si="130"/>
        <v/>
      </c>
      <c r="AZ426" s="43" t="e">
        <f t="shared" si="131"/>
        <v>#N/A</v>
      </c>
      <c r="BA426" s="43" t="e">
        <f>IF(BA425&lt;'Retirement Calculator'!$B$68,BA425+1,NA())</f>
        <v>#N/A</v>
      </c>
      <c r="BB426" s="45" t="str">
        <f>IF(ISERROR(BA426),"",IF(AY426=AY425+1,BB425*(1+'Retirement Calculator'!$B$67),BB425))</f>
        <v/>
      </c>
      <c r="BC426" s="43" t="e">
        <f>IF(ISERROR(BB426),"",FV((1+'Retirement Calculator'!$B$58)^(1/12)-1,BA426,-BB426,,0))</f>
        <v>#N/A</v>
      </c>
      <c r="BD426" s="47" t="e">
        <f>SUM($AJ$5:BB426)</f>
        <v>#N/A</v>
      </c>
      <c r="BF426" s="43" t="str">
        <f>IF(O426="","",SUM($O$5:O426))</f>
        <v/>
      </c>
      <c r="BH426" s="43" t="str">
        <f t="shared" si="132"/>
        <v/>
      </c>
      <c r="BI426" s="43" t="e">
        <f t="shared" si="133"/>
        <v>#N/A</v>
      </c>
      <c r="BJ426" s="43" t="e">
        <f>IF(BJ425&lt;'Retirement Calculator'!$B$68,BJ425+1,NA())</f>
        <v>#N/A</v>
      </c>
      <c r="BM426" s="43" t="str">
        <f t="shared" si="134"/>
        <v/>
      </c>
      <c r="BN426" s="43" t="e">
        <f t="shared" si="135"/>
        <v>#N/A</v>
      </c>
      <c r="BO426" s="43" t="e">
        <f>IF(BO425&lt;'Retirement Calculator'!$B$68,BO425+1,NA())</f>
        <v>#N/A</v>
      </c>
      <c r="BR426" s="43" t="str">
        <f t="shared" si="136"/>
        <v/>
      </c>
      <c r="BS426" s="43" t="e">
        <f t="shared" si="137"/>
        <v>#N/A</v>
      </c>
      <c r="BT426" s="43" t="e">
        <f>IF(BT425&lt;'Retirement Calculator'!$B$68,BT425+1,NA())</f>
        <v>#N/A</v>
      </c>
      <c r="BW426" s="43" t="str">
        <f t="shared" si="138"/>
        <v/>
      </c>
      <c r="BX426" s="43" t="e">
        <f t="shared" si="139"/>
        <v>#N/A</v>
      </c>
      <c r="BY426" s="43" t="e">
        <f>IF(BY425&lt;'Retirement Calculator'!$B$68,BY425+1,NA())</f>
        <v>#N/A</v>
      </c>
    </row>
    <row r="427" spans="1:77">
      <c r="A427" s="44"/>
      <c r="B427" s="12" t="e">
        <f xml:space="preserve"> IF(ISERROR(F427),NA(),AI427)</f>
        <v>#N/A</v>
      </c>
      <c r="C427" s="71"/>
      <c r="D427" s="104"/>
      <c r="E427" s="99"/>
      <c r="F427" s="102" t="e">
        <f t="shared" si="123"/>
        <v>#N/A</v>
      </c>
      <c r="G427" s="103" t="str">
        <f>IF(D427="","",(D427+G426)*(1+((1+'Retirement Calculator'!$B$56)^(1/12)-1)))</f>
        <v/>
      </c>
      <c r="H427" s="55" t="str">
        <f>IF(C427="","",FV((1+'Retirement Calculator'!$B$56)^(1/12)-1,AI427,-C427,,0))</f>
        <v/>
      </c>
      <c r="I427" s="71"/>
      <c r="J427" s="99"/>
      <c r="K427" s="99"/>
      <c r="L427" s="102" t="e">
        <f t="shared" si="124"/>
        <v>#N/A</v>
      </c>
      <c r="M427" s="12" t="str">
        <f>IF(I427="","",FV((1+'Retirement Calculator'!$B$57)^(1/12)-1,AR427,-I427,,0))</f>
        <v/>
      </c>
      <c r="N427" s="12" t="str">
        <f>IF(J427="","",(J427+N426)*(1+((1+'Retirement Calculator'!$B$57)^(1/12)-1)))</f>
        <v/>
      </c>
      <c r="O427" s="71"/>
      <c r="P427" s="71"/>
      <c r="Q427" s="99"/>
      <c r="R427" s="69" t="e">
        <f t="shared" si="125"/>
        <v>#N/A</v>
      </c>
      <c r="S427" s="12" t="str">
        <f>IF(O427="","",FV((1+'Retirement Calculator'!$B$58)^(1/12)-1,BA427,-O427,,0))</f>
        <v/>
      </c>
      <c r="T427" s="43" t="str">
        <f>IF(P427="","",(P427+T426)*(1+((1+'Retirement Calculator'!$B$58)^(1/12)-1)))</f>
        <v/>
      </c>
      <c r="U427" s="71"/>
      <c r="V427" s="99"/>
      <c r="W427" s="108" t="str">
        <f>IF(U427="","",(U427+W426)*(1+((1+'Retirement Calculator'!$C$65)^(1/12)-1)))</f>
        <v/>
      </c>
      <c r="X427" s="73">
        <f t="shared" si="120"/>
        <v>0</v>
      </c>
      <c r="Y427" s="83" t="str">
        <f>IF(ISERROR(B427),"",SUM($X$5:X427))</f>
        <v/>
      </c>
      <c r="Z427" s="73">
        <f t="shared" si="121"/>
        <v>0</v>
      </c>
      <c r="AA427" s="83" t="str">
        <f>IF(ISERROR(B427),"",IF(Z427=0,NA(),SUM($Z$5:Z427)))</f>
        <v/>
      </c>
      <c r="AB427" s="83">
        <f t="shared" si="122"/>
        <v>0</v>
      </c>
      <c r="AC427" s="83" t="str">
        <f>IF(ISERROR(B427),"",IF(AB427=0,NA(),SUM($AB$5:AB427)))</f>
        <v/>
      </c>
      <c r="AD427" s="68" t="str">
        <f>IF(ISERROR(AI427),"",IF(AG427=AG426+1,AD426*(1+'Retirement Calculator'!$B$6),AD426))</f>
        <v/>
      </c>
      <c r="AE427" s="135"/>
      <c r="AF427" s="83" t="str">
        <f>IF(AE427="","",NPER((1+'Retirement Calculator'!$B$15)/(1+'Retirement Calculator'!$B$14)-1,-12*AE427,AA427,,1))</f>
        <v/>
      </c>
      <c r="AG427" s="129" t="str">
        <f t="shared" si="126"/>
        <v/>
      </c>
      <c r="AH427" s="43" t="e">
        <f t="shared" si="127"/>
        <v>#N/A</v>
      </c>
      <c r="AI427" s="43" t="e">
        <f>IF(AI426&lt;'Retirement Calculator'!$B$68,AI426+1,NA())</f>
        <v>#N/A</v>
      </c>
      <c r="AJ427" s="47" t="str">
        <f>IF(ISERROR(AI427),"",IF(AG427=AG426+1,AJ426*(1+'Retirement Calculator'!$B$67),AJ426))</f>
        <v/>
      </c>
      <c r="AK427" s="43" t="e">
        <f>IF(ISERROR(AJ427),"",FV((1+'Retirement Calculator'!$B$56)^(1/12)-1,AI427,-AJ427,,0))</f>
        <v>#N/A</v>
      </c>
      <c r="AL427" s="47">
        <f>SUM($AJ$5:AJ427)</f>
        <v>15743347.467671828</v>
      </c>
      <c r="AN427" s="43" t="str">
        <f>IF(C427="","",SUM($C$5:C427))</f>
        <v/>
      </c>
      <c r="AP427" s="43" t="str">
        <f t="shared" si="128"/>
        <v/>
      </c>
      <c r="AQ427" s="43" t="e">
        <f t="shared" si="129"/>
        <v>#N/A</v>
      </c>
      <c r="AR427" s="43" t="e">
        <f>IF(AR426&lt;'Retirement Calculator'!$B$68,AR426+1,NA())</f>
        <v>#N/A</v>
      </c>
      <c r="AS427" s="45" t="str">
        <f>IF(ISERROR(AR427),"",IF(AP427=AP426+1,AS426*(1+'Retirement Calculator'!$B$67),AS426))</f>
        <v/>
      </c>
      <c r="AT427" s="43" t="e">
        <f>IF(ISERROR(AS427),"",FV((1+'Retirement Calculator'!$B$57)^(1/12)-1,AR427,-AS427,,0))</f>
        <v>#N/A</v>
      </c>
      <c r="AU427" s="47" t="e">
        <f>SUM($AJ$5:AS427)</f>
        <v>#N/A</v>
      </c>
      <c r="AW427" s="43" t="str">
        <f>IF(I427="","",SUM($I$5:I427))</f>
        <v/>
      </c>
      <c r="AY427" s="43" t="str">
        <f t="shared" si="130"/>
        <v/>
      </c>
      <c r="AZ427" s="43" t="e">
        <f t="shared" si="131"/>
        <v>#N/A</v>
      </c>
      <c r="BA427" s="43" t="e">
        <f>IF(BA426&lt;'Retirement Calculator'!$B$68,BA426+1,NA())</f>
        <v>#N/A</v>
      </c>
      <c r="BB427" s="45" t="str">
        <f>IF(ISERROR(BA427),"",IF(AY427=AY426+1,BB426*(1+'Retirement Calculator'!$B$67),BB426))</f>
        <v/>
      </c>
      <c r="BC427" s="43" t="e">
        <f>IF(ISERROR(BB427),"",FV((1+'Retirement Calculator'!$B$58)^(1/12)-1,BA427,-BB427,,0))</f>
        <v>#N/A</v>
      </c>
      <c r="BD427" s="47" t="e">
        <f>SUM($AJ$5:BB427)</f>
        <v>#N/A</v>
      </c>
      <c r="BF427" s="43" t="str">
        <f>IF(O427="","",SUM($O$5:O427))</f>
        <v/>
      </c>
      <c r="BH427" s="43" t="str">
        <f t="shared" si="132"/>
        <v/>
      </c>
      <c r="BI427" s="43" t="e">
        <f t="shared" si="133"/>
        <v>#N/A</v>
      </c>
      <c r="BJ427" s="43" t="e">
        <f>IF(BJ426&lt;'Retirement Calculator'!$B$68,BJ426+1,NA())</f>
        <v>#N/A</v>
      </c>
      <c r="BM427" s="43" t="str">
        <f t="shared" si="134"/>
        <v/>
      </c>
      <c r="BN427" s="43" t="e">
        <f t="shared" si="135"/>
        <v>#N/A</v>
      </c>
      <c r="BO427" s="43" t="e">
        <f>IF(BO426&lt;'Retirement Calculator'!$B$68,BO426+1,NA())</f>
        <v>#N/A</v>
      </c>
      <c r="BR427" s="43" t="str">
        <f t="shared" si="136"/>
        <v/>
      </c>
      <c r="BS427" s="43" t="e">
        <f t="shared" si="137"/>
        <v>#N/A</v>
      </c>
      <c r="BT427" s="43" t="e">
        <f>IF(BT426&lt;'Retirement Calculator'!$B$68,BT426+1,NA())</f>
        <v>#N/A</v>
      </c>
      <c r="BW427" s="43" t="str">
        <f t="shared" si="138"/>
        <v/>
      </c>
      <c r="BX427" s="43" t="e">
        <f t="shared" si="139"/>
        <v>#N/A</v>
      </c>
      <c r="BY427" s="43" t="e">
        <f>IF(BY426&lt;'Retirement Calculator'!$B$68,BY426+1,NA())</f>
        <v>#N/A</v>
      </c>
    </row>
    <row r="428" spans="1:77">
      <c r="A428" s="44"/>
      <c r="B428" s="12" t="e">
        <f xml:space="preserve"> IF(ISERROR(F428),NA(),AI428)</f>
        <v>#N/A</v>
      </c>
      <c r="C428" s="71"/>
      <c r="D428" s="104"/>
      <c r="E428" s="99"/>
      <c r="F428" s="102" t="e">
        <f t="shared" si="123"/>
        <v>#N/A</v>
      </c>
      <c r="G428" s="103" t="str">
        <f>IF(D428="","",(D428+G427)*(1+((1+'Retirement Calculator'!$B$56)^(1/12)-1)))</f>
        <v/>
      </c>
      <c r="H428" s="55" t="str">
        <f>IF(C428="","",FV((1+'Retirement Calculator'!$B$56)^(1/12)-1,AI428,-C428,,0))</f>
        <v/>
      </c>
      <c r="I428" s="71"/>
      <c r="J428" s="99"/>
      <c r="K428" s="99"/>
      <c r="L428" s="102" t="e">
        <f t="shared" si="124"/>
        <v>#N/A</v>
      </c>
      <c r="M428" s="12" t="str">
        <f>IF(I428="","",FV((1+'Retirement Calculator'!$B$57)^(1/12)-1,AR428,-I428,,0))</f>
        <v/>
      </c>
      <c r="N428" s="12" t="str">
        <f>IF(J428="","",(J428+N427)*(1+((1+'Retirement Calculator'!$B$57)^(1/12)-1)))</f>
        <v/>
      </c>
      <c r="O428" s="71"/>
      <c r="P428" s="71"/>
      <c r="Q428" s="99"/>
      <c r="R428" s="69" t="e">
        <f t="shared" si="125"/>
        <v>#N/A</v>
      </c>
      <c r="S428" s="12" t="str">
        <f>IF(O428="","",FV((1+'Retirement Calculator'!$B$58)^(1/12)-1,BA428,-O428,,0))</f>
        <v/>
      </c>
      <c r="T428" s="43" t="str">
        <f>IF(P428="","",(P428+T427)*(1+((1+'Retirement Calculator'!$B$58)^(1/12)-1)))</f>
        <v/>
      </c>
      <c r="U428" s="71"/>
      <c r="V428" s="99"/>
      <c r="W428" s="108" t="str">
        <f>IF(U428="","",(U428+W427)*(1+((1+'Retirement Calculator'!$C$65)^(1/12)-1)))</f>
        <v/>
      </c>
      <c r="X428" s="73">
        <f t="shared" si="120"/>
        <v>0</v>
      </c>
      <c r="Y428" s="83" t="str">
        <f>IF(ISERROR(B428),"",SUM($X$5:X428))</f>
        <v/>
      </c>
      <c r="Z428" s="73">
        <f t="shared" si="121"/>
        <v>0</v>
      </c>
      <c r="AA428" s="83" t="str">
        <f>IF(ISERROR(B428),"",IF(Z428=0,NA(),SUM($Z$5:Z428)))</f>
        <v/>
      </c>
      <c r="AB428" s="83">
        <f t="shared" si="122"/>
        <v>0</v>
      </c>
      <c r="AC428" s="83" t="str">
        <f>IF(ISERROR(B428),"",IF(AB428=0,NA(),SUM($AB$5:AB428)))</f>
        <v/>
      </c>
      <c r="AD428" s="68" t="str">
        <f>IF(ISERROR(AI428),"",IF(AG428=AG427+1,AD427*(1+'Retirement Calculator'!$B$6),AD427))</f>
        <v/>
      </c>
      <c r="AE428" s="135"/>
      <c r="AF428" s="83" t="str">
        <f>IF(AE428="","",NPER((1+'Retirement Calculator'!$B$15)/(1+'Retirement Calculator'!$B$14)-1,-12*AE428,AA428,,1))</f>
        <v/>
      </c>
      <c r="AG428" s="129" t="str">
        <f t="shared" si="126"/>
        <v/>
      </c>
      <c r="AH428" s="43" t="e">
        <f t="shared" si="127"/>
        <v>#N/A</v>
      </c>
      <c r="AI428" s="43" t="e">
        <f>IF(AI427&lt;'Retirement Calculator'!$B$68,AI427+1,NA())</f>
        <v>#N/A</v>
      </c>
      <c r="AJ428" s="47" t="str">
        <f>IF(ISERROR(AI428),"",IF(AG428=AG427+1,AJ427*(1+'Retirement Calculator'!$B$67),AJ427))</f>
        <v/>
      </c>
      <c r="AK428" s="43" t="e">
        <f>IF(ISERROR(AJ428),"",FV((1+'Retirement Calculator'!$B$56)^(1/12)-1,AI428,-AJ428,,0))</f>
        <v>#N/A</v>
      </c>
      <c r="AL428" s="47">
        <f>SUM($AJ$5:AJ428)</f>
        <v>15743347.467671828</v>
      </c>
      <c r="AN428" s="43" t="str">
        <f>IF(C428="","",SUM($C$5:C428))</f>
        <v/>
      </c>
      <c r="AP428" s="43" t="str">
        <f t="shared" si="128"/>
        <v/>
      </c>
      <c r="AQ428" s="43" t="e">
        <f t="shared" si="129"/>
        <v>#N/A</v>
      </c>
      <c r="AR428" s="43" t="e">
        <f>IF(AR427&lt;'Retirement Calculator'!$B$68,AR427+1,NA())</f>
        <v>#N/A</v>
      </c>
      <c r="AS428" s="45" t="str">
        <f>IF(ISERROR(AR428),"",IF(AP428=AP427+1,AS427*(1+'Retirement Calculator'!$B$67),AS427))</f>
        <v/>
      </c>
      <c r="AT428" s="43" t="e">
        <f>IF(ISERROR(AS428),"",FV((1+'Retirement Calculator'!$B$57)^(1/12)-1,AR428,-AS428,,0))</f>
        <v>#N/A</v>
      </c>
      <c r="AU428" s="47" t="e">
        <f>SUM($AJ$5:AS428)</f>
        <v>#N/A</v>
      </c>
      <c r="AW428" s="43" t="str">
        <f>IF(I428="","",SUM($I$5:I428))</f>
        <v/>
      </c>
      <c r="AY428" s="43" t="str">
        <f t="shared" si="130"/>
        <v/>
      </c>
      <c r="AZ428" s="43" t="e">
        <f t="shared" si="131"/>
        <v>#N/A</v>
      </c>
      <c r="BA428" s="43" t="e">
        <f>IF(BA427&lt;'Retirement Calculator'!$B$68,BA427+1,NA())</f>
        <v>#N/A</v>
      </c>
      <c r="BB428" s="45" t="str">
        <f>IF(ISERROR(BA428),"",IF(AY428=AY427+1,BB427*(1+'Retirement Calculator'!$B$67),BB427))</f>
        <v/>
      </c>
      <c r="BC428" s="43" t="e">
        <f>IF(ISERROR(BB428),"",FV((1+'Retirement Calculator'!$B$58)^(1/12)-1,BA428,-BB428,,0))</f>
        <v>#N/A</v>
      </c>
      <c r="BD428" s="47" t="e">
        <f>SUM($AJ$5:BB428)</f>
        <v>#N/A</v>
      </c>
      <c r="BF428" s="43" t="str">
        <f>IF(O428="","",SUM($O$5:O428))</f>
        <v/>
      </c>
      <c r="BH428" s="43" t="str">
        <f t="shared" si="132"/>
        <v/>
      </c>
      <c r="BI428" s="43" t="e">
        <f t="shared" si="133"/>
        <v>#N/A</v>
      </c>
      <c r="BJ428" s="43" t="e">
        <f>IF(BJ427&lt;'Retirement Calculator'!$B$68,BJ427+1,NA())</f>
        <v>#N/A</v>
      </c>
      <c r="BM428" s="43" t="str">
        <f t="shared" si="134"/>
        <v/>
      </c>
      <c r="BN428" s="43" t="e">
        <f t="shared" si="135"/>
        <v>#N/A</v>
      </c>
      <c r="BO428" s="43" t="e">
        <f>IF(BO427&lt;'Retirement Calculator'!$B$68,BO427+1,NA())</f>
        <v>#N/A</v>
      </c>
      <c r="BR428" s="43" t="str">
        <f t="shared" si="136"/>
        <v/>
      </c>
      <c r="BS428" s="43" t="e">
        <f t="shared" si="137"/>
        <v>#N/A</v>
      </c>
      <c r="BT428" s="43" t="e">
        <f>IF(BT427&lt;'Retirement Calculator'!$B$68,BT427+1,NA())</f>
        <v>#N/A</v>
      </c>
      <c r="BW428" s="43" t="str">
        <f t="shared" si="138"/>
        <v/>
      </c>
      <c r="BX428" s="43" t="e">
        <f t="shared" si="139"/>
        <v>#N/A</v>
      </c>
      <c r="BY428" s="43" t="e">
        <f>IF(BY427&lt;'Retirement Calculator'!$B$68,BY427+1,NA())</f>
        <v>#N/A</v>
      </c>
    </row>
    <row r="429" spans="1:77">
      <c r="A429" s="44"/>
      <c r="B429" s="12" t="e">
        <f xml:space="preserve"> IF(ISERROR(F429),NA(),AI429)</f>
        <v>#N/A</v>
      </c>
      <c r="C429" s="71"/>
      <c r="D429" s="104"/>
      <c r="E429" s="99"/>
      <c r="F429" s="102" t="e">
        <f t="shared" si="123"/>
        <v>#N/A</v>
      </c>
      <c r="G429" s="103" t="str">
        <f>IF(D429="","",(D429+G428)*(1+((1+'Retirement Calculator'!$B$56)^(1/12)-1)))</f>
        <v/>
      </c>
      <c r="H429" s="55" t="str">
        <f>IF(C429="","",FV((1+'Retirement Calculator'!$B$56)^(1/12)-1,AI429,-C429,,0))</f>
        <v/>
      </c>
      <c r="I429" s="71"/>
      <c r="J429" s="99"/>
      <c r="K429" s="99"/>
      <c r="L429" s="102" t="e">
        <f t="shared" si="124"/>
        <v>#N/A</v>
      </c>
      <c r="M429" s="12" t="str">
        <f>IF(I429="","",FV((1+'Retirement Calculator'!$B$57)^(1/12)-1,AR429,-I429,,0))</f>
        <v/>
      </c>
      <c r="N429" s="12" t="str">
        <f>IF(J429="","",(J429+N428)*(1+((1+'Retirement Calculator'!$B$57)^(1/12)-1)))</f>
        <v/>
      </c>
      <c r="O429" s="71"/>
      <c r="P429" s="71"/>
      <c r="Q429" s="99"/>
      <c r="R429" s="69" t="e">
        <f t="shared" si="125"/>
        <v>#N/A</v>
      </c>
      <c r="S429" s="12" t="str">
        <f>IF(O429="","",FV((1+'Retirement Calculator'!$B$58)^(1/12)-1,BA429,-O429,,0))</f>
        <v/>
      </c>
      <c r="T429" s="43" t="str">
        <f>IF(P429="","",(P429+T428)*(1+((1+'Retirement Calculator'!$B$58)^(1/12)-1)))</f>
        <v/>
      </c>
      <c r="U429" s="71"/>
      <c r="V429" s="99"/>
      <c r="W429" s="108" t="str">
        <f>IF(U429="","",(U429+W428)*(1+((1+'Retirement Calculator'!$C$65)^(1/12)-1)))</f>
        <v/>
      </c>
      <c r="X429" s="73">
        <f t="shared" si="120"/>
        <v>0</v>
      </c>
      <c r="Y429" s="83" t="str">
        <f>IF(ISERROR(B429),"",SUM($X$5:X429))</f>
        <v/>
      </c>
      <c r="Z429" s="73">
        <f t="shared" si="121"/>
        <v>0</v>
      </c>
      <c r="AA429" s="83" t="str">
        <f>IF(ISERROR(B429),"",IF(Z429=0,NA(),SUM($Z$5:Z429)))</f>
        <v/>
      </c>
      <c r="AB429" s="83">
        <f t="shared" si="122"/>
        <v>0</v>
      </c>
      <c r="AC429" s="83" t="str">
        <f>IF(ISERROR(B429),"",IF(AB429=0,NA(),SUM($AB$5:AB429)))</f>
        <v/>
      </c>
      <c r="AD429" s="68" t="str">
        <f>IF(ISERROR(AI429),"",IF(AG429=AG428+1,AD428*(1+'Retirement Calculator'!$B$6),AD428))</f>
        <v/>
      </c>
      <c r="AE429" s="135"/>
      <c r="AF429" s="83" t="str">
        <f>IF(AE429="","",NPER((1+'Retirement Calculator'!$B$15)/(1+'Retirement Calculator'!$B$14)-1,-12*AE429,AA429,,1))</f>
        <v/>
      </c>
      <c r="AG429" s="129" t="str">
        <f t="shared" si="126"/>
        <v/>
      </c>
      <c r="AH429" s="43" t="e">
        <f t="shared" si="127"/>
        <v>#N/A</v>
      </c>
      <c r="AI429" s="43" t="e">
        <f>IF(AI428&lt;'Retirement Calculator'!$B$68,AI428+1,NA())</f>
        <v>#N/A</v>
      </c>
      <c r="AJ429" s="47" t="str">
        <f>IF(ISERROR(AI429),"",IF(AG429=AG428+1,AJ428*(1+'Retirement Calculator'!$B$67),AJ428))</f>
        <v/>
      </c>
      <c r="AK429" s="43" t="e">
        <f>IF(ISERROR(AJ429),"",FV((1+'Retirement Calculator'!$B$56)^(1/12)-1,AI429,-AJ429,,0))</f>
        <v>#N/A</v>
      </c>
      <c r="AL429" s="47">
        <f>SUM($AJ$5:AJ429)</f>
        <v>15743347.467671828</v>
      </c>
      <c r="AN429" s="43" t="str">
        <f>IF(C429="","",SUM($C$5:C429))</f>
        <v/>
      </c>
      <c r="AP429" s="43" t="str">
        <f t="shared" si="128"/>
        <v/>
      </c>
      <c r="AQ429" s="43" t="e">
        <f t="shared" si="129"/>
        <v>#N/A</v>
      </c>
      <c r="AR429" s="43" t="e">
        <f>IF(AR428&lt;'Retirement Calculator'!$B$68,AR428+1,NA())</f>
        <v>#N/A</v>
      </c>
      <c r="AS429" s="45" t="str">
        <f>IF(ISERROR(AR429),"",IF(AP429=AP428+1,AS428*(1+'Retirement Calculator'!$B$67),AS428))</f>
        <v/>
      </c>
      <c r="AT429" s="43" t="e">
        <f>IF(ISERROR(AS429),"",FV((1+'Retirement Calculator'!$B$57)^(1/12)-1,AR429,-AS429,,0))</f>
        <v>#N/A</v>
      </c>
      <c r="AU429" s="47" t="e">
        <f>SUM($AJ$5:AS429)</f>
        <v>#N/A</v>
      </c>
      <c r="AW429" s="43" t="str">
        <f>IF(I429="","",SUM($I$5:I429))</f>
        <v/>
      </c>
      <c r="AY429" s="43" t="str">
        <f t="shared" si="130"/>
        <v/>
      </c>
      <c r="AZ429" s="43" t="e">
        <f t="shared" si="131"/>
        <v>#N/A</v>
      </c>
      <c r="BA429" s="43" t="e">
        <f>IF(BA428&lt;'Retirement Calculator'!$B$68,BA428+1,NA())</f>
        <v>#N/A</v>
      </c>
      <c r="BB429" s="45" t="str">
        <f>IF(ISERROR(BA429),"",IF(AY429=AY428+1,BB428*(1+'Retirement Calculator'!$B$67),BB428))</f>
        <v/>
      </c>
      <c r="BC429" s="43" t="e">
        <f>IF(ISERROR(BB429),"",FV((1+'Retirement Calculator'!$B$58)^(1/12)-1,BA429,-BB429,,0))</f>
        <v>#N/A</v>
      </c>
      <c r="BD429" s="47" t="e">
        <f>SUM($AJ$5:BB429)</f>
        <v>#N/A</v>
      </c>
      <c r="BF429" s="43" t="str">
        <f>IF(O429="","",SUM($O$5:O429))</f>
        <v/>
      </c>
      <c r="BH429" s="43" t="str">
        <f t="shared" si="132"/>
        <v/>
      </c>
      <c r="BI429" s="43" t="e">
        <f t="shared" si="133"/>
        <v>#N/A</v>
      </c>
      <c r="BJ429" s="43" t="e">
        <f>IF(BJ428&lt;'Retirement Calculator'!$B$68,BJ428+1,NA())</f>
        <v>#N/A</v>
      </c>
      <c r="BM429" s="43" t="str">
        <f t="shared" si="134"/>
        <v/>
      </c>
      <c r="BN429" s="43" t="e">
        <f t="shared" si="135"/>
        <v>#N/A</v>
      </c>
      <c r="BO429" s="43" t="e">
        <f>IF(BO428&lt;'Retirement Calculator'!$B$68,BO428+1,NA())</f>
        <v>#N/A</v>
      </c>
      <c r="BR429" s="43" t="str">
        <f t="shared" si="136"/>
        <v/>
      </c>
      <c r="BS429" s="43" t="e">
        <f t="shared" si="137"/>
        <v>#N/A</v>
      </c>
      <c r="BT429" s="43" t="e">
        <f>IF(BT428&lt;'Retirement Calculator'!$B$68,BT428+1,NA())</f>
        <v>#N/A</v>
      </c>
      <c r="BW429" s="43" t="str">
        <f t="shared" si="138"/>
        <v/>
      </c>
      <c r="BX429" s="43" t="e">
        <f t="shared" si="139"/>
        <v>#N/A</v>
      </c>
      <c r="BY429" s="43" t="e">
        <f>IF(BY428&lt;'Retirement Calculator'!$B$68,BY428+1,NA())</f>
        <v>#N/A</v>
      </c>
    </row>
    <row r="430" spans="1:77">
      <c r="A430" s="44"/>
      <c r="B430" s="12" t="e">
        <f xml:space="preserve"> IF(ISERROR(F430),NA(),AI430)</f>
        <v>#N/A</v>
      </c>
      <c r="C430" s="71"/>
      <c r="D430" s="104"/>
      <c r="E430" s="99"/>
      <c r="F430" s="102" t="e">
        <f t="shared" si="123"/>
        <v>#N/A</v>
      </c>
      <c r="G430" s="103" t="str">
        <f>IF(D430="","",(D430+G429)*(1+((1+'Retirement Calculator'!$B$56)^(1/12)-1)))</f>
        <v/>
      </c>
      <c r="H430" s="55" t="str">
        <f>IF(C430="","",FV((1+'Retirement Calculator'!$B$56)^(1/12)-1,AI430,-C430,,0))</f>
        <v/>
      </c>
      <c r="I430" s="71"/>
      <c r="J430" s="99"/>
      <c r="K430" s="99"/>
      <c r="L430" s="102" t="e">
        <f t="shared" si="124"/>
        <v>#N/A</v>
      </c>
      <c r="M430" s="12" t="str">
        <f>IF(I430="","",FV((1+'Retirement Calculator'!$B$57)^(1/12)-1,AR430,-I430,,0))</f>
        <v/>
      </c>
      <c r="N430" s="12" t="str">
        <f>IF(J430="","",(J430+N429)*(1+((1+'Retirement Calculator'!$B$57)^(1/12)-1)))</f>
        <v/>
      </c>
      <c r="O430" s="71"/>
      <c r="P430" s="71"/>
      <c r="Q430" s="99"/>
      <c r="R430" s="69" t="e">
        <f t="shared" si="125"/>
        <v>#N/A</v>
      </c>
      <c r="S430" s="12" t="str">
        <f>IF(O430="","",FV((1+'Retirement Calculator'!$B$58)^(1/12)-1,BA430,-O430,,0))</f>
        <v/>
      </c>
      <c r="T430" s="43" t="str">
        <f>IF(P430="","",(P430+T429)*(1+((1+'Retirement Calculator'!$B$58)^(1/12)-1)))</f>
        <v/>
      </c>
      <c r="U430" s="71"/>
      <c r="V430" s="99"/>
      <c r="W430" s="108" t="str">
        <f>IF(U430="","",(U430+W429)*(1+((1+'Retirement Calculator'!$C$65)^(1/12)-1)))</f>
        <v/>
      </c>
      <c r="X430" s="73">
        <f t="shared" si="120"/>
        <v>0</v>
      </c>
      <c r="Y430" s="83" t="str">
        <f>IF(ISERROR(B430),"",SUM($X$5:X430))</f>
        <v/>
      </c>
      <c r="Z430" s="73">
        <f t="shared" si="121"/>
        <v>0</v>
      </c>
      <c r="AA430" s="83" t="str">
        <f>IF(ISERROR(B430),"",IF(Z430=0,NA(),SUM($Z$5:Z430)))</f>
        <v/>
      </c>
      <c r="AB430" s="83">
        <f t="shared" si="122"/>
        <v>0</v>
      </c>
      <c r="AC430" s="83" t="str">
        <f>IF(ISERROR(B430),"",IF(AB430=0,NA(),SUM($AB$5:AB430)))</f>
        <v/>
      </c>
      <c r="AD430" s="68" t="str">
        <f>IF(ISERROR(AI430),"",IF(AG430=AG429+1,AD429*(1+'Retirement Calculator'!$B$6),AD429))</f>
        <v/>
      </c>
      <c r="AE430" s="135"/>
      <c r="AF430" s="83" t="str">
        <f>IF(AE430="","",NPER((1+'Retirement Calculator'!$B$15)/(1+'Retirement Calculator'!$B$14)-1,-12*AE430,AA430,,1))</f>
        <v/>
      </c>
      <c r="AG430" s="129" t="str">
        <f t="shared" si="126"/>
        <v/>
      </c>
      <c r="AH430" s="43" t="e">
        <f t="shared" si="127"/>
        <v>#N/A</v>
      </c>
      <c r="AI430" s="43" t="e">
        <f>IF(AI429&lt;'Retirement Calculator'!$B$68,AI429+1,NA())</f>
        <v>#N/A</v>
      </c>
      <c r="AJ430" s="47" t="str">
        <f>IF(ISERROR(AI430),"",IF(AG430=AG429+1,AJ429*(1+'Retirement Calculator'!$B$67),AJ429))</f>
        <v/>
      </c>
      <c r="AK430" s="43" t="e">
        <f>IF(ISERROR(AJ430),"",FV((1+'Retirement Calculator'!$B$56)^(1/12)-1,AI430,-AJ430,,0))</f>
        <v>#N/A</v>
      </c>
      <c r="AL430" s="47">
        <f>SUM($AJ$5:AJ430)</f>
        <v>15743347.467671828</v>
      </c>
      <c r="AN430" s="43" t="str">
        <f>IF(C430="","",SUM($C$5:C430))</f>
        <v/>
      </c>
      <c r="AP430" s="43" t="str">
        <f t="shared" si="128"/>
        <v/>
      </c>
      <c r="AQ430" s="43" t="e">
        <f t="shared" si="129"/>
        <v>#N/A</v>
      </c>
      <c r="AR430" s="43" t="e">
        <f>IF(AR429&lt;'Retirement Calculator'!$B$68,AR429+1,NA())</f>
        <v>#N/A</v>
      </c>
      <c r="AS430" s="45" t="str">
        <f>IF(ISERROR(AR430),"",IF(AP430=AP429+1,AS429*(1+'Retirement Calculator'!$B$67),AS429))</f>
        <v/>
      </c>
      <c r="AT430" s="43" t="e">
        <f>IF(ISERROR(AS430),"",FV((1+'Retirement Calculator'!$B$57)^(1/12)-1,AR430,-AS430,,0))</f>
        <v>#N/A</v>
      </c>
      <c r="AU430" s="47" t="e">
        <f>SUM($AJ$5:AS430)</f>
        <v>#N/A</v>
      </c>
      <c r="AW430" s="43" t="str">
        <f>IF(I430="","",SUM($I$5:I430))</f>
        <v/>
      </c>
      <c r="AY430" s="43" t="str">
        <f t="shared" si="130"/>
        <v/>
      </c>
      <c r="AZ430" s="43" t="e">
        <f t="shared" si="131"/>
        <v>#N/A</v>
      </c>
      <c r="BA430" s="43" t="e">
        <f>IF(BA429&lt;'Retirement Calculator'!$B$68,BA429+1,NA())</f>
        <v>#N/A</v>
      </c>
      <c r="BB430" s="45" t="str">
        <f>IF(ISERROR(BA430),"",IF(AY430=AY429+1,BB429*(1+'Retirement Calculator'!$B$67),BB429))</f>
        <v/>
      </c>
      <c r="BC430" s="43" t="e">
        <f>IF(ISERROR(BB430),"",FV((1+'Retirement Calculator'!$B$58)^(1/12)-1,BA430,-BB430,,0))</f>
        <v>#N/A</v>
      </c>
      <c r="BD430" s="47" t="e">
        <f>SUM($AJ$5:BB430)</f>
        <v>#N/A</v>
      </c>
      <c r="BF430" s="43" t="str">
        <f>IF(O430="","",SUM($O$5:O430))</f>
        <v/>
      </c>
      <c r="BH430" s="43" t="str">
        <f t="shared" si="132"/>
        <v/>
      </c>
      <c r="BI430" s="43" t="e">
        <f t="shared" si="133"/>
        <v>#N/A</v>
      </c>
      <c r="BJ430" s="43" t="e">
        <f>IF(BJ429&lt;'Retirement Calculator'!$B$68,BJ429+1,NA())</f>
        <v>#N/A</v>
      </c>
      <c r="BM430" s="43" t="str">
        <f t="shared" si="134"/>
        <v/>
      </c>
      <c r="BN430" s="43" t="e">
        <f t="shared" si="135"/>
        <v>#N/A</v>
      </c>
      <c r="BO430" s="43" t="e">
        <f>IF(BO429&lt;'Retirement Calculator'!$B$68,BO429+1,NA())</f>
        <v>#N/A</v>
      </c>
      <c r="BR430" s="43" t="str">
        <f t="shared" si="136"/>
        <v/>
      </c>
      <c r="BS430" s="43" t="e">
        <f t="shared" si="137"/>
        <v>#N/A</v>
      </c>
      <c r="BT430" s="43" t="e">
        <f>IF(BT429&lt;'Retirement Calculator'!$B$68,BT429+1,NA())</f>
        <v>#N/A</v>
      </c>
      <c r="BW430" s="43" t="str">
        <f t="shared" si="138"/>
        <v/>
      </c>
      <c r="BX430" s="43" t="e">
        <f t="shared" si="139"/>
        <v>#N/A</v>
      </c>
      <c r="BY430" s="43" t="e">
        <f>IF(BY429&lt;'Retirement Calculator'!$B$68,BY429+1,NA())</f>
        <v>#N/A</v>
      </c>
    </row>
    <row r="431" spans="1:77">
      <c r="A431" s="44"/>
      <c r="B431" s="12" t="e">
        <f xml:space="preserve"> IF(ISERROR(F431),NA(),AI431)</f>
        <v>#N/A</v>
      </c>
      <c r="C431" s="71"/>
      <c r="D431" s="104"/>
      <c r="E431" s="99"/>
      <c r="F431" s="102" t="e">
        <f t="shared" si="123"/>
        <v>#N/A</v>
      </c>
      <c r="G431" s="103" t="str">
        <f>IF(D431="","",(D431+G430)*(1+((1+'Retirement Calculator'!$B$56)^(1/12)-1)))</f>
        <v/>
      </c>
      <c r="H431" s="55" t="str">
        <f>IF(C431="","",FV((1+'Retirement Calculator'!$B$56)^(1/12)-1,AI431,-C431,,0))</f>
        <v/>
      </c>
      <c r="I431" s="71"/>
      <c r="J431" s="99"/>
      <c r="K431" s="99"/>
      <c r="L431" s="102" t="e">
        <f t="shared" si="124"/>
        <v>#N/A</v>
      </c>
      <c r="M431" s="12" t="str">
        <f>IF(I431="","",FV((1+'Retirement Calculator'!$B$57)^(1/12)-1,AR431,-I431,,0))</f>
        <v/>
      </c>
      <c r="N431" s="12" t="str">
        <f>IF(J431="","",(J431+N430)*(1+((1+'Retirement Calculator'!$B$57)^(1/12)-1)))</f>
        <v/>
      </c>
      <c r="O431" s="71"/>
      <c r="P431" s="71"/>
      <c r="Q431" s="99"/>
      <c r="R431" s="69" t="e">
        <f t="shared" si="125"/>
        <v>#N/A</v>
      </c>
      <c r="S431" s="12" t="str">
        <f>IF(O431="","",FV((1+'Retirement Calculator'!$B$58)^(1/12)-1,BA431,-O431,,0))</f>
        <v/>
      </c>
      <c r="T431" s="43" t="str">
        <f>IF(P431="","",(P431+T430)*(1+((1+'Retirement Calculator'!$B$58)^(1/12)-1)))</f>
        <v/>
      </c>
      <c r="U431" s="71"/>
      <c r="V431" s="99"/>
      <c r="W431" s="108" t="str">
        <f>IF(U431="","",(U431+W430)*(1+((1+'Retirement Calculator'!$C$65)^(1/12)-1)))</f>
        <v/>
      </c>
      <c r="X431" s="73">
        <f t="shared" si="120"/>
        <v>0</v>
      </c>
      <c r="Y431" s="83" t="str">
        <f>IF(ISERROR(B431),"",SUM($X$5:X431))</f>
        <v/>
      </c>
      <c r="Z431" s="73">
        <f t="shared" si="121"/>
        <v>0</v>
      </c>
      <c r="AA431" s="83" t="str">
        <f>IF(ISERROR(B431),"",IF(Z431=0,NA(),SUM($Z$5:Z431)))</f>
        <v/>
      </c>
      <c r="AB431" s="83">
        <f t="shared" si="122"/>
        <v>0</v>
      </c>
      <c r="AC431" s="83" t="str">
        <f>IF(ISERROR(B431),"",IF(AB431=0,NA(),SUM($AB$5:AB431)))</f>
        <v/>
      </c>
      <c r="AD431" s="68" t="str">
        <f>IF(ISERROR(AI431),"",IF(AG431=AG430+1,AD430*(1+'Retirement Calculator'!$B$6),AD430))</f>
        <v/>
      </c>
      <c r="AE431" s="135"/>
      <c r="AF431" s="83" t="str">
        <f>IF(AE431="","",NPER((1+'Retirement Calculator'!$B$15)/(1+'Retirement Calculator'!$B$14)-1,-12*AE431,AA431,,1))</f>
        <v/>
      </c>
      <c r="AG431" s="129" t="str">
        <f t="shared" si="126"/>
        <v/>
      </c>
      <c r="AH431" s="43" t="e">
        <f t="shared" si="127"/>
        <v>#N/A</v>
      </c>
      <c r="AI431" s="43" t="e">
        <f>IF(AI430&lt;'Retirement Calculator'!$B$68,AI430+1,NA())</f>
        <v>#N/A</v>
      </c>
      <c r="AJ431" s="47" t="str">
        <f>IF(ISERROR(AI431),"",IF(AG431=AG430+1,AJ430*(1+'Retirement Calculator'!$B$67),AJ430))</f>
        <v/>
      </c>
      <c r="AK431" s="43" t="e">
        <f>IF(ISERROR(AJ431),"",FV((1+'Retirement Calculator'!$B$56)^(1/12)-1,AI431,-AJ431,,0))</f>
        <v>#N/A</v>
      </c>
      <c r="AL431" s="47">
        <f>SUM($AJ$5:AJ431)</f>
        <v>15743347.467671828</v>
      </c>
      <c r="AN431" s="43" t="str">
        <f>IF(C431="","",SUM($C$5:C431))</f>
        <v/>
      </c>
      <c r="AP431" s="43" t="str">
        <f t="shared" si="128"/>
        <v/>
      </c>
      <c r="AQ431" s="43" t="e">
        <f t="shared" si="129"/>
        <v>#N/A</v>
      </c>
      <c r="AR431" s="43" t="e">
        <f>IF(AR430&lt;'Retirement Calculator'!$B$68,AR430+1,NA())</f>
        <v>#N/A</v>
      </c>
      <c r="AS431" s="45" t="str">
        <f>IF(ISERROR(AR431),"",IF(AP431=AP430+1,AS430*(1+'Retirement Calculator'!$B$67),AS430))</f>
        <v/>
      </c>
      <c r="AT431" s="43" t="e">
        <f>IF(ISERROR(AS431),"",FV((1+'Retirement Calculator'!$B$57)^(1/12)-1,AR431,-AS431,,0))</f>
        <v>#N/A</v>
      </c>
      <c r="AU431" s="47" t="e">
        <f>SUM($AJ$5:AS431)</f>
        <v>#N/A</v>
      </c>
      <c r="AW431" s="43" t="str">
        <f>IF(I431="","",SUM($I$5:I431))</f>
        <v/>
      </c>
      <c r="AY431" s="43" t="str">
        <f t="shared" si="130"/>
        <v/>
      </c>
      <c r="AZ431" s="43" t="e">
        <f t="shared" si="131"/>
        <v>#N/A</v>
      </c>
      <c r="BA431" s="43" t="e">
        <f>IF(BA430&lt;'Retirement Calculator'!$B$68,BA430+1,NA())</f>
        <v>#N/A</v>
      </c>
      <c r="BB431" s="45" t="str">
        <f>IF(ISERROR(BA431),"",IF(AY431=AY430+1,BB430*(1+'Retirement Calculator'!$B$67),BB430))</f>
        <v/>
      </c>
      <c r="BC431" s="43" t="e">
        <f>IF(ISERROR(BB431),"",FV((1+'Retirement Calculator'!$B$58)^(1/12)-1,BA431,-BB431,,0))</f>
        <v>#N/A</v>
      </c>
      <c r="BD431" s="47" t="e">
        <f>SUM($AJ$5:BB431)</f>
        <v>#N/A</v>
      </c>
      <c r="BF431" s="43" t="str">
        <f>IF(O431="","",SUM($O$5:O431))</f>
        <v/>
      </c>
      <c r="BH431" s="43" t="str">
        <f t="shared" si="132"/>
        <v/>
      </c>
      <c r="BI431" s="43" t="e">
        <f t="shared" si="133"/>
        <v>#N/A</v>
      </c>
      <c r="BJ431" s="43" t="e">
        <f>IF(BJ430&lt;'Retirement Calculator'!$B$68,BJ430+1,NA())</f>
        <v>#N/A</v>
      </c>
      <c r="BM431" s="43" t="str">
        <f t="shared" si="134"/>
        <v/>
      </c>
      <c r="BN431" s="43" t="e">
        <f t="shared" si="135"/>
        <v>#N/A</v>
      </c>
      <c r="BO431" s="43" t="e">
        <f>IF(BO430&lt;'Retirement Calculator'!$B$68,BO430+1,NA())</f>
        <v>#N/A</v>
      </c>
      <c r="BR431" s="43" t="str">
        <f t="shared" si="136"/>
        <v/>
      </c>
      <c r="BS431" s="43" t="e">
        <f t="shared" si="137"/>
        <v>#N/A</v>
      </c>
      <c r="BT431" s="43" t="e">
        <f>IF(BT430&lt;'Retirement Calculator'!$B$68,BT430+1,NA())</f>
        <v>#N/A</v>
      </c>
      <c r="BW431" s="43" t="str">
        <f t="shared" si="138"/>
        <v/>
      </c>
      <c r="BX431" s="43" t="e">
        <f t="shared" si="139"/>
        <v>#N/A</v>
      </c>
      <c r="BY431" s="43" t="e">
        <f>IF(BY430&lt;'Retirement Calculator'!$B$68,BY430+1,NA())</f>
        <v>#N/A</v>
      </c>
    </row>
    <row r="432" spans="1:77">
      <c r="A432" s="44"/>
      <c r="B432" s="12" t="e">
        <f xml:space="preserve"> IF(ISERROR(F432),NA(),AI432)</f>
        <v>#N/A</v>
      </c>
      <c r="C432" s="71"/>
      <c r="D432" s="104"/>
      <c r="E432" s="99"/>
      <c r="F432" s="102" t="e">
        <f t="shared" si="123"/>
        <v>#N/A</v>
      </c>
      <c r="G432" s="103" t="str">
        <f>IF(D432="","",(D432+G431)*(1+((1+'Retirement Calculator'!$B$56)^(1/12)-1)))</f>
        <v/>
      </c>
      <c r="H432" s="55" t="str">
        <f>IF(C432="","",FV((1+'Retirement Calculator'!$B$56)^(1/12)-1,AI432,-C432,,0))</f>
        <v/>
      </c>
      <c r="I432" s="71"/>
      <c r="J432" s="99"/>
      <c r="K432" s="99"/>
      <c r="L432" s="102" t="e">
        <f t="shared" si="124"/>
        <v>#N/A</v>
      </c>
      <c r="M432" s="12" t="str">
        <f>IF(I432="","",FV((1+'Retirement Calculator'!$B$57)^(1/12)-1,AR432,-I432,,0))</f>
        <v/>
      </c>
      <c r="N432" s="12" t="str">
        <f>IF(J432="","",(J432+N431)*(1+((1+'Retirement Calculator'!$B$57)^(1/12)-1)))</f>
        <v/>
      </c>
      <c r="O432" s="71"/>
      <c r="P432" s="71"/>
      <c r="Q432" s="99"/>
      <c r="R432" s="69" t="e">
        <f t="shared" si="125"/>
        <v>#N/A</v>
      </c>
      <c r="S432" s="12" t="str">
        <f>IF(O432="","",FV((1+'Retirement Calculator'!$B$58)^(1/12)-1,BA432,-O432,,0))</f>
        <v/>
      </c>
      <c r="T432" s="43" t="str">
        <f>IF(P432="","",(P432+T431)*(1+((1+'Retirement Calculator'!$B$58)^(1/12)-1)))</f>
        <v/>
      </c>
      <c r="U432" s="71"/>
      <c r="V432" s="99"/>
      <c r="W432" s="108" t="str">
        <f>IF(U432="","",(U432+W431)*(1+((1+'Retirement Calculator'!$C$65)^(1/12)-1)))</f>
        <v/>
      </c>
      <c r="X432" s="73">
        <f t="shared" si="120"/>
        <v>0</v>
      </c>
      <c r="Y432" s="83" t="str">
        <f>IF(ISERROR(B432),"",SUM($X$5:X432))</f>
        <v/>
      </c>
      <c r="Z432" s="73">
        <f t="shared" si="121"/>
        <v>0</v>
      </c>
      <c r="AA432" s="83" t="str">
        <f>IF(ISERROR(B432),"",IF(Z432=0,NA(),SUM($Z$5:Z432)))</f>
        <v/>
      </c>
      <c r="AB432" s="83">
        <f t="shared" si="122"/>
        <v>0</v>
      </c>
      <c r="AC432" s="83" t="str">
        <f>IF(ISERROR(B432),"",IF(AB432=0,NA(),SUM($AB$5:AB432)))</f>
        <v/>
      </c>
      <c r="AD432" s="68" t="str">
        <f>IF(ISERROR(AI432),"",IF(AG432=AG431+1,AD431*(1+'Retirement Calculator'!$B$6),AD431))</f>
        <v/>
      </c>
      <c r="AE432" s="135"/>
      <c r="AF432" s="83" t="str">
        <f>IF(AE432="","",NPER((1+'Retirement Calculator'!$B$15)/(1+'Retirement Calculator'!$B$14)-1,-12*AE432,AA432,,1))</f>
        <v/>
      </c>
      <c r="AG432" s="129" t="str">
        <f t="shared" si="126"/>
        <v/>
      </c>
      <c r="AH432" s="43" t="e">
        <f t="shared" si="127"/>
        <v>#N/A</v>
      </c>
      <c r="AI432" s="43" t="e">
        <f>IF(AI431&lt;'Retirement Calculator'!$B$68,AI431+1,NA())</f>
        <v>#N/A</v>
      </c>
      <c r="AJ432" s="47" t="str">
        <f>IF(ISERROR(AI432),"",IF(AG432=AG431+1,AJ431*(1+'Retirement Calculator'!$B$67),AJ431))</f>
        <v/>
      </c>
      <c r="AK432" s="43" t="e">
        <f>IF(ISERROR(AJ432),"",FV((1+'Retirement Calculator'!$B$56)^(1/12)-1,AI432,-AJ432,,0))</f>
        <v>#N/A</v>
      </c>
      <c r="AL432" s="47">
        <f>SUM($AJ$5:AJ432)</f>
        <v>15743347.467671828</v>
      </c>
      <c r="AN432" s="43" t="str">
        <f>IF(C432="","",SUM($C$5:C432))</f>
        <v/>
      </c>
      <c r="AP432" s="43" t="str">
        <f t="shared" si="128"/>
        <v/>
      </c>
      <c r="AQ432" s="43" t="e">
        <f t="shared" si="129"/>
        <v>#N/A</v>
      </c>
      <c r="AR432" s="43" t="e">
        <f>IF(AR431&lt;'Retirement Calculator'!$B$68,AR431+1,NA())</f>
        <v>#N/A</v>
      </c>
      <c r="AS432" s="45" t="str">
        <f>IF(ISERROR(AR432),"",IF(AP432=AP431+1,AS431*(1+'Retirement Calculator'!$B$67),AS431))</f>
        <v/>
      </c>
      <c r="AT432" s="43" t="e">
        <f>IF(ISERROR(AS432),"",FV((1+'Retirement Calculator'!$B$57)^(1/12)-1,AR432,-AS432,,0))</f>
        <v>#N/A</v>
      </c>
      <c r="AU432" s="47" t="e">
        <f>SUM($AJ$5:AS432)</f>
        <v>#N/A</v>
      </c>
      <c r="AW432" s="43" t="str">
        <f>IF(I432="","",SUM($I$5:I432))</f>
        <v/>
      </c>
      <c r="AY432" s="43" t="str">
        <f t="shared" si="130"/>
        <v/>
      </c>
      <c r="AZ432" s="43" t="e">
        <f t="shared" si="131"/>
        <v>#N/A</v>
      </c>
      <c r="BA432" s="43" t="e">
        <f>IF(BA431&lt;'Retirement Calculator'!$B$68,BA431+1,NA())</f>
        <v>#N/A</v>
      </c>
      <c r="BB432" s="45" t="str">
        <f>IF(ISERROR(BA432),"",IF(AY432=AY431+1,BB431*(1+'Retirement Calculator'!$B$67),BB431))</f>
        <v/>
      </c>
      <c r="BC432" s="43" t="e">
        <f>IF(ISERROR(BB432),"",FV((1+'Retirement Calculator'!$B$58)^(1/12)-1,BA432,-BB432,,0))</f>
        <v>#N/A</v>
      </c>
      <c r="BD432" s="47" t="e">
        <f>SUM($AJ$5:BB432)</f>
        <v>#N/A</v>
      </c>
      <c r="BF432" s="43" t="str">
        <f>IF(O432="","",SUM($O$5:O432))</f>
        <v/>
      </c>
      <c r="BH432" s="43" t="str">
        <f t="shared" si="132"/>
        <v/>
      </c>
      <c r="BI432" s="43" t="e">
        <f t="shared" si="133"/>
        <v>#N/A</v>
      </c>
      <c r="BJ432" s="43" t="e">
        <f>IF(BJ431&lt;'Retirement Calculator'!$B$68,BJ431+1,NA())</f>
        <v>#N/A</v>
      </c>
      <c r="BM432" s="43" t="str">
        <f t="shared" si="134"/>
        <v/>
      </c>
      <c r="BN432" s="43" t="e">
        <f t="shared" si="135"/>
        <v>#N/A</v>
      </c>
      <c r="BO432" s="43" t="e">
        <f>IF(BO431&lt;'Retirement Calculator'!$B$68,BO431+1,NA())</f>
        <v>#N/A</v>
      </c>
      <c r="BR432" s="43" t="str">
        <f t="shared" si="136"/>
        <v/>
      </c>
      <c r="BS432" s="43" t="e">
        <f t="shared" si="137"/>
        <v>#N/A</v>
      </c>
      <c r="BT432" s="43" t="e">
        <f>IF(BT431&lt;'Retirement Calculator'!$B$68,BT431+1,NA())</f>
        <v>#N/A</v>
      </c>
      <c r="BW432" s="43" t="str">
        <f t="shared" si="138"/>
        <v/>
      </c>
      <c r="BX432" s="43" t="e">
        <f t="shared" si="139"/>
        <v>#N/A</v>
      </c>
      <c r="BY432" s="43" t="e">
        <f>IF(BY431&lt;'Retirement Calculator'!$B$68,BY431+1,NA())</f>
        <v>#N/A</v>
      </c>
    </row>
    <row r="433" spans="1:77">
      <c r="A433" s="44"/>
      <c r="B433" s="12" t="e">
        <f xml:space="preserve"> IF(ISERROR(F433),NA(),AI433)</f>
        <v>#N/A</v>
      </c>
      <c r="C433" s="71"/>
      <c r="D433" s="104"/>
      <c r="E433" s="99"/>
      <c r="F433" s="102" t="e">
        <f t="shared" si="123"/>
        <v>#N/A</v>
      </c>
      <c r="G433" s="103" t="str">
        <f>IF(D433="","",(D433+G432)*(1+((1+'Retirement Calculator'!$B$56)^(1/12)-1)))</f>
        <v/>
      </c>
      <c r="H433" s="55" t="str">
        <f>IF(C433="","",FV((1+'Retirement Calculator'!$B$56)^(1/12)-1,AI433,-C433,,0))</f>
        <v/>
      </c>
      <c r="I433" s="71"/>
      <c r="J433" s="99"/>
      <c r="K433" s="99"/>
      <c r="L433" s="102" t="e">
        <f t="shared" si="124"/>
        <v>#N/A</v>
      </c>
      <c r="M433" s="12" t="str">
        <f>IF(I433="","",FV((1+'Retirement Calculator'!$B$57)^(1/12)-1,AR433,-I433,,0))</f>
        <v/>
      </c>
      <c r="N433" s="12" t="str">
        <f>IF(J433="","",(J433+N432)*(1+((1+'Retirement Calculator'!$B$57)^(1/12)-1)))</f>
        <v/>
      </c>
      <c r="O433" s="71"/>
      <c r="P433" s="71"/>
      <c r="Q433" s="99"/>
      <c r="R433" s="69" t="e">
        <f t="shared" si="125"/>
        <v>#N/A</v>
      </c>
      <c r="S433" s="12" t="str">
        <f>IF(O433="","",FV((1+'Retirement Calculator'!$B$58)^(1/12)-1,BA433,-O433,,0))</f>
        <v/>
      </c>
      <c r="T433" s="43" t="str">
        <f>IF(P433="","",(P433+T432)*(1+((1+'Retirement Calculator'!$B$58)^(1/12)-1)))</f>
        <v/>
      </c>
      <c r="U433" s="71"/>
      <c r="V433" s="99"/>
      <c r="W433" s="108" t="str">
        <f>IF(U433="","",(U433+W432)*(1+((1+'Retirement Calculator'!$C$65)^(1/12)-1)))</f>
        <v/>
      </c>
      <c r="X433" s="73">
        <f t="shared" si="120"/>
        <v>0</v>
      </c>
      <c r="Y433" s="83" t="str">
        <f>IF(ISERROR(B433),"",SUM($X$5:X433))</f>
        <v/>
      </c>
      <c r="Z433" s="73">
        <f t="shared" si="121"/>
        <v>0</v>
      </c>
      <c r="AA433" s="83" t="str">
        <f>IF(ISERROR(B433),"",IF(Z433=0,NA(),SUM($Z$5:Z433)))</f>
        <v/>
      </c>
      <c r="AB433" s="83">
        <f t="shared" si="122"/>
        <v>0</v>
      </c>
      <c r="AC433" s="83" t="str">
        <f>IF(ISERROR(B433),"",IF(AB433=0,NA(),SUM($AB$5:AB433)))</f>
        <v/>
      </c>
      <c r="AD433" s="68" t="str">
        <f>IF(ISERROR(AI433),"",IF(AG433=AG432+1,AD432*(1+'Retirement Calculator'!$B$6),AD432))</f>
        <v/>
      </c>
      <c r="AE433" s="135"/>
      <c r="AF433" s="83" t="str">
        <f>IF(AE433="","",NPER((1+'Retirement Calculator'!$B$15)/(1+'Retirement Calculator'!$B$14)-1,-12*AE433,AA433,,1))</f>
        <v/>
      </c>
      <c r="AG433" s="129" t="str">
        <f t="shared" si="126"/>
        <v/>
      </c>
      <c r="AH433" s="43" t="e">
        <f t="shared" si="127"/>
        <v>#N/A</v>
      </c>
      <c r="AI433" s="43" t="e">
        <f>IF(AI432&lt;'Retirement Calculator'!$B$68,AI432+1,NA())</f>
        <v>#N/A</v>
      </c>
      <c r="AJ433" s="47" t="str">
        <f>IF(ISERROR(AI433),"",IF(AG433=AG432+1,AJ432*(1+'Retirement Calculator'!$B$67),AJ432))</f>
        <v/>
      </c>
      <c r="AK433" s="43" t="e">
        <f>IF(ISERROR(AJ433),"",FV((1+'Retirement Calculator'!$B$56)^(1/12)-1,AI433,-AJ433,,0))</f>
        <v>#N/A</v>
      </c>
      <c r="AL433" s="47">
        <f>SUM($AJ$5:AJ433)</f>
        <v>15743347.467671828</v>
      </c>
      <c r="AN433" s="43" t="str">
        <f>IF(C433="","",SUM($C$5:C433))</f>
        <v/>
      </c>
      <c r="AP433" s="43" t="str">
        <f t="shared" si="128"/>
        <v/>
      </c>
      <c r="AQ433" s="43" t="e">
        <f t="shared" si="129"/>
        <v>#N/A</v>
      </c>
      <c r="AR433" s="43" t="e">
        <f>IF(AR432&lt;'Retirement Calculator'!$B$68,AR432+1,NA())</f>
        <v>#N/A</v>
      </c>
      <c r="AS433" s="45" t="str">
        <f>IF(ISERROR(AR433),"",IF(AP433=AP432+1,AS432*(1+'Retirement Calculator'!$B$67),AS432))</f>
        <v/>
      </c>
      <c r="AT433" s="43" t="e">
        <f>IF(ISERROR(AS433),"",FV((1+'Retirement Calculator'!$B$57)^(1/12)-1,AR433,-AS433,,0))</f>
        <v>#N/A</v>
      </c>
      <c r="AU433" s="47" t="e">
        <f>SUM($AJ$5:AS433)</f>
        <v>#N/A</v>
      </c>
      <c r="AW433" s="43" t="str">
        <f>IF(I433="","",SUM($I$5:I433))</f>
        <v/>
      </c>
      <c r="AY433" s="43" t="str">
        <f t="shared" si="130"/>
        <v/>
      </c>
      <c r="AZ433" s="43" t="e">
        <f t="shared" si="131"/>
        <v>#N/A</v>
      </c>
      <c r="BA433" s="43" t="e">
        <f>IF(BA432&lt;'Retirement Calculator'!$B$68,BA432+1,NA())</f>
        <v>#N/A</v>
      </c>
      <c r="BB433" s="45" t="str">
        <f>IF(ISERROR(BA433),"",IF(AY433=AY432+1,BB432*(1+'Retirement Calculator'!$B$67),BB432))</f>
        <v/>
      </c>
      <c r="BC433" s="43" t="e">
        <f>IF(ISERROR(BB433),"",FV((1+'Retirement Calculator'!$B$58)^(1/12)-1,BA433,-BB433,,0))</f>
        <v>#N/A</v>
      </c>
      <c r="BD433" s="47" t="e">
        <f>SUM($AJ$5:BB433)</f>
        <v>#N/A</v>
      </c>
      <c r="BF433" s="43" t="str">
        <f>IF(O433="","",SUM($O$5:O433))</f>
        <v/>
      </c>
      <c r="BH433" s="43" t="str">
        <f t="shared" si="132"/>
        <v/>
      </c>
      <c r="BI433" s="43" t="e">
        <f t="shared" si="133"/>
        <v>#N/A</v>
      </c>
      <c r="BJ433" s="43" t="e">
        <f>IF(BJ432&lt;'Retirement Calculator'!$B$68,BJ432+1,NA())</f>
        <v>#N/A</v>
      </c>
      <c r="BM433" s="43" t="str">
        <f t="shared" si="134"/>
        <v/>
      </c>
      <c r="BN433" s="43" t="e">
        <f t="shared" si="135"/>
        <v>#N/A</v>
      </c>
      <c r="BO433" s="43" t="e">
        <f>IF(BO432&lt;'Retirement Calculator'!$B$68,BO432+1,NA())</f>
        <v>#N/A</v>
      </c>
      <c r="BR433" s="43" t="str">
        <f t="shared" si="136"/>
        <v/>
      </c>
      <c r="BS433" s="43" t="e">
        <f t="shared" si="137"/>
        <v>#N/A</v>
      </c>
      <c r="BT433" s="43" t="e">
        <f>IF(BT432&lt;'Retirement Calculator'!$B$68,BT432+1,NA())</f>
        <v>#N/A</v>
      </c>
      <c r="BW433" s="43" t="str">
        <f t="shared" si="138"/>
        <v/>
      </c>
      <c r="BX433" s="43" t="e">
        <f t="shared" si="139"/>
        <v>#N/A</v>
      </c>
      <c r="BY433" s="43" t="e">
        <f>IF(BY432&lt;'Retirement Calculator'!$B$68,BY432+1,NA())</f>
        <v>#N/A</v>
      </c>
    </row>
    <row r="434" spans="1:77">
      <c r="A434" s="44"/>
      <c r="B434" s="12" t="e">
        <f xml:space="preserve"> IF(ISERROR(F434),NA(),AI434)</f>
        <v>#N/A</v>
      </c>
      <c r="C434" s="71"/>
      <c r="D434" s="104"/>
      <c r="E434" s="99"/>
      <c r="F434" s="102" t="e">
        <f t="shared" si="123"/>
        <v>#N/A</v>
      </c>
      <c r="G434" s="103" t="str">
        <f>IF(D434="","",(D434+G433)*(1+((1+'Retirement Calculator'!$B$56)^(1/12)-1)))</f>
        <v/>
      </c>
      <c r="H434" s="55" t="str">
        <f>IF(C434="","",FV((1+'Retirement Calculator'!$B$56)^(1/12)-1,AI434,-C434,,0))</f>
        <v/>
      </c>
      <c r="I434" s="71"/>
      <c r="J434" s="99"/>
      <c r="K434" s="99"/>
      <c r="L434" s="102" t="e">
        <f t="shared" si="124"/>
        <v>#N/A</v>
      </c>
      <c r="M434" s="12" t="str">
        <f>IF(I434="","",FV((1+'Retirement Calculator'!$B$57)^(1/12)-1,AR434,-I434,,0))</f>
        <v/>
      </c>
      <c r="N434" s="12" t="str">
        <f>IF(J434="","",(J434+N433)*(1+((1+'Retirement Calculator'!$B$57)^(1/12)-1)))</f>
        <v/>
      </c>
      <c r="O434" s="71"/>
      <c r="P434" s="71"/>
      <c r="Q434" s="99"/>
      <c r="R434" s="69" t="e">
        <f t="shared" si="125"/>
        <v>#N/A</v>
      </c>
      <c r="S434" s="12" t="str">
        <f>IF(O434="","",FV((1+'Retirement Calculator'!$B$58)^(1/12)-1,BA434,-O434,,0))</f>
        <v/>
      </c>
      <c r="T434" s="43" t="str">
        <f>IF(P434="","",(P434+T433)*(1+((1+'Retirement Calculator'!$B$58)^(1/12)-1)))</f>
        <v/>
      </c>
      <c r="U434" s="71"/>
      <c r="V434" s="99"/>
      <c r="W434" s="108" t="str">
        <f>IF(U434="","",(U434+W433)*(1+((1+'Retirement Calculator'!$C$65)^(1/12)-1)))</f>
        <v/>
      </c>
      <c r="X434" s="73">
        <f t="shared" si="120"/>
        <v>0</v>
      </c>
      <c r="Y434" s="83" t="str">
        <f>IF(ISERROR(B434),"",SUM($X$5:X434))</f>
        <v/>
      </c>
      <c r="Z434" s="73">
        <f t="shared" si="121"/>
        <v>0</v>
      </c>
      <c r="AA434" s="83" t="str">
        <f>IF(ISERROR(B434),"",IF(Z434=0,NA(),SUM($Z$5:Z434)))</f>
        <v/>
      </c>
      <c r="AB434" s="83">
        <f t="shared" si="122"/>
        <v>0</v>
      </c>
      <c r="AC434" s="83" t="str">
        <f>IF(ISERROR(B434),"",IF(AB434=0,NA(),SUM($AB$5:AB434)))</f>
        <v/>
      </c>
      <c r="AD434" s="68" t="str">
        <f>IF(ISERROR(AI434),"",IF(AG434=AG433+1,AD433*(1+'Retirement Calculator'!$B$6),AD433))</f>
        <v/>
      </c>
      <c r="AE434" s="135"/>
      <c r="AF434" s="83" t="str">
        <f>IF(AE434="","",NPER((1+'Retirement Calculator'!$B$15)/(1+'Retirement Calculator'!$B$14)-1,-12*AE434,AA434,,1))</f>
        <v/>
      </c>
      <c r="AG434" s="129" t="str">
        <f t="shared" si="126"/>
        <v/>
      </c>
      <c r="AH434" s="43" t="e">
        <f t="shared" si="127"/>
        <v>#N/A</v>
      </c>
      <c r="AI434" s="43" t="e">
        <f>IF(AI433&lt;'Retirement Calculator'!$B$68,AI433+1,NA())</f>
        <v>#N/A</v>
      </c>
      <c r="AJ434" s="47" t="str">
        <f>IF(ISERROR(AI434),"",IF(AG434=AG433+1,AJ433*(1+'Retirement Calculator'!$B$67),AJ433))</f>
        <v/>
      </c>
      <c r="AK434" s="43" t="e">
        <f>IF(ISERROR(AJ434),"",FV((1+'Retirement Calculator'!$B$56)^(1/12)-1,AI434,-AJ434,,0))</f>
        <v>#N/A</v>
      </c>
      <c r="AL434" s="47">
        <f>SUM($AJ$5:AJ434)</f>
        <v>15743347.467671828</v>
      </c>
      <c r="AN434" s="43" t="str">
        <f>IF(C434="","",SUM($C$5:C434))</f>
        <v/>
      </c>
      <c r="AP434" s="43" t="str">
        <f t="shared" si="128"/>
        <v/>
      </c>
      <c r="AQ434" s="43" t="e">
        <f t="shared" si="129"/>
        <v>#N/A</v>
      </c>
      <c r="AR434" s="43" t="e">
        <f>IF(AR433&lt;'Retirement Calculator'!$B$68,AR433+1,NA())</f>
        <v>#N/A</v>
      </c>
      <c r="AS434" s="45" t="str">
        <f>IF(ISERROR(AR434),"",IF(AP434=AP433+1,AS433*(1+'Retirement Calculator'!$B$67),AS433))</f>
        <v/>
      </c>
      <c r="AT434" s="43" t="e">
        <f>IF(ISERROR(AS434),"",FV((1+'Retirement Calculator'!$B$57)^(1/12)-1,AR434,-AS434,,0))</f>
        <v>#N/A</v>
      </c>
      <c r="AU434" s="47" t="e">
        <f>SUM($AJ$5:AS434)</f>
        <v>#N/A</v>
      </c>
      <c r="AW434" s="43" t="str">
        <f>IF(I434="","",SUM($I$5:I434))</f>
        <v/>
      </c>
      <c r="AY434" s="43" t="str">
        <f t="shared" si="130"/>
        <v/>
      </c>
      <c r="AZ434" s="43" t="e">
        <f t="shared" si="131"/>
        <v>#N/A</v>
      </c>
      <c r="BA434" s="43" t="e">
        <f>IF(BA433&lt;'Retirement Calculator'!$B$68,BA433+1,NA())</f>
        <v>#N/A</v>
      </c>
      <c r="BB434" s="45" t="str">
        <f>IF(ISERROR(BA434),"",IF(AY434=AY433+1,BB433*(1+'Retirement Calculator'!$B$67),BB433))</f>
        <v/>
      </c>
      <c r="BC434" s="43" t="e">
        <f>IF(ISERROR(BB434),"",FV((1+'Retirement Calculator'!$B$58)^(1/12)-1,BA434,-BB434,,0))</f>
        <v>#N/A</v>
      </c>
      <c r="BD434" s="47" t="e">
        <f>SUM($AJ$5:BB434)</f>
        <v>#N/A</v>
      </c>
      <c r="BF434" s="43" t="str">
        <f>IF(O434="","",SUM($O$5:O434))</f>
        <v/>
      </c>
      <c r="BH434" s="43" t="str">
        <f t="shared" si="132"/>
        <v/>
      </c>
      <c r="BI434" s="43" t="e">
        <f t="shared" si="133"/>
        <v>#N/A</v>
      </c>
      <c r="BJ434" s="43" t="e">
        <f>IF(BJ433&lt;'Retirement Calculator'!$B$68,BJ433+1,NA())</f>
        <v>#N/A</v>
      </c>
      <c r="BM434" s="43" t="str">
        <f t="shared" si="134"/>
        <v/>
      </c>
      <c r="BN434" s="43" t="e">
        <f t="shared" si="135"/>
        <v>#N/A</v>
      </c>
      <c r="BO434" s="43" t="e">
        <f>IF(BO433&lt;'Retirement Calculator'!$B$68,BO433+1,NA())</f>
        <v>#N/A</v>
      </c>
      <c r="BR434" s="43" t="str">
        <f t="shared" si="136"/>
        <v/>
      </c>
      <c r="BS434" s="43" t="e">
        <f t="shared" si="137"/>
        <v>#N/A</v>
      </c>
      <c r="BT434" s="43" t="e">
        <f>IF(BT433&lt;'Retirement Calculator'!$B$68,BT433+1,NA())</f>
        <v>#N/A</v>
      </c>
      <c r="BW434" s="43" t="str">
        <f t="shared" si="138"/>
        <v/>
      </c>
      <c r="BX434" s="43" t="e">
        <f t="shared" si="139"/>
        <v>#N/A</v>
      </c>
      <c r="BY434" s="43" t="e">
        <f>IF(BY433&lt;'Retirement Calculator'!$B$68,BY433+1,NA())</f>
        <v>#N/A</v>
      </c>
    </row>
    <row r="435" spans="1:77">
      <c r="A435" s="44"/>
      <c r="B435" s="12" t="e">
        <f xml:space="preserve"> IF(ISERROR(F435),NA(),AI435)</f>
        <v>#N/A</v>
      </c>
      <c r="C435" s="71"/>
      <c r="D435" s="104"/>
      <c r="E435" s="99"/>
      <c r="F435" s="102" t="e">
        <f t="shared" si="123"/>
        <v>#N/A</v>
      </c>
      <c r="G435" s="103" t="str">
        <f>IF(D435="","",(D435+G434)*(1+((1+'Retirement Calculator'!$B$56)^(1/12)-1)))</f>
        <v/>
      </c>
      <c r="H435" s="55" t="str">
        <f>IF(C435="","",FV((1+'Retirement Calculator'!$B$56)^(1/12)-1,AI435,-C435,,0))</f>
        <v/>
      </c>
      <c r="I435" s="71"/>
      <c r="J435" s="99"/>
      <c r="K435" s="99"/>
      <c r="L435" s="102" t="e">
        <f t="shared" si="124"/>
        <v>#N/A</v>
      </c>
      <c r="M435" s="12" t="str">
        <f>IF(I435="","",FV((1+'Retirement Calculator'!$B$57)^(1/12)-1,AR435,-I435,,0))</f>
        <v/>
      </c>
      <c r="N435" s="12" t="str">
        <f>IF(J435="","",(J435+N434)*(1+((1+'Retirement Calculator'!$B$57)^(1/12)-1)))</f>
        <v/>
      </c>
      <c r="O435" s="71"/>
      <c r="P435" s="71"/>
      <c r="Q435" s="99"/>
      <c r="R435" s="69" t="e">
        <f t="shared" si="125"/>
        <v>#N/A</v>
      </c>
      <c r="S435" s="12" t="str">
        <f>IF(O435="","",FV((1+'Retirement Calculator'!$B$58)^(1/12)-1,BA435,-O435,,0))</f>
        <v/>
      </c>
      <c r="T435" s="43" t="str">
        <f>IF(P435="","",(P435+T434)*(1+((1+'Retirement Calculator'!$B$58)^(1/12)-1)))</f>
        <v/>
      </c>
      <c r="U435" s="71"/>
      <c r="V435" s="99"/>
      <c r="W435" s="108" t="str">
        <f>IF(U435="","",(U435+W434)*(1+((1+'Retirement Calculator'!$C$65)^(1/12)-1)))</f>
        <v/>
      </c>
      <c r="X435" s="73">
        <f t="shared" si="120"/>
        <v>0</v>
      </c>
      <c r="Y435" s="83" t="str">
        <f>IF(ISERROR(B435),"",SUM($X$5:X435))</f>
        <v/>
      </c>
      <c r="Z435" s="73">
        <f t="shared" si="121"/>
        <v>0</v>
      </c>
      <c r="AA435" s="83" t="str">
        <f>IF(ISERROR(B435),"",IF(Z435=0,NA(),SUM($Z$5:Z435)))</f>
        <v/>
      </c>
      <c r="AB435" s="83">
        <f t="shared" si="122"/>
        <v>0</v>
      </c>
      <c r="AC435" s="83" t="str">
        <f>IF(ISERROR(B435),"",IF(AB435=0,NA(),SUM($AB$5:AB435)))</f>
        <v/>
      </c>
      <c r="AD435" s="68" t="str">
        <f>IF(ISERROR(AI435),"",IF(AG435=AG434+1,AD434*(1+'Retirement Calculator'!$B$6),AD434))</f>
        <v/>
      </c>
      <c r="AE435" s="135"/>
      <c r="AF435" s="83" t="str">
        <f>IF(AE435="","",NPER((1+'Retirement Calculator'!$B$15)/(1+'Retirement Calculator'!$B$14)-1,-12*AE435,AA435,,1))</f>
        <v/>
      </c>
      <c r="AG435" s="129" t="str">
        <f t="shared" si="126"/>
        <v/>
      </c>
      <c r="AH435" s="43" t="e">
        <f t="shared" si="127"/>
        <v>#N/A</v>
      </c>
      <c r="AI435" s="43" t="e">
        <f>IF(AI434&lt;'Retirement Calculator'!$B$68,AI434+1,NA())</f>
        <v>#N/A</v>
      </c>
      <c r="AJ435" s="47" t="str">
        <f>IF(ISERROR(AI435),"",IF(AG435=AG434+1,AJ434*(1+'Retirement Calculator'!$B$67),AJ434))</f>
        <v/>
      </c>
      <c r="AK435" s="43" t="e">
        <f>IF(ISERROR(AJ435),"",FV((1+'Retirement Calculator'!$B$56)^(1/12)-1,AI435,-AJ435,,0))</f>
        <v>#N/A</v>
      </c>
      <c r="AL435" s="47">
        <f>SUM($AJ$5:AJ435)</f>
        <v>15743347.467671828</v>
      </c>
      <c r="AN435" s="43" t="str">
        <f>IF(C435="","",SUM($C$5:C435))</f>
        <v/>
      </c>
      <c r="AP435" s="43" t="str">
        <f t="shared" si="128"/>
        <v/>
      </c>
      <c r="AQ435" s="43" t="e">
        <f t="shared" si="129"/>
        <v>#N/A</v>
      </c>
      <c r="AR435" s="43" t="e">
        <f>IF(AR434&lt;'Retirement Calculator'!$B$68,AR434+1,NA())</f>
        <v>#N/A</v>
      </c>
      <c r="AS435" s="45" t="str">
        <f>IF(ISERROR(AR435),"",IF(AP435=AP434+1,AS434*(1+'Retirement Calculator'!$B$67),AS434))</f>
        <v/>
      </c>
      <c r="AT435" s="43" t="e">
        <f>IF(ISERROR(AS435),"",FV((1+'Retirement Calculator'!$B$57)^(1/12)-1,AR435,-AS435,,0))</f>
        <v>#N/A</v>
      </c>
      <c r="AU435" s="47" t="e">
        <f>SUM($AJ$5:AS435)</f>
        <v>#N/A</v>
      </c>
      <c r="AW435" s="43" t="str">
        <f>IF(I435="","",SUM($I$5:I435))</f>
        <v/>
      </c>
      <c r="AY435" s="43" t="str">
        <f t="shared" si="130"/>
        <v/>
      </c>
      <c r="AZ435" s="43" t="e">
        <f t="shared" si="131"/>
        <v>#N/A</v>
      </c>
      <c r="BA435" s="43" t="e">
        <f>IF(BA434&lt;'Retirement Calculator'!$B$68,BA434+1,NA())</f>
        <v>#N/A</v>
      </c>
      <c r="BB435" s="45" t="str">
        <f>IF(ISERROR(BA435),"",IF(AY435=AY434+1,BB434*(1+'Retirement Calculator'!$B$67),BB434))</f>
        <v/>
      </c>
      <c r="BC435" s="43" t="e">
        <f>IF(ISERROR(BB435),"",FV((1+'Retirement Calculator'!$B$58)^(1/12)-1,BA435,-BB435,,0))</f>
        <v>#N/A</v>
      </c>
      <c r="BD435" s="47" t="e">
        <f>SUM($AJ$5:BB435)</f>
        <v>#N/A</v>
      </c>
      <c r="BF435" s="43" t="str">
        <f>IF(O435="","",SUM($O$5:O435))</f>
        <v/>
      </c>
      <c r="BH435" s="43" t="str">
        <f t="shared" si="132"/>
        <v/>
      </c>
      <c r="BI435" s="43" t="e">
        <f t="shared" si="133"/>
        <v>#N/A</v>
      </c>
      <c r="BJ435" s="43" t="e">
        <f>IF(BJ434&lt;'Retirement Calculator'!$B$68,BJ434+1,NA())</f>
        <v>#N/A</v>
      </c>
      <c r="BM435" s="43" t="str">
        <f t="shared" si="134"/>
        <v/>
      </c>
      <c r="BN435" s="43" t="e">
        <f t="shared" si="135"/>
        <v>#N/A</v>
      </c>
      <c r="BO435" s="43" t="e">
        <f>IF(BO434&lt;'Retirement Calculator'!$B$68,BO434+1,NA())</f>
        <v>#N/A</v>
      </c>
      <c r="BR435" s="43" t="str">
        <f t="shared" si="136"/>
        <v/>
      </c>
      <c r="BS435" s="43" t="e">
        <f t="shared" si="137"/>
        <v>#N/A</v>
      </c>
      <c r="BT435" s="43" t="e">
        <f>IF(BT434&lt;'Retirement Calculator'!$B$68,BT434+1,NA())</f>
        <v>#N/A</v>
      </c>
      <c r="BW435" s="43" t="str">
        <f t="shared" si="138"/>
        <v/>
      </c>
      <c r="BX435" s="43" t="e">
        <f t="shared" si="139"/>
        <v>#N/A</v>
      </c>
      <c r="BY435" s="43" t="e">
        <f>IF(BY434&lt;'Retirement Calculator'!$B$68,BY434+1,NA())</f>
        <v>#N/A</v>
      </c>
    </row>
    <row r="436" spans="1:77">
      <c r="A436" s="44"/>
      <c r="B436" s="12" t="e">
        <f xml:space="preserve"> IF(ISERROR(F436),NA(),AI436)</f>
        <v>#N/A</v>
      </c>
      <c r="C436" s="71"/>
      <c r="D436" s="104"/>
      <c r="E436" s="99"/>
      <c r="F436" s="102" t="e">
        <f t="shared" si="123"/>
        <v>#N/A</v>
      </c>
      <c r="G436" s="103" t="str">
        <f>IF(D436="","",(D436+G435)*(1+((1+'Retirement Calculator'!$B$56)^(1/12)-1)))</f>
        <v/>
      </c>
      <c r="H436" s="55" t="str">
        <f>IF(C436="","",FV((1+'Retirement Calculator'!$B$56)^(1/12)-1,AI436,-C436,,0))</f>
        <v/>
      </c>
      <c r="I436" s="71"/>
      <c r="J436" s="99"/>
      <c r="K436" s="99"/>
      <c r="L436" s="102" t="e">
        <f t="shared" si="124"/>
        <v>#N/A</v>
      </c>
      <c r="M436" s="12" t="str">
        <f>IF(I436="","",FV((1+'Retirement Calculator'!$B$57)^(1/12)-1,AR436,-I436,,0))</f>
        <v/>
      </c>
      <c r="N436" s="12" t="str">
        <f>IF(J436="","",(J436+N435)*(1+((1+'Retirement Calculator'!$B$57)^(1/12)-1)))</f>
        <v/>
      </c>
      <c r="O436" s="71"/>
      <c r="P436" s="71"/>
      <c r="Q436" s="99"/>
      <c r="R436" s="69" t="e">
        <f t="shared" si="125"/>
        <v>#N/A</v>
      </c>
      <c r="S436" s="12" t="str">
        <f>IF(O436="","",FV((1+'Retirement Calculator'!$B$58)^(1/12)-1,BA436,-O436,,0))</f>
        <v/>
      </c>
      <c r="T436" s="43" t="str">
        <f>IF(P436="","",(P436+T435)*(1+((1+'Retirement Calculator'!$B$58)^(1/12)-1)))</f>
        <v/>
      </c>
      <c r="U436" s="71"/>
      <c r="V436" s="99"/>
      <c r="W436" s="108" t="str">
        <f>IF(U436="","",(U436+W435)*(1+((1+'Retirement Calculator'!$C$65)^(1/12)-1)))</f>
        <v/>
      </c>
      <c r="X436" s="73">
        <f t="shared" si="120"/>
        <v>0</v>
      </c>
      <c r="Y436" s="83" t="str">
        <f>IF(ISERROR(B436),"",SUM($X$5:X436))</f>
        <v/>
      </c>
      <c r="Z436" s="73">
        <f t="shared" si="121"/>
        <v>0</v>
      </c>
      <c r="AA436" s="83" t="str">
        <f>IF(ISERROR(B436),"",IF(Z436=0,NA(),SUM($Z$5:Z436)))</f>
        <v/>
      </c>
      <c r="AB436" s="83">
        <f t="shared" si="122"/>
        <v>0</v>
      </c>
      <c r="AC436" s="83" t="str">
        <f>IF(ISERROR(B436),"",IF(AB436=0,NA(),SUM($AB$5:AB436)))</f>
        <v/>
      </c>
      <c r="AD436" s="68" t="str">
        <f>IF(ISERROR(AI436),"",IF(AG436=AG435+1,AD435*(1+'Retirement Calculator'!$B$6),AD435))</f>
        <v/>
      </c>
      <c r="AE436" s="135"/>
      <c r="AF436" s="83" t="str">
        <f>IF(AE436="","",NPER((1+'Retirement Calculator'!$B$15)/(1+'Retirement Calculator'!$B$14)-1,-12*AE436,AA436,,1))</f>
        <v/>
      </c>
      <c r="AG436" s="129" t="str">
        <f t="shared" si="126"/>
        <v/>
      </c>
      <c r="AH436" s="43" t="e">
        <f t="shared" si="127"/>
        <v>#N/A</v>
      </c>
      <c r="AI436" s="43" t="e">
        <f>IF(AI435&lt;'Retirement Calculator'!$B$68,AI435+1,NA())</f>
        <v>#N/A</v>
      </c>
      <c r="AJ436" s="47" t="str">
        <f>IF(ISERROR(AI436),"",IF(AG436=AG435+1,AJ435*(1+'Retirement Calculator'!$B$67),AJ435))</f>
        <v/>
      </c>
      <c r="AK436" s="43" t="e">
        <f>IF(ISERROR(AJ436),"",FV((1+'Retirement Calculator'!$B$56)^(1/12)-1,AI436,-AJ436,,0))</f>
        <v>#N/A</v>
      </c>
      <c r="AL436" s="47">
        <f>SUM($AJ$5:AJ436)</f>
        <v>15743347.467671828</v>
      </c>
      <c r="AN436" s="43" t="str">
        <f>IF(C436="","",SUM($C$5:C436))</f>
        <v/>
      </c>
      <c r="AP436" s="43" t="str">
        <f t="shared" si="128"/>
        <v/>
      </c>
      <c r="AQ436" s="43" t="e">
        <f t="shared" si="129"/>
        <v>#N/A</v>
      </c>
      <c r="AR436" s="43" t="e">
        <f>IF(AR435&lt;'Retirement Calculator'!$B$68,AR435+1,NA())</f>
        <v>#N/A</v>
      </c>
      <c r="AS436" s="45" t="str">
        <f>IF(ISERROR(AR436),"",IF(AP436=AP435+1,AS435*(1+'Retirement Calculator'!$B$67),AS435))</f>
        <v/>
      </c>
      <c r="AT436" s="43" t="e">
        <f>IF(ISERROR(AS436),"",FV((1+'Retirement Calculator'!$B$57)^(1/12)-1,AR436,-AS436,,0))</f>
        <v>#N/A</v>
      </c>
      <c r="AU436" s="47" t="e">
        <f>SUM($AJ$5:AS436)</f>
        <v>#N/A</v>
      </c>
      <c r="AW436" s="43" t="str">
        <f>IF(I436="","",SUM($I$5:I436))</f>
        <v/>
      </c>
      <c r="AY436" s="43" t="str">
        <f t="shared" si="130"/>
        <v/>
      </c>
      <c r="AZ436" s="43" t="e">
        <f t="shared" si="131"/>
        <v>#N/A</v>
      </c>
      <c r="BA436" s="43" t="e">
        <f>IF(BA435&lt;'Retirement Calculator'!$B$68,BA435+1,NA())</f>
        <v>#N/A</v>
      </c>
      <c r="BB436" s="45" t="str">
        <f>IF(ISERROR(BA436),"",IF(AY436=AY435+1,BB435*(1+'Retirement Calculator'!$B$67),BB435))</f>
        <v/>
      </c>
      <c r="BC436" s="43" t="e">
        <f>IF(ISERROR(BB436),"",FV((1+'Retirement Calculator'!$B$58)^(1/12)-1,BA436,-BB436,,0))</f>
        <v>#N/A</v>
      </c>
      <c r="BD436" s="47" t="e">
        <f>SUM($AJ$5:BB436)</f>
        <v>#N/A</v>
      </c>
      <c r="BF436" s="43" t="str">
        <f>IF(O436="","",SUM($O$5:O436))</f>
        <v/>
      </c>
      <c r="BH436" s="43" t="str">
        <f t="shared" si="132"/>
        <v/>
      </c>
      <c r="BI436" s="43" t="e">
        <f t="shared" si="133"/>
        <v>#N/A</v>
      </c>
      <c r="BJ436" s="43" t="e">
        <f>IF(BJ435&lt;'Retirement Calculator'!$B$68,BJ435+1,NA())</f>
        <v>#N/A</v>
      </c>
      <c r="BM436" s="43" t="str">
        <f t="shared" si="134"/>
        <v/>
      </c>
      <c r="BN436" s="43" t="e">
        <f t="shared" si="135"/>
        <v>#N/A</v>
      </c>
      <c r="BO436" s="43" t="e">
        <f>IF(BO435&lt;'Retirement Calculator'!$B$68,BO435+1,NA())</f>
        <v>#N/A</v>
      </c>
      <c r="BR436" s="43" t="str">
        <f t="shared" si="136"/>
        <v/>
      </c>
      <c r="BS436" s="43" t="e">
        <f t="shared" si="137"/>
        <v>#N/A</v>
      </c>
      <c r="BT436" s="43" t="e">
        <f>IF(BT435&lt;'Retirement Calculator'!$B$68,BT435+1,NA())</f>
        <v>#N/A</v>
      </c>
      <c r="BW436" s="43" t="str">
        <f t="shared" si="138"/>
        <v/>
      </c>
      <c r="BX436" s="43" t="e">
        <f t="shared" si="139"/>
        <v>#N/A</v>
      </c>
      <c r="BY436" s="43" t="e">
        <f>IF(BY435&lt;'Retirement Calculator'!$B$68,BY435+1,NA())</f>
        <v>#N/A</v>
      </c>
    </row>
    <row r="437" spans="1:77">
      <c r="A437" s="44"/>
      <c r="B437" s="12" t="e">
        <f xml:space="preserve"> IF(ISERROR(F437),NA(),AI437)</f>
        <v>#N/A</v>
      </c>
      <c r="C437" s="71"/>
      <c r="D437" s="104"/>
      <c r="E437" s="99"/>
      <c r="F437" s="102" t="e">
        <f t="shared" si="123"/>
        <v>#N/A</v>
      </c>
      <c r="G437" s="103" t="str">
        <f>IF(D437="","",(D437+G436)*(1+((1+'Retirement Calculator'!$B$56)^(1/12)-1)))</f>
        <v/>
      </c>
      <c r="H437" s="55" t="str">
        <f>IF(C437="","",FV((1+'Retirement Calculator'!$B$56)^(1/12)-1,AI437,-C437,,0))</f>
        <v/>
      </c>
      <c r="I437" s="71"/>
      <c r="J437" s="99"/>
      <c r="K437" s="99"/>
      <c r="L437" s="102" t="e">
        <f t="shared" si="124"/>
        <v>#N/A</v>
      </c>
      <c r="M437" s="12" t="str">
        <f>IF(I437="","",FV((1+'Retirement Calculator'!$B$57)^(1/12)-1,AR437,-I437,,0))</f>
        <v/>
      </c>
      <c r="N437" s="12" t="str">
        <f>IF(J437="","",(J437+N436)*(1+((1+'Retirement Calculator'!$B$57)^(1/12)-1)))</f>
        <v/>
      </c>
      <c r="O437" s="71"/>
      <c r="P437" s="71"/>
      <c r="Q437" s="99"/>
      <c r="R437" s="69" t="e">
        <f t="shared" si="125"/>
        <v>#N/A</v>
      </c>
      <c r="S437" s="12" t="str">
        <f>IF(O437="","",FV((1+'Retirement Calculator'!$B$58)^(1/12)-1,BA437,-O437,,0))</f>
        <v/>
      </c>
      <c r="T437" s="43" t="str">
        <f>IF(P437="","",(P437+T436)*(1+((1+'Retirement Calculator'!$B$58)^(1/12)-1)))</f>
        <v/>
      </c>
      <c r="U437" s="71"/>
      <c r="V437" s="99"/>
      <c r="W437" s="108" t="str">
        <f>IF(U437="","",(U437+W436)*(1+((1+'Retirement Calculator'!$C$65)^(1/12)-1)))</f>
        <v/>
      </c>
      <c r="X437" s="73">
        <f t="shared" si="120"/>
        <v>0</v>
      </c>
      <c r="Y437" s="83" t="str">
        <f>IF(ISERROR(B437),"",SUM($X$5:X437))</f>
        <v/>
      </c>
      <c r="Z437" s="73">
        <f t="shared" si="121"/>
        <v>0</v>
      </c>
      <c r="AA437" s="83" t="str">
        <f>IF(ISERROR(B437),"",IF(Z437=0,NA(),SUM($Z$5:Z437)))</f>
        <v/>
      </c>
      <c r="AB437" s="83">
        <f t="shared" si="122"/>
        <v>0</v>
      </c>
      <c r="AC437" s="83" t="str">
        <f>IF(ISERROR(B437),"",IF(AB437=0,NA(),SUM($AB$5:AB437)))</f>
        <v/>
      </c>
      <c r="AD437" s="68" t="str">
        <f>IF(ISERROR(AI437),"",IF(AG437=AG436+1,AD436*(1+'Retirement Calculator'!$B$6),AD436))</f>
        <v/>
      </c>
      <c r="AE437" s="135"/>
      <c r="AF437" s="83" t="str">
        <f>IF(AE437="","",NPER((1+'Retirement Calculator'!$B$15)/(1+'Retirement Calculator'!$B$14)-1,-12*AE437,AA437,,1))</f>
        <v/>
      </c>
      <c r="AG437" s="129" t="str">
        <f t="shared" si="126"/>
        <v/>
      </c>
      <c r="AH437" s="43" t="e">
        <f t="shared" si="127"/>
        <v>#N/A</v>
      </c>
      <c r="AI437" s="43" t="e">
        <f>IF(AI436&lt;'Retirement Calculator'!$B$68,AI436+1,NA())</f>
        <v>#N/A</v>
      </c>
      <c r="AJ437" s="47" t="str">
        <f>IF(ISERROR(AI437),"",IF(AG437=AG436+1,AJ436*(1+'Retirement Calculator'!$B$67),AJ436))</f>
        <v/>
      </c>
      <c r="AK437" s="43" t="e">
        <f>IF(ISERROR(AJ437),"",FV((1+'Retirement Calculator'!$B$56)^(1/12)-1,AI437,-AJ437,,0))</f>
        <v>#N/A</v>
      </c>
      <c r="AL437" s="47">
        <f>SUM($AJ$5:AJ437)</f>
        <v>15743347.467671828</v>
      </c>
      <c r="AN437" s="43" t="str">
        <f>IF(C437="","",SUM($C$5:C437))</f>
        <v/>
      </c>
      <c r="AP437" s="43" t="str">
        <f t="shared" si="128"/>
        <v/>
      </c>
      <c r="AQ437" s="43" t="e">
        <f t="shared" si="129"/>
        <v>#N/A</v>
      </c>
      <c r="AR437" s="43" t="e">
        <f>IF(AR436&lt;'Retirement Calculator'!$B$68,AR436+1,NA())</f>
        <v>#N/A</v>
      </c>
      <c r="AS437" s="45" t="str">
        <f>IF(ISERROR(AR437),"",IF(AP437=AP436+1,AS436*(1+'Retirement Calculator'!$B$67),AS436))</f>
        <v/>
      </c>
      <c r="AT437" s="43" t="e">
        <f>IF(ISERROR(AS437),"",FV((1+'Retirement Calculator'!$B$57)^(1/12)-1,AR437,-AS437,,0))</f>
        <v>#N/A</v>
      </c>
      <c r="AU437" s="47" t="e">
        <f>SUM($AJ$5:AS437)</f>
        <v>#N/A</v>
      </c>
      <c r="AW437" s="43" t="str">
        <f>IF(I437="","",SUM($I$5:I437))</f>
        <v/>
      </c>
      <c r="AY437" s="43" t="str">
        <f t="shared" si="130"/>
        <v/>
      </c>
      <c r="AZ437" s="43" t="e">
        <f t="shared" si="131"/>
        <v>#N/A</v>
      </c>
      <c r="BA437" s="43" t="e">
        <f>IF(BA436&lt;'Retirement Calculator'!$B$68,BA436+1,NA())</f>
        <v>#N/A</v>
      </c>
      <c r="BB437" s="45" t="str">
        <f>IF(ISERROR(BA437),"",IF(AY437=AY436+1,BB436*(1+'Retirement Calculator'!$B$67),BB436))</f>
        <v/>
      </c>
      <c r="BC437" s="43" t="e">
        <f>IF(ISERROR(BB437),"",FV((1+'Retirement Calculator'!$B$58)^(1/12)-1,BA437,-BB437,,0))</f>
        <v>#N/A</v>
      </c>
      <c r="BD437" s="47" t="e">
        <f>SUM($AJ$5:BB437)</f>
        <v>#N/A</v>
      </c>
      <c r="BF437" s="43" t="str">
        <f>IF(O437="","",SUM($O$5:O437))</f>
        <v/>
      </c>
      <c r="BH437" s="43" t="str">
        <f t="shared" si="132"/>
        <v/>
      </c>
      <c r="BI437" s="43" t="e">
        <f t="shared" si="133"/>
        <v>#N/A</v>
      </c>
      <c r="BJ437" s="43" t="e">
        <f>IF(BJ436&lt;'Retirement Calculator'!$B$68,BJ436+1,NA())</f>
        <v>#N/A</v>
      </c>
      <c r="BM437" s="43" t="str">
        <f t="shared" si="134"/>
        <v/>
      </c>
      <c r="BN437" s="43" t="e">
        <f t="shared" si="135"/>
        <v>#N/A</v>
      </c>
      <c r="BO437" s="43" t="e">
        <f>IF(BO436&lt;'Retirement Calculator'!$B$68,BO436+1,NA())</f>
        <v>#N/A</v>
      </c>
      <c r="BR437" s="43" t="str">
        <f t="shared" si="136"/>
        <v/>
      </c>
      <c r="BS437" s="43" t="e">
        <f t="shared" si="137"/>
        <v>#N/A</v>
      </c>
      <c r="BT437" s="43" t="e">
        <f>IF(BT436&lt;'Retirement Calculator'!$B$68,BT436+1,NA())</f>
        <v>#N/A</v>
      </c>
      <c r="BW437" s="43" t="str">
        <f t="shared" si="138"/>
        <v/>
      </c>
      <c r="BX437" s="43" t="e">
        <f t="shared" si="139"/>
        <v>#N/A</v>
      </c>
      <c r="BY437" s="43" t="e">
        <f>IF(BY436&lt;'Retirement Calculator'!$B$68,BY436+1,NA())</f>
        <v>#N/A</v>
      </c>
    </row>
    <row r="438" spans="1:77">
      <c r="A438" s="44"/>
      <c r="B438" s="12" t="e">
        <f xml:space="preserve"> IF(ISERROR(F438),NA(),AI438)</f>
        <v>#N/A</v>
      </c>
      <c r="C438" s="71"/>
      <c r="D438" s="104"/>
      <c r="E438" s="99"/>
      <c r="F438" s="102" t="e">
        <f t="shared" si="123"/>
        <v>#N/A</v>
      </c>
      <c r="G438" s="103" t="str">
        <f>IF(D438="","",(D438+G437)*(1+((1+'Retirement Calculator'!$B$56)^(1/12)-1)))</f>
        <v/>
      </c>
      <c r="H438" s="55" t="str">
        <f>IF(C438="","",FV((1+'Retirement Calculator'!$B$56)^(1/12)-1,AI438,-C438,,0))</f>
        <v/>
      </c>
      <c r="I438" s="71"/>
      <c r="J438" s="99"/>
      <c r="K438" s="99"/>
      <c r="L438" s="102" t="e">
        <f t="shared" si="124"/>
        <v>#N/A</v>
      </c>
      <c r="M438" s="12" t="str">
        <f>IF(I438="","",FV((1+'Retirement Calculator'!$B$57)^(1/12)-1,AR438,-I438,,0))</f>
        <v/>
      </c>
      <c r="N438" s="12" t="str">
        <f>IF(J438="","",(J438+N437)*(1+((1+'Retirement Calculator'!$B$57)^(1/12)-1)))</f>
        <v/>
      </c>
      <c r="O438" s="71"/>
      <c r="P438" s="71"/>
      <c r="Q438" s="99"/>
      <c r="R438" s="69" t="e">
        <f t="shared" si="125"/>
        <v>#N/A</v>
      </c>
      <c r="S438" s="12" t="str">
        <f>IF(O438="","",FV((1+'Retirement Calculator'!$B$58)^(1/12)-1,BA438,-O438,,0))</f>
        <v/>
      </c>
      <c r="T438" s="43" t="str">
        <f>IF(P438="","",(P438+T437)*(1+((1+'Retirement Calculator'!$B$58)^(1/12)-1)))</f>
        <v/>
      </c>
      <c r="U438" s="71"/>
      <c r="V438" s="99"/>
      <c r="W438" s="108" t="str">
        <f>IF(U438="","",(U438+W437)*(1+((1+'Retirement Calculator'!$C$65)^(1/12)-1)))</f>
        <v/>
      </c>
      <c r="X438" s="73">
        <f t="shared" si="120"/>
        <v>0</v>
      </c>
      <c r="Y438" s="83" t="str">
        <f>IF(ISERROR(B438),"",SUM($X$5:X438))</f>
        <v/>
      </c>
      <c r="Z438" s="73">
        <f t="shared" si="121"/>
        <v>0</v>
      </c>
      <c r="AA438" s="83" t="str">
        <f>IF(ISERROR(B438),"",IF(Z438=0,NA(),SUM($Z$5:Z438)))</f>
        <v/>
      </c>
      <c r="AB438" s="83">
        <f t="shared" si="122"/>
        <v>0</v>
      </c>
      <c r="AC438" s="83" t="str">
        <f>IF(ISERROR(B438),"",IF(AB438=0,NA(),SUM($AB$5:AB438)))</f>
        <v/>
      </c>
      <c r="AD438" s="68" t="str">
        <f>IF(ISERROR(AI438),"",IF(AG438=AG437+1,AD437*(1+'Retirement Calculator'!$B$6),AD437))</f>
        <v/>
      </c>
      <c r="AE438" s="135"/>
      <c r="AF438" s="83" t="str">
        <f>IF(AE438="","",NPER((1+'Retirement Calculator'!$B$15)/(1+'Retirement Calculator'!$B$14)-1,-12*AE438,AA438,,1))</f>
        <v/>
      </c>
      <c r="AG438" s="129" t="str">
        <f t="shared" si="126"/>
        <v/>
      </c>
      <c r="AH438" s="43" t="e">
        <f t="shared" si="127"/>
        <v>#N/A</v>
      </c>
      <c r="AI438" s="43" t="e">
        <f>IF(AI437&lt;'Retirement Calculator'!$B$68,AI437+1,NA())</f>
        <v>#N/A</v>
      </c>
      <c r="AJ438" s="47" t="str">
        <f>IF(ISERROR(AI438),"",IF(AG438=AG437+1,AJ437*(1+'Retirement Calculator'!$B$67),AJ437))</f>
        <v/>
      </c>
      <c r="AK438" s="43" t="e">
        <f>IF(ISERROR(AJ438),"",FV((1+'Retirement Calculator'!$B$56)^(1/12)-1,AI438,-AJ438,,0))</f>
        <v>#N/A</v>
      </c>
      <c r="AL438" s="47">
        <f>SUM($AJ$5:AJ438)</f>
        <v>15743347.467671828</v>
      </c>
      <c r="AN438" s="43" t="str">
        <f>IF(C438="","",SUM($C$5:C438))</f>
        <v/>
      </c>
      <c r="AP438" s="43" t="str">
        <f t="shared" si="128"/>
        <v/>
      </c>
      <c r="AQ438" s="43" t="e">
        <f t="shared" si="129"/>
        <v>#N/A</v>
      </c>
      <c r="AR438" s="43" t="e">
        <f>IF(AR437&lt;'Retirement Calculator'!$B$68,AR437+1,NA())</f>
        <v>#N/A</v>
      </c>
      <c r="AS438" s="45" t="str">
        <f>IF(ISERROR(AR438),"",IF(AP438=AP437+1,AS437*(1+'Retirement Calculator'!$B$67),AS437))</f>
        <v/>
      </c>
      <c r="AT438" s="43" t="e">
        <f>IF(ISERROR(AS438),"",FV((1+'Retirement Calculator'!$B$57)^(1/12)-1,AR438,-AS438,,0))</f>
        <v>#N/A</v>
      </c>
      <c r="AU438" s="47" t="e">
        <f>SUM($AJ$5:AS438)</f>
        <v>#N/A</v>
      </c>
      <c r="AW438" s="43" t="str">
        <f>IF(I438="","",SUM($I$5:I438))</f>
        <v/>
      </c>
      <c r="AY438" s="43" t="str">
        <f t="shared" si="130"/>
        <v/>
      </c>
      <c r="AZ438" s="43" t="e">
        <f t="shared" si="131"/>
        <v>#N/A</v>
      </c>
      <c r="BA438" s="43" t="e">
        <f>IF(BA437&lt;'Retirement Calculator'!$B$68,BA437+1,NA())</f>
        <v>#N/A</v>
      </c>
      <c r="BB438" s="45" t="str">
        <f>IF(ISERROR(BA438),"",IF(AY438=AY437+1,BB437*(1+'Retirement Calculator'!$B$67),BB437))</f>
        <v/>
      </c>
      <c r="BC438" s="43" t="e">
        <f>IF(ISERROR(BB438),"",FV((1+'Retirement Calculator'!$B$58)^(1/12)-1,BA438,-BB438,,0))</f>
        <v>#N/A</v>
      </c>
      <c r="BD438" s="47" t="e">
        <f>SUM($AJ$5:BB438)</f>
        <v>#N/A</v>
      </c>
      <c r="BF438" s="43" t="str">
        <f>IF(O438="","",SUM($O$5:O438))</f>
        <v/>
      </c>
      <c r="BH438" s="43" t="str">
        <f t="shared" si="132"/>
        <v/>
      </c>
      <c r="BI438" s="43" t="e">
        <f t="shared" si="133"/>
        <v>#N/A</v>
      </c>
      <c r="BJ438" s="43" t="e">
        <f>IF(BJ437&lt;'Retirement Calculator'!$B$68,BJ437+1,NA())</f>
        <v>#N/A</v>
      </c>
      <c r="BM438" s="43" t="str">
        <f t="shared" si="134"/>
        <v/>
      </c>
      <c r="BN438" s="43" t="e">
        <f t="shared" si="135"/>
        <v>#N/A</v>
      </c>
      <c r="BO438" s="43" t="e">
        <f>IF(BO437&lt;'Retirement Calculator'!$B$68,BO437+1,NA())</f>
        <v>#N/A</v>
      </c>
      <c r="BR438" s="43" t="str">
        <f t="shared" si="136"/>
        <v/>
      </c>
      <c r="BS438" s="43" t="e">
        <f t="shared" si="137"/>
        <v>#N/A</v>
      </c>
      <c r="BT438" s="43" t="e">
        <f>IF(BT437&lt;'Retirement Calculator'!$B$68,BT437+1,NA())</f>
        <v>#N/A</v>
      </c>
      <c r="BW438" s="43" t="str">
        <f t="shared" si="138"/>
        <v/>
      </c>
      <c r="BX438" s="43" t="e">
        <f t="shared" si="139"/>
        <v>#N/A</v>
      </c>
      <c r="BY438" s="43" t="e">
        <f>IF(BY437&lt;'Retirement Calculator'!$B$68,BY437+1,NA())</f>
        <v>#N/A</v>
      </c>
    </row>
    <row r="439" spans="1:77">
      <c r="A439" s="44"/>
      <c r="B439" s="12" t="e">
        <f xml:space="preserve"> IF(ISERROR(F439),NA(),AI439)</f>
        <v>#N/A</v>
      </c>
      <c r="C439" s="71"/>
      <c r="D439" s="104"/>
      <c r="E439" s="99"/>
      <c r="F439" s="102" t="e">
        <f t="shared" si="123"/>
        <v>#N/A</v>
      </c>
      <c r="G439" s="103" t="str">
        <f>IF(D439="","",(D439+G438)*(1+((1+'Retirement Calculator'!$B$56)^(1/12)-1)))</f>
        <v/>
      </c>
      <c r="H439" s="55" t="str">
        <f>IF(C439="","",FV((1+'Retirement Calculator'!$B$56)^(1/12)-1,AI439,-C439,,0))</f>
        <v/>
      </c>
      <c r="I439" s="71"/>
      <c r="J439" s="99"/>
      <c r="K439" s="99"/>
      <c r="L439" s="102" t="e">
        <f t="shared" si="124"/>
        <v>#N/A</v>
      </c>
      <c r="M439" s="12" t="str">
        <f>IF(I439="","",FV((1+'Retirement Calculator'!$B$57)^(1/12)-1,AR439,-I439,,0))</f>
        <v/>
      </c>
      <c r="N439" s="12" t="str">
        <f>IF(J439="","",(J439+N438)*(1+((1+'Retirement Calculator'!$B$57)^(1/12)-1)))</f>
        <v/>
      </c>
      <c r="O439" s="71"/>
      <c r="P439" s="71"/>
      <c r="Q439" s="99"/>
      <c r="R439" s="69" t="e">
        <f t="shared" si="125"/>
        <v>#N/A</v>
      </c>
      <c r="S439" s="12" t="str">
        <f>IF(O439="","",FV((1+'Retirement Calculator'!$B$58)^(1/12)-1,BA439,-O439,,0))</f>
        <v/>
      </c>
      <c r="T439" s="43" t="str">
        <f>IF(P439="","",(P439+T438)*(1+((1+'Retirement Calculator'!$B$58)^(1/12)-1)))</f>
        <v/>
      </c>
      <c r="U439" s="71"/>
      <c r="V439" s="99"/>
      <c r="W439" s="108" t="str">
        <f>IF(U439="","",(U439+W438)*(1+((1+'Retirement Calculator'!$C$65)^(1/12)-1)))</f>
        <v/>
      </c>
      <c r="X439" s="73">
        <f t="shared" si="120"/>
        <v>0</v>
      </c>
      <c r="Y439" s="83" t="str">
        <f>IF(ISERROR(B439),"",SUM($X$5:X439))</f>
        <v/>
      </c>
      <c r="Z439" s="73">
        <f t="shared" si="121"/>
        <v>0</v>
      </c>
      <c r="AA439" s="83" t="str">
        <f>IF(ISERROR(B439),"",IF(Z439=0,NA(),SUM($Z$5:Z439)))</f>
        <v/>
      </c>
      <c r="AB439" s="83">
        <f t="shared" si="122"/>
        <v>0</v>
      </c>
      <c r="AC439" s="83" t="str">
        <f>IF(ISERROR(B439),"",IF(AB439=0,NA(),SUM($AB$5:AB439)))</f>
        <v/>
      </c>
      <c r="AD439" s="68" t="str">
        <f>IF(ISERROR(AI439),"",IF(AG439=AG438+1,AD438*(1+'Retirement Calculator'!$B$6),AD438))</f>
        <v/>
      </c>
      <c r="AE439" s="135"/>
      <c r="AF439" s="83" t="str">
        <f>IF(AE439="","",NPER((1+'Retirement Calculator'!$B$15)/(1+'Retirement Calculator'!$B$14)-1,-12*AE439,AA439,,1))</f>
        <v/>
      </c>
      <c r="AG439" s="129" t="str">
        <f t="shared" si="126"/>
        <v/>
      </c>
      <c r="AH439" s="43" t="e">
        <f t="shared" si="127"/>
        <v>#N/A</v>
      </c>
      <c r="AI439" s="43" t="e">
        <f>IF(AI438&lt;'Retirement Calculator'!$B$68,AI438+1,NA())</f>
        <v>#N/A</v>
      </c>
      <c r="AJ439" s="47" t="str">
        <f>IF(ISERROR(AI439),"",IF(AG439=AG438+1,AJ438*(1+'Retirement Calculator'!$B$67),AJ438))</f>
        <v/>
      </c>
      <c r="AK439" s="43" t="e">
        <f>IF(ISERROR(AJ439),"",FV((1+'Retirement Calculator'!$B$56)^(1/12)-1,AI439,-AJ439,,0))</f>
        <v>#N/A</v>
      </c>
      <c r="AL439" s="47">
        <f>SUM($AJ$5:AJ439)</f>
        <v>15743347.467671828</v>
      </c>
      <c r="AN439" s="43" t="str">
        <f>IF(C439="","",SUM($C$5:C439))</f>
        <v/>
      </c>
      <c r="AP439" s="43" t="str">
        <f t="shared" si="128"/>
        <v/>
      </c>
      <c r="AQ439" s="43" t="e">
        <f t="shared" si="129"/>
        <v>#N/A</v>
      </c>
      <c r="AR439" s="43" t="e">
        <f>IF(AR438&lt;'Retirement Calculator'!$B$68,AR438+1,NA())</f>
        <v>#N/A</v>
      </c>
      <c r="AS439" s="45" t="str">
        <f>IF(ISERROR(AR439),"",IF(AP439=AP438+1,AS438*(1+'Retirement Calculator'!$B$67),AS438))</f>
        <v/>
      </c>
      <c r="AT439" s="43" t="e">
        <f>IF(ISERROR(AS439),"",FV((1+'Retirement Calculator'!$B$57)^(1/12)-1,AR439,-AS439,,0))</f>
        <v>#N/A</v>
      </c>
      <c r="AU439" s="47" t="e">
        <f>SUM($AJ$5:AS439)</f>
        <v>#N/A</v>
      </c>
      <c r="AW439" s="43" t="str">
        <f>IF(I439="","",SUM($I$5:I439))</f>
        <v/>
      </c>
      <c r="AY439" s="43" t="str">
        <f t="shared" si="130"/>
        <v/>
      </c>
      <c r="AZ439" s="43" t="e">
        <f t="shared" si="131"/>
        <v>#N/A</v>
      </c>
      <c r="BA439" s="43" t="e">
        <f>IF(BA438&lt;'Retirement Calculator'!$B$68,BA438+1,NA())</f>
        <v>#N/A</v>
      </c>
      <c r="BB439" s="45" t="str">
        <f>IF(ISERROR(BA439),"",IF(AY439=AY438+1,BB438*(1+'Retirement Calculator'!$B$67),BB438))</f>
        <v/>
      </c>
      <c r="BC439" s="43" t="e">
        <f>IF(ISERROR(BB439),"",FV((1+'Retirement Calculator'!$B$58)^(1/12)-1,BA439,-BB439,,0))</f>
        <v>#N/A</v>
      </c>
      <c r="BD439" s="47" t="e">
        <f>SUM($AJ$5:BB439)</f>
        <v>#N/A</v>
      </c>
      <c r="BF439" s="43" t="str">
        <f>IF(O439="","",SUM($O$5:O439))</f>
        <v/>
      </c>
      <c r="BH439" s="43" t="str">
        <f t="shared" si="132"/>
        <v/>
      </c>
      <c r="BI439" s="43" t="e">
        <f t="shared" si="133"/>
        <v>#N/A</v>
      </c>
      <c r="BJ439" s="43" t="e">
        <f>IF(BJ438&lt;'Retirement Calculator'!$B$68,BJ438+1,NA())</f>
        <v>#N/A</v>
      </c>
      <c r="BM439" s="43" t="str">
        <f t="shared" si="134"/>
        <v/>
      </c>
      <c r="BN439" s="43" t="e">
        <f t="shared" si="135"/>
        <v>#N/A</v>
      </c>
      <c r="BO439" s="43" t="e">
        <f>IF(BO438&lt;'Retirement Calculator'!$B$68,BO438+1,NA())</f>
        <v>#N/A</v>
      </c>
      <c r="BR439" s="43" t="str">
        <f t="shared" si="136"/>
        <v/>
      </c>
      <c r="BS439" s="43" t="e">
        <f t="shared" si="137"/>
        <v>#N/A</v>
      </c>
      <c r="BT439" s="43" t="e">
        <f>IF(BT438&lt;'Retirement Calculator'!$B$68,BT438+1,NA())</f>
        <v>#N/A</v>
      </c>
      <c r="BW439" s="43" t="str">
        <f t="shared" si="138"/>
        <v/>
      </c>
      <c r="BX439" s="43" t="e">
        <f t="shared" si="139"/>
        <v>#N/A</v>
      </c>
      <c r="BY439" s="43" t="e">
        <f>IF(BY438&lt;'Retirement Calculator'!$B$68,BY438+1,NA())</f>
        <v>#N/A</v>
      </c>
    </row>
    <row r="440" spans="1:77">
      <c r="A440" s="44"/>
      <c r="B440" s="12" t="e">
        <f xml:space="preserve"> IF(ISERROR(F440),NA(),AI440)</f>
        <v>#N/A</v>
      </c>
      <c r="C440" s="71"/>
      <c r="D440" s="104"/>
      <c r="E440" s="99"/>
      <c r="F440" s="102" t="e">
        <f t="shared" si="123"/>
        <v>#N/A</v>
      </c>
      <c r="G440" s="103" t="str">
        <f>IF(D440="","",(D440+G439)*(1+((1+'Retirement Calculator'!$B$56)^(1/12)-1)))</f>
        <v/>
      </c>
      <c r="H440" s="55" t="str">
        <f>IF(C440="","",FV((1+'Retirement Calculator'!$B$56)^(1/12)-1,AI440,-C440,,0))</f>
        <v/>
      </c>
      <c r="I440" s="71"/>
      <c r="J440" s="99"/>
      <c r="K440" s="99"/>
      <c r="L440" s="102" t="e">
        <f t="shared" si="124"/>
        <v>#N/A</v>
      </c>
      <c r="M440" s="12" t="str">
        <f>IF(I440="","",FV((1+'Retirement Calculator'!$B$57)^(1/12)-1,AR440,-I440,,0))</f>
        <v/>
      </c>
      <c r="N440" s="12" t="str">
        <f>IF(J440="","",(J440+N439)*(1+((1+'Retirement Calculator'!$B$57)^(1/12)-1)))</f>
        <v/>
      </c>
      <c r="O440" s="71"/>
      <c r="P440" s="71"/>
      <c r="Q440" s="99"/>
      <c r="R440" s="69" t="e">
        <f t="shared" si="125"/>
        <v>#N/A</v>
      </c>
      <c r="S440" s="12" t="str">
        <f>IF(O440="","",FV((1+'Retirement Calculator'!$B$58)^(1/12)-1,BA440,-O440,,0))</f>
        <v/>
      </c>
      <c r="T440" s="43" t="str">
        <f>IF(P440="","",(P440+T439)*(1+((1+'Retirement Calculator'!$B$58)^(1/12)-1)))</f>
        <v/>
      </c>
      <c r="U440" s="71"/>
      <c r="V440" s="99"/>
      <c r="W440" s="108" t="str">
        <f>IF(U440="","",(U440+W439)*(1+((1+'Retirement Calculator'!$C$65)^(1/12)-1)))</f>
        <v/>
      </c>
      <c r="X440" s="73">
        <f t="shared" si="120"/>
        <v>0</v>
      </c>
      <c r="Y440" s="83" t="str">
        <f>IF(ISERROR(B440),"",SUM($X$5:X440))</f>
        <v/>
      </c>
      <c r="Z440" s="73">
        <f t="shared" si="121"/>
        <v>0</v>
      </c>
      <c r="AA440" s="83" t="str">
        <f>IF(ISERROR(B440),"",IF(Z440=0,NA(),SUM($Z$5:Z440)))</f>
        <v/>
      </c>
      <c r="AB440" s="83">
        <f t="shared" si="122"/>
        <v>0</v>
      </c>
      <c r="AC440" s="83" t="str">
        <f>IF(ISERROR(B440),"",IF(AB440=0,NA(),SUM($AB$5:AB440)))</f>
        <v/>
      </c>
      <c r="AD440" s="68" t="str">
        <f>IF(ISERROR(AI440),"",IF(AG440=AG439+1,AD439*(1+'Retirement Calculator'!$B$6),AD439))</f>
        <v/>
      </c>
      <c r="AE440" s="135"/>
      <c r="AF440" s="83" t="str">
        <f>IF(AE440="","",NPER((1+'Retirement Calculator'!$B$15)/(1+'Retirement Calculator'!$B$14)-1,-12*AE440,AA440,,1))</f>
        <v/>
      </c>
      <c r="AG440" s="129" t="str">
        <f t="shared" si="126"/>
        <v/>
      </c>
      <c r="AH440" s="43" t="e">
        <f t="shared" si="127"/>
        <v>#N/A</v>
      </c>
      <c r="AI440" s="43" t="e">
        <f>IF(AI439&lt;'Retirement Calculator'!$B$68,AI439+1,NA())</f>
        <v>#N/A</v>
      </c>
      <c r="AJ440" s="47" t="str">
        <f>IF(ISERROR(AI440),"",IF(AG440=AG439+1,AJ439*(1+'Retirement Calculator'!$B$67),AJ439))</f>
        <v/>
      </c>
      <c r="AK440" s="43" t="e">
        <f>IF(ISERROR(AJ440),"",FV((1+'Retirement Calculator'!$B$56)^(1/12)-1,AI440,-AJ440,,0))</f>
        <v>#N/A</v>
      </c>
      <c r="AL440" s="47">
        <f>SUM($AJ$5:AJ440)</f>
        <v>15743347.467671828</v>
      </c>
      <c r="AN440" s="43" t="str">
        <f>IF(C440="","",SUM($C$5:C440))</f>
        <v/>
      </c>
      <c r="AP440" s="43" t="str">
        <f t="shared" si="128"/>
        <v/>
      </c>
      <c r="AQ440" s="43" t="e">
        <f t="shared" si="129"/>
        <v>#N/A</v>
      </c>
      <c r="AR440" s="43" t="e">
        <f>IF(AR439&lt;'Retirement Calculator'!$B$68,AR439+1,NA())</f>
        <v>#N/A</v>
      </c>
      <c r="AS440" s="45" t="str">
        <f>IF(ISERROR(AR440),"",IF(AP440=AP439+1,AS439*(1+'Retirement Calculator'!$B$67),AS439))</f>
        <v/>
      </c>
      <c r="AT440" s="43" t="e">
        <f>IF(ISERROR(AS440),"",FV((1+'Retirement Calculator'!$B$57)^(1/12)-1,AR440,-AS440,,0))</f>
        <v>#N/A</v>
      </c>
      <c r="AU440" s="47" t="e">
        <f>SUM($AJ$5:AS440)</f>
        <v>#N/A</v>
      </c>
      <c r="AW440" s="43" t="str">
        <f>IF(I440="","",SUM($I$5:I440))</f>
        <v/>
      </c>
      <c r="AY440" s="43" t="str">
        <f t="shared" si="130"/>
        <v/>
      </c>
      <c r="AZ440" s="43" t="e">
        <f t="shared" si="131"/>
        <v>#N/A</v>
      </c>
      <c r="BA440" s="43" t="e">
        <f>IF(BA439&lt;'Retirement Calculator'!$B$68,BA439+1,NA())</f>
        <v>#N/A</v>
      </c>
      <c r="BB440" s="45" t="str">
        <f>IF(ISERROR(BA440),"",IF(AY440=AY439+1,BB439*(1+'Retirement Calculator'!$B$67),BB439))</f>
        <v/>
      </c>
      <c r="BC440" s="43" t="e">
        <f>IF(ISERROR(BB440),"",FV((1+'Retirement Calculator'!$B$58)^(1/12)-1,BA440,-BB440,,0))</f>
        <v>#N/A</v>
      </c>
      <c r="BD440" s="47" t="e">
        <f>SUM($AJ$5:BB440)</f>
        <v>#N/A</v>
      </c>
      <c r="BF440" s="43" t="str">
        <f>IF(O440="","",SUM($O$5:O440))</f>
        <v/>
      </c>
      <c r="BH440" s="43" t="str">
        <f t="shared" si="132"/>
        <v/>
      </c>
      <c r="BI440" s="43" t="e">
        <f t="shared" si="133"/>
        <v>#N/A</v>
      </c>
      <c r="BJ440" s="43" t="e">
        <f>IF(BJ439&lt;'Retirement Calculator'!$B$68,BJ439+1,NA())</f>
        <v>#N/A</v>
      </c>
      <c r="BM440" s="43" t="str">
        <f t="shared" si="134"/>
        <v/>
      </c>
      <c r="BN440" s="43" t="e">
        <f t="shared" si="135"/>
        <v>#N/A</v>
      </c>
      <c r="BO440" s="43" t="e">
        <f>IF(BO439&lt;'Retirement Calculator'!$B$68,BO439+1,NA())</f>
        <v>#N/A</v>
      </c>
      <c r="BR440" s="43" t="str">
        <f t="shared" si="136"/>
        <v/>
      </c>
      <c r="BS440" s="43" t="e">
        <f t="shared" si="137"/>
        <v>#N/A</v>
      </c>
      <c r="BT440" s="43" t="e">
        <f>IF(BT439&lt;'Retirement Calculator'!$B$68,BT439+1,NA())</f>
        <v>#N/A</v>
      </c>
      <c r="BW440" s="43" t="str">
        <f t="shared" si="138"/>
        <v/>
      </c>
      <c r="BX440" s="43" t="e">
        <f t="shared" si="139"/>
        <v>#N/A</v>
      </c>
      <c r="BY440" s="43" t="e">
        <f>IF(BY439&lt;'Retirement Calculator'!$B$68,BY439+1,NA())</f>
        <v>#N/A</v>
      </c>
    </row>
    <row r="441" spans="1:77">
      <c r="A441" s="44"/>
      <c r="B441" s="12" t="e">
        <f xml:space="preserve"> IF(ISERROR(F441),NA(),AI441)</f>
        <v>#N/A</v>
      </c>
      <c r="C441" s="71"/>
      <c r="D441" s="104"/>
      <c r="E441" s="99"/>
      <c r="F441" s="102" t="e">
        <f t="shared" si="123"/>
        <v>#N/A</v>
      </c>
      <c r="G441" s="103" t="str">
        <f>IF(D441="","",(D441+G440)*(1+((1+'Retirement Calculator'!$B$56)^(1/12)-1)))</f>
        <v/>
      </c>
      <c r="H441" s="55" t="str">
        <f>IF(C441="","",FV((1+'Retirement Calculator'!$B$56)^(1/12)-1,AI441,-C441,,0))</f>
        <v/>
      </c>
      <c r="I441" s="71"/>
      <c r="J441" s="99"/>
      <c r="K441" s="99"/>
      <c r="L441" s="102" t="e">
        <f t="shared" si="124"/>
        <v>#N/A</v>
      </c>
      <c r="M441" s="12" t="str">
        <f>IF(I441="","",FV((1+'Retirement Calculator'!$B$57)^(1/12)-1,AR441,-I441,,0))</f>
        <v/>
      </c>
      <c r="N441" s="12" t="str">
        <f>IF(J441="","",(J441+N440)*(1+((1+'Retirement Calculator'!$B$57)^(1/12)-1)))</f>
        <v/>
      </c>
      <c r="O441" s="71"/>
      <c r="P441" s="71"/>
      <c r="Q441" s="99"/>
      <c r="R441" s="69" t="e">
        <f t="shared" si="125"/>
        <v>#N/A</v>
      </c>
      <c r="S441" s="12" t="str">
        <f>IF(O441="","",FV((1+'Retirement Calculator'!$B$58)^(1/12)-1,BA441,-O441,,0))</f>
        <v/>
      </c>
      <c r="T441" s="43" t="str">
        <f>IF(P441="","",(P441+T440)*(1+((1+'Retirement Calculator'!$B$58)^(1/12)-1)))</f>
        <v/>
      </c>
      <c r="U441" s="71"/>
      <c r="V441" s="99"/>
      <c r="W441" s="108" t="str">
        <f>IF(U441="","",(U441+W440)*(1+((1+'Retirement Calculator'!$C$65)^(1/12)-1)))</f>
        <v/>
      </c>
      <c r="X441" s="73">
        <f t="shared" si="120"/>
        <v>0</v>
      </c>
      <c r="Y441" s="83" t="str">
        <f>IF(ISERROR(B441),"",SUM($X$5:X441))</f>
        <v/>
      </c>
      <c r="Z441" s="73">
        <f t="shared" si="121"/>
        <v>0</v>
      </c>
      <c r="AA441" s="83" t="str">
        <f>IF(ISERROR(B441),"",IF(Z441=0,NA(),SUM($Z$5:Z441)))</f>
        <v/>
      </c>
      <c r="AB441" s="83">
        <f t="shared" si="122"/>
        <v>0</v>
      </c>
      <c r="AC441" s="83" t="str">
        <f>IF(ISERROR(B441),"",IF(AB441=0,NA(),SUM($AB$5:AB441)))</f>
        <v/>
      </c>
      <c r="AD441" s="68" t="str">
        <f>IF(ISERROR(AI441),"",IF(AG441=AG440+1,AD440*(1+'Retirement Calculator'!$B$6),AD440))</f>
        <v/>
      </c>
      <c r="AE441" s="135"/>
      <c r="AF441" s="83" t="str">
        <f>IF(AE441="","",NPER((1+'Retirement Calculator'!$B$15)/(1+'Retirement Calculator'!$B$14)-1,-12*AE441,AA441,,1))</f>
        <v/>
      </c>
      <c r="AG441" s="129" t="str">
        <f t="shared" si="126"/>
        <v/>
      </c>
      <c r="AH441" s="43" t="e">
        <f t="shared" si="127"/>
        <v>#N/A</v>
      </c>
      <c r="AI441" s="43" t="e">
        <f>IF(AI440&lt;'Retirement Calculator'!$B$68,AI440+1,NA())</f>
        <v>#N/A</v>
      </c>
      <c r="AJ441" s="47" t="str">
        <f>IF(ISERROR(AI441),"",IF(AG441=AG440+1,AJ440*(1+'Retirement Calculator'!$B$67),AJ440))</f>
        <v/>
      </c>
      <c r="AK441" s="43" t="e">
        <f>IF(ISERROR(AJ441),"",FV((1+'Retirement Calculator'!$B$56)^(1/12)-1,AI441,-AJ441,,0))</f>
        <v>#N/A</v>
      </c>
      <c r="AL441" s="47">
        <f>SUM($AJ$5:AJ441)</f>
        <v>15743347.467671828</v>
      </c>
      <c r="AN441" s="43" t="str">
        <f>IF(C441="","",SUM($C$5:C441))</f>
        <v/>
      </c>
      <c r="AP441" s="43" t="str">
        <f t="shared" si="128"/>
        <v/>
      </c>
      <c r="AQ441" s="43" t="e">
        <f t="shared" si="129"/>
        <v>#N/A</v>
      </c>
      <c r="AR441" s="43" t="e">
        <f>IF(AR440&lt;'Retirement Calculator'!$B$68,AR440+1,NA())</f>
        <v>#N/A</v>
      </c>
      <c r="AS441" s="45" t="str">
        <f>IF(ISERROR(AR441),"",IF(AP441=AP440+1,AS440*(1+'Retirement Calculator'!$B$67),AS440))</f>
        <v/>
      </c>
      <c r="AT441" s="43" t="e">
        <f>IF(ISERROR(AS441),"",FV((1+'Retirement Calculator'!$B$57)^(1/12)-1,AR441,-AS441,,0))</f>
        <v>#N/A</v>
      </c>
      <c r="AU441" s="47" t="e">
        <f>SUM($AJ$5:AS441)</f>
        <v>#N/A</v>
      </c>
      <c r="AW441" s="43" t="str">
        <f>IF(I441="","",SUM($I$5:I441))</f>
        <v/>
      </c>
      <c r="AY441" s="43" t="str">
        <f t="shared" si="130"/>
        <v/>
      </c>
      <c r="AZ441" s="43" t="e">
        <f t="shared" si="131"/>
        <v>#N/A</v>
      </c>
      <c r="BA441" s="43" t="e">
        <f>IF(BA440&lt;'Retirement Calculator'!$B$68,BA440+1,NA())</f>
        <v>#N/A</v>
      </c>
      <c r="BB441" s="45" t="str">
        <f>IF(ISERROR(BA441),"",IF(AY441=AY440+1,BB440*(1+'Retirement Calculator'!$B$67),BB440))</f>
        <v/>
      </c>
      <c r="BC441" s="43" t="e">
        <f>IF(ISERROR(BB441),"",FV((1+'Retirement Calculator'!$B$58)^(1/12)-1,BA441,-BB441,,0))</f>
        <v>#N/A</v>
      </c>
      <c r="BD441" s="47" t="e">
        <f>SUM($AJ$5:BB441)</f>
        <v>#N/A</v>
      </c>
      <c r="BF441" s="43" t="str">
        <f>IF(O441="","",SUM($O$5:O441))</f>
        <v/>
      </c>
      <c r="BH441" s="43" t="str">
        <f t="shared" si="132"/>
        <v/>
      </c>
      <c r="BI441" s="43" t="e">
        <f t="shared" si="133"/>
        <v>#N/A</v>
      </c>
      <c r="BJ441" s="43" t="e">
        <f>IF(BJ440&lt;'Retirement Calculator'!$B$68,BJ440+1,NA())</f>
        <v>#N/A</v>
      </c>
      <c r="BM441" s="43" t="str">
        <f t="shared" si="134"/>
        <v/>
      </c>
      <c r="BN441" s="43" t="e">
        <f t="shared" si="135"/>
        <v>#N/A</v>
      </c>
      <c r="BO441" s="43" t="e">
        <f>IF(BO440&lt;'Retirement Calculator'!$B$68,BO440+1,NA())</f>
        <v>#N/A</v>
      </c>
      <c r="BR441" s="43" t="str">
        <f t="shared" si="136"/>
        <v/>
      </c>
      <c r="BS441" s="43" t="e">
        <f t="shared" si="137"/>
        <v>#N/A</v>
      </c>
      <c r="BT441" s="43" t="e">
        <f>IF(BT440&lt;'Retirement Calculator'!$B$68,BT440+1,NA())</f>
        <v>#N/A</v>
      </c>
      <c r="BW441" s="43" t="str">
        <f t="shared" si="138"/>
        <v/>
      </c>
      <c r="BX441" s="43" t="e">
        <f t="shared" si="139"/>
        <v>#N/A</v>
      </c>
      <c r="BY441" s="43" t="e">
        <f>IF(BY440&lt;'Retirement Calculator'!$B$68,BY440+1,NA())</f>
        <v>#N/A</v>
      </c>
    </row>
    <row r="442" spans="1:77">
      <c r="A442" s="44"/>
      <c r="B442" s="12" t="e">
        <f xml:space="preserve"> IF(ISERROR(F442),NA(),AI442)</f>
        <v>#N/A</v>
      </c>
      <c r="C442" s="71"/>
      <c r="D442" s="104"/>
      <c r="E442" s="99"/>
      <c r="F442" s="102" t="e">
        <f t="shared" si="123"/>
        <v>#N/A</v>
      </c>
      <c r="G442" s="103" t="str">
        <f>IF(D442="","",(D442+G441)*(1+((1+'Retirement Calculator'!$B$56)^(1/12)-1)))</f>
        <v/>
      </c>
      <c r="H442" s="55" t="str">
        <f>IF(C442="","",FV((1+'Retirement Calculator'!$B$56)^(1/12)-1,AI442,-C442,,0))</f>
        <v/>
      </c>
      <c r="I442" s="71"/>
      <c r="J442" s="99"/>
      <c r="K442" s="99"/>
      <c r="L442" s="102" t="e">
        <f t="shared" si="124"/>
        <v>#N/A</v>
      </c>
      <c r="M442" s="12" t="str">
        <f>IF(I442="","",FV((1+'Retirement Calculator'!$B$57)^(1/12)-1,AR442,-I442,,0))</f>
        <v/>
      </c>
      <c r="N442" s="12" t="str">
        <f>IF(J442="","",(J442+N441)*(1+((1+'Retirement Calculator'!$B$57)^(1/12)-1)))</f>
        <v/>
      </c>
      <c r="O442" s="71"/>
      <c r="P442" s="71"/>
      <c r="Q442" s="99"/>
      <c r="R442" s="69" t="e">
        <f t="shared" si="125"/>
        <v>#N/A</v>
      </c>
      <c r="S442" s="12" t="str">
        <f>IF(O442="","",FV((1+'Retirement Calculator'!$B$58)^(1/12)-1,BA442,-O442,,0))</f>
        <v/>
      </c>
      <c r="T442" s="43" t="str">
        <f>IF(P442="","",(P442+T441)*(1+((1+'Retirement Calculator'!$B$58)^(1/12)-1)))</f>
        <v/>
      </c>
      <c r="U442" s="71"/>
      <c r="V442" s="99"/>
      <c r="W442" s="108" t="str">
        <f>IF(U442="","",(U442+W441)*(1+((1+'Retirement Calculator'!$C$65)^(1/12)-1)))</f>
        <v/>
      </c>
      <c r="X442" s="73">
        <f t="shared" si="120"/>
        <v>0</v>
      </c>
      <c r="Y442" s="83" t="str">
        <f>IF(ISERROR(B442),"",SUM($X$5:X442))</f>
        <v/>
      </c>
      <c r="Z442" s="73">
        <f t="shared" si="121"/>
        <v>0</v>
      </c>
      <c r="AA442" s="83" t="str">
        <f>IF(ISERROR(B442),"",IF(Z442=0,NA(),SUM($Z$5:Z442)))</f>
        <v/>
      </c>
      <c r="AB442" s="83">
        <f t="shared" si="122"/>
        <v>0</v>
      </c>
      <c r="AC442" s="83" t="str">
        <f>IF(ISERROR(B442),"",IF(AB442=0,NA(),SUM($AB$5:AB442)))</f>
        <v/>
      </c>
      <c r="AD442" s="68" t="str">
        <f>IF(ISERROR(AI442),"",IF(AG442=AG441+1,AD441*(1+'Retirement Calculator'!$B$6),AD441))</f>
        <v/>
      </c>
      <c r="AE442" s="135"/>
      <c r="AF442" s="83" t="str">
        <f>IF(AE442="","",NPER((1+'Retirement Calculator'!$B$15)/(1+'Retirement Calculator'!$B$14)-1,-12*AE442,AA442,,1))</f>
        <v/>
      </c>
      <c r="AG442" s="129" t="str">
        <f t="shared" si="126"/>
        <v/>
      </c>
      <c r="AH442" s="43" t="e">
        <f t="shared" si="127"/>
        <v>#N/A</v>
      </c>
      <c r="AI442" s="43" t="e">
        <f>IF(AI441&lt;'Retirement Calculator'!$B$68,AI441+1,NA())</f>
        <v>#N/A</v>
      </c>
      <c r="AJ442" s="47" t="str">
        <f>IF(ISERROR(AI442),"",IF(AG442=AG441+1,AJ441*(1+'Retirement Calculator'!$B$67),AJ441))</f>
        <v/>
      </c>
      <c r="AK442" s="43" t="e">
        <f>IF(ISERROR(AJ442),"",FV((1+'Retirement Calculator'!$B$56)^(1/12)-1,AI442,-AJ442,,0))</f>
        <v>#N/A</v>
      </c>
      <c r="AL442" s="47">
        <f>SUM($AJ$5:AJ442)</f>
        <v>15743347.467671828</v>
      </c>
      <c r="AN442" s="43" t="str">
        <f>IF(C442="","",SUM($C$5:C442))</f>
        <v/>
      </c>
      <c r="AP442" s="43" t="str">
        <f t="shared" si="128"/>
        <v/>
      </c>
      <c r="AQ442" s="43" t="e">
        <f t="shared" si="129"/>
        <v>#N/A</v>
      </c>
      <c r="AR442" s="43" t="e">
        <f>IF(AR441&lt;'Retirement Calculator'!$B$68,AR441+1,NA())</f>
        <v>#N/A</v>
      </c>
      <c r="AS442" s="45" t="str">
        <f>IF(ISERROR(AR442),"",IF(AP442=AP441+1,AS441*(1+'Retirement Calculator'!$B$67),AS441))</f>
        <v/>
      </c>
      <c r="AT442" s="43" t="e">
        <f>IF(ISERROR(AS442),"",FV((1+'Retirement Calculator'!$B$57)^(1/12)-1,AR442,-AS442,,0))</f>
        <v>#N/A</v>
      </c>
      <c r="AU442" s="47" t="e">
        <f>SUM($AJ$5:AS442)</f>
        <v>#N/A</v>
      </c>
      <c r="AW442" s="43" t="str">
        <f>IF(I442="","",SUM($I$5:I442))</f>
        <v/>
      </c>
      <c r="AY442" s="43" t="str">
        <f t="shared" si="130"/>
        <v/>
      </c>
      <c r="AZ442" s="43" t="e">
        <f t="shared" si="131"/>
        <v>#N/A</v>
      </c>
      <c r="BA442" s="43" t="e">
        <f>IF(BA441&lt;'Retirement Calculator'!$B$68,BA441+1,NA())</f>
        <v>#N/A</v>
      </c>
      <c r="BB442" s="45" t="str">
        <f>IF(ISERROR(BA442),"",IF(AY442=AY441+1,BB441*(1+'Retirement Calculator'!$B$67),BB441))</f>
        <v/>
      </c>
      <c r="BC442" s="43" t="e">
        <f>IF(ISERROR(BB442),"",FV((1+'Retirement Calculator'!$B$58)^(1/12)-1,BA442,-BB442,,0))</f>
        <v>#N/A</v>
      </c>
      <c r="BD442" s="47" t="e">
        <f>SUM($AJ$5:BB442)</f>
        <v>#N/A</v>
      </c>
      <c r="BF442" s="43" t="str">
        <f>IF(O442="","",SUM($O$5:O442))</f>
        <v/>
      </c>
      <c r="BH442" s="43" t="str">
        <f t="shared" si="132"/>
        <v/>
      </c>
      <c r="BI442" s="43" t="e">
        <f t="shared" si="133"/>
        <v>#N/A</v>
      </c>
      <c r="BJ442" s="43" t="e">
        <f>IF(BJ441&lt;'Retirement Calculator'!$B$68,BJ441+1,NA())</f>
        <v>#N/A</v>
      </c>
      <c r="BM442" s="43" t="str">
        <f t="shared" si="134"/>
        <v/>
      </c>
      <c r="BN442" s="43" t="e">
        <f t="shared" si="135"/>
        <v>#N/A</v>
      </c>
      <c r="BO442" s="43" t="e">
        <f>IF(BO441&lt;'Retirement Calculator'!$B$68,BO441+1,NA())</f>
        <v>#N/A</v>
      </c>
      <c r="BR442" s="43" t="str">
        <f t="shared" si="136"/>
        <v/>
      </c>
      <c r="BS442" s="43" t="e">
        <f t="shared" si="137"/>
        <v>#N/A</v>
      </c>
      <c r="BT442" s="43" t="e">
        <f>IF(BT441&lt;'Retirement Calculator'!$B$68,BT441+1,NA())</f>
        <v>#N/A</v>
      </c>
      <c r="BW442" s="43" t="str">
        <f t="shared" si="138"/>
        <v/>
      </c>
      <c r="BX442" s="43" t="e">
        <f t="shared" si="139"/>
        <v>#N/A</v>
      </c>
      <c r="BY442" s="43" t="e">
        <f>IF(BY441&lt;'Retirement Calculator'!$B$68,BY441+1,NA())</f>
        <v>#N/A</v>
      </c>
    </row>
    <row r="443" spans="1:77">
      <c r="A443" s="44"/>
      <c r="B443" s="12" t="e">
        <f xml:space="preserve"> IF(ISERROR(F443),NA(),AI443)</f>
        <v>#N/A</v>
      </c>
      <c r="C443" s="71"/>
      <c r="D443" s="104"/>
      <c r="E443" s="99"/>
      <c r="F443" s="102" t="e">
        <f t="shared" si="123"/>
        <v>#N/A</v>
      </c>
      <c r="G443" s="103" t="str">
        <f>IF(D443="","",(D443+G442)*(1+((1+'Retirement Calculator'!$B$56)^(1/12)-1)))</f>
        <v/>
      </c>
      <c r="H443" s="55" t="str">
        <f>IF(C443="","",FV((1+'Retirement Calculator'!$B$56)^(1/12)-1,AI443,-C443,,0))</f>
        <v/>
      </c>
      <c r="I443" s="71"/>
      <c r="J443" s="99"/>
      <c r="K443" s="99"/>
      <c r="L443" s="102" t="e">
        <f t="shared" si="124"/>
        <v>#N/A</v>
      </c>
      <c r="M443" s="12" t="str">
        <f>IF(I443="","",FV((1+'Retirement Calculator'!$B$57)^(1/12)-1,AR443,-I443,,0))</f>
        <v/>
      </c>
      <c r="N443" s="12" t="str">
        <f>IF(J443="","",(J443+N442)*(1+((1+'Retirement Calculator'!$B$57)^(1/12)-1)))</f>
        <v/>
      </c>
      <c r="O443" s="71"/>
      <c r="P443" s="71"/>
      <c r="Q443" s="99"/>
      <c r="R443" s="69" t="e">
        <f t="shared" si="125"/>
        <v>#N/A</v>
      </c>
      <c r="S443" s="12" t="str">
        <f>IF(O443="","",FV((1+'Retirement Calculator'!$B$58)^(1/12)-1,BA443,-O443,,0))</f>
        <v/>
      </c>
      <c r="T443" s="43" t="str">
        <f>IF(P443="","",(P443+T442)*(1+((1+'Retirement Calculator'!$B$58)^(1/12)-1)))</f>
        <v/>
      </c>
      <c r="U443" s="71"/>
      <c r="V443" s="99"/>
      <c r="W443" s="108" t="str">
        <f>IF(U443="","",(U443+W442)*(1+((1+'Retirement Calculator'!$C$65)^(1/12)-1)))</f>
        <v/>
      </c>
      <c r="X443" s="73">
        <f t="shared" si="120"/>
        <v>0</v>
      </c>
      <c r="Y443" s="83" t="str">
        <f>IF(ISERROR(B443),"",SUM($X$5:X443))</f>
        <v/>
      </c>
      <c r="Z443" s="73">
        <f t="shared" si="121"/>
        <v>0</v>
      </c>
      <c r="AA443" s="83" t="str">
        <f>IF(ISERROR(B443),"",IF(Z443=0,NA(),SUM($Z$5:Z443)))</f>
        <v/>
      </c>
      <c r="AB443" s="83">
        <f t="shared" si="122"/>
        <v>0</v>
      </c>
      <c r="AC443" s="83" t="str">
        <f>IF(ISERROR(B443),"",IF(AB443=0,NA(),SUM($AB$5:AB443)))</f>
        <v/>
      </c>
      <c r="AD443" s="68" t="str">
        <f>IF(ISERROR(AI443),"",IF(AG443=AG442+1,AD442*(1+'Retirement Calculator'!$B$6),AD442))</f>
        <v/>
      </c>
      <c r="AE443" s="135"/>
      <c r="AF443" s="83" t="str">
        <f>IF(AE443="","",NPER((1+'Retirement Calculator'!$B$15)/(1+'Retirement Calculator'!$B$14)-1,-12*AE443,AA443,,1))</f>
        <v/>
      </c>
      <c r="AG443" s="129" t="str">
        <f t="shared" si="126"/>
        <v/>
      </c>
      <c r="AH443" s="43" t="e">
        <f t="shared" si="127"/>
        <v>#N/A</v>
      </c>
      <c r="AI443" s="43" t="e">
        <f>IF(AI442&lt;'Retirement Calculator'!$B$68,AI442+1,NA())</f>
        <v>#N/A</v>
      </c>
      <c r="AJ443" s="47" t="str">
        <f>IF(ISERROR(AI443),"",IF(AG443=AG442+1,AJ442*(1+'Retirement Calculator'!$B$67),AJ442))</f>
        <v/>
      </c>
      <c r="AK443" s="43" t="e">
        <f>IF(ISERROR(AJ443),"",FV((1+'Retirement Calculator'!$B$56)^(1/12)-1,AI443,-AJ443,,0))</f>
        <v>#N/A</v>
      </c>
      <c r="AL443" s="47">
        <f>SUM($AJ$5:AJ443)</f>
        <v>15743347.467671828</v>
      </c>
      <c r="AN443" s="43" t="str">
        <f>IF(C443="","",SUM($C$5:C443))</f>
        <v/>
      </c>
      <c r="AP443" s="43" t="str">
        <f t="shared" si="128"/>
        <v/>
      </c>
      <c r="AQ443" s="43" t="e">
        <f t="shared" si="129"/>
        <v>#N/A</v>
      </c>
      <c r="AR443" s="43" t="e">
        <f>IF(AR442&lt;'Retirement Calculator'!$B$68,AR442+1,NA())</f>
        <v>#N/A</v>
      </c>
      <c r="AS443" s="45" t="str">
        <f>IF(ISERROR(AR443),"",IF(AP443=AP442+1,AS442*(1+'Retirement Calculator'!$B$67),AS442))</f>
        <v/>
      </c>
      <c r="AT443" s="43" t="e">
        <f>IF(ISERROR(AS443),"",FV((1+'Retirement Calculator'!$B$57)^(1/12)-1,AR443,-AS443,,0))</f>
        <v>#N/A</v>
      </c>
      <c r="AU443" s="47" t="e">
        <f>SUM($AJ$5:AS443)</f>
        <v>#N/A</v>
      </c>
      <c r="AW443" s="43" t="str">
        <f>IF(I443="","",SUM($I$5:I443))</f>
        <v/>
      </c>
      <c r="AY443" s="43" t="str">
        <f t="shared" si="130"/>
        <v/>
      </c>
      <c r="AZ443" s="43" t="e">
        <f t="shared" si="131"/>
        <v>#N/A</v>
      </c>
      <c r="BA443" s="43" t="e">
        <f>IF(BA442&lt;'Retirement Calculator'!$B$68,BA442+1,NA())</f>
        <v>#N/A</v>
      </c>
      <c r="BB443" s="45" t="str">
        <f>IF(ISERROR(BA443),"",IF(AY443=AY442+1,BB442*(1+'Retirement Calculator'!$B$67),BB442))</f>
        <v/>
      </c>
      <c r="BC443" s="43" t="e">
        <f>IF(ISERROR(BB443),"",FV((1+'Retirement Calculator'!$B$58)^(1/12)-1,BA443,-BB443,,0))</f>
        <v>#N/A</v>
      </c>
      <c r="BD443" s="47" t="e">
        <f>SUM($AJ$5:BB443)</f>
        <v>#N/A</v>
      </c>
      <c r="BF443" s="43" t="str">
        <f>IF(O443="","",SUM($O$5:O443))</f>
        <v/>
      </c>
      <c r="BH443" s="43" t="str">
        <f t="shared" si="132"/>
        <v/>
      </c>
      <c r="BI443" s="43" t="e">
        <f t="shared" si="133"/>
        <v>#N/A</v>
      </c>
      <c r="BJ443" s="43" t="e">
        <f>IF(BJ442&lt;'Retirement Calculator'!$B$68,BJ442+1,NA())</f>
        <v>#N/A</v>
      </c>
      <c r="BM443" s="43" t="str">
        <f t="shared" si="134"/>
        <v/>
      </c>
      <c r="BN443" s="43" t="e">
        <f t="shared" si="135"/>
        <v>#N/A</v>
      </c>
      <c r="BO443" s="43" t="e">
        <f>IF(BO442&lt;'Retirement Calculator'!$B$68,BO442+1,NA())</f>
        <v>#N/A</v>
      </c>
      <c r="BR443" s="43" t="str">
        <f t="shared" si="136"/>
        <v/>
      </c>
      <c r="BS443" s="43" t="e">
        <f t="shared" si="137"/>
        <v>#N/A</v>
      </c>
      <c r="BT443" s="43" t="e">
        <f>IF(BT442&lt;'Retirement Calculator'!$B$68,BT442+1,NA())</f>
        <v>#N/A</v>
      </c>
      <c r="BW443" s="43" t="str">
        <f t="shared" si="138"/>
        <v/>
      </c>
      <c r="BX443" s="43" t="e">
        <f t="shared" si="139"/>
        <v>#N/A</v>
      </c>
      <c r="BY443" s="43" t="e">
        <f>IF(BY442&lt;'Retirement Calculator'!$B$68,BY442+1,NA())</f>
        <v>#N/A</v>
      </c>
    </row>
    <row r="444" spans="1:77">
      <c r="A444" s="44"/>
      <c r="B444" s="12" t="e">
        <f xml:space="preserve"> IF(ISERROR(F444),NA(),AI444)</f>
        <v>#N/A</v>
      </c>
      <c r="C444" s="71"/>
      <c r="D444" s="104"/>
      <c r="E444" s="99"/>
      <c r="F444" s="102" t="e">
        <f t="shared" si="123"/>
        <v>#N/A</v>
      </c>
      <c r="G444" s="103" t="str">
        <f>IF(D444="","",(D444+G443)*(1+((1+'Retirement Calculator'!$B$56)^(1/12)-1)))</f>
        <v/>
      </c>
      <c r="H444" s="55" t="str">
        <f>IF(C444="","",FV((1+'Retirement Calculator'!$B$56)^(1/12)-1,AI444,-C444,,0))</f>
        <v/>
      </c>
      <c r="I444" s="71"/>
      <c r="J444" s="99"/>
      <c r="K444" s="99"/>
      <c r="L444" s="102" t="e">
        <f t="shared" si="124"/>
        <v>#N/A</v>
      </c>
      <c r="M444" s="12" t="str">
        <f>IF(I444="","",FV((1+'Retirement Calculator'!$B$57)^(1/12)-1,AR444,-I444,,0))</f>
        <v/>
      </c>
      <c r="N444" s="12" t="str">
        <f>IF(J444="","",(J444+N443)*(1+((1+'Retirement Calculator'!$B$57)^(1/12)-1)))</f>
        <v/>
      </c>
      <c r="O444" s="71"/>
      <c r="P444" s="71"/>
      <c r="Q444" s="99"/>
      <c r="R444" s="69" t="e">
        <f t="shared" si="125"/>
        <v>#N/A</v>
      </c>
      <c r="S444" s="12" t="str">
        <f>IF(O444="","",FV((1+'Retirement Calculator'!$B$58)^(1/12)-1,BA444,-O444,,0))</f>
        <v/>
      </c>
      <c r="T444" s="43" t="str">
        <f>IF(P444="","",(P444+T443)*(1+((1+'Retirement Calculator'!$B$58)^(1/12)-1)))</f>
        <v/>
      </c>
      <c r="U444" s="71"/>
      <c r="V444" s="99"/>
      <c r="W444" s="108" t="str">
        <f>IF(U444="","",(U444+W443)*(1+((1+'Retirement Calculator'!$C$65)^(1/12)-1)))</f>
        <v/>
      </c>
      <c r="X444" s="73">
        <f t="shared" si="120"/>
        <v>0</v>
      </c>
      <c r="Y444" s="83" t="str">
        <f>IF(ISERROR(B444),"",SUM($X$5:X444))</f>
        <v/>
      </c>
      <c r="Z444" s="73">
        <f t="shared" si="121"/>
        <v>0</v>
      </c>
      <c r="AA444" s="83" t="str">
        <f>IF(ISERROR(B444),"",IF(Z444=0,NA(),SUM($Z$5:Z444)))</f>
        <v/>
      </c>
      <c r="AB444" s="83">
        <f t="shared" si="122"/>
        <v>0</v>
      </c>
      <c r="AC444" s="83" t="str">
        <f>IF(ISERROR(B444),"",IF(AB444=0,NA(),SUM($AB$5:AB444)))</f>
        <v/>
      </c>
      <c r="AD444" s="68" t="str">
        <f>IF(ISERROR(AI444),"",IF(AG444=AG443+1,AD443*(1+'Retirement Calculator'!$B$6),AD443))</f>
        <v/>
      </c>
      <c r="AE444" s="135"/>
      <c r="AF444" s="83" t="str">
        <f>IF(AE444="","",NPER((1+'Retirement Calculator'!$B$15)/(1+'Retirement Calculator'!$B$14)-1,-12*AE444,AA444,,1))</f>
        <v/>
      </c>
      <c r="AG444" s="129" t="str">
        <f t="shared" si="126"/>
        <v/>
      </c>
      <c r="AH444" s="43" t="e">
        <f t="shared" si="127"/>
        <v>#N/A</v>
      </c>
      <c r="AI444" s="43" t="e">
        <f>IF(AI443&lt;'Retirement Calculator'!$B$68,AI443+1,NA())</f>
        <v>#N/A</v>
      </c>
      <c r="AJ444" s="47" t="str">
        <f>IF(ISERROR(AI444),"",IF(AG444=AG443+1,AJ443*(1+'Retirement Calculator'!$B$67),AJ443))</f>
        <v/>
      </c>
      <c r="AK444" s="43" t="e">
        <f>IF(ISERROR(AJ444),"",FV((1+'Retirement Calculator'!$B$56)^(1/12)-1,AI444,-AJ444,,0))</f>
        <v>#N/A</v>
      </c>
      <c r="AL444" s="47">
        <f>SUM($AJ$5:AJ444)</f>
        <v>15743347.467671828</v>
      </c>
      <c r="AN444" s="43" t="str">
        <f>IF(C444="","",SUM($C$5:C444))</f>
        <v/>
      </c>
      <c r="AP444" s="43" t="str">
        <f t="shared" si="128"/>
        <v/>
      </c>
      <c r="AQ444" s="43" t="e">
        <f t="shared" si="129"/>
        <v>#N/A</v>
      </c>
      <c r="AR444" s="43" t="e">
        <f>IF(AR443&lt;'Retirement Calculator'!$B$68,AR443+1,NA())</f>
        <v>#N/A</v>
      </c>
      <c r="AS444" s="45" t="str">
        <f>IF(ISERROR(AR444),"",IF(AP444=AP443+1,AS443*(1+'Retirement Calculator'!$B$67),AS443))</f>
        <v/>
      </c>
      <c r="AT444" s="43" t="e">
        <f>IF(ISERROR(AS444),"",FV((1+'Retirement Calculator'!$B$57)^(1/12)-1,AR444,-AS444,,0))</f>
        <v>#N/A</v>
      </c>
      <c r="AU444" s="47" t="e">
        <f>SUM($AJ$5:AS444)</f>
        <v>#N/A</v>
      </c>
      <c r="AW444" s="43" t="str">
        <f>IF(I444="","",SUM($I$5:I444))</f>
        <v/>
      </c>
      <c r="AY444" s="43" t="str">
        <f t="shared" si="130"/>
        <v/>
      </c>
      <c r="AZ444" s="43" t="e">
        <f t="shared" si="131"/>
        <v>#N/A</v>
      </c>
      <c r="BA444" s="43" t="e">
        <f>IF(BA443&lt;'Retirement Calculator'!$B$68,BA443+1,NA())</f>
        <v>#N/A</v>
      </c>
      <c r="BB444" s="45" t="str">
        <f>IF(ISERROR(BA444),"",IF(AY444=AY443+1,BB443*(1+'Retirement Calculator'!$B$67),BB443))</f>
        <v/>
      </c>
      <c r="BC444" s="43" t="e">
        <f>IF(ISERROR(BB444),"",FV((1+'Retirement Calculator'!$B$58)^(1/12)-1,BA444,-BB444,,0))</f>
        <v>#N/A</v>
      </c>
      <c r="BD444" s="47" t="e">
        <f>SUM($AJ$5:BB444)</f>
        <v>#N/A</v>
      </c>
      <c r="BF444" s="43" t="str">
        <f>IF(O444="","",SUM($O$5:O444))</f>
        <v/>
      </c>
      <c r="BH444" s="43" t="str">
        <f t="shared" si="132"/>
        <v/>
      </c>
      <c r="BI444" s="43" t="e">
        <f t="shared" si="133"/>
        <v>#N/A</v>
      </c>
      <c r="BJ444" s="43" t="e">
        <f>IF(BJ443&lt;'Retirement Calculator'!$B$68,BJ443+1,NA())</f>
        <v>#N/A</v>
      </c>
      <c r="BM444" s="43" t="str">
        <f t="shared" si="134"/>
        <v/>
      </c>
      <c r="BN444" s="43" t="e">
        <f t="shared" si="135"/>
        <v>#N/A</v>
      </c>
      <c r="BO444" s="43" t="e">
        <f>IF(BO443&lt;'Retirement Calculator'!$B$68,BO443+1,NA())</f>
        <v>#N/A</v>
      </c>
      <c r="BR444" s="43" t="str">
        <f t="shared" si="136"/>
        <v/>
      </c>
      <c r="BS444" s="43" t="e">
        <f t="shared" si="137"/>
        <v>#N/A</v>
      </c>
      <c r="BT444" s="43" t="e">
        <f>IF(BT443&lt;'Retirement Calculator'!$B$68,BT443+1,NA())</f>
        <v>#N/A</v>
      </c>
      <c r="BW444" s="43" t="str">
        <f t="shared" si="138"/>
        <v/>
      </c>
      <c r="BX444" s="43" t="e">
        <f t="shared" si="139"/>
        <v>#N/A</v>
      </c>
      <c r="BY444" s="43" t="e">
        <f>IF(BY443&lt;'Retirement Calculator'!$B$68,BY443+1,NA())</f>
        <v>#N/A</v>
      </c>
    </row>
    <row r="445" spans="1:77">
      <c r="A445" s="44"/>
      <c r="B445" s="12" t="e">
        <f xml:space="preserve"> IF(ISERROR(F445),NA(),AI445)</f>
        <v>#N/A</v>
      </c>
      <c r="C445" s="71"/>
      <c r="D445" s="104"/>
      <c r="E445" s="99"/>
      <c r="F445" s="102" t="e">
        <f t="shared" si="123"/>
        <v>#N/A</v>
      </c>
      <c r="G445" s="103" t="str">
        <f>IF(D445="","",(D445+G444)*(1+((1+'Retirement Calculator'!$B$56)^(1/12)-1)))</f>
        <v/>
      </c>
      <c r="H445" s="55" t="str">
        <f>IF(C445="","",FV((1+'Retirement Calculator'!$B$56)^(1/12)-1,AI445,-C445,,0))</f>
        <v/>
      </c>
      <c r="I445" s="71"/>
      <c r="J445" s="99"/>
      <c r="K445" s="99"/>
      <c r="L445" s="102" t="e">
        <f t="shared" si="124"/>
        <v>#N/A</v>
      </c>
      <c r="M445" s="12" t="str">
        <f>IF(I445="","",FV((1+'Retirement Calculator'!$B$57)^(1/12)-1,AR445,-I445,,0))</f>
        <v/>
      </c>
      <c r="N445" s="12" t="str">
        <f>IF(J445="","",(J445+N444)*(1+((1+'Retirement Calculator'!$B$57)^(1/12)-1)))</f>
        <v/>
      </c>
      <c r="O445" s="71"/>
      <c r="P445" s="71"/>
      <c r="Q445" s="99"/>
      <c r="R445" s="69" t="e">
        <f t="shared" si="125"/>
        <v>#N/A</v>
      </c>
      <c r="S445" s="12" t="str">
        <f>IF(O445="","",FV((1+'Retirement Calculator'!$B$58)^(1/12)-1,BA445,-O445,,0))</f>
        <v/>
      </c>
      <c r="T445" s="43" t="str">
        <f>IF(P445="","",(P445+T444)*(1+((1+'Retirement Calculator'!$B$58)^(1/12)-1)))</f>
        <v/>
      </c>
      <c r="U445" s="71"/>
      <c r="V445" s="99"/>
      <c r="W445" s="108" t="str">
        <f>IF(U445="","",(U445+W444)*(1+((1+'Retirement Calculator'!$C$65)^(1/12)-1)))</f>
        <v/>
      </c>
      <c r="X445" s="73">
        <f t="shared" si="120"/>
        <v>0</v>
      </c>
      <c r="Y445" s="83" t="str">
        <f>IF(ISERROR(B445),"",SUM($X$5:X445))</f>
        <v/>
      </c>
      <c r="Z445" s="73">
        <f t="shared" si="121"/>
        <v>0</v>
      </c>
      <c r="AA445" s="83" t="str">
        <f>IF(ISERROR(B445),"",IF(Z445=0,NA(),SUM($Z$5:Z445)))</f>
        <v/>
      </c>
      <c r="AB445" s="83">
        <f t="shared" si="122"/>
        <v>0</v>
      </c>
      <c r="AC445" s="83" t="str">
        <f>IF(ISERROR(B445),"",IF(AB445=0,NA(),SUM($AB$5:AB445)))</f>
        <v/>
      </c>
      <c r="AD445" s="68" t="str">
        <f>IF(ISERROR(AI445),"",IF(AG445=AG444+1,AD444*(1+'Retirement Calculator'!$B$6),AD444))</f>
        <v/>
      </c>
      <c r="AE445" s="135"/>
      <c r="AF445" s="83" t="str">
        <f>IF(AE445="","",NPER((1+'Retirement Calculator'!$B$15)/(1+'Retirement Calculator'!$B$14)-1,-12*AE445,AA445,,1))</f>
        <v/>
      </c>
      <c r="AG445" s="129" t="str">
        <f t="shared" si="126"/>
        <v/>
      </c>
      <c r="AH445" s="43" t="e">
        <f t="shared" si="127"/>
        <v>#N/A</v>
      </c>
      <c r="AI445" s="43" t="e">
        <f>IF(AI444&lt;'Retirement Calculator'!$B$68,AI444+1,NA())</f>
        <v>#N/A</v>
      </c>
      <c r="AJ445" s="47" t="str">
        <f>IF(ISERROR(AI445),"",IF(AG445=AG444+1,AJ444*(1+'Retirement Calculator'!$B$67),AJ444))</f>
        <v/>
      </c>
      <c r="AK445" s="43" t="e">
        <f>IF(ISERROR(AJ445),"",FV((1+'Retirement Calculator'!$B$56)^(1/12)-1,AI445,-AJ445,,0))</f>
        <v>#N/A</v>
      </c>
      <c r="AL445" s="47">
        <f>SUM($AJ$5:AJ445)</f>
        <v>15743347.467671828</v>
      </c>
      <c r="AN445" s="43" t="str">
        <f>IF(C445="","",SUM($C$5:C445))</f>
        <v/>
      </c>
      <c r="AP445" s="43" t="str">
        <f t="shared" si="128"/>
        <v/>
      </c>
      <c r="AQ445" s="43" t="e">
        <f t="shared" si="129"/>
        <v>#N/A</v>
      </c>
      <c r="AR445" s="43" t="e">
        <f>IF(AR444&lt;'Retirement Calculator'!$B$68,AR444+1,NA())</f>
        <v>#N/A</v>
      </c>
      <c r="AS445" s="45" t="str">
        <f>IF(ISERROR(AR445),"",IF(AP445=AP444+1,AS444*(1+'Retirement Calculator'!$B$67),AS444))</f>
        <v/>
      </c>
      <c r="AT445" s="43" t="e">
        <f>IF(ISERROR(AS445),"",FV((1+'Retirement Calculator'!$B$57)^(1/12)-1,AR445,-AS445,,0))</f>
        <v>#N/A</v>
      </c>
      <c r="AU445" s="47" t="e">
        <f>SUM($AJ$5:AS445)</f>
        <v>#N/A</v>
      </c>
      <c r="AW445" s="43" t="str">
        <f>IF(I445="","",SUM($I$5:I445))</f>
        <v/>
      </c>
      <c r="AY445" s="43" t="str">
        <f t="shared" si="130"/>
        <v/>
      </c>
      <c r="AZ445" s="43" t="e">
        <f t="shared" si="131"/>
        <v>#N/A</v>
      </c>
      <c r="BA445" s="43" t="e">
        <f>IF(BA444&lt;'Retirement Calculator'!$B$68,BA444+1,NA())</f>
        <v>#N/A</v>
      </c>
      <c r="BB445" s="45" t="str">
        <f>IF(ISERROR(BA445),"",IF(AY445=AY444+1,BB444*(1+'Retirement Calculator'!$B$67),BB444))</f>
        <v/>
      </c>
      <c r="BC445" s="43" t="e">
        <f>IF(ISERROR(BB445),"",FV((1+'Retirement Calculator'!$B$58)^(1/12)-1,BA445,-BB445,,0))</f>
        <v>#N/A</v>
      </c>
      <c r="BD445" s="47" t="e">
        <f>SUM($AJ$5:BB445)</f>
        <v>#N/A</v>
      </c>
      <c r="BF445" s="43" t="str">
        <f>IF(O445="","",SUM($O$5:O445))</f>
        <v/>
      </c>
      <c r="BH445" s="43" t="str">
        <f t="shared" si="132"/>
        <v/>
      </c>
      <c r="BI445" s="43" t="e">
        <f t="shared" si="133"/>
        <v>#N/A</v>
      </c>
      <c r="BJ445" s="43" t="e">
        <f>IF(BJ444&lt;'Retirement Calculator'!$B$68,BJ444+1,NA())</f>
        <v>#N/A</v>
      </c>
      <c r="BM445" s="43" t="str">
        <f t="shared" si="134"/>
        <v/>
      </c>
      <c r="BN445" s="43" t="e">
        <f t="shared" si="135"/>
        <v>#N/A</v>
      </c>
      <c r="BO445" s="43" t="e">
        <f>IF(BO444&lt;'Retirement Calculator'!$B$68,BO444+1,NA())</f>
        <v>#N/A</v>
      </c>
      <c r="BR445" s="43" t="str">
        <f t="shared" si="136"/>
        <v/>
      </c>
      <c r="BS445" s="43" t="e">
        <f t="shared" si="137"/>
        <v>#N/A</v>
      </c>
      <c r="BT445" s="43" t="e">
        <f>IF(BT444&lt;'Retirement Calculator'!$B$68,BT444+1,NA())</f>
        <v>#N/A</v>
      </c>
      <c r="BW445" s="43" t="str">
        <f t="shared" si="138"/>
        <v/>
      </c>
      <c r="BX445" s="43" t="e">
        <f t="shared" si="139"/>
        <v>#N/A</v>
      </c>
      <c r="BY445" s="43" t="e">
        <f>IF(BY444&lt;'Retirement Calculator'!$B$68,BY444+1,NA())</f>
        <v>#N/A</v>
      </c>
    </row>
    <row r="446" spans="1:77">
      <c r="A446" s="44"/>
      <c r="B446" s="12" t="e">
        <f xml:space="preserve"> IF(ISERROR(F446),NA(),AI446)</f>
        <v>#N/A</v>
      </c>
      <c r="C446" s="71"/>
      <c r="D446" s="104"/>
      <c r="E446" s="99"/>
      <c r="F446" s="102" t="e">
        <f t="shared" si="123"/>
        <v>#N/A</v>
      </c>
      <c r="G446" s="103" t="str">
        <f>IF(D446="","",(D446+G445)*(1+((1+'Retirement Calculator'!$B$56)^(1/12)-1)))</f>
        <v/>
      </c>
      <c r="H446" s="55" t="str">
        <f>IF(C446="","",FV((1+'Retirement Calculator'!$B$56)^(1/12)-1,AI446,-C446,,0))</f>
        <v/>
      </c>
      <c r="I446" s="71"/>
      <c r="J446" s="99"/>
      <c r="K446" s="99"/>
      <c r="L446" s="102" t="e">
        <f t="shared" si="124"/>
        <v>#N/A</v>
      </c>
      <c r="M446" s="12" t="str">
        <f>IF(I446="","",FV((1+'Retirement Calculator'!$B$57)^(1/12)-1,AR446,-I446,,0))</f>
        <v/>
      </c>
      <c r="N446" s="12" t="str">
        <f>IF(J446="","",(J446+N445)*(1+((1+'Retirement Calculator'!$B$57)^(1/12)-1)))</f>
        <v/>
      </c>
      <c r="O446" s="71"/>
      <c r="P446" s="71"/>
      <c r="Q446" s="99"/>
      <c r="R446" s="69" t="e">
        <f t="shared" si="125"/>
        <v>#N/A</v>
      </c>
      <c r="S446" s="12" t="str">
        <f>IF(O446="","",FV((1+'Retirement Calculator'!$B$58)^(1/12)-1,BA446,-O446,,0))</f>
        <v/>
      </c>
      <c r="T446" s="43" t="str">
        <f>IF(P446="","",(P446+T445)*(1+((1+'Retirement Calculator'!$B$58)^(1/12)-1)))</f>
        <v/>
      </c>
      <c r="U446" s="71"/>
      <c r="V446" s="99"/>
      <c r="W446" s="108" t="str">
        <f>IF(U446="","",(U446+W445)*(1+((1+'Retirement Calculator'!$C$65)^(1/12)-1)))</f>
        <v/>
      </c>
      <c r="X446" s="73">
        <f t="shared" si="120"/>
        <v>0</v>
      </c>
      <c r="Y446" s="83" t="str">
        <f>IF(ISERROR(B446),"",SUM($X$5:X446))</f>
        <v/>
      </c>
      <c r="Z446" s="73">
        <f t="shared" si="121"/>
        <v>0</v>
      </c>
      <c r="AA446" s="83" t="str">
        <f>IF(ISERROR(B446),"",IF(Z446=0,NA(),SUM($Z$5:Z446)))</f>
        <v/>
      </c>
      <c r="AB446" s="83">
        <f t="shared" si="122"/>
        <v>0</v>
      </c>
      <c r="AC446" s="83" t="str">
        <f>IF(ISERROR(B446),"",IF(AB446=0,NA(),SUM($AB$5:AB446)))</f>
        <v/>
      </c>
      <c r="AD446" s="68" t="str">
        <f>IF(ISERROR(AI446),"",IF(AG446=AG445+1,AD445*(1+'Retirement Calculator'!$B$6),AD445))</f>
        <v/>
      </c>
      <c r="AE446" s="135"/>
      <c r="AF446" s="83" t="str">
        <f>IF(AE446="","",NPER((1+'Retirement Calculator'!$B$15)/(1+'Retirement Calculator'!$B$14)-1,-12*AE446,AA446,,1))</f>
        <v/>
      </c>
      <c r="AG446" s="129" t="str">
        <f t="shared" si="126"/>
        <v/>
      </c>
      <c r="AH446" s="43" t="e">
        <f t="shared" si="127"/>
        <v>#N/A</v>
      </c>
      <c r="AI446" s="43" t="e">
        <f>IF(AI445&lt;'Retirement Calculator'!$B$68,AI445+1,NA())</f>
        <v>#N/A</v>
      </c>
      <c r="AJ446" s="47" t="str">
        <f>IF(ISERROR(AI446),"",IF(AG446=AG445+1,AJ445*(1+'Retirement Calculator'!$B$67),AJ445))</f>
        <v/>
      </c>
      <c r="AK446" s="43" t="e">
        <f>IF(ISERROR(AJ446),"",FV((1+'Retirement Calculator'!$B$56)^(1/12)-1,AI446,-AJ446,,0))</f>
        <v>#N/A</v>
      </c>
      <c r="AL446" s="47">
        <f>SUM($AJ$5:AJ446)</f>
        <v>15743347.467671828</v>
      </c>
      <c r="AN446" s="43" t="str">
        <f>IF(C446="","",SUM($C$5:C446))</f>
        <v/>
      </c>
      <c r="AP446" s="43" t="str">
        <f t="shared" si="128"/>
        <v/>
      </c>
      <c r="AQ446" s="43" t="e">
        <f t="shared" si="129"/>
        <v>#N/A</v>
      </c>
      <c r="AR446" s="43" t="e">
        <f>IF(AR445&lt;'Retirement Calculator'!$B$68,AR445+1,NA())</f>
        <v>#N/A</v>
      </c>
      <c r="AS446" s="45" t="str">
        <f>IF(ISERROR(AR446),"",IF(AP446=AP445+1,AS445*(1+'Retirement Calculator'!$B$67),AS445))</f>
        <v/>
      </c>
      <c r="AT446" s="43" t="e">
        <f>IF(ISERROR(AS446),"",FV((1+'Retirement Calculator'!$B$57)^(1/12)-1,AR446,-AS446,,0))</f>
        <v>#N/A</v>
      </c>
      <c r="AU446" s="47" t="e">
        <f>SUM($AJ$5:AS446)</f>
        <v>#N/A</v>
      </c>
      <c r="AW446" s="43" t="str">
        <f>IF(I446="","",SUM($I$5:I446))</f>
        <v/>
      </c>
      <c r="AY446" s="43" t="str">
        <f t="shared" si="130"/>
        <v/>
      </c>
      <c r="AZ446" s="43" t="e">
        <f t="shared" si="131"/>
        <v>#N/A</v>
      </c>
      <c r="BA446" s="43" t="e">
        <f>IF(BA445&lt;'Retirement Calculator'!$B$68,BA445+1,NA())</f>
        <v>#N/A</v>
      </c>
      <c r="BB446" s="45" t="str">
        <f>IF(ISERROR(BA446),"",IF(AY446=AY445+1,BB445*(1+'Retirement Calculator'!$B$67),BB445))</f>
        <v/>
      </c>
      <c r="BC446" s="43" t="e">
        <f>IF(ISERROR(BB446),"",FV((1+'Retirement Calculator'!$B$58)^(1/12)-1,BA446,-BB446,,0))</f>
        <v>#N/A</v>
      </c>
      <c r="BD446" s="47" t="e">
        <f>SUM($AJ$5:BB446)</f>
        <v>#N/A</v>
      </c>
      <c r="BF446" s="43" t="str">
        <f>IF(O446="","",SUM($O$5:O446))</f>
        <v/>
      </c>
      <c r="BH446" s="43" t="str">
        <f t="shared" si="132"/>
        <v/>
      </c>
      <c r="BI446" s="43" t="e">
        <f t="shared" si="133"/>
        <v>#N/A</v>
      </c>
      <c r="BJ446" s="43" t="e">
        <f>IF(BJ445&lt;'Retirement Calculator'!$B$68,BJ445+1,NA())</f>
        <v>#N/A</v>
      </c>
      <c r="BM446" s="43" t="str">
        <f t="shared" si="134"/>
        <v/>
      </c>
      <c r="BN446" s="43" t="e">
        <f t="shared" si="135"/>
        <v>#N/A</v>
      </c>
      <c r="BO446" s="43" t="e">
        <f>IF(BO445&lt;'Retirement Calculator'!$B$68,BO445+1,NA())</f>
        <v>#N/A</v>
      </c>
      <c r="BR446" s="43" t="str">
        <f t="shared" si="136"/>
        <v/>
      </c>
      <c r="BS446" s="43" t="e">
        <f t="shared" si="137"/>
        <v>#N/A</v>
      </c>
      <c r="BT446" s="43" t="e">
        <f>IF(BT445&lt;'Retirement Calculator'!$B$68,BT445+1,NA())</f>
        <v>#N/A</v>
      </c>
      <c r="BW446" s="43" t="str">
        <f t="shared" si="138"/>
        <v/>
      </c>
      <c r="BX446" s="43" t="e">
        <f t="shared" si="139"/>
        <v>#N/A</v>
      </c>
      <c r="BY446" s="43" t="e">
        <f>IF(BY445&lt;'Retirement Calculator'!$B$68,BY445+1,NA())</f>
        <v>#N/A</v>
      </c>
    </row>
    <row r="447" spans="1:77">
      <c r="A447" s="44"/>
      <c r="B447" s="12" t="e">
        <f xml:space="preserve"> IF(ISERROR(F447),NA(),AI447)</f>
        <v>#N/A</v>
      </c>
      <c r="C447" s="71"/>
      <c r="D447" s="104"/>
      <c r="E447" s="99"/>
      <c r="F447" s="102" t="e">
        <f t="shared" si="123"/>
        <v>#N/A</v>
      </c>
      <c r="G447" s="103" t="str">
        <f>IF(D447="","",(D447+G446)*(1+((1+'Retirement Calculator'!$B$56)^(1/12)-1)))</f>
        <v/>
      </c>
      <c r="H447" s="55" t="str">
        <f>IF(C447="","",FV((1+'Retirement Calculator'!$B$56)^(1/12)-1,AI447,-C447,,0))</f>
        <v/>
      </c>
      <c r="I447" s="71"/>
      <c r="J447" s="99"/>
      <c r="K447" s="99"/>
      <c r="L447" s="102" t="e">
        <f t="shared" si="124"/>
        <v>#N/A</v>
      </c>
      <c r="M447" s="12" t="str">
        <f>IF(I447="","",FV((1+'Retirement Calculator'!$B$57)^(1/12)-1,AR447,-I447,,0))</f>
        <v/>
      </c>
      <c r="N447" s="12" t="str">
        <f>IF(J447="","",(J447+N446)*(1+((1+'Retirement Calculator'!$B$57)^(1/12)-1)))</f>
        <v/>
      </c>
      <c r="O447" s="71"/>
      <c r="P447" s="71"/>
      <c r="Q447" s="99"/>
      <c r="R447" s="69" t="e">
        <f t="shared" si="125"/>
        <v>#N/A</v>
      </c>
      <c r="S447" s="12" t="str">
        <f>IF(O447="","",FV((1+'Retirement Calculator'!$B$58)^(1/12)-1,BA447,-O447,,0))</f>
        <v/>
      </c>
      <c r="T447" s="43" t="str">
        <f>IF(P447="","",(P447+T446)*(1+((1+'Retirement Calculator'!$B$58)^(1/12)-1)))</f>
        <v/>
      </c>
      <c r="U447" s="71"/>
      <c r="V447" s="99"/>
      <c r="W447" s="108" t="str">
        <f>IF(U447="","",(U447+W446)*(1+((1+'Retirement Calculator'!$C$65)^(1/12)-1)))</f>
        <v/>
      </c>
      <c r="X447" s="73">
        <f t="shared" si="120"/>
        <v>0</v>
      </c>
      <c r="Y447" s="83" t="str">
        <f>IF(ISERROR(B447),"",SUM($X$5:X447))</f>
        <v/>
      </c>
      <c r="Z447" s="73">
        <f t="shared" si="121"/>
        <v>0</v>
      </c>
      <c r="AA447" s="83" t="str">
        <f>IF(ISERROR(B447),"",IF(Z447=0,NA(),SUM($Z$5:Z447)))</f>
        <v/>
      </c>
      <c r="AB447" s="83">
        <f t="shared" si="122"/>
        <v>0</v>
      </c>
      <c r="AC447" s="83" t="str">
        <f>IF(ISERROR(B447),"",IF(AB447=0,NA(),SUM($AB$5:AB447)))</f>
        <v/>
      </c>
      <c r="AD447" s="68" t="str">
        <f>IF(ISERROR(AI447),"",IF(AG447=AG446+1,AD446*(1+'Retirement Calculator'!$B$6),AD446))</f>
        <v/>
      </c>
      <c r="AE447" s="135"/>
      <c r="AF447" s="83" t="str">
        <f>IF(AE447="","",NPER((1+'Retirement Calculator'!$B$15)/(1+'Retirement Calculator'!$B$14)-1,-12*AE447,AA447,,1))</f>
        <v/>
      </c>
      <c r="AG447" s="129" t="str">
        <f t="shared" si="126"/>
        <v/>
      </c>
      <c r="AH447" s="43" t="e">
        <f t="shared" si="127"/>
        <v>#N/A</v>
      </c>
      <c r="AI447" s="43" t="e">
        <f>IF(AI446&lt;'Retirement Calculator'!$B$68,AI446+1,NA())</f>
        <v>#N/A</v>
      </c>
      <c r="AJ447" s="47" t="str">
        <f>IF(ISERROR(AI447),"",IF(AG447=AG446+1,AJ446*(1+'Retirement Calculator'!$B$67),AJ446))</f>
        <v/>
      </c>
      <c r="AK447" s="43" t="e">
        <f>IF(ISERROR(AJ447),"",FV((1+'Retirement Calculator'!$B$56)^(1/12)-1,AI447,-AJ447,,0))</f>
        <v>#N/A</v>
      </c>
      <c r="AL447" s="47">
        <f>SUM($AJ$5:AJ447)</f>
        <v>15743347.467671828</v>
      </c>
      <c r="AN447" s="43" t="str">
        <f>IF(C447="","",SUM($C$5:C447))</f>
        <v/>
      </c>
      <c r="AP447" s="43" t="str">
        <f t="shared" si="128"/>
        <v/>
      </c>
      <c r="AQ447" s="43" t="e">
        <f t="shared" si="129"/>
        <v>#N/A</v>
      </c>
      <c r="AR447" s="43" t="e">
        <f>IF(AR446&lt;'Retirement Calculator'!$B$68,AR446+1,NA())</f>
        <v>#N/A</v>
      </c>
      <c r="AS447" s="45" t="str">
        <f>IF(ISERROR(AR447),"",IF(AP447=AP446+1,AS446*(1+'Retirement Calculator'!$B$67),AS446))</f>
        <v/>
      </c>
      <c r="AT447" s="43" t="e">
        <f>IF(ISERROR(AS447),"",FV((1+'Retirement Calculator'!$B$57)^(1/12)-1,AR447,-AS447,,0))</f>
        <v>#N/A</v>
      </c>
      <c r="AU447" s="47" t="e">
        <f>SUM($AJ$5:AS447)</f>
        <v>#N/A</v>
      </c>
      <c r="AW447" s="43" t="str">
        <f>IF(I447="","",SUM($I$5:I447))</f>
        <v/>
      </c>
      <c r="AY447" s="43" t="str">
        <f t="shared" si="130"/>
        <v/>
      </c>
      <c r="AZ447" s="43" t="e">
        <f t="shared" si="131"/>
        <v>#N/A</v>
      </c>
      <c r="BA447" s="43" t="e">
        <f>IF(BA446&lt;'Retirement Calculator'!$B$68,BA446+1,NA())</f>
        <v>#N/A</v>
      </c>
      <c r="BB447" s="45" t="str">
        <f>IF(ISERROR(BA447),"",IF(AY447=AY446+1,BB446*(1+'Retirement Calculator'!$B$67),BB446))</f>
        <v/>
      </c>
      <c r="BC447" s="43" t="e">
        <f>IF(ISERROR(BB447),"",FV((1+'Retirement Calculator'!$B$58)^(1/12)-1,BA447,-BB447,,0))</f>
        <v>#N/A</v>
      </c>
      <c r="BD447" s="47" t="e">
        <f>SUM($AJ$5:BB447)</f>
        <v>#N/A</v>
      </c>
      <c r="BF447" s="43" t="str">
        <f>IF(O447="","",SUM($O$5:O447))</f>
        <v/>
      </c>
      <c r="BH447" s="43" t="str">
        <f t="shared" si="132"/>
        <v/>
      </c>
      <c r="BI447" s="43" t="e">
        <f t="shared" si="133"/>
        <v>#N/A</v>
      </c>
      <c r="BJ447" s="43" t="e">
        <f>IF(BJ446&lt;'Retirement Calculator'!$B$68,BJ446+1,NA())</f>
        <v>#N/A</v>
      </c>
      <c r="BM447" s="43" t="str">
        <f t="shared" si="134"/>
        <v/>
      </c>
      <c r="BN447" s="43" t="e">
        <f t="shared" si="135"/>
        <v>#N/A</v>
      </c>
      <c r="BO447" s="43" t="e">
        <f>IF(BO446&lt;'Retirement Calculator'!$B$68,BO446+1,NA())</f>
        <v>#N/A</v>
      </c>
      <c r="BR447" s="43" t="str">
        <f t="shared" si="136"/>
        <v/>
      </c>
      <c r="BS447" s="43" t="e">
        <f t="shared" si="137"/>
        <v>#N/A</v>
      </c>
      <c r="BT447" s="43" t="e">
        <f>IF(BT446&lt;'Retirement Calculator'!$B$68,BT446+1,NA())</f>
        <v>#N/A</v>
      </c>
      <c r="BW447" s="43" t="str">
        <f t="shared" si="138"/>
        <v/>
      </c>
      <c r="BX447" s="43" t="e">
        <f t="shared" si="139"/>
        <v>#N/A</v>
      </c>
      <c r="BY447" s="43" t="e">
        <f>IF(BY446&lt;'Retirement Calculator'!$B$68,BY446+1,NA())</f>
        <v>#N/A</v>
      </c>
    </row>
    <row r="448" spans="1:77">
      <c r="A448" s="44"/>
      <c r="B448" s="12" t="e">
        <f xml:space="preserve"> IF(ISERROR(F448),NA(),AI448)</f>
        <v>#N/A</v>
      </c>
      <c r="C448" s="71"/>
      <c r="D448" s="104"/>
      <c r="E448" s="99"/>
      <c r="F448" s="102" t="e">
        <f t="shared" si="123"/>
        <v>#N/A</v>
      </c>
      <c r="G448" s="103" t="str">
        <f>IF(D448="","",(D448+G447)*(1+((1+'Retirement Calculator'!$B$56)^(1/12)-1)))</f>
        <v/>
      </c>
      <c r="H448" s="55" t="str">
        <f>IF(C448="","",FV((1+'Retirement Calculator'!$B$56)^(1/12)-1,AI448,-C448,,0))</f>
        <v/>
      </c>
      <c r="I448" s="71"/>
      <c r="J448" s="99"/>
      <c r="K448" s="99"/>
      <c r="L448" s="102" t="e">
        <f t="shared" si="124"/>
        <v>#N/A</v>
      </c>
      <c r="M448" s="12" t="str">
        <f>IF(I448="","",FV((1+'Retirement Calculator'!$B$57)^(1/12)-1,AR448,-I448,,0))</f>
        <v/>
      </c>
      <c r="N448" s="12" t="str">
        <f>IF(J448="","",(J448+N447)*(1+((1+'Retirement Calculator'!$B$57)^(1/12)-1)))</f>
        <v/>
      </c>
      <c r="O448" s="71"/>
      <c r="P448" s="71"/>
      <c r="Q448" s="99"/>
      <c r="R448" s="69" t="e">
        <f t="shared" si="125"/>
        <v>#N/A</v>
      </c>
      <c r="S448" s="12" t="str">
        <f>IF(O448="","",FV((1+'Retirement Calculator'!$B$58)^(1/12)-1,BA448,-O448,,0))</f>
        <v/>
      </c>
      <c r="T448" s="43" t="str">
        <f>IF(P448="","",(P448+T447)*(1+((1+'Retirement Calculator'!$B$58)^(1/12)-1)))</f>
        <v/>
      </c>
      <c r="U448" s="71"/>
      <c r="V448" s="99"/>
      <c r="W448" s="108" t="str">
        <f>IF(U448="","",(U448+W447)*(1+((1+'Retirement Calculator'!$C$65)^(1/12)-1)))</f>
        <v/>
      </c>
      <c r="X448" s="73">
        <f t="shared" si="120"/>
        <v>0</v>
      </c>
      <c r="Y448" s="83" t="str">
        <f>IF(ISERROR(B448),"",SUM($X$5:X448))</f>
        <v/>
      </c>
      <c r="Z448" s="73">
        <f t="shared" si="121"/>
        <v>0</v>
      </c>
      <c r="AA448" s="83" t="str">
        <f>IF(ISERROR(B448),"",IF(Z448=0,NA(),SUM($Z$5:Z448)))</f>
        <v/>
      </c>
      <c r="AB448" s="83">
        <f t="shared" si="122"/>
        <v>0</v>
      </c>
      <c r="AC448" s="83" t="str">
        <f>IF(ISERROR(B448),"",IF(AB448=0,NA(),SUM($AB$5:AB448)))</f>
        <v/>
      </c>
      <c r="AD448" s="68" t="str">
        <f>IF(ISERROR(AI448),"",IF(AG448=AG447+1,AD447*(1+'Retirement Calculator'!$B$6),AD447))</f>
        <v/>
      </c>
      <c r="AE448" s="135"/>
      <c r="AF448" s="83" t="str">
        <f>IF(AE448="","",NPER((1+'Retirement Calculator'!$B$15)/(1+'Retirement Calculator'!$B$14)-1,-12*AE448,AA448,,1))</f>
        <v/>
      </c>
      <c r="AG448" s="129" t="str">
        <f t="shared" si="126"/>
        <v/>
      </c>
      <c r="AH448" s="43" t="e">
        <f t="shared" si="127"/>
        <v>#N/A</v>
      </c>
      <c r="AI448" s="43" t="e">
        <f>IF(AI447&lt;'Retirement Calculator'!$B$68,AI447+1,NA())</f>
        <v>#N/A</v>
      </c>
      <c r="AJ448" s="47" t="str">
        <f>IF(ISERROR(AI448),"",IF(AG448=AG447+1,AJ447*(1+'Retirement Calculator'!$B$67),AJ447))</f>
        <v/>
      </c>
      <c r="AK448" s="43" t="e">
        <f>IF(ISERROR(AJ448),"",FV((1+'Retirement Calculator'!$B$56)^(1/12)-1,AI448,-AJ448,,0))</f>
        <v>#N/A</v>
      </c>
      <c r="AL448" s="47">
        <f>SUM($AJ$5:AJ448)</f>
        <v>15743347.467671828</v>
      </c>
      <c r="AN448" s="43" t="str">
        <f>IF(C448="","",SUM($C$5:C448))</f>
        <v/>
      </c>
      <c r="AP448" s="43" t="str">
        <f t="shared" si="128"/>
        <v/>
      </c>
      <c r="AQ448" s="43" t="e">
        <f t="shared" si="129"/>
        <v>#N/A</v>
      </c>
      <c r="AR448" s="43" t="e">
        <f>IF(AR447&lt;'Retirement Calculator'!$B$68,AR447+1,NA())</f>
        <v>#N/A</v>
      </c>
      <c r="AS448" s="45" t="str">
        <f>IF(ISERROR(AR448),"",IF(AP448=AP447+1,AS447*(1+'Retirement Calculator'!$B$67),AS447))</f>
        <v/>
      </c>
      <c r="AT448" s="43" t="e">
        <f>IF(ISERROR(AS448),"",FV((1+'Retirement Calculator'!$B$57)^(1/12)-1,AR448,-AS448,,0))</f>
        <v>#N/A</v>
      </c>
      <c r="AU448" s="47" t="e">
        <f>SUM($AJ$5:AS448)</f>
        <v>#N/A</v>
      </c>
      <c r="AW448" s="43" t="str">
        <f>IF(I448="","",SUM($I$5:I448))</f>
        <v/>
      </c>
      <c r="AY448" s="43" t="str">
        <f t="shared" si="130"/>
        <v/>
      </c>
      <c r="AZ448" s="43" t="e">
        <f t="shared" si="131"/>
        <v>#N/A</v>
      </c>
      <c r="BA448" s="43" t="e">
        <f>IF(BA447&lt;'Retirement Calculator'!$B$68,BA447+1,NA())</f>
        <v>#N/A</v>
      </c>
      <c r="BB448" s="45" t="str">
        <f>IF(ISERROR(BA448),"",IF(AY448=AY447+1,BB447*(1+'Retirement Calculator'!$B$67),BB447))</f>
        <v/>
      </c>
      <c r="BC448" s="43" t="e">
        <f>IF(ISERROR(BB448),"",FV((1+'Retirement Calculator'!$B$58)^(1/12)-1,BA448,-BB448,,0))</f>
        <v>#N/A</v>
      </c>
      <c r="BD448" s="47" t="e">
        <f>SUM($AJ$5:BB448)</f>
        <v>#N/A</v>
      </c>
      <c r="BF448" s="43" t="str">
        <f>IF(O448="","",SUM($O$5:O448))</f>
        <v/>
      </c>
      <c r="BH448" s="43" t="str">
        <f t="shared" si="132"/>
        <v/>
      </c>
      <c r="BI448" s="43" t="e">
        <f t="shared" si="133"/>
        <v>#N/A</v>
      </c>
      <c r="BJ448" s="43" t="e">
        <f>IF(BJ447&lt;'Retirement Calculator'!$B$68,BJ447+1,NA())</f>
        <v>#N/A</v>
      </c>
      <c r="BM448" s="43" t="str">
        <f t="shared" si="134"/>
        <v/>
      </c>
      <c r="BN448" s="43" t="e">
        <f t="shared" si="135"/>
        <v>#N/A</v>
      </c>
      <c r="BO448" s="43" t="e">
        <f>IF(BO447&lt;'Retirement Calculator'!$B$68,BO447+1,NA())</f>
        <v>#N/A</v>
      </c>
      <c r="BR448" s="43" t="str">
        <f t="shared" si="136"/>
        <v/>
      </c>
      <c r="BS448" s="43" t="e">
        <f t="shared" si="137"/>
        <v>#N/A</v>
      </c>
      <c r="BT448" s="43" t="e">
        <f>IF(BT447&lt;'Retirement Calculator'!$B$68,BT447+1,NA())</f>
        <v>#N/A</v>
      </c>
      <c r="BW448" s="43" t="str">
        <f t="shared" si="138"/>
        <v/>
      </c>
      <c r="BX448" s="43" t="e">
        <f t="shared" si="139"/>
        <v>#N/A</v>
      </c>
      <c r="BY448" s="43" t="e">
        <f>IF(BY447&lt;'Retirement Calculator'!$B$68,BY447+1,NA())</f>
        <v>#N/A</v>
      </c>
    </row>
    <row r="449" spans="1:77">
      <c r="A449" s="44"/>
      <c r="B449" s="12" t="e">
        <f xml:space="preserve"> IF(ISERROR(F449),NA(),AI449)</f>
        <v>#N/A</v>
      </c>
      <c r="C449" s="71"/>
      <c r="D449" s="104"/>
      <c r="E449" s="99"/>
      <c r="F449" s="102" t="e">
        <f t="shared" si="123"/>
        <v>#N/A</v>
      </c>
      <c r="G449" s="103" t="str">
        <f>IF(D449="","",(D449+G448)*(1+((1+'Retirement Calculator'!$B$56)^(1/12)-1)))</f>
        <v/>
      </c>
      <c r="H449" s="55" t="str">
        <f>IF(C449="","",FV((1+'Retirement Calculator'!$B$56)^(1/12)-1,AI449,-C449,,0))</f>
        <v/>
      </c>
      <c r="I449" s="71"/>
      <c r="J449" s="99"/>
      <c r="K449" s="99"/>
      <c r="L449" s="102" t="e">
        <f t="shared" si="124"/>
        <v>#N/A</v>
      </c>
      <c r="M449" s="12" t="str">
        <f>IF(I449="","",FV((1+'Retirement Calculator'!$B$57)^(1/12)-1,AR449,-I449,,0))</f>
        <v/>
      </c>
      <c r="N449" s="12" t="str">
        <f>IF(J449="","",(J449+N448)*(1+((1+'Retirement Calculator'!$B$57)^(1/12)-1)))</f>
        <v/>
      </c>
      <c r="O449" s="71"/>
      <c r="P449" s="71"/>
      <c r="Q449" s="99"/>
      <c r="R449" s="69" t="e">
        <f t="shared" si="125"/>
        <v>#N/A</v>
      </c>
      <c r="S449" s="12" t="str">
        <f>IF(O449="","",FV((1+'Retirement Calculator'!$B$58)^(1/12)-1,BA449,-O449,,0))</f>
        <v/>
      </c>
      <c r="T449" s="43" t="str">
        <f>IF(P449="","",(P449+T448)*(1+((1+'Retirement Calculator'!$B$58)^(1/12)-1)))</f>
        <v/>
      </c>
      <c r="U449" s="71"/>
      <c r="V449" s="99"/>
      <c r="W449" s="108" t="str">
        <f>IF(U449="","",(U449+W448)*(1+((1+'Retirement Calculator'!$C$65)^(1/12)-1)))</f>
        <v/>
      </c>
      <c r="X449" s="73">
        <f t="shared" si="120"/>
        <v>0</v>
      </c>
      <c r="Y449" s="83" t="str">
        <f>IF(ISERROR(B449),"",SUM($X$5:X449))</f>
        <v/>
      </c>
      <c r="Z449" s="73">
        <f t="shared" si="121"/>
        <v>0</v>
      </c>
      <c r="AA449" s="83" t="str">
        <f>IF(ISERROR(B449),"",IF(Z449=0,NA(),SUM($Z$5:Z449)))</f>
        <v/>
      </c>
      <c r="AB449" s="83">
        <f t="shared" si="122"/>
        <v>0</v>
      </c>
      <c r="AC449" s="83" t="str">
        <f>IF(ISERROR(B449),"",IF(AB449=0,NA(),SUM($AB$5:AB449)))</f>
        <v/>
      </c>
      <c r="AD449" s="68" t="str">
        <f>IF(ISERROR(AI449),"",IF(AG449=AG448+1,AD448*(1+'Retirement Calculator'!$B$6),AD448))</f>
        <v/>
      </c>
      <c r="AE449" s="135"/>
      <c r="AF449" s="83" t="str">
        <f>IF(AE449="","",NPER((1+'Retirement Calculator'!$B$15)/(1+'Retirement Calculator'!$B$14)-1,-12*AE449,AA449,,1))</f>
        <v/>
      </c>
      <c r="AG449" s="129" t="str">
        <f t="shared" si="126"/>
        <v/>
      </c>
      <c r="AH449" s="43" t="e">
        <f t="shared" si="127"/>
        <v>#N/A</v>
      </c>
      <c r="AI449" s="43" t="e">
        <f>IF(AI448&lt;'Retirement Calculator'!$B$68,AI448+1,NA())</f>
        <v>#N/A</v>
      </c>
      <c r="AJ449" s="47" t="str">
        <f>IF(ISERROR(AI449),"",IF(AG449=AG448+1,AJ448*(1+'Retirement Calculator'!$B$67),AJ448))</f>
        <v/>
      </c>
      <c r="AK449" s="43" t="e">
        <f>IF(ISERROR(AJ449),"",FV((1+'Retirement Calculator'!$B$56)^(1/12)-1,AI449,-AJ449,,0))</f>
        <v>#N/A</v>
      </c>
      <c r="AL449" s="47">
        <f>SUM($AJ$5:AJ449)</f>
        <v>15743347.467671828</v>
      </c>
      <c r="AN449" s="43" t="str">
        <f>IF(C449="","",SUM($C$5:C449))</f>
        <v/>
      </c>
      <c r="AP449" s="43" t="str">
        <f t="shared" si="128"/>
        <v/>
      </c>
      <c r="AQ449" s="43" t="e">
        <f t="shared" si="129"/>
        <v>#N/A</v>
      </c>
      <c r="AR449" s="43" t="e">
        <f>IF(AR448&lt;'Retirement Calculator'!$B$68,AR448+1,NA())</f>
        <v>#N/A</v>
      </c>
      <c r="AS449" s="45" t="str">
        <f>IF(ISERROR(AR449),"",IF(AP449=AP448+1,AS448*(1+'Retirement Calculator'!$B$67),AS448))</f>
        <v/>
      </c>
      <c r="AT449" s="43" t="e">
        <f>IF(ISERROR(AS449),"",FV((1+'Retirement Calculator'!$B$57)^(1/12)-1,AR449,-AS449,,0))</f>
        <v>#N/A</v>
      </c>
      <c r="AU449" s="47" t="e">
        <f>SUM($AJ$5:AS449)</f>
        <v>#N/A</v>
      </c>
      <c r="AW449" s="43" t="str">
        <f>IF(I449="","",SUM($I$5:I449))</f>
        <v/>
      </c>
      <c r="AY449" s="43" t="str">
        <f t="shared" si="130"/>
        <v/>
      </c>
      <c r="AZ449" s="43" t="e">
        <f t="shared" si="131"/>
        <v>#N/A</v>
      </c>
      <c r="BA449" s="43" t="e">
        <f>IF(BA448&lt;'Retirement Calculator'!$B$68,BA448+1,NA())</f>
        <v>#N/A</v>
      </c>
      <c r="BB449" s="45" t="str">
        <f>IF(ISERROR(BA449),"",IF(AY449=AY448+1,BB448*(1+'Retirement Calculator'!$B$67),BB448))</f>
        <v/>
      </c>
      <c r="BC449" s="43" t="e">
        <f>IF(ISERROR(BB449),"",FV((1+'Retirement Calculator'!$B$58)^(1/12)-1,BA449,-BB449,,0))</f>
        <v>#N/A</v>
      </c>
      <c r="BD449" s="47" t="e">
        <f>SUM($AJ$5:BB449)</f>
        <v>#N/A</v>
      </c>
      <c r="BF449" s="43" t="str">
        <f>IF(O449="","",SUM($O$5:O449))</f>
        <v/>
      </c>
      <c r="BH449" s="43" t="str">
        <f t="shared" si="132"/>
        <v/>
      </c>
      <c r="BI449" s="43" t="e">
        <f t="shared" si="133"/>
        <v>#N/A</v>
      </c>
      <c r="BJ449" s="43" t="e">
        <f>IF(BJ448&lt;'Retirement Calculator'!$B$68,BJ448+1,NA())</f>
        <v>#N/A</v>
      </c>
      <c r="BM449" s="43" t="str">
        <f t="shared" si="134"/>
        <v/>
      </c>
      <c r="BN449" s="43" t="e">
        <f t="shared" si="135"/>
        <v>#N/A</v>
      </c>
      <c r="BO449" s="43" t="e">
        <f>IF(BO448&lt;'Retirement Calculator'!$B$68,BO448+1,NA())</f>
        <v>#N/A</v>
      </c>
      <c r="BR449" s="43" t="str">
        <f t="shared" si="136"/>
        <v/>
      </c>
      <c r="BS449" s="43" t="e">
        <f t="shared" si="137"/>
        <v>#N/A</v>
      </c>
      <c r="BT449" s="43" t="e">
        <f>IF(BT448&lt;'Retirement Calculator'!$B$68,BT448+1,NA())</f>
        <v>#N/A</v>
      </c>
      <c r="BW449" s="43" t="str">
        <f t="shared" si="138"/>
        <v/>
      </c>
      <c r="BX449" s="43" t="e">
        <f t="shared" si="139"/>
        <v>#N/A</v>
      </c>
      <c r="BY449" s="43" t="e">
        <f>IF(BY448&lt;'Retirement Calculator'!$B$68,BY448+1,NA())</f>
        <v>#N/A</v>
      </c>
    </row>
    <row r="450" spans="1:77">
      <c r="A450" s="44"/>
      <c r="B450" s="12" t="e">
        <f xml:space="preserve"> IF(ISERROR(F450),NA(),AI450)</f>
        <v>#N/A</v>
      </c>
      <c r="C450" s="71"/>
      <c r="D450" s="104"/>
      <c r="E450" s="99"/>
      <c r="F450" s="102" t="e">
        <f t="shared" si="123"/>
        <v>#N/A</v>
      </c>
      <c r="G450" s="103" t="str">
        <f>IF(D450="","",(D450+G449)*(1+((1+'Retirement Calculator'!$B$56)^(1/12)-1)))</f>
        <v/>
      </c>
      <c r="H450" s="55" t="str">
        <f>IF(C450="","",FV((1+'Retirement Calculator'!$B$56)^(1/12)-1,AI450,-C450,,0))</f>
        <v/>
      </c>
      <c r="I450" s="71"/>
      <c r="J450" s="99"/>
      <c r="K450" s="99"/>
      <c r="L450" s="102" t="e">
        <f t="shared" si="124"/>
        <v>#N/A</v>
      </c>
      <c r="M450" s="12" t="str">
        <f>IF(I450="","",FV((1+'Retirement Calculator'!$B$57)^(1/12)-1,AR450,-I450,,0))</f>
        <v/>
      </c>
      <c r="N450" s="12" t="str">
        <f>IF(J450="","",(J450+N449)*(1+((1+'Retirement Calculator'!$B$57)^(1/12)-1)))</f>
        <v/>
      </c>
      <c r="O450" s="71"/>
      <c r="P450" s="71"/>
      <c r="Q450" s="99"/>
      <c r="R450" s="69" t="e">
        <f t="shared" si="125"/>
        <v>#N/A</v>
      </c>
      <c r="S450" s="12" t="str">
        <f>IF(O450="","",FV((1+'Retirement Calculator'!$B$58)^(1/12)-1,BA450,-O450,,0))</f>
        <v/>
      </c>
      <c r="T450" s="43" t="str">
        <f>IF(P450="","",(P450+T449)*(1+((1+'Retirement Calculator'!$B$58)^(1/12)-1)))</f>
        <v/>
      </c>
      <c r="U450" s="71"/>
      <c r="V450" s="99"/>
      <c r="W450" s="108" t="str">
        <f>IF(U450="","",(U450+W449)*(1+((1+'Retirement Calculator'!$C$65)^(1/12)-1)))</f>
        <v/>
      </c>
      <c r="X450" s="73">
        <f t="shared" si="120"/>
        <v>0</v>
      </c>
      <c r="Y450" s="83" t="str">
        <f>IF(ISERROR(B450),"",SUM($X$5:X450))</f>
        <v/>
      </c>
      <c r="Z450" s="73">
        <f t="shared" si="121"/>
        <v>0</v>
      </c>
      <c r="AA450" s="83" t="str">
        <f>IF(ISERROR(B450),"",IF(Z450=0,NA(),SUM($Z$5:Z450)))</f>
        <v/>
      </c>
      <c r="AB450" s="83">
        <f t="shared" si="122"/>
        <v>0</v>
      </c>
      <c r="AC450" s="83" t="str">
        <f>IF(ISERROR(B450),"",IF(AB450=0,NA(),SUM($AB$5:AB450)))</f>
        <v/>
      </c>
      <c r="AD450" s="68" t="str">
        <f>IF(ISERROR(AI450),"",IF(AG450=AG449+1,AD449*(1+'Retirement Calculator'!$B$6),AD449))</f>
        <v/>
      </c>
      <c r="AE450" s="135"/>
      <c r="AF450" s="83" t="str">
        <f>IF(AE450="","",NPER((1+'Retirement Calculator'!$B$15)/(1+'Retirement Calculator'!$B$14)-1,-12*AE450,AA450,,1))</f>
        <v/>
      </c>
      <c r="AG450" s="129" t="str">
        <f t="shared" si="126"/>
        <v/>
      </c>
      <c r="AH450" s="43" t="e">
        <f t="shared" si="127"/>
        <v>#N/A</v>
      </c>
      <c r="AI450" s="43" t="e">
        <f>IF(AI449&lt;'Retirement Calculator'!$B$68,AI449+1,NA())</f>
        <v>#N/A</v>
      </c>
      <c r="AJ450" s="47" t="str">
        <f>IF(ISERROR(AI450),"",IF(AG450=AG449+1,AJ449*(1+'Retirement Calculator'!$B$67),AJ449))</f>
        <v/>
      </c>
      <c r="AK450" s="43" t="e">
        <f>IF(ISERROR(AJ450),"",FV((1+'Retirement Calculator'!$B$56)^(1/12)-1,AI450,-AJ450,,0))</f>
        <v>#N/A</v>
      </c>
      <c r="AL450" s="47">
        <f>SUM($AJ$5:AJ450)</f>
        <v>15743347.467671828</v>
      </c>
      <c r="AN450" s="43" t="str">
        <f>IF(C450="","",SUM($C$5:C450))</f>
        <v/>
      </c>
      <c r="AP450" s="43" t="str">
        <f t="shared" si="128"/>
        <v/>
      </c>
      <c r="AQ450" s="43" t="e">
        <f t="shared" si="129"/>
        <v>#N/A</v>
      </c>
      <c r="AR450" s="43" t="e">
        <f>IF(AR449&lt;'Retirement Calculator'!$B$68,AR449+1,NA())</f>
        <v>#N/A</v>
      </c>
      <c r="AS450" s="45" t="str">
        <f>IF(ISERROR(AR450),"",IF(AP450=AP449+1,AS449*(1+'Retirement Calculator'!$B$67),AS449))</f>
        <v/>
      </c>
      <c r="AT450" s="43" t="e">
        <f>IF(ISERROR(AS450),"",FV((1+'Retirement Calculator'!$B$57)^(1/12)-1,AR450,-AS450,,0))</f>
        <v>#N/A</v>
      </c>
      <c r="AU450" s="47" t="e">
        <f>SUM($AJ$5:AS450)</f>
        <v>#N/A</v>
      </c>
      <c r="AW450" s="43" t="str">
        <f>IF(I450="","",SUM($I$5:I450))</f>
        <v/>
      </c>
      <c r="AY450" s="43" t="str">
        <f t="shared" si="130"/>
        <v/>
      </c>
      <c r="AZ450" s="43" t="e">
        <f t="shared" si="131"/>
        <v>#N/A</v>
      </c>
      <c r="BA450" s="43" t="e">
        <f>IF(BA449&lt;'Retirement Calculator'!$B$68,BA449+1,NA())</f>
        <v>#N/A</v>
      </c>
      <c r="BB450" s="45" t="str">
        <f>IF(ISERROR(BA450),"",IF(AY450=AY449+1,BB449*(1+'Retirement Calculator'!$B$67),BB449))</f>
        <v/>
      </c>
      <c r="BC450" s="43" t="e">
        <f>IF(ISERROR(BB450),"",FV((1+'Retirement Calculator'!$B$58)^(1/12)-1,BA450,-BB450,,0))</f>
        <v>#N/A</v>
      </c>
      <c r="BD450" s="47" t="e">
        <f>SUM($AJ$5:BB450)</f>
        <v>#N/A</v>
      </c>
      <c r="BF450" s="43" t="str">
        <f>IF(O450="","",SUM($O$5:O450))</f>
        <v/>
      </c>
      <c r="BH450" s="43" t="str">
        <f t="shared" si="132"/>
        <v/>
      </c>
      <c r="BI450" s="43" t="e">
        <f t="shared" si="133"/>
        <v>#N/A</v>
      </c>
      <c r="BJ450" s="43" t="e">
        <f>IF(BJ449&lt;'Retirement Calculator'!$B$68,BJ449+1,NA())</f>
        <v>#N/A</v>
      </c>
      <c r="BM450" s="43" t="str">
        <f t="shared" si="134"/>
        <v/>
      </c>
      <c r="BN450" s="43" t="e">
        <f t="shared" si="135"/>
        <v>#N/A</v>
      </c>
      <c r="BO450" s="43" t="e">
        <f>IF(BO449&lt;'Retirement Calculator'!$B$68,BO449+1,NA())</f>
        <v>#N/A</v>
      </c>
      <c r="BR450" s="43" t="str">
        <f t="shared" si="136"/>
        <v/>
      </c>
      <c r="BS450" s="43" t="e">
        <f t="shared" si="137"/>
        <v>#N/A</v>
      </c>
      <c r="BT450" s="43" t="e">
        <f>IF(BT449&lt;'Retirement Calculator'!$B$68,BT449+1,NA())</f>
        <v>#N/A</v>
      </c>
      <c r="BW450" s="43" t="str">
        <f t="shared" si="138"/>
        <v/>
      </c>
      <c r="BX450" s="43" t="e">
        <f t="shared" si="139"/>
        <v>#N/A</v>
      </c>
      <c r="BY450" s="43" t="e">
        <f>IF(BY449&lt;'Retirement Calculator'!$B$68,BY449+1,NA())</f>
        <v>#N/A</v>
      </c>
    </row>
    <row r="451" spans="1:77">
      <c r="A451" s="44"/>
      <c r="B451" s="12" t="e">
        <f xml:space="preserve"> IF(ISERROR(F451),NA(),AI451)</f>
        <v>#N/A</v>
      </c>
      <c r="C451" s="71"/>
      <c r="D451" s="104"/>
      <c r="E451" s="99"/>
      <c r="F451" s="102" t="e">
        <f t="shared" si="123"/>
        <v>#N/A</v>
      </c>
      <c r="G451" s="103" t="str">
        <f>IF(D451="","",(D451+G450)*(1+((1+'Retirement Calculator'!$B$56)^(1/12)-1)))</f>
        <v/>
      </c>
      <c r="H451" s="55" t="str">
        <f>IF(C451="","",FV((1+'Retirement Calculator'!$B$56)^(1/12)-1,AI451,-C451,,0))</f>
        <v/>
      </c>
      <c r="I451" s="71"/>
      <c r="J451" s="99"/>
      <c r="K451" s="99"/>
      <c r="L451" s="102" t="e">
        <f t="shared" si="124"/>
        <v>#N/A</v>
      </c>
      <c r="M451" s="12" t="str">
        <f>IF(I451="","",FV((1+'Retirement Calculator'!$B$57)^(1/12)-1,AR451,-I451,,0))</f>
        <v/>
      </c>
      <c r="N451" s="12" t="str">
        <f>IF(J451="","",(J451+N450)*(1+((1+'Retirement Calculator'!$B$57)^(1/12)-1)))</f>
        <v/>
      </c>
      <c r="O451" s="71"/>
      <c r="P451" s="71"/>
      <c r="Q451" s="99"/>
      <c r="R451" s="69" t="e">
        <f t="shared" si="125"/>
        <v>#N/A</v>
      </c>
      <c r="S451" s="12" t="str">
        <f>IF(O451="","",FV((1+'Retirement Calculator'!$B$58)^(1/12)-1,BA451,-O451,,0))</f>
        <v/>
      </c>
      <c r="T451" s="43" t="str">
        <f>IF(P451="","",(P451+T450)*(1+((1+'Retirement Calculator'!$B$58)^(1/12)-1)))</f>
        <v/>
      </c>
      <c r="U451" s="71"/>
      <c r="V451" s="99"/>
      <c r="W451" s="108" t="str">
        <f>IF(U451="","",(U451+W450)*(1+((1+'Retirement Calculator'!$C$65)^(1/12)-1)))</f>
        <v/>
      </c>
      <c r="X451" s="73">
        <f t="shared" si="120"/>
        <v>0</v>
      </c>
      <c r="Y451" s="83" t="str">
        <f>IF(ISERROR(B451),"",SUM($X$5:X451))</f>
        <v/>
      </c>
      <c r="Z451" s="73">
        <f t="shared" si="121"/>
        <v>0</v>
      </c>
      <c r="AA451" s="83" t="str">
        <f>IF(ISERROR(B451),"",IF(Z451=0,NA(),SUM($Z$5:Z451)))</f>
        <v/>
      </c>
      <c r="AB451" s="83">
        <f t="shared" si="122"/>
        <v>0</v>
      </c>
      <c r="AC451" s="83" t="str">
        <f>IF(ISERROR(B451),"",IF(AB451=0,NA(),SUM($AB$5:AB451)))</f>
        <v/>
      </c>
      <c r="AD451" s="68" t="str">
        <f>IF(ISERROR(AI451),"",IF(AG451=AG450+1,AD450*(1+'Retirement Calculator'!$B$6),AD450))</f>
        <v/>
      </c>
      <c r="AE451" s="135"/>
      <c r="AF451" s="83" t="str">
        <f>IF(AE451="","",NPER((1+'Retirement Calculator'!$B$15)/(1+'Retirement Calculator'!$B$14)-1,-12*AE451,AA451,,1))</f>
        <v/>
      </c>
      <c r="AG451" s="129" t="str">
        <f t="shared" si="126"/>
        <v/>
      </c>
      <c r="AH451" s="43" t="e">
        <f t="shared" si="127"/>
        <v>#N/A</v>
      </c>
      <c r="AI451" s="43" t="e">
        <f>IF(AI450&lt;'Retirement Calculator'!$B$68,AI450+1,NA())</f>
        <v>#N/A</v>
      </c>
      <c r="AJ451" s="47" t="str">
        <f>IF(ISERROR(AI451),"",IF(AG451=AG450+1,AJ450*(1+'Retirement Calculator'!$B$67),AJ450))</f>
        <v/>
      </c>
      <c r="AK451" s="43" t="e">
        <f>IF(ISERROR(AJ451),"",FV((1+'Retirement Calculator'!$B$56)^(1/12)-1,AI451,-AJ451,,0))</f>
        <v>#N/A</v>
      </c>
      <c r="AL451" s="47">
        <f>SUM($AJ$5:AJ451)</f>
        <v>15743347.467671828</v>
      </c>
      <c r="AN451" s="43" t="str">
        <f>IF(C451="","",SUM($C$5:C451))</f>
        <v/>
      </c>
      <c r="AP451" s="43" t="str">
        <f t="shared" si="128"/>
        <v/>
      </c>
      <c r="AQ451" s="43" t="e">
        <f t="shared" si="129"/>
        <v>#N/A</v>
      </c>
      <c r="AR451" s="43" t="e">
        <f>IF(AR450&lt;'Retirement Calculator'!$B$68,AR450+1,NA())</f>
        <v>#N/A</v>
      </c>
      <c r="AS451" s="45" t="str">
        <f>IF(ISERROR(AR451),"",IF(AP451=AP450+1,AS450*(1+'Retirement Calculator'!$B$67),AS450))</f>
        <v/>
      </c>
      <c r="AT451" s="43" t="e">
        <f>IF(ISERROR(AS451),"",FV((1+'Retirement Calculator'!$B$57)^(1/12)-1,AR451,-AS451,,0))</f>
        <v>#N/A</v>
      </c>
      <c r="AU451" s="47" t="e">
        <f>SUM($AJ$5:AS451)</f>
        <v>#N/A</v>
      </c>
      <c r="AW451" s="43" t="str">
        <f>IF(I451="","",SUM($I$5:I451))</f>
        <v/>
      </c>
      <c r="AY451" s="43" t="str">
        <f t="shared" si="130"/>
        <v/>
      </c>
      <c r="AZ451" s="43" t="e">
        <f t="shared" si="131"/>
        <v>#N/A</v>
      </c>
      <c r="BA451" s="43" t="e">
        <f>IF(BA450&lt;'Retirement Calculator'!$B$68,BA450+1,NA())</f>
        <v>#N/A</v>
      </c>
      <c r="BB451" s="45" t="str">
        <f>IF(ISERROR(BA451),"",IF(AY451=AY450+1,BB450*(1+'Retirement Calculator'!$B$67),BB450))</f>
        <v/>
      </c>
      <c r="BC451" s="43" t="e">
        <f>IF(ISERROR(BB451),"",FV((1+'Retirement Calculator'!$B$58)^(1/12)-1,BA451,-BB451,,0))</f>
        <v>#N/A</v>
      </c>
      <c r="BD451" s="47" t="e">
        <f>SUM($AJ$5:BB451)</f>
        <v>#N/A</v>
      </c>
      <c r="BF451" s="43" t="str">
        <f>IF(O451="","",SUM($O$5:O451))</f>
        <v/>
      </c>
      <c r="BH451" s="43" t="str">
        <f t="shared" si="132"/>
        <v/>
      </c>
      <c r="BI451" s="43" t="e">
        <f t="shared" si="133"/>
        <v>#N/A</v>
      </c>
      <c r="BJ451" s="43" t="e">
        <f>IF(BJ450&lt;'Retirement Calculator'!$B$68,BJ450+1,NA())</f>
        <v>#N/A</v>
      </c>
      <c r="BM451" s="43" t="str">
        <f t="shared" si="134"/>
        <v/>
      </c>
      <c r="BN451" s="43" t="e">
        <f t="shared" si="135"/>
        <v>#N/A</v>
      </c>
      <c r="BO451" s="43" t="e">
        <f>IF(BO450&lt;'Retirement Calculator'!$B$68,BO450+1,NA())</f>
        <v>#N/A</v>
      </c>
      <c r="BR451" s="43" t="str">
        <f t="shared" si="136"/>
        <v/>
      </c>
      <c r="BS451" s="43" t="e">
        <f t="shared" si="137"/>
        <v>#N/A</v>
      </c>
      <c r="BT451" s="43" t="e">
        <f>IF(BT450&lt;'Retirement Calculator'!$B$68,BT450+1,NA())</f>
        <v>#N/A</v>
      </c>
      <c r="BW451" s="43" t="str">
        <f t="shared" si="138"/>
        <v/>
      </c>
      <c r="BX451" s="43" t="e">
        <f t="shared" si="139"/>
        <v>#N/A</v>
      </c>
      <c r="BY451" s="43" t="e">
        <f>IF(BY450&lt;'Retirement Calculator'!$B$68,BY450+1,NA())</f>
        <v>#N/A</v>
      </c>
    </row>
    <row r="452" spans="1:77">
      <c r="A452" s="44"/>
      <c r="B452" s="12" t="e">
        <f xml:space="preserve"> IF(ISERROR(F452),NA(),AI452)</f>
        <v>#N/A</v>
      </c>
      <c r="C452" s="71"/>
      <c r="D452" s="104"/>
      <c r="E452" s="99"/>
      <c r="F452" s="102" t="e">
        <f t="shared" si="123"/>
        <v>#N/A</v>
      </c>
      <c r="G452" s="103" t="str">
        <f>IF(D452="","",(D452+G451)*(1+((1+'Retirement Calculator'!$B$56)^(1/12)-1)))</f>
        <v/>
      </c>
      <c r="H452" s="55" t="str">
        <f>IF(C452="","",FV((1+'Retirement Calculator'!$B$56)^(1/12)-1,AI452,-C452,,0))</f>
        <v/>
      </c>
      <c r="I452" s="71"/>
      <c r="J452" s="99"/>
      <c r="K452" s="99"/>
      <c r="L452" s="102" t="e">
        <f t="shared" si="124"/>
        <v>#N/A</v>
      </c>
      <c r="M452" s="12" t="str">
        <f>IF(I452="","",FV((1+'Retirement Calculator'!$B$57)^(1/12)-1,AR452,-I452,,0))</f>
        <v/>
      </c>
      <c r="N452" s="12" t="str">
        <f>IF(J452="","",(J452+N451)*(1+((1+'Retirement Calculator'!$B$57)^(1/12)-1)))</f>
        <v/>
      </c>
      <c r="O452" s="71"/>
      <c r="P452" s="71"/>
      <c r="Q452" s="99"/>
      <c r="R452" s="69" t="e">
        <f t="shared" si="125"/>
        <v>#N/A</v>
      </c>
      <c r="S452" s="12" t="str">
        <f>IF(O452="","",FV((1+'Retirement Calculator'!$B$58)^(1/12)-1,BA452,-O452,,0))</f>
        <v/>
      </c>
      <c r="T452" s="43" t="str">
        <f>IF(P452="","",(P452+T451)*(1+((1+'Retirement Calculator'!$B$58)^(1/12)-1)))</f>
        <v/>
      </c>
      <c r="U452" s="71"/>
      <c r="V452" s="99"/>
      <c r="W452" s="108" t="str">
        <f>IF(U452="","",(U452+W451)*(1+((1+'Retirement Calculator'!$C$65)^(1/12)-1)))</f>
        <v/>
      </c>
      <c r="X452" s="73">
        <f t="shared" si="120"/>
        <v>0</v>
      </c>
      <c r="Y452" s="83" t="str">
        <f>IF(ISERROR(B452),"",SUM($X$5:X452))</f>
        <v/>
      </c>
      <c r="Z452" s="73">
        <f t="shared" si="121"/>
        <v>0</v>
      </c>
      <c r="AA452" s="83" t="str">
        <f>IF(ISERROR(B452),"",IF(Z452=0,NA(),SUM($Z$5:Z452)))</f>
        <v/>
      </c>
      <c r="AB452" s="83">
        <f t="shared" si="122"/>
        <v>0</v>
      </c>
      <c r="AC452" s="83" t="str">
        <f>IF(ISERROR(B452),"",IF(AB452=0,NA(),SUM($AB$5:AB452)))</f>
        <v/>
      </c>
      <c r="AD452" s="68" t="str">
        <f>IF(ISERROR(AI452),"",IF(AG452=AG451+1,AD451*(1+'Retirement Calculator'!$B$6),AD451))</f>
        <v/>
      </c>
      <c r="AE452" s="135"/>
      <c r="AF452" s="83" t="str">
        <f>IF(AE452="","",NPER((1+'Retirement Calculator'!$B$15)/(1+'Retirement Calculator'!$B$14)-1,-12*AE452,AA452,,1))</f>
        <v/>
      </c>
      <c r="AG452" s="129" t="str">
        <f t="shared" si="126"/>
        <v/>
      </c>
      <c r="AH452" s="43" t="e">
        <f t="shared" si="127"/>
        <v>#N/A</v>
      </c>
      <c r="AI452" s="43" t="e">
        <f>IF(AI451&lt;'Retirement Calculator'!$B$68,AI451+1,NA())</f>
        <v>#N/A</v>
      </c>
      <c r="AJ452" s="47" t="str">
        <f>IF(ISERROR(AI452),"",IF(AG452=AG451+1,AJ451*(1+'Retirement Calculator'!$B$67),AJ451))</f>
        <v/>
      </c>
      <c r="AK452" s="43" t="e">
        <f>IF(ISERROR(AJ452),"",FV((1+'Retirement Calculator'!$B$56)^(1/12)-1,AI452,-AJ452,,0))</f>
        <v>#N/A</v>
      </c>
      <c r="AL452" s="47">
        <f>SUM($AJ$5:AJ452)</f>
        <v>15743347.467671828</v>
      </c>
      <c r="AN452" s="43" t="str">
        <f>IF(C452="","",SUM($C$5:C452))</f>
        <v/>
      </c>
      <c r="AP452" s="43" t="str">
        <f t="shared" si="128"/>
        <v/>
      </c>
      <c r="AQ452" s="43" t="e">
        <f t="shared" si="129"/>
        <v>#N/A</v>
      </c>
      <c r="AR452" s="43" t="e">
        <f>IF(AR451&lt;'Retirement Calculator'!$B$68,AR451+1,NA())</f>
        <v>#N/A</v>
      </c>
      <c r="AS452" s="45" t="str">
        <f>IF(ISERROR(AR452),"",IF(AP452=AP451+1,AS451*(1+'Retirement Calculator'!$B$67),AS451))</f>
        <v/>
      </c>
      <c r="AT452" s="43" t="e">
        <f>IF(ISERROR(AS452),"",FV((1+'Retirement Calculator'!$B$57)^(1/12)-1,AR452,-AS452,,0))</f>
        <v>#N/A</v>
      </c>
      <c r="AU452" s="47" t="e">
        <f>SUM($AJ$5:AS452)</f>
        <v>#N/A</v>
      </c>
      <c r="AW452" s="43" t="str">
        <f>IF(I452="","",SUM($I$5:I452))</f>
        <v/>
      </c>
      <c r="AY452" s="43" t="str">
        <f t="shared" si="130"/>
        <v/>
      </c>
      <c r="AZ452" s="43" t="e">
        <f t="shared" si="131"/>
        <v>#N/A</v>
      </c>
      <c r="BA452" s="43" t="e">
        <f>IF(BA451&lt;'Retirement Calculator'!$B$68,BA451+1,NA())</f>
        <v>#N/A</v>
      </c>
      <c r="BB452" s="45" t="str">
        <f>IF(ISERROR(BA452),"",IF(AY452=AY451+1,BB451*(1+'Retirement Calculator'!$B$67),BB451))</f>
        <v/>
      </c>
      <c r="BC452" s="43" t="e">
        <f>IF(ISERROR(BB452),"",FV((1+'Retirement Calculator'!$B$58)^(1/12)-1,BA452,-BB452,,0))</f>
        <v>#N/A</v>
      </c>
      <c r="BD452" s="47" t="e">
        <f>SUM($AJ$5:BB452)</f>
        <v>#N/A</v>
      </c>
      <c r="BF452" s="43" t="str">
        <f>IF(O452="","",SUM($O$5:O452))</f>
        <v/>
      </c>
      <c r="BH452" s="43" t="str">
        <f t="shared" si="132"/>
        <v/>
      </c>
      <c r="BI452" s="43" t="e">
        <f t="shared" si="133"/>
        <v>#N/A</v>
      </c>
      <c r="BJ452" s="43" t="e">
        <f>IF(BJ451&lt;'Retirement Calculator'!$B$68,BJ451+1,NA())</f>
        <v>#N/A</v>
      </c>
      <c r="BM452" s="43" t="str">
        <f t="shared" si="134"/>
        <v/>
      </c>
      <c r="BN452" s="43" t="e">
        <f t="shared" si="135"/>
        <v>#N/A</v>
      </c>
      <c r="BO452" s="43" t="e">
        <f>IF(BO451&lt;'Retirement Calculator'!$B$68,BO451+1,NA())</f>
        <v>#N/A</v>
      </c>
      <c r="BR452" s="43" t="str">
        <f t="shared" si="136"/>
        <v/>
      </c>
      <c r="BS452" s="43" t="e">
        <f t="shared" si="137"/>
        <v>#N/A</v>
      </c>
      <c r="BT452" s="43" t="e">
        <f>IF(BT451&lt;'Retirement Calculator'!$B$68,BT451+1,NA())</f>
        <v>#N/A</v>
      </c>
      <c r="BW452" s="43" t="str">
        <f t="shared" si="138"/>
        <v/>
      </c>
      <c r="BX452" s="43" t="e">
        <f t="shared" si="139"/>
        <v>#N/A</v>
      </c>
      <c r="BY452" s="43" t="e">
        <f>IF(BY451&lt;'Retirement Calculator'!$B$68,BY451+1,NA())</f>
        <v>#N/A</v>
      </c>
    </row>
    <row r="453" spans="1:77">
      <c r="A453" s="44"/>
      <c r="B453" s="12" t="e">
        <f xml:space="preserve"> IF(ISERROR(F453),NA(),AI453)</f>
        <v>#N/A</v>
      </c>
      <c r="C453" s="71"/>
      <c r="D453" s="104"/>
      <c r="E453" s="99"/>
      <c r="F453" s="102" t="e">
        <f t="shared" si="123"/>
        <v>#N/A</v>
      </c>
      <c r="G453" s="103" t="str">
        <f>IF(D453="","",(D453+G452)*(1+((1+'Retirement Calculator'!$B$56)^(1/12)-1)))</f>
        <v/>
      </c>
      <c r="H453" s="55" t="str">
        <f>IF(C453="","",FV((1+'Retirement Calculator'!$B$56)^(1/12)-1,AI453,-C453,,0))</f>
        <v/>
      </c>
      <c r="I453" s="71"/>
      <c r="J453" s="99"/>
      <c r="K453" s="99"/>
      <c r="L453" s="102" t="e">
        <f t="shared" si="124"/>
        <v>#N/A</v>
      </c>
      <c r="M453" s="12" t="str">
        <f>IF(I453="","",FV((1+'Retirement Calculator'!$B$57)^(1/12)-1,AR453,-I453,,0))</f>
        <v/>
      </c>
      <c r="N453" s="12" t="str">
        <f>IF(J453="","",(J453+N452)*(1+((1+'Retirement Calculator'!$B$57)^(1/12)-1)))</f>
        <v/>
      </c>
      <c r="O453" s="71"/>
      <c r="P453" s="71"/>
      <c r="Q453" s="99"/>
      <c r="R453" s="69" t="e">
        <f t="shared" si="125"/>
        <v>#N/A</v>
      </c>
      <c r="S453" s="12" t="str">
        <f>IF(O453="","",FV((1+'Retirement Calculator'!$B$58)^(1/12)-1,BA453,-O453,,0))</f>
        <v/>
      </c>
      <c r="T453" s="43" t="str">
        <f>IF(P453="","",(P453+T452)*(1+((1+'Retirement Calculator'!$B$58)^(1/12)-1)))</f>
        <v/>
      </c>
      <c r="U453" s="71"/>
      <c r="V453" s="99"/>
      <c r="W453" s="108" t="str">
        <f>IF(U453="","",(U453+W452)*(1+((1+'Retirement Calculator'!$C$65)^(1/12)-1)))</f>
        <v/>
      </c>
      <c r="X453" s="73">
        <f t="shared" ref="X453:X516" si="140">C453+D453+I453+J453+O453+P453+U453</f>
        <v>0</v>
      </c>
      <c r="Y453" s="83" t="str">
        <f>IF(ISERROR(B453),"",SUM($X$5:X453))</f>
        <v/>
      </c>
      <c r="Z453" s="73">
        <f t="shared" ref="Z453:Z516" si="141">E453+K453+Q453+V453</f>
        <v>0</v>
      </c>
      <c r="AA453" s="83" t="str">
        <f>IF(ISERROR(B453),"",IF(Z453=0,NA(),SUM($Z$5:Z453)))</f>
        <v/>
      </c>
      <c r="AB453" s="83">
        <f t="shared" si="122"/>
        <v>0</v>
      </c>
      <c r="AC453" s="83" t="str">
        <f>IF(ISERROR(B453),"",IF(AB453=0,NA(),SUM($AB$5:AB453)))</f>
        <v/>
      </c>
      <c r="AD453" s="68" t="str">
        <f>IF(ISERROR(AI453),"",IF(AG453=AG452+1,AD452*(1+'Retirement Calculator'!$B$6),AD452))</f>
        <v/>
      </c>
      <c r="AE453" s="135"/>
      <c r="AF453" s="83" t="str">
        <f>IF(AE453="","",NPER((1+'Retirement Calculator'!$B$15)/(1+'Retirement Calculator'!$B$14)-1,-12*AE453,AA453,,1))</f>
        <v/>
      </c>
      <c r="AG453" s="129" t="str">
        <f t="shared" si="126"/>
        <v/>
      </c>
      <c r="AH453" s="43" t="e">
        <f t="shared" si="127"/>
        <v>#N/A</v>
      </c>
      <c r="AI453" s="43" t="e">
        <f>IF(AI452&lt;'Retirement Calculator'!$B$68,AI452+1,NA())</f>
        <v>#N/A</v>
      </c>
      <c r="AJ453" s="47" t="str">
        <f>IF(ISERROR(AI453),"",IF(AG453=AG452+1,AJ452*(1+'Retirement Calculator'!$B$67),AJ452))</f>
        <v/>
      </c>
      <c r="AK453" s="43" t="e">
        <f>IF(ISERROR(AJ453),"",FV((1+'Retirement Calculator'!$B$56)^(1/12)-1,AI453,-AJ453,,0))</f>
        <v>#N/A</v>
      </c>
      <c r="AL453" s="47">
        <f>SUM($AJ$5:AJ453)</f>
        <v>15743347.467671828</v>
      </c>
      <c r="AN453" s="43" t="str">
        <f>IF(C453="","",SUM($C$5:C453))</f>
        <v/>
      </c>
      <c r="AP453" s="43" t="str">
        <f t="shared" si="128"/>
        <v/>
      </c>
      <c r="AQ453" s="43" t="e">
        <f t="shared" si="129"/>
        <v>#N/A</v>
      </c>
      <c r="AR453" s="43" t="e">
        <f>IF(AR452&lt;'Retirement Calculator'!$B$68,AR452+1,NA())</f>
        <v>#N/A</v>
      </c>
      <c r="AS453" s="45" t="str">
        <f>IF(ISERROR(AR453),"",IF(AP453=AP452+1,AS452*(1+'Retirement Calculator'!$B$67),AS452))</f>
        <v/>
      </c>
      <c r="AT453" s="43" t="e">
        <f>IF(ISERROR(AS453),"",FV((1+'Retirement Calculator'!$B$57)^(1/12)-1,AR453,-AS453,,0))</f>
        <v>#N/A</v>
      </c>
      <c r="AU453" s="47" t="e">
        <f>SUM($AJ$5:AS453)</f>
        <v>#N/A</v>
      </c>
      <c r="AW453" s="43" t="str">
        <f>IF(I453="","",SUM($I$5:I453))</f>
        <v/>
      </c>
      <c r="AY453" s="43" t="str">
        <f t="shared" si="130"/>
        <v/>
      </c>
      <c r="AZ453" s="43" t="e">
        <f t="shared" si="131"/>
        <v>#N/A</v>
      </c>
      <c r="BA453" s="43" t="e">
        <f>IF(BA452&lt;'Retirement Calculator'!$B$68,BA452+1,NA())</f>
        <v>#N/A</v>
      </c>
      <c r="BB453" s="45" t="str">
        <f>IF(ISERROR(BA453),"",IF(AY453=AY452+1,BB452*(1+'Retirement Calculator'!$B$67),BB452))</f>
        <v/>
      </c>
      <c r="BC453" s="43" t="e">
        <f>IF(ISERROR(BB453),"",FV((1+'Retirement Calculator'!$B$58)^(1/12)-1,BA453,-BB453,,0))</f>
        <v>#N/A</v>
      </c>
      <c r="BD453" s="47" t="e">
        <f>SUM($AJ$5:BB453)</f>
        <v>#N/A</v>
      </c>
      <c r="BF453" s="43" t="str">
        <f>IF(O453="","",SUM($O$5:O453))</f>
        <v/>
      </c>
      <c r="BH453" s="43" t="str">
        <f t="shared" si="132"/>
        <v/>
      </c>
      <c r="BI453" s="43" t="e">
        <f t="shared" si="133"/>
        <v>#N/A</v>
      </c>
      <c r="BJ453" s="43" t="e">
        <f>IF(BJ452&lt;'Retirement Calculator'!$B$68,BJ452+1,NA())</f>
        <v>#N/A</v>
      </c>
      <c r="BM453" s="43" t="str">
        <f t="shared" si="134"/>
        <v/>
      </c>
      <c r="BN453" s="43" t="e">
        <f t="shared" si="135"/>
        <v>#N/A</v>
      </c>
      <c r="BO453" s="43" t="e">
        <f>IF(BO452&lt;'Retirement Calculator'!$B$68,BO452+1,NA())</f>
        <v>#N/A</v>
      </c>
      <c r="BR453" s="43" t="str">
        <f t="shared" si="136"/>
        <v/>
      </c>
      <c r="BS453" s="43" t="e">
        <f t="shared" si="137"/>
        <v>#N/A</v>
      </c>
      <c r="BT453" s="43" t="e">
        <f>IF(BT452&lt;'Retirement Calculator'!$B$68,BT452+1,NA())</f>
        <v>#N/A</v>
      </c>
      <c r="BW453" s="43" t="str">
        <f t="shared" si="138"/>
        <v/>
      </c>
      <c r="BX453" s="43" t="e">
        <f t="shared" si="139"/>
        <v>#N/A</v>
      </c>
      <c r="BY453" s="43" t="e">
        <f>IF(BY452&lt;'Retirement Calculator'!$B$68,BY452+1,NA())</f>
        <v>#N/A</v>
      </c>
    </row>
    <row r="454" spans="1:77">
      <c r="A454" s="44"/>
      <c r="B454" s="12" t="e">
        <f xml:space="preserve"> IF(ISERROR(F454),NA(),AI454)</f>
        <v>#N/A</v>
      </c>
      <c r="C454" s="71"/>
      <c r="D454" s="104"/>
      <c r="E454" s="99"/>
      <c r="F454" s="102" t="e">
        <f t="shared" si="123"/>
        <v>#N/A</v>
      </c>
      <c r="G454" s="103" t="str">
        <f>IF(D454="","",(D454+G453)*(1+((1+'Retirement Calculator'!$B$56)^(1/12)-1)))</f>
        <v/>
      </c>
      <c r="H454" s="55" t="str">
        <f>IF(C454="","",FV((1+'Retirement Calculator'!$B$56)^(1/12)-1,AI454,-C454,,0))</f>
        <v/>
      </c>
      <c r="I454" s="71"/>
      <c r="J454" s="99"/>
      <c r="K454" s="99"/>
      <c r="L454" s="102" t="e">
        <f t="shared" si="124"/>
        <v>#N/A</v>
      </c>
      <c r="M454" s="12" t="str">
        <f>IF(I454="","",FV((1+'Retirement Calculator'!$B$57)^(1/12)-1,AR454,-I454,,0))</f>
        <v/>
      </c>
      <c r="N454" s="12" t="str">
        <f>IF(J454="","",(J454+N453)*(1+((1+'Retirement Calculator'!$B$57)^(1/12)-1)))</f>
        <v/>
      </c>
      <c r="O454" s="71"/>
      <c r="P454" s="71"/>
      <c r="Q454" s="99"/>
      <c r="R454" s="69" t="e">
        <f t="shared" si="125"/>
        <v>#N/A</v>
      </c>
      <c r="S454" s="12" t="str">
        <f>IF(O454="","",FV((1+'Retirement Calculator'!$B$58)^(1/12)-1,BA454,-O454,,0))</f>
        <v/>
      </c>
      <c r="T454" s="43" t="str">
        <f>IF(P454="","",(P454+T453)*(1+((1+'Retirement Calculator'!$B$58)^(1/12)-1)))</f>
        <v/>
      </c>
      <c r="U454" s="71"/>
      <c r="V454" s="99"/>
      <c r="W454" s="108" t="str">
        <f>IF(U454="","",(U454+W453)*(1+((1+'Retirement Calculator'!$C$65)^(1/12)-1)))</f>
        <v/>
      </c>
      <c r="X454" s="73">
        <f t="shared" si="140"/>
        <v>0</v>
      </c>
      <c r="Y454" s="83" t="str">
        <f>IF(ISERROR(B454),"",SUM($X$5:X454))</f>
        <v/>
      </c>
      <c r="Z454" s="73">
        <f t="shared" si="141"/>
        <v>0</v>
      </c>
      <c r="AA454" s="83" t="str">
        <f>IF(ISERROR(B454),"",IF(Z454=0,NA(),SUM($Z$5:Z454)))</f>
        <v/>
      </c>
      <c r="AB454" s="83">
        <f t="shared" ref="AB454:AB517" si="142">IF(ISERROR(H454+M454+S454+G454+N454+T454+W454),0,H454+M454+S454+G454+N454+T454+W454)</f>
        <v>0</v>
      </c>
      <c r="AC454" s="83" t="str">
        <f>IF(ISERROR(B454),"",IF(AB454=0,NA(),SUM($AB$5:AB454)))</f>
        <v/>
      </c>
      <c r="AD454" s="68" t="str">
        <f>IF(ISERROR(AI454),"",IF(AG454=AG453+1,AD453*(1+'Retirement Calculator'!$B$6),AD453))</f>
        <v/>
      </c>
      <c r="AE454" s="135"/>
      <c r="AF454" s="83" t="str">
        <f>IF(AE454="","",NPER((1+'Retirement Calculator'!$B$15)/(1+'Retirement Calculator'!$B$14)-1,-12*AE454,AA454,,1))</f>
        <v/>
      </c>
      <c r="AG454" s="129" t="str">
        <f t="shared" si="126"/>
        <v/>
      </c>
      <c r="AH454" s="43" t="e">
        <f t="shared" si="127"/>
        <v>#N/A</v>
      </c>
      <c r="AI454" s="43" t="e">
        <f>IF(AI453&lt;'Retirement Calculator'!$B$68,AI453+1,NA())</f>
        <v>#N/A</v>
      </c>
      <c r="AJ454" s="47" t="str">
        <f>IF(ISERROR(AI454),"",IF(AG454=AG453+1,AJ453*(1+'Retirement Calculator'!$B$67),AJ453))</f>
        <v/>
      </c>
      <c r="AK454" s="43" t="e">
        <f>IF(ISERROR(AJ454),"",FV((1+'Retirement Calculator'!$B$56)^(1/12)-1,AI454,-AJ454,,0))</f>
        <v>#N/A</v>
      </c>
      <c r="AL454" s="47">
        <f>SUM($AJ$5:AJ454)</f>
        <v>15743347.467671828</v>
      </c>
      <c r="AN454" s="43" t="str">
        <f>IF(C454="","",SUM($C$5:C454))</f>
        <v/>
      </c>
      <c r="AP454" s="43" t="str">
        <f t="shared" si="128"/>
        <v/>
      </c>
      <c r="AQ454" s="43" t="e">
        <f t="shared" si="129"/>
        <v>#N/A</v>
      </c>
      <c r="AR454" s="43" t="e">
        <f>IF(AR453&lt;'Retirement Calculator'!$B$68,AR453+1,NA())</f>
        <v>#N/A</v>
      </c>
      <c r="AS454" s="45" t="str">
        <f>IF(ISERROR(AR454),"",IF(AP454=AP453+1,AS453*(1+'Retirement Calculator'!$B$67),AS453))</f>
        <v/>
      </c>
      <c r="AT454" s="43" t="e">
        <f>IF(ISERROR(AS454),"",FV((1+'Retirement Calculator'!$B$57)^(1/12)-1,AR454,-AS454,,0))</f>
        <v>#N/A</v>
      </c>
      <c r="AU454" s="47" t="e">
        <f>SUM($AJ$5:AS454)</f>
        <v>#N/A</v>
      </c>
      <c r="AW454" s="43" t="str">
        <f>IF(I454="","",SUM($I$5:I454))</f>
        <v/>
      </c>
      <c r="AY454" s="43" t="str">
        <f t="shared" si="130"/>
        <v/>
      </c>
      <c r="AZ454" s="43" t="e">
        <f t="shared" si="131"/>
        <v>#N/A</v>
      </c>
      <c r="BA454" s="43" t="e">
        <f>IF(BA453&lt;'Retirement Calculator'!$B$68,BA453+1,NA())</f>
        <v>#N/A</v>
      </c>
      <c r="BB454" s="45" t="str">
        <f>IF(ISERROR(BA454),"",IF(AY454=AY453+1,BB453*(1+'Retirement Calculator'!$B$67),BB453))</f>
        <v/>
      </c>
      <c r="BC454" s="43" t="e">
        <f>IF(ISERROR(BB454),"",FV((1+'Retirement Calculator'!$B$58)^(1/12)-1,BA454,-BB454,,0))</f>
        <v>#N/A</v>
      </c>
      <c r="BD454" s="47" t="e">
        <f>SUM($AJ$5:BB454)</f>
        <v>#N/A</v>
      </c>
      <c r="BF454" s="43" t="str">
        <f>IF(O454="","",SUM($O$5:O454))</f>
        <v/>
      </c>
      <c r="BH454" s="43" t="str">
        <f t="shared" si="132"/>
        <v/>
      </c>
      <c r="BI454" s="43" t="e">
        <f t="shared" si="133"/>
        <v>#N/A</v>
      </c>
      <c r="BJ454" s="43" t="e">
        <f>IF(BJ453&lt;'Retirement Calculator'!$B$68,BJ453+1,NA())</f>
        <v>#N/A</v>
      </c>
      <c r="BM454" s="43" t="str">
        <f t="shared" si="134"/>
        <v/>
      </c>
      <c r="BN454" s="43" t="e">
        <f t="shared" si="135"/>
        <v>#N/A</v>
      </c>
      <c r="BO454" s="43" t="e">
        <f>IF(BO453&lt;'Retirement Calculator'!$B$68,BO453+1,NA())</f>
        <v>#N/A</v>
      </c>
      <c r="BR454" s="43" t="str">
        <f t="shared" si="136"/>
        <v/>
      </c>
      <c r="BS454" s="43" t="e">
        <f t="shared" si="137"/>
        <v>#N/A</v>
      </c>
      <c r="BT454" s="43" t="e">
        <f>IF(BT453&lt;'Retirement Calculator'!$B$68,BT453+1,NA())</f>
        <v>#N/A</v>
      </c>
      <c r="BW454" s="43" t="str">
        <f t="shared" si="138"/>
        <v/>
      </c>
      <c r="BX454" s="43" t="e">
        <f t="shared" si="139"/>
        <v>#N/A</v>
      </c>
      <c r="BY454" s="43" t="e">
        <f>IF(BY453&lt;'Retirement Calculator'!$B$68,BY453+1,NA())</f>
        <v>#N/A</v>
      </c>
    </row>
    <row r="455" spans="1:77">
      <c r="A455" s="44"/>
      <c r="B455" s="12" t="e">
        <f xml:space="preserve"> IF(ISERROR(F455),NA(),AI455)</f>
        <v>#N/A</v>
      </c>
      <c r="C455" s="71"/>
      <c r="D455" s="104"/>
      <c r="E455" s="99"/>
      <c r="F455" s="102" t="e">
        <f t="shared" ref="F455:F518" si="143">IF(ISERROR(G455+H455),NA(),G455+H455)</f>
        <v>#N/A</v>
      </c>
      <c r="G455" s="103" t="str">
        <f>IF(D455="","",(D455+G454)*(1+((1+'Retirement Calculator'!$B$56)^(1/12)-1)))</f>
        <v/>
      </c>
      <c r="H455" s="55" t="str">
        <f>IF(C455="","",FV((1+'Retirement Calculator'!$B$56)^(1/12)-1,AI455,-C455,,0))</f>
        <v/>
      </c>
      <c r="I455" s="71"/>
      <c r="J455" s="99"/>
      <c r="K455" s="99"/>
      <c r="L455" s="102" t="e">
        <f t="shared" ref="L455:L518" si="144">IF(ISERROR(M455+N455),NA(),M455+N455)</f>
        <v>#N/A</v>
      </c>
      <c r="M455" s="12" t="str">
        <f>IF(I455="","",FV((1+'Retirement Calculator'!$B$57)^(1/12)-1,AR455,-I455,,0))</f>
        <v/>
      </c>
      <c r="N455" s="12" t="str">
        <f>IF(J455="","",(J455+N454)*(1+((1+'Retirement Calculator'!$B$57)^(1/12)-1)))</f>
        <v/>
      </c>
      <c r="O455" s="71"/>
      <c r="P455" s="71"/>
      <c r="Q455" s="99"/>
      <c r="R455" s="69" t="e">
        <f t="shared" ref="R455:R518" si="145">IF(ISERROR(S455+T455),NA(),S455+T455)</f>
        <v>#N/A</v>
      </c>
      <c r="S455" s="12" t="str">
        <f>IF(O455="","",FV((1+'Retirement Calculator'!$B$58)^(1/12)-1,BA455,-O455,,0))</f>
        <v/>
      </c>
      <c r="T455" s="43" t="str">
        <f>IF(P455="","",(P455+T454)*(1+((1+'Retirement Calculator'!$B$58)^(1/12)-1)))</f>
        <v/>
      </c>
      <c r="U455" s="71"/>
      <c r="V455" s="99"/>
      <c r="W455" s="108" t="str">
        <f>IF(U455="","",(U455+W454)*(1+((1+'Retirement Calculator'!$C$65)^(1/12)-1)))</f>
        <v/>
      </c>
      <c r="X455" s="73">
        <f t="shared" si="140"/>
        <v>0</v>
      </c>
      <c r="Y455" s="83" t="str">
        <f>IF(ISERROR(B455),"",SUM($X$5:X455))</f>
        <v/>
      </c>
      <c r="Z455" s="73">
        <f t="shared" si="141"/>
        <v>0</v>
      </c>
      <c r="AA455" s="83" t="str">
        <f>IF(ISERROR(B455),"",IF(Z455=0,NA(),SUM($Z$5:Z455)))</f>
        <v/>
      </c>
      <c r="AB455" s="83">
        <f t="shared" si="142"/>
        <v>0</v>
      </c>
      <c r="AC455" s="83" t="str">
        <f>IF(ISERROR(B455),"",IF(AB455=0,NA(),SUM($AB$5:AB455)))</f>
        <v/>
      </c>
      <c r="AD455" s="68" t="str">
        <f>IF(ISERROR(AI455),"",IF(AG455=AG454+1,AD454*(1+'Retirement Calculator'!$B$6),AD454))</f>
        <v/>
      </c>
      <c r="AE455" s="135"/>
      <c r="AF455" s="83" t="str">
        <f>IF(AE455="","",NPER((1+'Retirement Calculator'!$B$15)/(1+'Retirement Calculator'!$B$14)-1,-12*AE455,AA455,,1))</f>
        <v/>
      </c>
      <c r="AG455" s="129" t="str">
        <f t="shared" ref="AG455:AG518" si="146">IF(ISERROR(AI455),"",IF(INT(AI454/12)-(AI454/12)=0,AG454+1,AG454))</f>
        <v/>
      </c>
      <c r="AH455" s="43" t="e">
        <f t="shared" ref="AH455:AH518" si="147">AI455</f>
        <v>#N/A</v>
      </c>
      <c r="AI455" s="43" t="e">
        <f>IF(AI454&lt;'Retirement Calculator'!$B$68,AI454+1,NA())</f>
        <v>#N/A</v>
      </c>
      <c r="AJ455" s="47" t="str">
        <f>IF(ISERROR(AI455),"",IF(AG455=AG454+1,AJ454*(1+'Retirement Calculator'!$B$67),AJ454))</f>
        <v/>
      </c>
      <c r="AK455" s="43" t="e">
        <f>IF(ISERROR(AJ455),"",FV((1+'Retirement Calculator'!$B$56)^(1/12)-1,AI455,-AJ455,,0))</f>
        <v>#N/A</v>
      </c>
      <c r="AL455" s="47">
        <f>SUM($AJ$5:AJ455)</f>
        <v>15743347.467671828</v>
      </c>
      <c r="AN455" s="43" t="str">
        <f>IF(C455="","",SUM($C$5:C455))</f>
        <v/>
      </c>
      <c r="AP455" s="43" t="str">
        <f t="shared" ref="AP455:AP518" si="148">IF(ISERROR(AR455),"",IF(INT(AR454/12)-(AR454/12)=0,AP454+1,AP454))</f>
        <v/>
      </c>
      <c r="AQ455" s="43" t="e">
        <f t="shared" ref="AQ455:AQ518" si="149">AR455</f>
        <v>#N/A</v>
      </c>
      <c r="AR455" s="43" t="e">
        <f>IF(AR454&lt;'Retirement Calculator'!$B$68,AR454+1,NA())</f>
        <v>#N/A</v>
      </c>
      <c r="AS455" s="45" t="str">
        <f>IF(ISERROR(AR455),"",IF(AP455=AP454+1,AS454*(1+'Retirement Calculator'!$B$67),AS454))</f>
        <v/>
      </c>
      <c r="AT455" s="43" t="e">
        <f>IF(ISERROR(AS455),"",FV((1+'Retirement Calculator'!$B$57)^(1/12)-1,AR455,-AS455,,0))</f>
        <v>#N/A</v>
      </c>
      <c r="AU455" s="47" t="e">
        <f>SUM($AJ$5:AS455)</f>
        <v>#N/A</v>
      </c>
      <c r="AW455" s="43" t="str">
        <f>IF(I455="","",SUM($I$5:I455))</f>
        <v/>
      </c>
      <c r="AY455" s="43" t="str">
        <f t="shared" ref="AY455:AY518" si="150">IF(ISERROR(BA455),"",IF(INT(BA454/12)-(BA454/12)=0,AY454+1,AY454))</f>
        <v/>
      </c>
      <c r="AZ455" s="43" t="e">
        <f t="shared" ref="AZ455:AZ518" si="151">BA455</f>
        <v>#N/A</v>
      </c>
      <c r="BA455" s="43" t="e">
        <f>IF(BA454&lt;'Retirement Calculator'!$B$68,BA454+1,NA())</f>
        <v>#N/A</v>
      </c>
      <c r="BB455" s="45" t="str">
        <f>IF(ISERROR(BA455),"",IF(AY455=AY454+1,BB454*(1+'Retirement Calculator'!$B$67),BB454))</f>
        <v/>
      </c>
      <c r="BC455" s="43" t="e">
        <f>IF(ISERROR(BB455),"",FV((1+'Retirement Calculator'!$B$58)^(1/12)-1,BA455,-BB455,,0))</f>
        <v>#N/A</v>
      </c>
      <c r="BD455" s="47" t="e">
        <f>SUM($AJ$5:BB455)</f>
        <v>#N/A</v>
      </c>
      <c r="BF455" s="43" t="str">
        <f>IF(O455="","",SUM($O$5:O455))</f>
        <v/>
      </c>
      <c r="BH455" s="43" t="str">
        <f t="shared" ref="BH455:BH518" si="152">IF(ISERROR(BJ455),"",IF(INT(BJ454/12)-(BJ454/12)=0,BH454+1,BH454))</f>
        <v/>
      </c>
      <c r="BI455" s="43" t="e">
        <f t="shared" ref="BI455:BI518" si="153">BJ455</f>
        <v>#N/A</v>
      </c>
      <c r="BJ455" s="43" t="e">
        <f>IF(BJ454&lt;'Retirement Calculator'!$B$68,BJ454+1,NA())</f>
        <v>#N/A</v>
      </c>
      <c r="BM455" s="43" t="str">
        <f t="shared" ref="BM455:BM518" si="154">IF(ISERROR(BO455),"",IF(INT(BO454/12)-(BO454/12)=0,BM454+1,BM454))</f>
        <v/>
      </c>
      <c r="BN455" s="43" t="e">
        <f t="shared" ref="BN455:BN518" si="155">BO455</f>
        <v>#N/A</v>
      </c>
      <c r="BO455" s="43" t="e">
        <f>IF(BO454&lt;'Retirement Calculator'!$B$68,BO454+1,NA())</f>
        <v>#N/A</v>
      </c>
      <c r="BR455" s="43" t="str">
        <f t="shared" ref="BR455:BR518" si="156">IF(ISERROR(BT455),"",IF(INT(BT454/12)-(BT454/12)=0,BR454+1,BR454))</f>
        <v/>
      </c>
      <c r="BS455" s="43" t="e">
        <f t="shared" ref="BS455:BS518" si="157">BT455</f>
        <v>#N/A</v>
      </c>
      <c r="BT455" s="43" t="e">
        <f>IF(BT454&lt;'Retirement Calculator'!$B$68,BT454+1,NA())</f>
        <v>#N/A</v>
      </c>
      <c r="BW455" s="43" t="str">
        <f t="shared" ref="BW455:BW518" si="158">IF(ISERROR(BY455),"",IF(INT(BY454/12)-(BY454/12)=0,BW454+1,BW454))</f>
        <v/>
      </c>
      <c r="BX455" s="43" t="e">
        <f t="shared" ref="BX455:BX518" si="159">BY455</f>
        <v>#N/A</v>
      </c>
      <c r="BY455" s="43" t="e">
        <f>IF(BY454&lt;'Retirement Calculator'!$B$68,BY454+1,NA())</f>
        <v>#N/A</v>
      </c>
    </row>
    <row r="456" spans="1:77">
      <c r="A456" s="44"/>
      <c r="B456" s="12" t="e">
        <f xml:space="preserve"> IF(ISERROR(F456),NA(),AI456)</f>
        <v>#N/A</v>
      </c>
      <c r="C456" s="71"/>
      <c r="D456" s="104"/>
      <c r="E456" s="99"/>
      <c r="F456" s="102" t="e">
        <f t="shared" si="143"/>
        <v>#N/A</v>
      </c>
      <c r="G456" s="103" t="str">
        <f>IF(D456="","",(D456+G455)*(1+((1+'Retirement Calculator'!$B$56)^(1/12)-1)))</f>
        <v/>
      </c>
      <c r="H456" s="55" t="str">
        <f>IF(C456="","",FV((1+'Retirement Calculator'!$B$56)^(1/12)-1,AI456,-C456,,0))</f>
        <v/>
      </c>
      <c r="I456" s="71"/>
      <c r="J456" s="99"/>
      <c r="K456" s="99"/>
      <c r="L456" s="102" t="e">
        <f t="shared" si="144"/>
        <v>#N/A</v>
      </c>
      <c r="M456" s="12" t="str">
        <f>IF(I456="","",FV((1+'Retirement Calculator'!$B$57)^(1/12)-1,AR456,-I456,,0))</f>
        <v/>
      </c>
      <c r="N456" s="12" t="str">
        <f>IF(J456="","",(J456+N455)*(1+((1+'Retirement Calculator'!$B$57)^(1/12)-1)))</f>
        <v/>
      </c>
      <c r="O456" s="71"/>
      <c r="P456" s="71"/>
      <c r="Q456" s="99"/>
      <c r="R456" s="69" t="e">
        <f t="shared" si="145"/>
        <v>#N/A</v>
      </c>
      <c r="S456" s="12" t="str">
        <f>IF(O456="","",FV((1+'Retirement Calculator'!$B$58)^(1/12)-1,BA456,-O456,,0))</f>
        <v/>
      </c>
      <c r="T456" s="43" t="str">
        <f>IF(P456="","",(P456+T455)*(1+((1+'Retirement Calculator'!$B$58)^(1/12)-1)))</f>
        <v/>
      </c>
      <c r="U456" s="71"/>
      <c r="V456" s="99"/>
      <c r="W456" s="108" t="str">
        <f>IF(U456="","",(U456+W455)*(1+((1+'Retirement Calculator'!$C$65)^(1/12)-1)))</f>
        <v/>
      </c>
      <c r="X456" s="73">
        <f t="shared" si="140"/>
        <v>0</v>
      </c>
      <c r="Y456" s="83" t="str">
        <f>IF(ISERROR(B456),"",SUM($X$5:X456))</f>
        <v/>
      </c>
      <c r="Z456" s="73">
        <f t="shared" si="141"/>
        <v>0</v>
      </c>
      <c r="AA456" s="83" t="str">
        <f>IF(ISERROR(B456),"",IF(Z456=0,NA(),SUM($Z$5:Z456)))</f>
        <v/>
      </c>
      <c r="AB456" s="83">
        <f t="shared" si="142"/>
        <v>0</v>
      </c>
      <c r="AC456" s="83" t="str">
        <f>IF(ISERROR(B456),"",IF(AB456=0,NA(),SUM($AB$5:AB456)))</f>
        <v/>
      </c>
      <c r="AD456" s="68" t="str">
        <f>IF(ISERROR(AI456),"",IF(AG456=AG455+1,AD455*(1+'Retirement Calculator'!$B$6),AD455))</f>
        <v/>
      </c>
      <c r="AE456" s="135"/>
      <c r="AF456" s="83" t="str">
        <f>IF(AE456="","",NPER((1+'Retirement Calculator'!$B$15)/(1+'Retirement Calculator'!$B$14)-1,-12*AE456,AA456,,1))</f>
        <v/>
      </c>
      <c r="AG456" s="129" t="str">
        <f t="shared" si="146"/>
        <v/>
      </c>
      <c r="AH456" s="43" t="e">
        <f t="shared" si="147"/>
        <v>#N/A</v>
      </c>
      <c r="AI456" s="43" t="e">
        <f>IF(AI455&lt;'Retirement Calculator'!$B$68,AI455+1,NA())</f>
        <v>#N/A</v>
      </c>
      <c r="AJ456" s="47" t="str">
        <f>IF(ISERROR(AI456),"",IF(AG456=AG455+1,AJ455*(1+'Retirement Calculator'!$B$67),AJ455))</f>
        <v/>
      </c>
      <c r="AK456" s="43" t="e">
        <f>IF(ISERROR(AJ456),"",FV((1+'Retirement Calculator'!$B$56)^(1/12)-1,AI456,-AJ456,,0))</f>
        <v>#N/A</v>
      </c>
      <c r="AL456" s="47">
        <f>SUM($AJ$5:AJ456)</f>
        <v>15743347.467671828</v>
      </c>
      <c r="AN456" s="43" t="str">
        <f>IF(C456="","",SUM($C$5:C456))</f>
        <v/>
      </c>
      <c r="AP456" s="43" t="str">
        <f t="shared" si="148"/>
        <v/>
      </c>
      <c r="AQ456" s="43" t="e">
        <f t="shared" si="149"/>
        <v>#N/A</v>
      </c>
      <c r="AR456" s="43" t="e">
        <f>IF(AR455&lt;'Retirement Calculator'!$B$68,AR455+1,NA())</f>
        <v>#N/A</v>
      </c>
      <c r="AS456" s="45" t="str">
        <f>IF(ISERROR(AR456),"",IF(AP456=AP455+1,AS455*(1+'Retirement Calculator'!$B$67),AS455))</f>
        <v/>
      </c>
      <c r="AT456" s="43" t="e">
        <f>IF(ISERROR(AS456),"",FV((1+'Retirement Calculator'!$B$57)^(1/12)-1,AR456,-AS456,,0))</f>
        <v>#N/A</v>
      </c>
      <c r="AU456" s="47" t="e">
        <f>SUM($AJ$5:AS456)</f>
        <v>#N/A</v>
      </c>
      <c r="AW456" s="43" t="str">
        <f>IF(I456="","",SUM($I$5:I456))</f>
        <v/>
      </c>
      <c r="AY456" s="43" t="str">
        <f t="shared" si="150"/>
        <v/>
      </c>
      <c r="AZ456" s="43" t="e">
        <f t="shared" si="151"/>
        <v>#N/A</v>
      </c>
      <c r="BA456" s="43" t="e">
        <f>IF(BA455&lt;'Retirement Calculator'!$B$68,BA455+1,NA())</f>
        <v>#N/A</v>
      </c>
      <c r="BB456" s="45" t="str">
        <f>IF(ISERROR(BA456),"",IF(AY456=AY455+1,BB455*(1+'Retirement Calculator'!$B$67),BB455))</f>
        <v/>
      </c>
      <c r="BC456" s="43" t="e">
        <f>IF(ISERROR(BB456),"",FV((1+'Retirement Calculator'!$B$58)^(1/12)-1,BA456,-BB456,,0))</f>
        <v>#N/A</v>
      </c>
      <c r="BD456" s="47" t="e">
        <f>SUM($AJ$5:BB456)</f>
        <v>#N/A</v>
      </c>
      <c r="BF456" s="43" t="str">
        <f>IF(O456="","",SUM($O$5:O456))</f>
        <v/>
      </c>
      <c r="BH456" s="43" t="str">
        <f t="shared" si="152"/>
        <v/>
      </c>
      <c r="BI456" s="43" t="e">
        <f t="shared" si="153"/>
        <v>#N/A</v>
      </c>
      <c r="BJ456" s="43" t="e">
        <f>IF(BJ455&lt;'Retirement Calculator'!$B$68,BJ455+1,NA())</f>
        <v>#N/A</v>
      </c>
      <c r="BM456" s="43" t="str">
        <f t="shared" si="154"/>
        <v/>
      </c>
      <c r="BN456" s="43" t="e">
        <f t="shared" si="155"/>
        <v>#N/A</v>
      </c>
      <c r="BO456" s="43" t="e">
        <f>IF(BO455&lt;'Retirement Calculator'!$B$68,BO455+1,NA())</f>
        <v>#N/A</v>
      </c>
      <c r="BR456" s="43" t="str">
        <f t="shared" si="156"/>
        <v/>
      </c>
      <c r="BS456" s="43" t="e">
        <f t="shared" si="157"/>
        <v>#N/A</v>
      </c>
      <c r="BT456" s="43" t="e">
        <f>IF(BT455&lt;'Retirement Calculator'!$B$68,BT455+1,NA())</f>
        <v>#N/A</v>
      </c>
      <c r="BW456" s="43" t="str">
        <f t="shared" si="158"/>
        <v/>
      </c>
      <c r="BX456" s="43" t="e">
        <f t="shared" si="159"/>
        <v>#N/A</v>
      </c>
      <c r="BY456" s="43" t="e">
        <f>IF(BY455&lt;'Retirement Calculator'!$B$68,BY455+1,NA())</f>
        <v>#N/A</v>
      </c>
    </row>
    <row r="457" spans="1:77">
      <c r="A457" s="44"/>
      <c r="B457" s="12" t="e">
        <f xml:space="preserve"> IF(ISERROR(F457),NA(),AI457)</f>
        <v>#N/A</v>
      </c>
      <c r="C457" s="71"/>
      <c r="D457" s="104"/>
      <c r="E457" s="99"/>
      <c r="F457" s="102" t="e">
        <f t="shared" si="143"/>
        <v>#N/A</v>
      </c>
      <c r="G457" s="103" t="str">
        <f>IF(D457="","",(D457+G456)*(1+((1+'Retirement Calculator'!$B$56)^(1/12)-1)))</f>
        <v/>
      </c>
      <c r="H457" s="55" t="str">
        <f>IF(C457="","",FV((1+'Retirement Calculator'!$B$56)^(1/12)-1,AI457,-C457,,0))</f>
        <v/>
      </c>
      <c r="I457" s="71"/>
      <c r="J457" s="99"/>
      <c r="K457" s="99"/>
      <c r="L457" s="102" t="e">
        <f t="shared" si="144"/>
        <v>#N/A</v>
      </c>
      <c r="M457" s="12" t="str">
        <f>IF(I457="","",FV((1+'Retirement Calculator'!$B$57)^(1/12)-1,AR457,-I457,,0))</f>
        <v/>
      </c>
      <c r="N457" s="12" t="str">
        <f>IF(J457="","",(J457+N456)*(1+((1+'Retirement Calculator'!$B$57)^(1/12)-1)))</f>
        <v/>
      </c>
      <c r="O457" s="71"/>
      <c r="P457" s="71"/>
      <c r="Q457" s="99"/>
      <c r="R457" s="69" t="e">
        <f t="shared" si="145"/>
        <v>#N/A</v>
      </c>
      <c r="S457" s="12" t="str">
        <f>IF(O457="","",FV((1+'Retirement Calculator'!$B$58)^(1/12)-1,BA457,-O457,,0))</f>
        <v/>
      </c>
      <c r="T457" s="43" t="str">
        <f>IF(P457="","",(P457+T456)*(1+((1+'Retirement Calculator'!$B$58)^(1/12)-1)))</f>
        <v/>
      </c>
      <c r="U457" s="71"/>
      <c r="V457" s="99"/>
      <c r="W457" s="108" t="str">
        <f>IF(U457="","",(U457+W456)*(1+((1+'Retirement Calculator'!$C$65)^(1/12)-1)))</f>
        <v/>
      </c>
      <c r="X457" s="73">
        <f t="shared" si="140"/>
        <v>0</v>
      </c>
      <c r="Y457" s="83" t="str">
        <f>IF(ISERROR(B457),"",SUM($X$5:X457))</f>
        <v/>
      </c>
      <c r="Z457" s="73">
        <f t="shared" si="141"/>
        <v>0</v>
      </c>
      <c r="AA457" s="83" t="str">
        <f>IF(ISERROR(B457),"",IF(Z457=0,NA(),SUM($Z$5:Z457)))</f>
        <v/>
      </c>
      <c r="AB457" s="83">
        <f t="shared" si="142"/>
        <v>0</v>
      </c>
      <c r="AC457" s="83" t="str">
        <f>IF(ISERROR(B457),"",IF(AB457=0,NA(),SUM($AB$5:AB457)))</f>
        <v/>
      </c>
      <c r="AD457" s="68" t="str">
        <f>IF(ISERROR(AI457),"",IF(AG457=AG456+1,AD456*(1+'Retirement Calculator'!$B$6),AD456))</f>
        <v/>
      </c>
      <c r="AE457" s="135"/>
      <c r="AF457" s="83" t="str">
        <f>IF(AE457="","",NPER((1+'Retirement Calculator'!$B$15)/(1+'Retirement Calculator'!$B$14)-1,-12*AE457,AA457,,1))</f>
        <v/>
      </c>
      <c r="AG457" s="129" t="str">
        <f t="shared" si="146"/>
        <v/>
      </c>
      <c r="AH457" s="43" t="e">
        <f t="shared" si="147"/>
        <v>#N/A</v>
      </c>
      <c r="AI457" s="43" t="e">
        <f>IF(AI456&lt;'Retirement Calculator'!$B$68,AI456+1,NA())</f>
        <v>#N/A</v>
      </c>
      <c r="AJ457" s="47" t="str">
        <f>IF(ISERROR(AI457),"",IF(AG457=AG456+1,AJ456*(1+'Retirement Calculator'!$B$67),AJ456))</f>
        <v/>
      </c>
      <c r="AK457" s="43" t="e">
        <f>IF(ISERROR(AJ457),"",FV((1+'Retirement Calculator'!$B$56)^(1/12)-1,AI457,-AJ457,,0))</f>
        <v>#N/A</v>
      </c>
      <c r="AL457" s="47">
        <f>SUM($AJ$5:AJ457)</f>
        <v>15743347.467671828</v>
      </c>
      <c r="AN457" s="43" t="str">
        <f>IF(C457="","",SUM($C$5:C457))</f>
        <v/>
      </c>
      <c r="AP457" s="43" t="str">
        <f t="shared" si="148"/>
        <v/>
      </c>
      <c r="AQ457" s="43" t="e">
        <f t="shared" si="149"/>
        <v>#N/A</v>
      </c>
      <c r="AR457" s="43" t="e">
        <f>IF(AR456&lt;'Retirement Calculator'!$B$68,AR456+1,NA())</f>
        <v>#N/A</v>
      </c>
      <c r="AS457" s="45" t="str">
        <f>IF(ISERROR(AR457),"",IF(AP457=AP456+1,AS456*(1+'Retirement Calculator'!$B$67),AS456))</f>
        <v/>
      </c>
      <c r="AT457" s="43" t="e">
        <f>IF(ISERROR(AS457),"",FV((1+'Retirement Calculator'!$B$57)^(1/12)-1,AR457,-AS457,,0))</f>
        <v>#N/A</v>
      </c>
      <c r="AU457" s="47" t="e">
        <f>SUM($AJ$5:AS457)</f>
        <v>#N/A</v>
      </c>
      <c r="AW457" s="43" t="str">
        <f>IF(I457="","",SUM($I$5:I457))</f>
        <v/>
      </c>
      <c r="AY457" s="43" t="str">
        <f t="shared" si="150"/>
        <v/>
      </c>
      <c r="AZ457" s="43" t="e">
        <f t="shared" si="151"/>
        <v>#N/A</v>
      </c>
      <c r="BA457" s="43" t="e">
        <f>IF(BA456&lt;'Retirement Calculator'!$B$68,BA456+1,NA())</f>
        <v>#N/A</v>
      </c>
      <c r="BB457" s="45" t="str">
        <f>IF(ISERROR(BA457),"",IF(AY457=AY456+1,BB456*(1+'Retirement Calculator'!$B$67),BB456))</f>
        <v/>
      </c>
      <c r="BC457" s="43" t="e">
        <f>IF(ISERROR(BB457),"",FV((1+'Retirement Calculator'!$B$58)^(1/12)-1,BA457,-BB457,,0))</f>
        <v>#N/A</v>
      </c>
      <c r="BD457" s="47" t="e">
        <f>SUM($AJ$5:BB457)</f>
        <v>#N/A</v>
      </c>
      <c r="BF457" s="43" t="str">
        <f>IF(O457="","",SUM($O$5:O457))</f>
        <v/>
      </c>
      <c r="BH457" s="43" t="str">
        <f t="shared" si="152"/>
        <v/>
      </c>
      <c r="BI457" s="43" t="e">
        <f t="shared" si="153"/>
        <v>#N/A</v>
      </c>
      <c r="BJ457" s="43" t="e">
        <f>IF(BJ456&lt;'Retirement Calculator'!$B$68,BJ456+1,NA())</f>
        <v>#N/A</v>
      </c>
      <c r="BM457" s="43" t="str">
        <f t="shared" si="154"/>
        <v/>
      </c>
      <c r="BN457" s="43" t="e">
        <f t="shared" si="155"/>
        <v>#N/A</v>
      </c>
      <c r="BO457" s="43" t="e">
        <f>IF(BO456&lt;'Retirement Calculator'!$B$68,BO456+1,NA())</f>
        <v>#N/A</v>
      </c>
      <c r="BR457" s="43" t="str">
        <f t="shared" si="156"/>
        <v/>
      </c>
      <c r="BS457" s="43" t="e">
        <f t="shared" si="157"/>
        <v>#N/A</v>
      </c>
      <c r="BT457" s="43" t="e">
        <f>IF(BT456&lt;'Retirement Calculator'!$B$68,BT456+1,NA())</f>
        <v>#N/A</v>
      </c>
      <c r="BW457" s="43" t="str">
        <f t="shared" si="158"/>
        <v/>
      </c>
      <c r="BX457" s="43" t="e">
        <f t="shared" si="159"/>
        <v>#N/A</v>
      </c>
      <c r="BY457" s="43" t="e">
        <f>IF(BY456&lt;'Retirement Calculator'!$B$68,BY456+1,NA())</f>
        <v>#N/A</v>
      </c>
    </row>
    <row r="458" spans="1:77">
      <c r="A458" s="44"/>
      <c r="B458" s="12" t="e">
        <f xml:space="preserve"> IF(ISERROR(F458),NA(),AI458)</f>
        <v>#N/A</v>
      </c>
      <c r="C458" s="71"/>
      <c r="D458" s="104"/>
      <c r="E458" s="99"/>
      <c r="F458" s="102" t="e">
        <f t="shared" si="143"/>
        <v>#N/A</v>
      </c>
      <c r="G458" s="103" t="str">
        <f>IF(D458="","",(D458+G457)*(1+((1+'Retirement Calculator'!$B$56)^(1/12)-1)))</f>
        <v/>
      </c>
      <c r="H458" s="55" t="str">
        <f>IF(C458="","",FV((1+'Retirement Calculator'!$B$56)^(1/12)-1,AI458,-C458,,0))</f>
        <v/>
      </c>
      <c r="I458" s="71"/>
      <c r="J458" s="99"/>
      <c r="K458" s="99"/>
      <c r="L458" s="102" t="e">
        <f t="shared" si="144"/>
        <v>#N/A</v>
      </c>
      <c r="M458" s="12" t="str">
        <f>IF(I458="","",FV((1+'Retirement Calculator'!$B$57)^(1/12)-1,AR458,-I458,,0))</f>
        <v/>
      </c>
      <c r="N458" s="12" t="str">
        <f>IF(J458="","",(J458+N457)*(1+((1+'Retirement Calculator'!$B$57)^(1/12)-1)))</f>
        <v/>
      </c>
      <c r="O458" s="71"/>
      <c r="P458" s="71"/>
      <c r="Q458" s="99"/>
      <c r="R458" s="69" t="e">
        <f t="shared" si="145"/>
        <v>#N/A</v>
      </c>
      <c r="S458" s="12" t="str">
        <f>IF(O458="","",FV((1+'Retirement Calculator'!$B$58)^(1/12)-1,BA458,-O458,,0))</f>
        <v/>
      </c>
      <c r="T458" s="43" t="str">
        <f>IF(P458="","",(P458+T457)*(1+((1+'Retirement Calculator'!$B$58)^(1/12)-1)))</f>
        <v/>
      </c>
      <c r="U458" s="71"/>
      <c r="V458" s="99"/>
      <c r="W458" s="108" t="str">
        <f>IF(U458="","",(U458+W457)*(1+((1+'Retirement Calculator'!$C$65)^(1/12)-1)))</f>
        <v/>
      </c>
      <c r="X458" s="73">
        <f t="shared" si="140"/>
        <v>0</v>
      </c>
      <c r="Y458" s="83" t="str">
        <f>IF(ISERROR(B458),"",SUM($X$5:X458))</f>
        <v/>
      </c>
      <c r="Z458" s="73">
        <f t="shared" si="141"/>
        <v>0</v>
      </c>
      <c r="AA458" s="83" t="str">
        <f>IF(ISERROR(B458),"",IF(Z458=0,NA(),SUM($Z$5:Z458)))</f>
        <v/>
      </c>
      <c r="AB458" s="83">
        <f t="shared" si="142"/>
        <v>0</v>
      </c>
      <c r="AC458" s="83" t="str">
        <f>IF(ISERROR(B458),"",IF(AB458=0,NA(),SUM($AB$5:AB458)))</f>
        <v/>
      </c>
      <c r="AD458" s="68" t="str">
        <f>IF(ISERROR(AI458),"",IF(AG458=AG457+1,AD457*(1+'Retirement Calculator'!$B$6),AD457))</f>
        <v/>
      </c>
      <c r="AE458" s="135"/>
      <c r="AF458" s="83" t="str">
        <f>IF(AE458="","",NPER((1+'Retirement Calculator'!$B$15)/(1+'Retirement Calculator'!$B$14)-1,-12*AE458,AA458,,1))</f>
        <v/>
      </c>
      <c r="AG458" s="129" t="str">
        <f t="shared" si="146"/>
        <v/>
      </c>
      <c r="AH458" s="43" t="e">
        <f t="shared" si="147"/>
        <v>#N/A</v>
      </c>
      <c r="AI458" s="43" t="e">
        <f>IF(AI457&lt;'Retirement Calculator'!$B$68,AI457+1,NA())</f>
        <v>#N/A</v>
      </c>
      <c r="AJ458" s="47" t="str">
        <f>IF(ISERROR(AI458),"",IF(AG458=AG457+1,AJ457*(1+'Retirement Calculator'!$B$67),AJ457))</f>
        <v/>
      </c>
      <c r="AK458" s="43" t="e">
        <f>IF(ISERROR(AJ458),"",FV((1+'Retirement Calculator'!$B$56)^(1/12)-1,AI458,-AJ458,,0))</f>
        <v>#N/A</v>
      </c>
      <c r="AL458" s="47">
        <f>SUM($AJ$5:AJ458)</f>
        <v>15743347.467671828</v>
      </c>
      <c r="AN458" s="43" t="str">
        <f>IF(C458="","",SUM($C$5:C458))</f>
        <v/>
      </c>
      <c r="AP458" s="43" t="str">
        <f t="shared" si="148"/>
        <v/>
      </c>
      <c r="AQ458" s="43" t="e">
        <f t="shared" si="149"/>
        <v>#N/A</v>
      </c>
      <c r="AR458" s="43" t="e">
        <f>IF(AR457&lt;'Retirement Calculator'!$B$68,AR457+1,NA())</f>
        <v>#N/A</v>
      </c>
      <c r="AS458" s="45" t="str">
        <f>IF(ISERROR(AR458),"",IF(AP458=AP457+1,AS457*(1+'Retirement Calculator'!$B$67),AS457))</f>
        <v/>
      </c>
      <c r="AT458" s="43" t="e">
        <f>IF(ISERROR(AS458),"",FV((1+'Retirement Calculator'!$B$57)^(1/12)-1,AR458,-AS458,,0))</f>
        <v>#N/A</v>
      </c>
      <c r="AU458" s="47" t="e">
        <f>SUM($AJ$5:AS458)</f>
        <v>#N/A</v>
      </c>
      <c r="AW458" s="43" t="str">
        <f>IF(I458="","",SUM($I$5:I458))</f>
        <v/>
      </c>
      <c r="AY458" s="43" t="str">
        <f t="shared" si="150"/>
        <v/>
      </c>
      <c r="AZ458" s="43" t="e">
        <f t="shared" si="151"/>
        <v>#N/A</v>
      </c>
      <c r="BA458" s="43" t="e">
        <f>IF(BA457&lt;'Retirement Calculator'!$B$68,BA457+1,NA())</f>
        <v>#N/A</v>
      </c>
      <c r="BB458" s="45" t="str">
        <f>IF(ISERROR(BA458),"",IF(AY458=AY457+1,BB457*(1+'Retirement Calculator'!$B$67),BB457))</f>
        <v/>
      </c>
      <c r="BC458" s="43" t="e">
        <f>IF(ISERROR(BB458),"",FV((1+'Retirement Calculator'!$B$58)^(1/12)-1,BA458,-BB458,,0))</f>
        <v>#N/A</v>
      </c>
      <c r="BD458" s="47" t="e">
        <f>SUM($AJ$5:BB458)</f>
        <v>#N/A</v>
      </c>
      <c r="BF458" s="43" t="str">
        <f>IF(O458="","",SUM($O$5:O458))</f>
        <v/>
      </c>
      <c r="BH458" s="43" t="str">
        <f t="shared" si="152"/>
        <v/>
      </c>
      <c r="BI458" s="43" t="e">
        <f t="shared" si="153"/>
        <v>#N/A</v>
      </c>
      <c r="BJ458" s="43" t="e">
        <f>IF(BJ457&lt;'Retirement Calculator'!$B$68,BJ457+1,NA())</f>
        <v>#N/A</v>
      </c>
      <c r="BM458" s="43" t="str">
        <f t="shared" si="154"/>
        <v/>
      </c>
      <c r="BN458" s="43" t="e">
        <f t="shared" si="155"/>
        <v>#N/A</v>
      </c>
      <c r="BO458" s="43" t="e">
        <f>IF(BO457&lt;'Retirement Calculator'!$B$68,BO457+1,NA())</f>
        <v>#N/A</v>
      </c>
      <c r="BR458" s="43" t="str">
        <f t="shared" si="156"/>
        <v/>
      </c>
      <c r="BS458" s="43" t="e">
        <f t="shared" si="157"/>
        <v>#N/A</v>
      </c>
      <c r="BT458" s="43" t="e">
        <f>IF(BT457&lt;'Retirement Calculator'!$B$68,BT457+1,NA())</f>
        <v>#N/A</v>
      </c>
      <c r="BW458" s="43" t="str">
        <f t="shared" si="158"/>
        <v/>
      </c>
      <c r="BX458" s="43" t="e">
        <f t="shared" si="159"/>
        <v>#N/A</v>
      </c>
      <c r="BY458" s="43" t="e">
        <f>IF(BY457&lt;'Retirement Calculator'!$B$68,BY457+1,NA())</f>
        <v>#N/A</v>
      </c>
    </row>
    <row r="459" spans="1:77">
      <c r="A459" s="44"/>
      <c r="B459" s="12" t="e">
        <f xml:space="preserve"> IF(ISERROR(F459),NA(),AI459)</f>
        <v>#N/A</v>
      </c>
      <c r="C459" s="71"/>
      <c r="D459" s="104"/>
      <c r="E459" s="99"/>
      <c r="F459" s="102" t="e">
        <f t="shared" si="143"/>
        <v>#N/A</v>
      </c>
      <c r="G459" s="103" t="str">
        <f>IF(D459="","",(D459+G458)*(1+((1+'Retirement Calculator'!$B$56)^(1/12)-1)))</f>
        <v/>
      </c>
      <c r="H459" s="55" t="str">
        <f>IF(C459="","",FV((1+'Retirement Calculator'!$B$56)^(1/12)-1,AI459,-C459,,0))</f>
        <v/>
      </c>
      <c r="I459" s="71"/>
      <c r="J459" s="99"/>
      <c r="K459" s="99"/>
      <c r="L459" s="102" t="e">
        <f t="shared" si="144"/>
        <v>#N/A</v>
      </c>
      <c r="M459" s="12" t="str">
        <f>IF(I459="","",FV((1+'Retirement Calculator'!$B$57)^(1/12)-1,AR459,-I459,,0))</f>
        <v/>
      </c>
      <c r="N459" s="12" t="str">
        <f>IF(J459="","",(J459+N458)*(1+((1+'Retirement Calculator'!$B$57)^(1/12)-1)))</f>
        <v/>
      </c>
      <c r="O459" s="71"/>
      <c r="P459" s="71"/>
      <c r="Q459" s="99"/>
      <c r="R459" s="69" t="e">
        <f t="shared" si="145"/>
        <v>#N/A</v>
      </c>
      <c r="S459" s="12" t="str">
        <f>IF(O459="","",FV((1+'Retirement Calculator'!$B$58)^(1/12)-1,BA459,-O459,,0))</f>
        <v/>
      </c>
      <c r="T459" s="43" t="str">
        <f>IF(P459="","",(P459+T458)*(1+((1+'Retirement Calculator'!$B$58)^(1/12)-1)))</f>
        <v/>
      </c>
      <c r="U459" s="71"/>
      <c r="V459" s="99"/>
      <c r="W459" s="108" t="str">
        <f>IF(U459="","",(U459+W458)*(1+((1+'Retirement Calculator'!$C$65)^(1/12)-1)))</f>
        <v/>
      </c>
      <c r="X459" s="73">
        <f t="shared" si="140"/>
        <v>0</v>
      </c>
      <c r="Y459" s="83" t="str">
        <f>IF(ISERROR(B459),"",SUM($X$5:X459))</f>
        <v/>
      </c>
      <c r="Z459" s="73">
        <f t="shared" si="141"/>
        <v>0</v>
      </c>
      <c r="AA459" s="83" t="str">
        <f>IF(ISERROR(B459),"",IF(Z459=0,NA(),SUM($Z$5:Z459)))</f>
        <v/>
      </c>
      <c r="AB459" s="83">
        <f t="shared" si="142"/>
        <v>0</v>
      </c>
      <c r="AC459" s="83" t="str">
        <f>IF(ISERROR(B459),"",IF(AB459=0,NA(),SUM($AB$5:AB459)))</f>
        <v/>
      </c>
      <c r="AD459" s="68" t="str">
        <f>IF(ISERROR(AI459),"",IF(AG459=AG458+1,AD458*(1+'Retirement Calculator'!$B$6),AD458))</f>
        <v/>
      </c>
      <c r="AE459" s="135"/>
      <c r="AF459" s="83" t="str">
        <f>IF(AE459="","",NPER((1+'Retirement Calculator'!$B$15)/(1+'Retirement Calculator'!$B$14)-1,-12*AE459,AA459,,1))</f>
        <v/>
      </c>
      <c r="AG459" s="129" t="str">
        <f t="shared" si="146"/>
        <v/>
      </c>
      <c r="AH459" s="43" t="e">
        <f t="shared" si="147"/>
        <v>#N/A</v>
      </c>
      <c r="AI459" s="43" t="e">
        <f>IF(AI458&lt;'Retirement Calculator'!$B$68,AI458+1,NA())</f>
        <v>#N/A</v>
      </c>
      <c r="AJ459" s="47" t="str">
        <f>IF(ISERROR(AI459),"",IF(AG459=AG458+1,AJ458*(1+'Retirement Calculator'!$B$67),AJ458))</f>
        <v/>
      </c>
      <c r="AK459" s="43" t="e">
        <f>IF(ISERROR(AJ459),"",FV((1+'Retirement Calculator'!$B$56)^(1/12)-1,AI459,-AJ459,,0))</f>
        <v>#N/A</v>
      </c>
      <c r="AL459" s="47">
        <f>SUM($AJ$5:AJ459)</f>
        <v>15743347.467671828</v>
      </c>
      <c r="AN459" s="43" t="str">
        <f>IF(C459="","",SUM($C$5:C459))</f>
        <v/>
      </c>
      <c r="AP459" s="43" t="str">
        <f t="shared" si="148"/>
        <v/>
      </c>
      <c r="AQ459" s="43" t="e">
        <f t="shared" si="149"/>
        <v>#N/A</v>
      </c>
      <c r="AR459" s="43" t="e">
        <f>IF(AR458&lt;'Retirement Calculator'!$B$68,AR458+1,NA())</f>
        <v>#N/A</v>
      </c>
      <c r="AS459" s="45" t="str">
        <f>IF(ISERROR(AR459),"",IF(AP459=AP458+1,AS458*(1+'Retirement Calculator'!$B$67),AS458))</f>
        <v/>
      </c>
      <c r="AT459" s="43" t="e">
        <f>IF(ISERROR(AS459),"",FV((1+'Retirement Calculator'!$B$57)^(1/12)-1,AR459,-AS459,,0))</f>
        <v>#N/A</v>
      </c>
      <c r="AU459" s="47" t="e">
        <f>SUM($AJ$5:AS459)</f>
        <v>#N/A</v>
      </c>
      <c r="AW459" s="43" t="str">
        <f>IF(I459="","",SUM($I$5:I459))</f>
        <v/>
      </c>
      <c r="AY459" s="43" t="str">
        <f t="shared" si="150"/>
        <v/>
      </c>
      <c r="AZ459" s="43" t="e">
        <f t="shared" si="151"/>
        <v>#N/A</v>
      </c>
      <c r="BA459" s="43" t="e">
        <f>IF(BA458&lt;'Retirement Calculator'!$B$68,BA458+1,NA())</f>
        <v>#N/A</v>
      </c>
      <c r="BB459" s="45" t="str">
        <f>IF(ISERROR(BA459),"",IF(AY459=AY458+1,BB458*(1+'Retirement Calculator'!$B$67),BB458))</f>
        <v/>
      </c>
      <c r="BC459" s="43" t="e">
        <f>IF(ISERROR(BB459),"",FV((1+'Retirement Calculator'!$B$58)^(1/12)-1,BA459,-BB459,,0))</f>
        <v>#N/A</v>
      </c>
      <c r="BD459" s="47" t="e">
        <f>SUM($AJ$5:BB459)</f>
        <v>#N/A</v>
      </c>
      <c r="BF459" s="43" t="str">
        <f>IF(O459="","",SUM($O$5:O459))</f>
        <v/>
      </c>
      <c r="BH459" s="43" t="str">
        <f t="shared" si="152"/>
        <v/>
      </c>
      <c r="BI459" s="43" t="e">
        <f t="shared" si="153"/>
        <v>#N/A</v>
      </c>
      <c r="BJ459" s="43" t="e">
        <f>IF(BJ458&lt;'Retirement Calculator'!$B$68,BJ458+1,NA())</f>
        <v>#N/A</v>
      </c>
      <c r="BM459" s="43" t="str">
        <f t="shared" si="154"/>
        <v/>
      </c>
      <c r="BN459" s="43" t="e">
        <f t="shared" si="155"/>
        <v>#N/A</v>
      </c>
      <c r="BO459" s="43" t="e">
        <f>IF(BO458&lt;'Retirement Calculator'!$B$68,BO458+1,NA())</f>
        <v>#N/A</v>
      </c>
      <c r="BR459" s="43" t="str">
        <f t="shared" si="156"/>
        <v/>
      </c>
      <c r="BS459" s="43" t="e">
        <f t="shared" si="157"/>
        <v>#N/A</v>
      </c>
      <c r="BT459" s="43" t="e">
        <f>IF(BT458&lt;'Retirement Calculator'!$B$68,BT458+1,NA())</f>
        <v>#N/A</v>
      </c>
      <c r="BW459" s="43" t="str">
        <f t="shared" si="158"/>
        <v/>
      </c>
      <c r="BX459" s="43" t="e">
        <f t="shared" si="159"/>
        <v>#N/A</v>
      </c>
      <c r="BY459" s="43" t="e">
        <f>IF(BY458&lt;'Retirement Calculator'!$B$68,BY458+1,NA())</f>
        <v>#N/A</v>
      </c>
    </row>
    <row r="460" spans="1:77">
      <c r="A460" s="44"/>
      <c r="B460" s="12" t="e">
        <f xml:space="preserve"> IF(ISERROR(F460),NA(),AI460)</f>
        <v>#N/A</v>
      </c>
      <c r="C460" s="71"/>
      <c r="D460" s="104"/>
      <c r="E460" s="99"/>
      <c r="F460" s="102" t="e">
        <f t="shared" si="143"/>
        <v>#N/A</v>
      </c>
      <c r="G460" s="103" t="str">
        <f>IF(D460="","",(D460+G459)*(1+((1+'Retirement Calculator'!$B$56)^(1/12)-1)))</f>
        <v/>
      </c>
      <c r="H460" s="55" t="str">
        <f>IF(C460="","",FV((1+'Retirement Calculator'!$B$56)^(1/12)-1,AI460,-C460,,0))</f>
        <v/>
      </c>
      <c r="I460" s="71"/>
      <c r="J460" s="99"/>
      <c r="K460" s="99"/>
      <c r="L460" s="102" t="e">
        <f t="shared" si="144"/>
        <v>#N/A</v>
      </c>
      <c r="M460" s="12" t="str">
        <f>IF(I460="","",FV((1+'Retirement Calculator'!$B$57)^(1/12)-1,AR460,-I460,,0))</f>
        <v/>
      </c>
      <c r="N460" s="12" t="str">
        <f>IF(J460="","",(J460+N459)*(1+((1+'Retirement Calculator'!$B$57)^(1/12)-1)))</f>
        <v/>
      </c>
      <c r="O460" s="71"/>
      <c r="P460" s="71"/>
      <c r="Q460" s="99"/>
      <c r="R460" s="69" t="e">
        <f t="shared" si="145"/>
        <v>#N/A</v>
      </c>
      <c r="S460" s="12" t="str">
        <f>IF(O460="","",FV((1+'Retirement Calculator'!$B$58)^(1/12)-1,BA460,-O460,,0))</f>
        <v/>
      </c>
      <c r="T460" s="43" t="str">
        <f>IF(P460="","",(P460+T459)*(1+((1+'Retirement Calculator'!$B$58)^(1/12)-1)))</f>
        <v/>
      </c>
      <c r="U460" s="71"/>
      <c r="V460" s="99"/>
      <c r="W460" s="108" t="str">
        <f>IF(U460="","",(U460+W459)*(1+((1+'Retirement Calculator'!$C$65)^(1/12)-1)))</f>
        <v/>
      </c>
      <c r="X460" s="73">
        <f t="shared" si="140"/>
        <v>0</v>
      </c>
      <c r="Y460" s="83" t="str">
        <f>IF(ISERROR(B460),"",SUM($X$5:X460))</f>
        <v/>
      </c>
      <c r="Z460" s="73">
        <f t="shared" si="141"/>
        <v>0</v>
      </c>
      <c r="AA460" s="83" t="str">
        <f>IF(ISERROR(B460),"",IF(Z460=0,NA(),SUM($Z$5:Z460)))</f>
        <v/>
      </c>
      <c r="AB460" s="83">
        <f t="shared" si="142"/>
        <v>0</v>
      </c>
      <c r="AC460" s="83" t="str">
        <f>IF(ISERROR(B460),"",IF(AB460=0,NA(),SUM($AB$5:AB460)))</f>
        <v/>
      </c>
      <c r="AD460" s="68" t="str">
        <f>IF(ISERROR(AI460),"",IF(AG460=AG459+1,AD459*(1+'Retirement Calculator'!$B$6),AD459))</f>
        <v/>
      </c>
      <c r="AE460" s="135"/>
      <c r="AF460" s="83" t="str">
        <f>IF(AE460="","",NPER((1+'Retirement Calculator'!$B$15)/(1+'Retirement Calculator'!$B$14)-1,-12*AE460,AA460,,1))</f>
        <v/>
      </c>
      <c r="AG460" s="129" t="str">
        <f t="shared" si="146"/>
        <v/>
      </c>
      <c r="AH460" s="43" t="e">
        <f t="shared" si="147"/>
        <v>#N/A</v>
      </c>
      <c r="AI460" s="43" t="e">
        <f>IF(AI459&lt;'Retirement Calculator'!$B$68,AI459+1,NA())</f>
        <v>#N/A</v>
      </c>
      <c r="AJ460" s="47" t="str">
        <f>IF(ISERROR(AI460),"",IF(AG460=AG459+1,AJ459*(1+'Retirement Calculator'!$B$67),AJ459))</f>
        <v/>
      </c>
      <c r="AK460" s="43" t="e">
        <f>IF(ISERROR(AJ460),"",FV((1+'Retirement Calculator'!$B$56)^(1/12)-1,AI460,-AJ460,,0))</f>
        <v>#N/A</v>
      </c>
      <c r="AL460" s="47">
        <f>SUM($AJ$5:AJ460)</f>
        <v>15743347.467671828</v>
      </c>
      <c r="AN460" s="43" t="str">
        <f>IF(C460="","",SUM($C$5:C460))</f>
        <v/>
      </c>
      <c r="AP460" s="43" t="str">
        <f t="shared" si="148"/>
        <v/>
      </c>
      <c r="AQ460" s="43" t="e">
        <f t="shared" si="149"/>
        <v>#N/A</v>
      </c>
      <c r="AR460" s="43" t="e">
        <f>IF(AR459&lt;'Retirement Calculator'!$B$68,AR459+1,NA())</f>
        <v>#N/A</v>
      </c>
      <c r="AS460" s="45" t="str">
        <f>IF(ISERROR(AR460),"",IF(AP460=AP459+1,AS459*(1+'Retirement Calculator'!$B$67),AS459))</f>
        <v/>
      </c>
      <c r="AT460" s="43" t="e">
        <f>IF(ISERROR(AS460),"",FV((1+'Retirement Calculator'!$B$57)^(1/12)-1,AR460,-AS460,,0))</f>
        <v>#N/A</v>
      </c>
      <c r="AU460" s="47" t="e">
        <f>SUM($AJ$5:AS460)</f>
        <v>#N/A</v>
      </c>
      <c r="AW460" s="43" t="str">
        <f>IF(I460="","",SUM($I$5:I460))</f>
        <v/>
      </c>
      <c r="AY460" s="43" t="str">
        <f t="shared" si="150"/>
        <v/>
      </c>
      <c r="AZ460" s="43" t="e">
        <f t="shared" si="151"/>
        <v>#N/A</v>
      </c>
      <c r="BA460" s="43" t="e">
        <f>IF(BA459&lt;'Retirement Calculator'!$B$68,BA459+1,NA())</f>
        <v>#N/A</v>
      </c>
      <c r="BB460" s="45" t="str">
        <f>IF(ISERROR(BA460),"",IF(AY460=AY459+1,BB459*(1+'Retirement Calculator'!$B$67),BB459))</f>
        <v/>
      </c>
      <c r="BC460" s="43" t="e">
        <f>IF(ISERROR(BB460),"",FV((1+'Retirement Calculator'!$B$58)^(1/12)-1,BA460,-BB460,,0))</f>
        <v>#N/A</v>
      </c>
      <c r="BD460" s="47" t="e">
        <f>SUM($AJ$5:BB460)</f>
        <v>#N/A</v>
      </c>
      <c r="BF460" s="43" t="str">
        <f>IF(O460="","",SUM($O$5:O460))</f>
        <v/>
      </c>
      <c r="BH460" s="43" t="str">
        <f t="shared" si="152"/>
        <v/>
      </c>
      <c r="BI460" s="43" t="e">
        <f t="shared" si="153"/>
        <v>#N/A</v>
      </c>
      <c r="BJ460" s="43" t="e">
        <f>IF(BJ459&lt;'Retirement Calculator'!$B$68,BJ459+1,NA())</f>
        <v>#N/A</v>
      </c>
      <c r="BM460" s="43" t="str">
        <f t="shared" si="154"/>
        <v/>
      </c>
      <c r="BN460" s="43" t="e">
        <f t="shared" si="155"/>
        <v>#N/A</v>
      </c>
      <c r="BO460" s="43" t="e">
        <f>IF(BO459&lt;'Retirement Calculator'!$B$68,BO459+1,NA())</f>
        <v>#N/A</v>
      </c>
      <c r="BR460" s="43" t="str">
        <f t="shared" si="156"/>
        <v/>
      </c>
      <c r="BS460" s="43" t="e">
        <f t="shared" si="157"/>
        <v>#N/A</v>
      </c>
      <c r="BT460" s="43" t="e">
        <f>IF(BT459&lt;'Retirement Calculator'!$B$68,BT459+1,NA())</f>
        <v>#N/A</v>
      </c>
      <c r="BW460" s="43" t="str">
        <f t="shared" si="158"/>
        <v/>
      </c>
      <c r="BX460" s="43" t="e">
        <f t="shared" si="159"/>
        <v>#N/A</v>
      </c>
      <c r="BY460" s="43" t="e">
        <f>IF(BY459&lt;'Retirement Calculator'!$B$68,BY459+1,NA())</f>
        <v>#N/A</v>
      </c>
    </row>
    <row r="461" spans="1:77">
      <c r="A461" s="44"/>
      <c r="B461" s="12" t="e">
        <f xml:space="preserve"> IF(ISERROR(F461),NA(),AI461)</f>
        <v>#N/A</v>
      </c>
      <c r="C461" s="71"/>
      <c r="D461" s="104"/>
      <c r="E461" s="99"/>
      <c r="F461" s="102" t="e">
        <f t="shared" si="143"/>
        <v>#N/A</v>
      </c>
      <c r="G461" s="103" t="str">
        <f>IF(D461="","",(D461+G460)*(1+((1+'Retirement Calculator'!$B$56)^(1/12)-1)))</f>
        <v/>
      </c>
      <c r="H461" s="55" t="str">
        <f>IF(C461="","",FV((1+'Retirement Calculator'!$B$56)^(1/12)-1,AI461,-C461,,0))</f>
        <v/>
      </c>
      <c r="I461" s="71"/>
      <c r="J461" s="99"/>
      <c r="K461" s="99"/>
      <c r="L461" s="102" t="e">
        <f t="shared" si="144"/>
        <v>#N/A</v>
      </c>
      <c r="M461" s="12" t="str">
        <f>IF(I461="","",FV((1+'Retirement Calculator'!$B$57)^(1/12)-1,AR461,-I461,,0))</f>
        <v/>
      </c>
      <c r="N461" s="12" t="str">
        <f>IF(J461="","",(J461+N460)*(1+((1+'Retirement Calculator'!$B$57)^(1/12)-1)))</f>
        <v/>
      </c>
      <c r="O461" s="71"/>
      <c r="P461" s="71"/>
      <c r="Q461" s="99"/>
      <c r="R461" s="69" t="e">
        <f t="shared" si="145"/>
        <v>#N/A</v>
      </c>
      <c r="S461" s="12" t="str">
        <f>IF(O461="","",FV((1+'Retirement Calculator'!$B$58)^(1/12)-1,BA461,-O461,,0))</f>
        <v/>
      </c>
      <c r="T461" s="43" t="str">
        <f>IF(P461="","",(P461+T460)*(1+((1+'Retirement Calculator'!$B$58)^(1/12)-1)))</f>
        <v/>
      </c>
      <c r="U461" s="71"/>
      <c r="V461" s="99"/>
      <c r="W461" s="108" t="str">
        <f>IF(U461="","",(U461+W460)*(1+((1+'Retirement Calculator'!$C$65)^(1/12)-1)))</f>
        <v/>
      </c>
      <c r="X461" s="73">
        <f t="shared" si="140"/>
        <v>0</v>
      </c>
      <c r="Y461" s="83" t="str">
        <f>IF(ISERROR(B461),"",SUM($X$5:X461))</f>
        <v/>
      </c>
      <c r="Z461" s="73">
        <f t="shared" si="141"/>
        <v>0</v>
      </c>
      <c r="AA461" s="83" t="str">
        <f>IF(ISERROR(B461),"",IF(Z461=0,NA(),SUM($Z$5:Z461)))</f>
        <v/>
      </c>
      <c r="AB461" s="83">
        <f t="shared" si="142"/>
        <v>0</v>
      </c>
      <c r="AC461" s="83" t="str">
        <f>IF(ISERROR(B461),"",IF(AB461=0,NA(),SUM($AB$5:AB461)))</f>
        <v/>
      </c>
      <c r="AD461" s="68" t="str">
        <f>IF(ISERROR(AI461),"",IF(AG461=AG460+1,AD460*(1+'Retirement Calculator'!$B$6),AD460))</f>
        <v/>
      </c>
      <c r="AE461" s="135"/>
      <c r="AF461" s="83" t="str">
        <f>IF(AE461="","",NPER((1+'Retirement Calculator'!$B$15)/(1+'Retirement Calculator'!$B$14)-1,-12*AE461,AA461,,1))</f>
        <v/>
      </c>
      <c r="AG461" s="129" t="str">
        <f t="shared" si="146"/>
        <v/>
      </c>
      <c r="AH461" s="43" t="e">
        <f t="shared" si="147"/>
        <v>#N/A</v>
      </c>
      <c r="AI461" s="43" t="e">
        <f>IF(AI460&lt;'Retirement Calculator'!$B$68,AI460+1,NA())</f>
        <v>#N/A</v>
      </c>
      <c r="AJ461" s="47" t="str">
        <f>IF(ISERROR(AI461),"",IF(AG461=AG460+1,AJ460*(1+'Retirement Calculator'!$B$67),AJ460))</f>
        <v/>
      </c>
      <c r="AK461" s="43" t="e">
        <f>IF(ISERROR(AJ461),"",FV((1+'Retirement Calculator'!$B$56)^(1/12)-1,AI461,-AJ461,,0))</f>
        <v>#N/A</v>
      </c>
      <c r="AL461" s="47">
        <f>SUM($AJ$5:AJ461)</f>
        <v>15743347.467671828</v>
      </c>
      <c r="AN461" s="43" t="str">
        <f>IF(C461="","",SUM($C$5:C461))</f>
        <v/>
      </c>
      <c r="AP461" s="43" t="str">
        <f t="shared" si="148"/>
        <v/>
      </c>
      <c r="AQ461" s="43" t="e">
        <f t="shared" si="149"/>
        <v>#N/A</v>
      </c>
      <c r="AR461" s="43" t="e">
        <f>IF(AR460&lt;'Retirement Calculator'!$B$68,AR460+1,NA())</f>
        <v>#N/A</v>
      </c>
      <c r="AS461" s="45" t="str">
        <f>IF(ISERROR(AR461),"",IF(AP461=AP460+1,AS460*(1+'Retirement Calculator'!$B$67),AS460))</f>
        <v/>
      </c>
      <c r="AT461" s="43" t="e">
        <f>IF(ISERROR(AS461),"",FV((1+'Retirement Calculator'!$B$57)^(1/12)-1,AR461,-AS461,,0))</f>
        <v>#N/A</v>
      </c>
      <c r="AU461" s="47" t="e">
        <f>SUM($AJ$5:AS461)</f>
        <v>#N/A</v>
      </c>
      <c r="AW461" s="43" t="str">
        <f>IF(I461="","",SUM($I$5:I461))</f>
        <v/>
      </c>
      <c r="AY461" s="43" t="str">
        <f t="shared" si="150"/>
        <v/>
      </c>
      <c r="AZ461" s="43" t="e">
        <f t="shared" si="151"/>
        <v>#N/A</v>
      </c>
      <c r="BA461" s="43" t="e">
        <f>IF(BA460&lt;'Retirement Calculator'!$B$68,BA460+1,NA())</f>
        <v>#N/A</v>
      </c>
      <c r="BB461" s="45" t="str">
        <f>IF(ISERROR(BA461),"",IF(AY461=AY460+1,BB460*(1+'Retirement Calculator'!$B$67),BB460))</f>
        <v/>
      </c>
      <c r="BC461" s="43" t="e">
        <f>IF(ISERROR(BB461),"",FV((1+'Retirement Calculator'!$B$58)^(1/12)-1,BA461,-BB461,,0))</f>
        <v>#N/A</v>
      </c>
      <c r="BD461" s="47" t="e">
        <f>SUM($AJ$5:BB461)</f>
        <v>#N/A</v>
      </c>
      <c r="BF461" s="43" t="str">
        <f>IF(O461="","",SUM($O$5:O461))</f>
        <v/>
      </c>
      <c r="BH461" s="43" t="str">
        <f t="shared" si="152"/>
        <v/>
      </c>
      <c r="BI461" s="43" t="e">
        <f t="shared" si="153"/>
        <v>#N/A</v>
      </c>
      <c r="BJ461" s="43" t="e">
        <f>IF(BJ460&lt;'Retirement Calculator'!$B$68,BJ460+1,NA())</f>
        <v>#N/A</v>
      </c>
      <c r="BM461" s="43" t="str">
        <f t="shared" si="154"/>
        <v/>
      </c>
      <c r="BN461" s="43" t="e">
        <f t="shared" si="155"/>
        <v>#N/A</v>
      </c>
      <c r="BO461" s="43" t="e">
        <f>IF(BO460&lt;'Retirement Calculator'!$B$68,BO460+1,NA())</f>
        <v>#N/A</v>
      </c>
      <c r="BR461" s="43" t="str">
        <f t="shared" si="156"/>
        <v/>
      </c>
      <c r="BS461" s="43" t="e">
        <f t="shared" si="157"/>
        <v>#N/A</v>
      </c>
      <c r="BT461" s="43" t="e">
        <f>IF(BT460&lt;'Retirement Calculator'!$B$68,BT460+1,NA())</f>
        <v>#N/A</v>
      </c>
      <c r="BW461" s="43" t="str">
        <f t="shared" si="158"/>
        <v/>
      </c>
      <c r="BX461" s="43" t="e">
        <f t="shared" si="159"/>
        <v>#N/A</v>
      </c>
      <c r="BY461" s="43" t="e">
        <f>IF(BY460&lt;'Retirement Calculator'!$B$68,BY460+1,NA())</f>
        <v>#N/A</v>
      </c>
    </row>
    <row r="462" spans="1:77">
      <c r="A462" s="44"/>
      <c r="B462" s="12" t="e">
        <f xml:space="preserve"> IF(ISERROR(F462),NA(),AI462)</f>
        <v>#N/A</v>
      </c>
      <c r="C462" s="71"/>
      <c r="D462" s="104"/>
      <c r="E462" s="99"/>
      <c r="F462" s="102" t="e">
        <f t="shared" si="143"/>
        <v>#N/A</v>
      </c>
      <c r="G462" s="103" t="str">
        <f>IF(D462="","",(D462+G461)*(1+((1+'Retirement Calculator'!$B$56)^(1/12)-1)))</f>
        <v/>
      </c>
      <c r="H462" s="55" t="str">
        <f>IF(C462="","",FV((1+'Retirement Calculator'!$B$56)^(1/12)-1,AI462,-C462,,0))</f>
        <v/>
      </c>
      <c r="I462" s="71"/>
      <c r="J462" s="99"/>
      <c r="K462" s="99"/>
      <c r="L462" s="102" t="e">
        <f t="shared" si="144"/>
        <v>#N/A</v>
      </c>
      <c r="M462" s="12" t="str">
        <f>IF(I462="","",FV((1+'Retirement Calculator'!$B$57)^(1/12)-1,AR462,-I462,,0))</f>
        <v/>
      </c>
      <c r="N462" s="12" t="str">
        <f>IF(J462="","",(J462+N461)*(1+((1+'Retirement Calculator'!$B$57)^(1/12)-1)))</f>
        <v/>
      </c>
      <c r="O462" s="71"/>
      <c r="P462" s="71"/>
      <c r="Q462" s="99"/>
      <c r="R462" s="69" t="e">
        <f t="shared" si="145"/>
        <v>#N/A</v>
      </c>
      <c r="S462" s="12" t="str">
        <f>IF(O462="","",FV((1+'Retirement Calculator'!$B$58)^(1/12)-1,BA462,-O462,,0))</f>
        <v/>
      </c>
      <c r="T462" s="43" t="str">
        <f>IF(P462="","",(P462+T461)*(1+((1+'Retirement Calculator'!$B$58)^(1/12)-1)))</f>
        <v/>
      </c>
      <c r="U462" s="71"/>
      <c r="V462" s="99"/>
      <c r="W462" s="108" t="str">
        <f>IF(U462="","",(U462+W461)*(1+((1+'Retirement Calculator'!$C$65)^(1/12)-1)))</f>
        <v/>
      </c>
      <c r="X462" s="73">
        <f t="shared" si="140"/>
        <v>0</v>
      </c>
      <c r="Y462" s="83" t="str">
        <f>IF(ISERROR(B462),"",SUM($X$5:X462))</f>
        <v/>
      </c>
      <c r="Z462" s="73">
        <f t="shared" si="141"/>
        <v>0</v>
      </c>
      <c r="AA462" s="83" t="str">
        <f>IF(ISERROR(B462),"",IF(Z462=0,NA(),SUM($Z$5:Z462)))</f>
        <v/>
      </c>
      <c r="AB462" s="83">
        <f t="shared" si="142"/>
        <v>0</v>
      </c>
      <c r="AC462" s="83" t="str">
        <f>IF(ISERROR(B462),"",IF(AB462=0,NA(),SUM($AB$5:AB462)))</f>
        <v/>
      </c>
      <c r="AD462" s="68" t="str">
        <f>IF(ISERROR(AI462),"",IF(AG462=AG461+1,AD461*(1+'Retirement Calculator'!$B$6),AD461))</f>
        <v/>
      </c>
      <c r="AE462" s="135"/>
      <c r="AF462" s="83" t="str">
        <f>IF(AE462="","",NPER((1+'Retirement Calculator'!$B$15)/(1+'Retirement Calculator'!$B$14)-1,-12*AE462,AA462,,1))</f>
        <v/>
      </c>
      <c r="AG462" s="129" t="str">
        <f t="shared" si="146"/>
        <v/>
      </c>
      <c r="AH462" s="43" t="e">
        <f t="shared" si="147"/>
        <v>#N/A</v>
      </c>
      <c r="AI462" s="43" t="e">
        <f>IF(AI461&lt;'Retirement Calculator'!$B$68,AI461+1,NA())</f>
        <v>#N/A</v>
      </c>
      <c r="AJ462" s="47" t="str">
        <f>IF(ISERROR(AI462),"",IF(AG462=AG461+1,AJ461*(1+'Retirement Calculator'!$B$67),AJ461))</f>
        <v/>
      </c>
      <c r="AK462" s="43" t="e">
        <f>IF(ISERROR(AJ462),"",FV((1+'Retirement Calculator'!$B$56)^(1/12)-1,AI462,-AJ462,,0))</f>
        <v>#N/A</v>
      </c>
      <c r="AL462" s="47">
        <f>SUM($AJ$5:AJ462)</f>
        <v>15743347.467671828</v>
      </c>
      <c r="AN462" s="43" t="str">
        <f>IF(C462="","",SUM($C$5:C462))</f>
        <v/>
      </c>
      <c r="AP462" s="43" t="str">
        <f t="shared" si="148"/>
        <v/>
      </c>
      <c r="AQ462" s="43" t="e">
        <f t="shared" si="149"/>
        <v>#N/A</v>
      </c>
      <c r="AR462" s="43" t="e">
        <f>IF(AR461&lt;'Retirement Calculator'!$B$68,AR461+1,NA())</f>
        <v>#N/A</v>
      </c>
      <c r="AS462" s="45" t="str">
        <f>IF(ISERROR(AR462),"",IF(AP462=AP461+1,AS461*(1+'Retirement Calculator'!$B$67),AS461))</f>
        <v/>
      </c>
      <c r="AT462" s="43" t="e">
        <f>IF(ISERROR(AS462),"",FV((1+'Retirement Calculator'!$B$57)^(1/12)-1,AR462,-AS462,,0))</f>
        <v>#N/A</v>
      </c>
      <c r="AU462" s="47" t="e">
        <f>SUM($AJ$5:AS462)</f>
        <v>#N/A</v>
      </c>
      <c r="AW462" s="43" t="str">
        <f>IF(I462="","",SUM($I$5:I462))</f>
        <v/>
      </c>
      <c r="AY462" s="43" t="str">
        <f t="shared" si="150"/>
        <v/>
      </c>
      <c r="AZ462" s="43" t="e">
        <f t="shared" si="151"/>
        <v>#N/A</v>
      </c>
      <c r="BA462" s="43" t="e">
        <f>IF(BA461&lt;'Retirement Calculator'!$B$68,BA461+1,NA())</f>
        <v>#N/A</v>
      </c>
      <c r="BB462" s="45" t="str">
        <f>IF(ISERROR(BA462),"",IF(AY462=AY461+1,BB461*(1+'Retirement Calculator'!$B$67),BB461))</f>
        <v/>
      </c>
      <c r="BC462" s="43" t="e">
        <f>IF(ISERROR(BB462),"",FV((1+'Retirement Calculator'!$B$58)^(1/12)-1,BA462,-BB462,,0))</f>
        <v>#N/A</v>
      </c>
      <c r="BD462" s="47" t="e">
        <f>SUM($AJ$5:BB462)</f>
        <v>#N/A</v>
      </c>
      <c r="BF462" s="43" t="str">
        <f>IF(O462="","",SUM($O$5:O462))</f>
        <v/>
      </c>
      <c r="BH462" s="43" t="str">
        <f t="shared" si="152"/>
        <v/>
      </c>
      <c r="BI462" s="43" t="e">
        <f t="shared" si="153"/>
        <v>#N/A</v>
      </c>
      <c r="BJ462" s="43" t="e">
        <f>IF(BJ461&lt;'Retirement Calculator'!$B$68,BJ461+1,NA())</f>
        <v>#N/A</v>
      </c>
      <c r="BM462" s="43" t="str">
        <f t="shared" si="154"/>
        <v/>
      </c>
      <c r="BN462" s="43" t="e">
        <f t="shared" si="155"/>
        <v>#N/A</v>
      </c>
      <c r="BO462" s="43" t="e">
        <f>IF(BO461&lt;'Retirement Calculator'!$B$68,BO461+1,NA())</f>
        <v>#N/A</v>
      </c>
      <c r="BR462" s="43" t="str">
        <f t="shared" si="156"/>
        <v/>
      </c>
      <c r="BS462" s="43" t="e">
        <f t="shared" si="157"/>
        <v>#N/A</v>
      </c>
      <c r="BT462" s="43" t="e">
        <f>IF(BT461&lt;'Retirement Calculator'!$B$68,BT461+1,NA())</f>
        <v>#N/A</v>
      </c>
      <c r="BW462" s="43" t="str">
        <f t="shared" si="158"/>
        <v/>
      </c>
      <c r="BX462" s="43" t="e">
        <f t="shared" si="159"/>
        <v>#N/A</v>
      </c>
      <c r="BY462" s="43" t="e">
        <f>IF(BY461&lt;'Retirement Calculator'!$B$68,BY461+1,NA())</f>
        <v>#N/A</v>
      </c>
    </row>
    <row r="463" spans="1:77">
      <c r="A463" s="44"/>
      <c r="B463" s="12" t="e">
        <f xml:space="preserve"> IF(ISERROR(F463),NA(),AI463)</f>
        <v>#N/A</v>
      </c>
      <c r="C463" s="71"/>
      <c r="D463" s="104"/>
      <c r="E463" s="99"/>
      <c r="F463" s="102" t="e">
        <f t="shared" si="143"/>
        <v>#N/A</v>
      </c>
      <c r="G463" s="103" t="str">
        <f>IF(D463="","",(D463+G462)*(1+((1+'Retirement Calculator'!$B$56)^(1/12)-1)))</f>
        <v/>
      </c>
      <c r="H463" s="55" t="str">
        <f>IF(C463="","",FV((1+'Retirement Calculator'!$B$56)^(1/12)-1,AI463,-C463,,0))</f>
        <v/>
      </c>
      <c r="I463" s="71"/>
      <c r="J463" s="99"/>
      <c r="K463" s="99"/>
      <c r="L463" s="102" t="e">
        <f t="shared" si="144"/>
        <v>#N/A</v>
      </c>
      <c r="M463" s="12" t="str">
        <f>IF(I463="","",FV((1+'Retirement Calculator'!$B$57)^(1/12)-1,AR463,-I463,,0))</f>
        <v/>
      </c>
      <c r="N463" s="12" t="str">
        <f>IF(J463="","",(J463+N462)*(1+((1+'Retirement Calculator'!$B$57)^(1/12)-1)))</f>
        <v/>
      </c>
      <c r="O463" s="71"/>
      <c r="P463" s="71"/>
      <c r="Q463" s="99"/>
      <c r="R463" s="69" t="e">
        <f t="shared" si="145"/>
        <v>#N/A</v>
      </c>
      <c r="S463" s="12" t="str">
        <f>IF(O463="","",FV((1+'Retirement Calculator'!$B$58)^(1/12)-1,BA463,-O463,,0))</f>
        <v/>
      </c>
      <c r="T463" s="43" t="str">
        <f>IF(P463="","",(P463+T462)*(1+((1+'Retirement Calculator'!$B$58)^(1/12)-1)))</f>
        <v/>
      </c>
      <c r="U463" s="71"/>
      <c r="V463" s="99"/>
      <c r="W463" s="108" t="str">
        <f>IF(U463="","",(U463+W462)*(1+((1+'Retirement Calculator'!$C$65)^(1/12)-1)))</f>
        <v/>
      </c>
      <c r="X463" s="73">
        <f t="shared" si="140"/>
        <v>0</v>
      </c>
      <c r="Y463" s="83" t="str">
        <f>IF(ISERROR(B463),"",SUM($X$5:X463))</f>
        <v/>
      </c>
      <c r="Z463" s="73">
        <f t="shared" si="141"/>
        <v>0</v>
      </c>
      <c r="AA463" s="83" t="str">
        <f>IF(ISERROR(B463),"",IF(Z463=0,NA(),SUM($Z$5:Z463)))</f>
        <v/>
      </c>
      <c r="AB463" s="83">
        <f t="shared" si="142"/>
        <v>0</v>
      </c>
      <c r="AC463" s="83" t="str">
        <f>IF(ISERROR(B463),"",IF(AB463=0,NA(),SUM($AB$5:AB463)))</f>
        <v/>
      </c>
      <c r="AD463" s="68" t="str">
        <f>IF(ISERROR(AI463),"",IF(AG463=AG462+1,AD462*(1+'Retirement Calculator'!$B$6),AD462))</f>
        <v/>
      </c>
      <c r="AE463" s="135"/>
      <c r="AF463" s="83" t="str">
        <f>IF(AE463="","",NPER((1+'Retirement Calculator'!$B$15)/(1+'Retirement Calculator'!$B$14)-1,-12*AE463,AA463,,1))</f>
        <v/>
      </c>
      <c r="AG463" s="129" t="str">
        <f t="shared" si="146"/>
        <v/>
      </c>
      <c r="AH463" s="43" t="e">
        <f t="shared" si="147"/>
        <v>#N/A</v>
      </c>
      <c r="AI463" s="43" t="e">
        <f>IF(AI462&lt;'Retirement Calculator'!$B$68,AI462+1,NA())</f>
        <v>#N/A</v>
      </c>
      <c r="AJ463" s="47" t="str">
        <f>IF(ISERROR(AI463),"",IF(AG463=AG462+1,AJ462*(1+'Retirement Calculator'!$B$67),AJ462))</f>
        <v/>
      </c>
      <c r="AK463" s="43" t="e">
        <f>IF(ISERROR(AJ463),"",FV((1+'Retirement Calculator'!$B$56)^(1/12)-1,AI463,-AJ463,,0))</f>
        <v>#N/A</v>
      </c>
      <c r="AL463" s="47">
        <f>SUM($AJ$5:AJ463)</f>
        <v>15743347.467671828</v>
      </c>
      <c r="AN463" s="43" t="str">
        <f>IF(C463="","",SUM($C$5:C463))</f>
        <v/>
      </c>
      <c r="AP463" s="43" t="str">
        <f t="shared" si="148"/>
        <v/>
      </c>
      <c r="AQ463" s="43" t="e">
        <f t="shared" si="149"/>
        <v>#N/A</v>
      </c>
      <c r="AR463" s="43" t="e">
        <f>IF(AR462&lt;'Retirement Calculator'!$B$68,AR462+1,NA())</f>
        <v>#N/A</v>
      </c>
      <c r="AS463" s="45" t="str">
        <f>IF(ISERROR(AR463),"",IF(AP463=AP462+1,AS462*(1+'Retirement Calculator'!$B$67),AS462))</f>
        <v/>
      </c>
      <c r="AT463" s="43" t="e">
        <f>IF(ISERROR(AS463),"",FV((1+'Retirement Calculator'!$B$57)^(1/12)-1,AR463,-AS463,,0))</f>
        <v>#N/A</v>
      </c>
      <c r="AU463" s="47" t="e">
        <f>SUM($AJ$5:AS463)</f>
        <v>#N/A</v>
      </c>
      <c r="AW463" s="43" t="str">
        <f>IF(I463="","",SUM($I$5:I463))</f>
        <v/>
      </c>
      <c r="AY463" s="43" t="str">
        <f t="shared" si="150"/>
        <v/>
      </c>
      <c r="AZ463" s="43" t="e">
        <f t="shared" si="151"/>
        <v>#N/A</v>
      </c>
      <c r="BA463" s="43" t="e">
        <f>IF(BA462&lt;'Retirement Calculator'!$B$68,BA462+1,NA())</f>
        <v>#N/A</v>
      </c>
      <c r="BB463" s="45" t="str">
        <f>IF(ISERROR(BA463),"",IF(AY463=AY462+1,BB462*(1+'Retirement Calculator'!$B$67),BB462))</f>
        <v/>
      </c>
      <c r="BC463" s="43" t="e">
        <f>IF(ISERROR(BB463),"",FV((1+'Retirement Calculator'!$B$58)^(1/12)-1,BA463,-BB463,,0))</f>
        <v>#N/A</v>
      </c>
      <c r="BD463" s="47" t="e">
        <f>SUM($AJ$5:BB463)</f>
        <v>#N/A</v>
      </c>
      <c r="BF463" s="43" t="str">
        <f>IF(O463="","",SUM($O$5:O463))</f>
        <v/>
      </c>
      <c r="BH463" s="43" t="str">
        <f t="shared" si="152"/>
        <v/>
      </c>
      <c r="BI463" s="43" t="e">
        <f t="shared" si="153"/>
        <v>#N/A</v>
      </c>
      <c r="BJ463" s="43" t="e">
        <f>IF(BJ462&lt;'Retirement Calculator'!$B$68,BJ462+1,NA())</f>
        <v>#N/A</v>
      </c>
      <c r="BM463" s="43" t="str">
        <f t="shared" si="154"/>
        <v/>
      </c>
      <c r="BN463" s="43" t="e">
        <f t="shared" si="155"/>
        <v>#N/A</v>
      </c>
      <c r="BO463" s="43" t="e">
        <f>IF(BO462&lt;'Retirement Calculator'!$B$68,BO462+1,NA())</f>
        <v>#N/A</v>
      </c>
      <c r="BR463" s="43" t="str">
        <f t="shared" si="156"/>
        <v/>
      </c>
      <c r="BS463" s="43" t="e">
        <f t="shared" si="157"/>
        <v>#N/A</v>
      </c>
      <c r="BT463" s="43" t="e">
        <f>IF(BT462&lt;'Retirement Calculator'!$B$68,BT462+1,NA())</f>
        <v>#N/A</v>
      </c>
      <c r="BW463" s="43" t="str">
        <f t="shared" si="158"/>
        <v/>
      </c>
      <c r="BX463" s="43" t="e">
        <f t="shared" si="159"/>
        <v>#N/A</v>
      </c>
      <c r="BY463" s="43" t="e">
        <f>IF(BY462&lt;'Retirement Calculator'!$B$68,BY462+1,NA())</f>
        <v>#N/A</v>
      </c>
    </row>
    <row r="464" spans="1:77">
      <c r="A464" s="44"/>
      <c r="B464" s="12" t="e">
        <f xml:space="preserve"> IF(ISERROR(F464),NA(),AI464)</f>
        <v>#N/A</v>
      </c>
      <c r="C464" s="71"/>
      <c r="D464" s="104"/>
      <c r="E464" s="99"/>
      <c r="F464" s="102" t="e">
        <f t="shared" si="143"/>
        <v>#N/A</v>
      </c>
      <c r="G464" s="103" t="str">
        <f>IF(D464="","",(D464+G463)*(1+((1+'Retirement Calculator'!$B$56)^(1/12)-1)))</f>
        <v/>
      </c>
      <c r="H464" s="55" t="str">
        <f>IF(C464="","",FV((1+'Retirement Calculator'!$B$56)^(1/12)-1,AI464,-C464,,0))</f>
        <v/>
      </c>
      <c r="I464" s="71"/>
      <c r="J464" s="99"/>
      <c r="K464" s="99"/>
      <c r="L464" s="102" t="e">
        <f t="shared" si="144"/>
        <v>#N/A</v>
      </c>
      <c r="M464" s="12" t="str">
        <f>IF(I464="","",FV((1+'Retirement Calculator'!$B$57)^(1/12)-1,AR464,-I464,,0))</f>
        <v/>
      </c>
      <c r="N464" s="12" t="str">
        <f>IF(J464="","",(J464+N463)*(1+((1+'Retirement Calculator'!$B$57)^(1/12)-1)))</f>
        <v/>
      </c>
      <c r="O464" s="71"/>
      <c r="P464" s="71"/>
      <c r="Q464" s="99"/>
      <c r="R464" s="69" t="e">
        <f t="shared" si="145"/>
        <v>#N/A</v>
      </c>
      <c r="S464" s="12" t="str">
        <f>IF(O464="","",FV((1+'Retirement Calculator'!$B$58)^(1/12)-1,BA464,-O464,,0))</f>
        <v/>
      </c>
      <c r="T464" s="43" t="str">
        <f>IF(P464="","",(P464+T463)*(1+((1+'Retirement Calculator'!$B$58)^(1/12)-1)))</f>
        <v/>
      </c>
      <c r="U464" s="71"/>
      <c r="V464" s="99"/>
      <c r="W464" s="108" t="str">
        <f>IF(U464="","",(U464+W463)*(1+((1+'Retirement Calculator'!$C$65)^(1/12)-1)))</f>
        <v/>
      </c>
      <c r="X464" s="73">
        <f t="shared" si="140"/>
        <v>0</v>
      </c>
      <c r="Y464" s="83" t="str">
        <f>IF(ISERROR(B464),"",SUM($X$5:X464))</f>
        <v/>
      </c>
      <c r="Z464" s="73">
        <f t="shared" si="141"/>
        <v>0</v>
      </c>
      <c r="AA464" s="83" t="str">
        <f>IF(ISERROR(B464),"",IF(Z464=0,NA(),SUM($Z$5:Z464)))</f>
        <v/>
      </c>
      <c r="AB464" s="83">
        <f t="shared" si="142"/>
        <v>0</v>
      </c>
      <c r="AC464" s="83" t="str">
        <f>IF(ISERROR(B464),"",IF(AB464=0,NA(),SUM($AB$5:AB464)))</f>
        <v/>
      </c>
      <c r="AD464" s="68" t="str">
        <f>IF(ISERROR(AI464),"",IF(AG464=AG463+1,AD463*(1+'Retirement Calculator'!$B$6),AD463))</f>
        <v/>
      </c>
      <c r="AE464" s="135"/>
      <c r="AF464" s="83" t="str">
        <f>IF(AE464="","",NPER((1+'Retirement Calculator'!$B$15)/(1+'Retirement Calculator'!$B$14)-1,-12*AE464,AA464,,1))</f>
        <v/>
      </c>
      <c r="AG464" s="129" t="str">
        <f t="shared" si="146"/>
        <v/>
      </c>
      <c r="AH464" s="43" t="e">
        <f t="shared" si="147"/>
        <v>#N/A</v>
      </c>
      <c r="AI464" s="43" t="e">
        <f>IF(AI463&lt;'Retirement Calculator'!$B$68,AI463+1,NA())</f>
        <v>#N/A</v>
      </c>
      <c r="AJ464" s="47" t="str">
        <f>IF(ISERROR(AI464),"",IF(AG464=AG463+1,AJ463*(1+'Retirement Calculator'!$B$67),AJ463))</f>
        <v/>
      </c>
      <c r="AK464" s="43" t="e">
        <f>IF(ISERROR(AJ464),"",FV((1+'Retirement Calculator'!$B$56)^(1/12)-1,AI464,-AJ464,,0))</f>
        <v>#N/A</v>
      </c>
      <c r="AL464" s="47">
        <f>SUM($AJ$5:AJ464)</f>
        <v>15743347.467671828</v>
      </c>
      <c r="AN464" s="43" t="str">
        <f>IF(C464="","",SUM($C$5:C464))</f>
        <v/>
      </c>
      <c r="AP464" s="43" t="str">
        <f t="shared" si="148"/>
        <v/>
      </c>
      <c r="AQ464" s="43" t="e">
        <f t="shared" si="149"/>
        <v>#N/A</v>
      </c>
      <c r="AR464" s="43" t="e">
        <f>IF(AR463&lt;'Retirement Calculator'!$B$68,AR463+1,NA())</f>
        <v>#N/A</v>
      </c>
      <c r="AS464" s="45" t="str">
        <f>IF(ISERROR(AR464),"",IF(AP464=AP463+1,AS463*(1+'Retirement Calculator'!$B$67),AS463))</f>
        <v/>
      </c>
      <c r="AT464" s="43" t="e">
        <f>IF(ISERROR(AS464),"",FV((1+'Retirement Calculator'!$B$57)^(1/12)-1,AR464,-AS464,,0))</f>
        <v>#N/A</v>
      </c>
      <c r="AU464" s="47" t="e">
        <f>SUM($AJ$5:AS464)</f>
        <v>#N/A</v>
      </c>
      <c r="AW464" s="43" t="str">
        <f>IF(I464="","",SUM($I$5:I464))</f>
        <v/>
      </c>
      <c r="AY464" s="43" t="str">
        <f t="shared" si="150"/>
        <v/>
      </c>
      <c r="AZ464" s="43" t="e">
        <f t="shared" si="151"/>
        <v>#N/A</v>
      </c>
      <c r="BA464" s="43" t="e">
        <f>IF(BA463&lt;'Retirement Calculator'!$B$68,BA463+1,NA())</f>
        <v>#N/A</v>
      </c>
      <c r="BB464" s="45" t="str">
        <f>IF(ISERROR(BA464),"",IF(AY464=AY463+1,BB463*(1+'Retirement Calculator'!$B$67),BB463))</f>
        <v/>
      </c>
      <c r="BC464" s="43" t="e">
        <f>IF(ISERROR(BB464),"",FV((1+'Retirement Calculator'!$B$58)^(1/12)-1,BA464,-BB464,,0))</f>
        <v>#N/A</v>
      </c>
      <c r="BD464" s="47" t="e">
        <f>SUM($AJ$5:BB464)</f>
        <v>#N/A</v>
      </c>
      <c r="BF464" s="43" t="str">
        <f>IF(O464="","",SUM($O$5:O464))</f>
        <v/>
      </c>
      <c r="BH464" s="43" t="str">
        <f t="shared" si="152"/>
        <v/>
      </c>
      <c r="BI464" s="43" t="e">
        <f t="shared" si="153"/>
        <v>#N/A</v>
      </c>
      <c r="BJ464" s="43" t="e">
        <f>IF(BJ463&lt;'Retirement Calculator'!$B$68,BJ463+1,NA())</f>
        <v>#N/A</v>
      </c>
      <c r="BM464" s="43" t="str">
        <f t="shared" si="154"/>
        <v/>
      </c>
      <c r="BN464" s="43" t="e">
        <f t="shared" si="155"/>
        <v>#N/A</v>
      </c>
      <c r="BO464" s="43" t="e">
        <f>IF(BO463&lt;'Retirement Calculator'!$B$68,BO463+1,NA())</f>
        <v>#N/A</v>
      </c>
      <c r="BR464" s="43" t="str">
        <f t="shared" si="156"/>
        <v/>
      </c>
      <c r="BS464" s="43" t="e">
        <f t="shared" si="157"/>
        <v>#N/A</v>
      </c>
      <c r="BT464" s="43" t="e">
        <f>IF(BT463&lt;'Retirement Calculator'!$B$68,BT463+1,NA())</f>
        <v>#N/A</v>
      </c>
      <c r="BW464" s="43" t="str">
        <f t="shared" si="158"/>
        <v/>
      </c>
      <c r="BX464" s="43" t="e">
        <f t="shared" si="159"/>
        <v>#N/A</v>
      </c>
      <c r="BY464" s="43" t="e">
        <f>IF(BY463&lt;'Retirement Calculator'!$B$68,BY463+1,NA())</f>
        <v>#N/A</v>
      </c>
    </row>
    <row r="465" spans="1:77">
      <c r="A465" s="44"/>
      <c r="B465" s="12" t="e">
        <f xml:space="preserve"> IF(ISERROR(F465),NA(),AI465)</f>
        <v>#N/A</v>
      </c>
      <c r="C465" s="71"/>
      <c r="D465" s="104"/>
      <c r="E465" s="99"/>
      <c r="F465" s="102" t="e">
        <f t="shared" si="143"/>
        <v>#N/A</v>
      </c>
      <c r="G465" s="103" t="str">
        <f>IF(D465="","",(D465+G464)*(1+((1+'Retirement Calculator'!$B$56)^(1/12)-1)))</f>
        <v/>
      </c>
      <c r="H465" s="55" t="str">
        <f>IF(C465="","",FV((1+'Retirement Calculator'!$B$56)^(1/12)-1,AI465,-C465,,0))</f>
        <v/>
      </c>
      <c r="I465" s="71"/>
      <c r="J465" s="99"/>
      <c r="K465" s="99"/>
      <c r="L465" s="102" t="e">
        <f t="shared" si="144"/>
        <v>#N/A</v>
      </c>
      <c r="M465" s="12" t="str">
        <f>IF(I465="","",FV((1+'Retirement Calculator'!$B$57)^(1/12)-1,AR465,-I465,,0))</f>
        <v/>
      </c>
      <c r="N465" s="12" t="str">
        <f>IF(J465="","",(J465+N464)*(1+((1+'Retirement Calculator'!$B$57)^(1/12)-1)))</f>
        <v/>
      </c>
      <c r="O465" s="71"/>
      <c r="P465" s="71"/>
      <c r="Q465" s="99"/>
      <c r="R465" s="69" t="e">
        <f t="shared" si="145"/>
        <v>#N/A</v>
      </c>
      <c r="S465" s="12" t="str">
        <f>IF(O465="","",FV((1+'Retirement Calculator'!$B$58)^(1/12)-1,BA465,-O465,,0))</f>
        <v/>
      </c>
      <c r="T465" s="43" t="str">
        <f>IF(P465="","",(P465+T464)*(1+((1+'Retirement Calculator'!$B$58)^(1/12)-1)))</f>
        <v/>
      </c>
      <c r="U465" s="71"/>
      <c r="V465" s="99"/>
      <c r="W465" s="108" t="str">
        <f>IF(U465="","",(U465+W464)*(1+((1+'Retirement Calculator'!$C$65)^(1/12)-1)))</f>
        <v/>
      </c>
      <c r="X465" s="73">
        <f t="shared" si="140"/>
        <v>0</v>
      </c>
      <c r="Y465" s="83" t="str">
        <f>IF(ISERROR(B465),"",SUM($X$5:X465))</f>
        <v/>
      </c>
      <c r="Z465" s="73">
        <f t="shared" si="141"/>
        <v>0</v>
      </c>
      <c r="AA465" s="83" t="str">
        <f>IF(ISERROR(B465),"",IF(Z465=0,NA(),SUM($Z$5:Z465)))</f>
        <v/>
      </c>
      <c r="AB465" s="83">
        <f t="shared" si="142"/>
        <v>0</v>
      </c>
      <c r="AC465" s="83" t="str">
        <f>IF(ISERROR(B465),"",IF(AB465=0,NA(),SUM($AB$5:AB465)))</f>
        <v/>
      </c>
      <c r="AD465" s="68" t="str">
        <f>IF(ISERROR(AI465),"",IF(AG465=AG464+1,AD464*(1+'Retirement Calculator'!$B$6),AD464))</f>
        <v/>
      </c>
      <c r="AE465" s="135"/>
      <c r="AF465" s="83" t="str">
        <f>IF(AE465="","",NPER((1+'Retirement Calculator'!$B$15)/(1+'Retirement Calculator'!$B$14)-1,-12*AE465,AA465,,1))</f>
        <v/>
      </c>
      <c r="AG465" s="129" t="str">
        <f t="shared" si="146"/>
        <v/>
      </c>
      <c r="AH465" s="43" t="e">
        <f t="shared" si="147"/>
        <v>#N/A</v>
      </c>
      <c r="AI465" s="43" t="e">
        <f>IF(AI464&lt;'Retirement Calculator'!$B$68,AI464+1,NA())</f>
        <v>#N/A</v>
      </c>
      <c r="AJ465" s="47" t="str">
        <f>IF(ISERROR(AI465),"",IF(AG465=AG464+1,AJ464*(1+'Retirement Calculator'!$B$67),AJ464))</f>
        <v/>
      </c>
      <c r="AK465" s="43" t="e">
        <f>IF(ISERROR(AJ465),"",FV((1+'Retirement Calculator'!$B$56)^(1/12)-1,AI465,-AJ465,,0))</f>
        <v>#N/A</v>
      </c>
      <c r="AL465" s="47">
        <f>SUM($AJ$5:AJ465)</f>
        <v>15743347.467671828</v>
      </c>
      <c r="AN465" s="43" t="str">
        <f>IF(C465="","",SUM($C$5:C465))</f>
        <v/>
      </c>
      <c r="AP465" s="43" t="str">
        <f t="shared" si="148"/>
        <v/>
      </c>
      <c r="AQ465" s="43" t="e">
        <f t="shared" si="149"/>
        <v>#N/A</v>
      </c>
      <c r="AR465" s="43" t="e">
        <f>IF(AR464&lt;'Retirement Calculator'!$B$68,AR464+1,NA())</f>
        <v>#N/A</v>
      </c>
      <c r="AS465" s="45" t="str">
        <f>IF(ISERROR(AR465),"",IF(AP465=AP464+1,AS464*(1+'Retirement Calculator'!$B$67),AS464))</f>
        <v/>
      </c>
      <c r="AT465" s="43" t="e">
        <f>IF(ISERROR(AS465),"",FV((1+'Retirement Calculator'!$B$57)^(1/12)-1,AR465,-AS465,,0))</f>
        <v>#N/A</v>
      </c>
      <c r="AU465" s="47" t="e">
        <f>SUM($AJ$5:AS465)</f>
        <v>#N/A</v>
      </c>
      <c r="AW465" s="43" t="str">
        <f>IF(I465="","",SUM($I$5:I465))</f>
        <v/>
      </c>
      <c r="AY465" s="43" t="str">
        <f t="shared" si="150"/>
        <v/>
      </c>
      <c r="AZ465" s="43" t="e">
        <f t="shared" si="151"/>
        <v>#N/A</v>
      </c>
      <c r="BA465" s="43" t="e">
        <f>IF(BA464&lt;'Retirement Calculator'!$B$68,BA464+1,NA())</f>
        <v>#N/A</v>
      </c>
      <c r="BB465" s="45" t="str">
        <f>IF(ISERROR(BA465),"",IF(AY465=AY464+1,BB464*(1+'Retirement Calculator'!$B$67),BB464))</f>
        <v/>
      </c>
      <c r="BC465" s="43" t="e">
        <f>IF(ISERROR(BB465),"",FV((1+'Retirement Calculator'!$B$58)^(1/12)-1,BA465,-BB465,,0))</f>
        <v>#N/A</v>
      </c>
      <c r="BD465" s="47" t="e">
        <f>SUM($AJ$5:BB465)</f>
        <v>#N/A</v>
      </c>
      <c r="BF465" s="43" t="str">
        <f>IF(O465="","",SUM($O$5:O465))</f>
        <v/>
      </c>
      <c r="BH465" s="43" t="str">
        <f t="shared" si="152"/>
        <v/>
      </c>
      <c r="BI465" s="43" t="e">
        <f t="shared" si="153"/>
        <v>#N/A</v>
      </c>
      <c r="BJ465" s="43" t="e">
        <f>IF(BJ464&lt;'Retirement Calculator'!$B$68,BJ464+1,NA())</f>
        <v>#N/A</v>
      </c>
      <c r="BM465" s="43" t="str">
        <f t="shared" si="154"/>
        <v/>
      </c>
      <c r="BN465" s="43" t="e">
        <f t="shared" si="155"/>
        <v>#N/A</v>
      </c>
      <c r="BO465" s="43" t="e">
        <f>IF(BO464&lt;'Retirement Calculator'!$B$68,BO464+1,NA())</f>
        <v>#N/A</v>
      </c>
      <c r="BR465" s="43" t="str">
        <f t="shared" si="156"/>
        <v/>
      </c>
      <c r="BS465" s="43" t="e">
        <f t="shared" si="157"/>
        <v>#N/A</v>
      </c>
      <c r="BT465" s="43" t="e">
        <f>IF(BT464&lt;'Retirement Calculator'!$B$68,BT464+1,NA())</f>
        <v>#N/A</v>
      </c>
      <c r="BW465" s="43" t="str">
        <f t="shared" si="158"/>
        <v/>
      </c>
      <c r="BX465" s="43" t="e">
        <f t="shared" si="159"/>
        <v>#N/A</v>
      </c>
      <c r="BY465" s="43" t="e">
        <f>IF(BY464&lt;'Retirement Calculator'!$B$68,BY464+1,NA())</f>
        <v>#N/A</v>
      </c>
    </row>
    <row r="466" spans="1:77">
      <c r="A466" s="44"/>
      <c r="B466" s="12" t="e">
        <f xml:space="preserve"> IF(ISERROR(F466),NA(),AI466)</f>
        <v>#N/A</v>
      </c>
      <c r="C466" s="71"/>
      <c r="D466" s="104"/>
      <c r="E466" s="99"/>
      <c r="F466" s="102" t="e">
        <f t="shared" si="143"/>
        <v>#N/A</v>
      </c>
      <c r="G466" s="103" t="str">
        <f>IF(D466="","",(D466+G465)*(1+((1+'Retirement Calculator'!$B$56)^(1/12)-1)))</f>
        <v/>
      </c>
      <c r="H466" s="55" t="str">
        <f>IF(C466="","",FV((1+'Retirement Calculator'!$B$56)^(1/12)-1,AI466,-C466,,0))</f>
        <v/>
      </c>
      <c r="I466" s="71"/>
      <c r="J466" s="99"/>
      <c r="K466" s="99"/>
      <c r="L466" s="102" t="e">
        <f t="shared" si="144"/>
        <v>#N/A</v>
      </c>
      <c r="M466" s="12" t="str">
        <f>IF(I466="","",FV((1+'Retirement Calculator'!$B$57)^(1/12)-1,AR466,-I466,,0))</f>
        <v/>
      </c>
      <c r="N466" s="12" t="str">
        <f>IF(J466="","",(J466+N465)*(1+((1+'Retirement Calculator'!$B$57)^(1/12)-1)))</f>
        <v/>
      </c>
      <c r="O466" s="71"/>
      <c r="P466" s="71"/>
      <c r="Q466" s="99"/>
      <c r="R466" s="69" t="e">
        <f t="shared" si="145"/>
        <v>#N/A</v>
      </c>
      <c r="S466" s="12" t="str">
        <f>IF(O466="","",FV((1+'Retirement Calculator'!$B$58)^(1/12)-1,BA466,-O466,,0))</f>
        <v/>
      </c>
      <c r="T466" s="43" t="str">
        <f>IF(P466="","",(P466+T465)*(1+((1+'Retirement Calculator'!$B$58)^(1/12)-1)))</f>
        <v/>
      </c>
      <c r="U466" s="71"/>
      <c r="V466" s="99"/>
      <c r="W466" s="108" t="str">
        <f>IF(U466="","",(U466+W465)*(1+((1+'Retirement Calculator'!$C$65)^(1/12)-1)))</f>
        <v/>
      </c>
      <c r="X466" s="73">
        <f t="shared" si="140"/>
        <v>0</v>
      </c>
      <c r="Y466" s="83" t="str">
        <f>IF(ISERROR(B466),"",SUM($X$5:X466))</f>
        <v/>
      </c>
      <c r="Z466" s="73">
        <f t="shared" si="141"/>
        <v>0</v>
      </c>
      <c r="AA466" s="83" t="str">
        <f>IF(ISERROR(B466),"",IF(Z466=0,NA(),SUM($Z$5:Z466)))</f>
        <v/>
      </c>
      <c r="AB466" s="83">
        <f t="shared" si="142"/>
        <v>0</v>
      </c>
      <c r="AC466" s="83" t="str">
        <f>IF(ISERROR(B466),"",IF(AB466=0,NA(),SUM($AB$5:AB466)))</f>
        <v/>
      </c>
      <c r="AD466" s="68" t="str">
        <f>IF(ISERROR(AI466),"",IF(AG466=AG465+1,AD465*(1+'Retirement Calculator'!$B$6),AD465))</f>
        <v/>
      </c>
      <c r="AE466" s="135"/>
      <c r="AF466" s="83" t="str">
        <f>IF(AE466="","",NPER((1+'Retirement Calculator'!$B$15)/(1+'Retirement Calculator'!$B$14)-1,-12*AE466,AA466,,1))</f>
        <v/>
      </c>
      <c r="AG466" s="129" t="str">
        <f t="shared" si="146"/>
        <v/>
      </c>
      <c r="AH466" s="43" t="e">
        <f t="shared" si="147"/>
        <v>#N/A</v>
      </c>
      <c r="AI466" s="43" t="e">
        <f>IF(AI465&lt;'Retirement Calculator'!$B$68,AI465+1,NA())</f>
        <v>#N/A</v>
      </c>
      <c r="AJ466" s="47" t="str">
        <f>IF(ISERROR(AI466),"",IF(AG466=AG465+1,AJ465*(1+'Retirement Calculator'!$B$67),AJ465))</f>
        <v/>
      </c>
      <c r="AK466" s="43" t="e">
        <f>IF(ISERROR(AJ466),"",FV((1+'Retirement Calculator'!$B$56)^(1/12)-1,AI466,-AJ466,,0))</f>
        <v>#N/A</v>
      </c>
      <c r="AL466" s="47">
        <f>SUM($AJ$5:AJ466)</f>
        <v>15743347.467671828</v>
      </c>
      <c r="AN466" s="43" t="str">
        <f>IF(C466="","",SUM($C$5:C466))</f>
        <v/>
      </c>
      <c r="AP466" s="43" t="str">
        <f t="shared" si="148"/>
        <v/>
      </c>
      <c r="AQ466" s="43" t="e">
        <f t="shared" si="149"/>
        <v>#N/A</v>
      </c>
      <c r="AR466" s="43" t="e">
        <f>IF(AR465&lt;'Retirement Calculator'!$B$68,AR465+1,NA())</f>
        <v>#N/A</v>
      </c>
      <c r="AS466" s="45" t="str">
        <f>IF(ISERROR(AR466),"",IF(AP466=AP465+1,AS465*(1+'Retirement Calculator'!$B$67),AS465))</f>
        <v/>
      </c>
      <c r="AT466" s="43" t="e">
        <f>IF(ISERROR(AS466),"",FV((1+'Retirement Calculator'!$B$57)^(1/12)-1,AR466,-AS466,,0))</f>
        <v>#N/A</v>
      </c>
      <c r="AU466" s="47" t="e">
        <f>SUM($AJ$5:AS466)</f>
        <v>#N/A</v>
      </c>
      <c r="AW466" s="43" t="str">
        <f>IF(I466="","",SUM($I$5:I466))</f>
        <v/>
      </c>
      <c r="AY466" s="43" t="str">
        <f t="shared" si="150"/>
        <v/>
      </c>
      <c r="AZ466" s="43" t="e">
        <f t="shared" si="151"/>
        <v>#N/A</v>
      </c>
      <c r="BA466" s="43" t="e">
        <f>IF(BA465&lt;'Retirement Calculator'!$B$68,BA465+1,NA())</f>
        <v>#N/A</v>
      </c>
      <c r="BB466" s="45" t="str">
        <f>IF(ISERROR(BA466),"",IF(AY466=AY465+1,BB465*(1+'Retirement Calculator'!$B$67),BB465))</f>
        <v/>
      </c>
      <c r="BC466" s="43" t="e">
        <f>IF(ISERROR(BB466),"",FV((1+'Retirement Calculator'!$B$58)^(1/12)-1,BA466,-BB466,,0))</f>
        <v>#N/A</v>
      </c>
      <c r="BD466" s="47" t="e">
        <f>SUM($AJ$5:BB466)</f>
        <v>#N/A</v>
      </c>
      <c r="BF466" s="43" t="str">
        <f>IF(O466="","",SUM($O$5:O466))</f>
        <v/>
      </c>
      <c r="BH466" s="43" t="str">
        <f t="shared" si="152"/>
        <v/>
      </c>
      <c r="BI466" s="43" t="e">
        <f t="shared" si="153"/>
        <v>#N/A</v>
      </c>
      <c r="BJ466" s="43" t="e">
        <f>IF(BJ465&lt;'Retirement Calculator'!$B$68,BJ465+1,NA())</f>
        <v>#N/A</v>
      </c>
      <c r="BM466" s="43" t="str">
        <f t="shared" si="154"/>
        <v/>
      </c>
      <c r="BN466" s="43" t="e">
        <f t="shared" si="155"/>
        <v>#N/A</v>
      </c>
      <c r="BO466" s="43" t="e">
        <f>IF(BO465&lt;'Retirement Calculator'!$B$68,BO465+1,NA())</f>
        <v>#N/A</v>
      </c>
      <c r="BR466" s="43" t="str">
        <f t="shared" si="156"/>
        <v/>
      </c>
      <c r="BS466" s="43" t="e">
        <f t="shared" si="157"/>
        <v>#N/A</v>
      </c>
      <c r="BT466" s="43" t="e">
        <f>IF(BT465&lt;'Retirement Calculator'!$B$68,BT465+1,NA())</f>
        <v>#N/A</v>
      </c>
      <c r="BW466" s="43" t="str">
        <f t="shared" si="158"/>
        <v/>
      </c>
      <c r="BX466" s="43" t="e">
        <f t="shared" si="159"/>
        <v>#N/A</v>
      </c>
      <c r="BY466" s="43" t="e">
        <f>IF(BY465&lt;'Retirement Calculator'!$B$68,BY465+1,NA())</f>
        <v>#N/A</v>
      </c>
    </row>
    <row r="467" spans="1:77">
      <c r="A467" s="44"/>
      <c r="B467" s="12" t="e">
        <f xml:space="preserve"> IF(ISERROR(F467),NA(),AI467)</f>
        <v>#N/A</v>
      </c>
      <c r="C467" s="71"/>
      <c r="D467" s="104"/>
      <c r="E467" s="99"/>
      <c r="F467" s="102" t="e">
        <f t="shared" si="143"/>
        <v>#N/A</v>
      </c>
      <c r="G467" s="103" t="str">
        <f>IF(D467="","",(D467+G466)*(1+((1+'Retirement Calculator'!$B$56)^(1/12)-1)))</f>
        <v/>
      </c>
      <c r="H467" s="55" t="str">
        <f>IF(C467="","",FV((1+'Retirement Calculator'!$B$56)^(1/12)-1,AI467,-C467,,0))</f>
        <v/>
      </c>
      <c r="I467" s="71"/>
      <c r="J467" s="99"/>
      <c r="K467" s="99"/>
      <c r="L467" s="102" t="e">
        <f t="shared" si="144"/>
        <v>#N/A</v>
      </c>
      <c r="M467" s="12" t="str">
        <f>IF(I467="","",FV((1+'Retirement Calculator'!$B$57)^(1/12)-1,AR467,-I467,,0))</f>
        <v/>
      </c>
      <c r="N467" s="12" t="str">
        <f>IF(J467="","",(J467+N466)*(1+((1+'Retirement Calculator'!$B$57)^(1/12)-1)))</f>
        <v/>
      </c>
      <c r="O467" s="71"/>
      <c r="P467" s="71"/>
      <c r="Q467" s="99"/>
      <c r="R467" s="69" t="e">
        <f t="shared" si="145"/>
        <v>#N/A</v>
      </c>
      <c r="S467" s="12" t="str">
        <f>IF(O467="","",FV((1+'Retirement Calculator'!$B$58)^(1/12)-1,BA467,-O467,,0))</f>
        <v/>
      </c>
      <c r="T467" s="43" t="str">
        <f>IF(P467="","",(P467+T466)*(1+((1+'Retirement Calculator'!$B$58)^(1/12)-1)))</f>
        <v/>
      </c>
      <c r="U467" s="71"/>
      <c r="V467" s="99"/>
      <c r="W467" s="108" t="str">
        <f>IF(U467="","",(U467+W466)*(1+((1+'Retirement Calculator'!$C$65)^(1/12)-1)))</f>
        <v/>
      </c>
      <c r="X467" s="73">
        <f t="shared" si="140"/>
        <v>0</v>
      </c>
      <c r="Y467" s="83" t="str">
        <f>IF(ISERROR(B467),"",SUM($X$5:X467))</f>
        <v/>
      </c>
      <c r="Z467" s="73">
        <f t="shared" si="141"/>
        <v>0</v>
      </c>
      <c r="AA467" s="83" t="str">
        <f>IF(ISERROR(B467),"",IF(Z467=0,NA(),SUM($Z$5:Z467)))</f>
        <v/>
      </c>
      <c r="AB467" s="83">
        <f t="shared" si="142"/>
        <v>0</v>
      </c>
      <c r="AC467" s="83" t="str">
        <f>IF(ISERROR(B467),"",IF(AB467=0,NA(),SUM($AB$5:AB467)))</f>
        <v/>
      </c>
      <c r="AD467" s="68" t="str">
        <f>IF(ISERROR(AI467),"",IF(AG467=AG466+1,AD466*(1+'Retirement Calculator'!$B$6),AD466))</f>
        <v/>
      </c>
      <c r="AE467" s="135"/>
      <c r="AF467" s="83" t="str">
        <f>IF(AE467="","",NPER((1+'Retirement Calculator'!$B$15)/(1+'Retirement Calculator'!$B$14)-1,-12*AE467,AA467,,1))</f>
        <v/>
      </c>
      <c r="AG467" s="129" t="str">
        <f t="shared" si="146"/>
        <v/>
      </c>
      <c r="AH467" s="43" t="e">
        <f t="shared" si="147"/>
        <v>#N/A</v>
      </c>
      <c r="AI467" s="43" t="e">
        <f>IF(AI466&lt;'Retirement Calculator'!$B$68,AI466+1,NA())</f>
        <v>#N/A</v>
      </c>
      <c r="AJ467" s="47" t="str">
        <f>IF(ISERROR(AI467),"",IF(AG467=AG466+1,AJ466*(1+'Retirement Calculator'!$B$67),AJ466))</f>
        <v/>
      </c>
      <c r="AK467" s="43" t="e">
        <f>IF(ISERROR(AJ467),"",FV((1+'Retirement Calculator'!$B$56)^(1/12)-1,AI467,-AJ467,,0))</f>
        <v>#N/A</v>
      </c>
      <c r="AL467" s="47">
        <f>SUM($AJ$5:AJ467)</f>
        <v>15743347.467671828</v>
      </c>
      <c r="AN467" s="43" t="str">
        <f>IF(C467="","",SUM($C$5:C467))</f>
        <v/>
      </c>
      <c r="AP467" s="43" t="str">
        <f t="shared" si="148"/>
        <v/>
      </c>
      <c r="AQ467" s="43" t="e">
        <f t="shared" si="149"/>
        <v>#N/A</v>
      </c>
      <c r="AR467" s="43" t="e">
        <f>IF(AR466&lt;'Retirement Calculator'!$B$68,AR466+1,NA())</f>
        <v>#N/A</v>
      </c>
      <c r="AS467" s="45" t="str">
        <f>IF(ISERROR(AR467),"",IF(AP467=AP466+1,AS466*(1+'Retirement Calculator'!$B$67),AS466))</f>
        <v/>
      </c>
      <c r="AT467" s="43" t="e">
        <f>IF(ISERROR(AS467),"",FV((1+'Retirement Calculator'!$B$57)^(1/12)-1,AR467,-AS467,,0))</f>
        <v>#N/A</v>
      </c>
      <c r="AU467" s="47" t="e">
        <f>SUM($AJ$5:AS467)</f>
        <v>#N/A</v>
      </c>
      <c r="AW467" s="43" t="str">
        <f>IF(I467="","",SUM($I$5:I467))</f>
        <v/>
      </c>
      <c r="AY467" s="43" t="str">
        <f t="shared" si="150"/>
        <v/>
      </c>
      <c r="AZ467" s="43" t="e">
        <f t="shared" si="151"/>
        <v>#N/A</v>
      </c>
      <c r="BA467" s="43" t="e">
        <f>IF(BA466&lt;'Retirement Calculator'!$B$68,BA466+1,NA())</f>
        <v>#N/A</v>
      </c>
      <c r="BB467" s="45" t="str">
        <f>IF(ISERROR(BA467),"",IF(AY467=AY466+1,BB466*(1+'Retirement Calculator'!$B$67),BB466))</f>
        <v/>
      </c>
      <c r="BC467" s="43" t="e">
        <f>IF(ISERROR(BB467),"",FV((1+'Retirement Calculator'!$B$58)^(1/12)-1,BA467,-BB467,,0))</f>
        <v>#N/A</v>
      </c>
      <c r="BD467" s="47" t="e">
        <f>SUM($AJ$5:BB467)</f>
        <v>#N/A</v>
      </c>
      <c r="BF467" s="43" t="str">
        <f>IF(O467="","",SUM($O$5:O467))</f>
        <v/>
      </c>
      <c r="BH467" s="43" t="str">
        <f t="shared" si="152"/>
        <v/>
      </c>
      <c r="BI467" s="43" t="e">
        <f t="shared" si="153"/>
        <v>#N/A</v>
      </c>
      <c r="BJ467" s="43" t="e">
        <f>IF(BJ466&lt;'Retirement Calculator'!$B$68,BJ466+1,NA())</f>
        <v>#N/A</v>
      </c>
      <c r="BM467" s="43" t="str">
        <f t="shared" si="154"/>
        <v/>
      </c>
      <c r="BN467" s="43" t="e">
        <f t="shared" si="155"/>
        <v>#N/A</v>
      </c>
      <c r="BO467" s="43" t="e">
        <f>IF(BO466&lt;'Retirement Calculator'!$B$68,BO466+1,NA())</f>
        <v>#N/A</v>
      </c>
      <c r="BR467" s="43" t="str">
        <f t="shared" si="156"/>
        <v/>
      </c>
      <c r="BS467" s="43" t="e">
        <f t="shared" si="157"/>
        <v>#N/A</v>
      </c>
      <c r="BT467" s="43" t="e">
        <f>IF(BT466&lt;'Retirement Calculator'!$B$68,BT466+1,NA())</f>
        <v>#N/A</v>
      </c>
      <c r="BW467" s="43" t="str">
        <f t="shared" si="158"/>
        <v/>
      </c>
      <c r="BX467" s="43" t="e">
        <f t="shared" si="159"/>
        <v>#N/A</v>
      </c>
      <c r="BY467" s="43" t="e">
        <f>IF(BY466&lt;'Retirement Calculator'!$B$68,BY466+1,NA())</f>
        <v>#N/A</v>
      </c>
    </row>
    <row r="468" spans="1:77">
      <c r="A468" s="44"/>
      <c r="B468" s="12" t="e">
        <f xml:space="preserve"> IF(ISERROR(F468),NA(),AI468)</f>
        <v>#N/A</v>
      </c>
      <c r="C468" s="71"/>
      <c r="D468" s="104"/>
      <c r="E468" s="99"/>
      <c r="F468" s="102" t="e">
        <f t="shared" si="143"/>
        <v>#N/A</v>
      </c>
      <c r="G468" s="103" t="str">
        <f>IF(D468="","",(D468+G467)*(1+((1+'Retirement Calculator'!$B$56)^(1/12)-1)))</f>
        <v/>
      </c>
      <c r="H468" s="55" t="str">
        <f>IF(C468="","",FV((1+'Retirement Calculator'!$B$56)^(1/12)-1,AI468,-C468,,0))</f>
        <v/>
      </c>
      <c r="I468" s="71"/>
      <c r="J468" s="99"/>
      <c r="K468" s="99"/>
      <c r="L468" s="102" t="e">
        <f t="shared" si="144"/>
        <v>#N/A</v>
      </c>
      <c r="M468" s="12" t="str">
        <f>IF(I468="","",FV((1+'Retirement Calculator'!$B$57)^(1/12)-1,AR468,-I468,,0))</f>
        <v/>
      </c>
      <c r="N468" s="12" t="str">
        <f>IF(J468="","",(J468+N467)*(1+((1+'Retirement Calculator'!$B$57)^(1/12)-1)))</f>
        <v/>
      </c>
      <c r="O468" s="71"/>
      <c r="P468" s="71"/>
      <c r="Q468" s="99"/>
      <c r="R468" s="69" t="e">
        <f t="shared" si="145"/>
        <v>#N/A</v>
      </c>
      <c r="S468" s="12" t="str">
        <f>IF(O468="","",FV((1+'Retirement Calculator'!$B$58)^(1/12)-1,BA468,-O468,,0))</f>
        <v/>
      </c>
      <c r="T468" s="43" t="str">
        <f>IF(P468="","",(P468+T467)*(1+((1+'Retirement Calculator'!$B$58)^(1/12)-1)))</f>
        <v/>
      </c>
      <c r="U468" s="71"/>
      <c r="V468" s="99"/>
      <c r="W468" s="108" t="str">
        <f>IF(U468="","",(U468+W467)*(1+((1+'Retirement Calculator'!$C$65)^(1/12)-1)))</f>
        <v/>
      </c>
      <c r="X468" s="73">
        <f t="shared" si="140"/>
        <v>0</v>
      </c>
      <c r="Y468" s="83" t="str">
        <f>IF(ISERROR(B468),"",SUM($X$5:X468))</f>
        <v/>
      </c>
      <c r="Z468" s="73">
        <f t="shared" si="141"/>
        <v>0</v>
      </c>
      <c r="AA468" s="83" t="str">
        <f>IF(ISERROR(B468),"",IF(Z468=0,NA(),SUM($Z$5:Z468)))</f>
        <v/>
      </c>
      <c r="AB468" s="83">
        <f t="shared" si="142"/>
        <v>0</v>
      </c>
      <c r="AC468" s="83" t="str">
        <f>IF(ISERROR(B468),"",IF(AB468=0,NA(),SUM($AB$5:AB468)))</f>
        <v/>
      </c>
      <c r="AD468" s="68" t="str">
        <f>IF(ISERROR(AI468),"",IF(AG468=AG467+1,AD467*(1+'Retirement Calculator'!$B$6),AD467))</f>
        <v/>
      </c>
      <c r="AE468" s="135"/>
      <c r="AF468" s="83" t="str">
        <f>IF(AE468="","",NPER((1+'Retirement Calculator'!$B$15)/(1+'Retirement Calculator'!$B$14)-1,-12*AE468,AA468,,1))</f>
        <v/>
      </c>
      <c r="AG468" s="129" t="str">
        <f t="shared" si="146"/>
        <v/>
      </c>
      <c r="AH468" s="43" t="e">
        <f t="shared" si="147"/>
        <v>#N/A</v>
      </c>
      <c r="AI468" s="43" t="e">
        <f>IF(AI467&lt;'Retirement Calculator'!$B$68,AI467+1,NA())</f>
        <v>#N/A</v>
      </c>
      <c r="AJ468" s="47" t="str">
        <f>IF(ISERROR(AI468),"",IF(AG468=AG467+1,AJ467*(1+'Retirement Calculator'!$B$67),AJ467))</f>
        <v/>
      </c>
      <c r="AK468" s="43" t="e">
        <f>IF(ISERROR(AJ468),"",FV((1+'Retirement Calculator'!$B$56)^(1/12)-1,AI468,-AJ468,,0))</f>
        <v>#N/A</v>
      </c>
      <c r="AL468" s="47">
        <f>SUM($AJ$5:AJ468)</f>
        <v>15743347.467671828</v>
      </c>
      <c r="AN468" s="43" t="str">
        <f>IF(C468="","",SUM($C$5:C468))</f>
        <v/>
      </c>
      <c r="AP468" s="43" t="str">
        <f t="shared" si="148"/>
        <v/>
      </c>
      <c r="AQ468" s="43" t="e">
        <f t="shared" si="149"/>
        <v>#N/A</v>
      </c>
      <c r="AR468" s="43" t="e">
        <f>IF(AR467&lt;'Retirement Calculator'!$B$68,AR467+1,NA())</f>
        <v>#N/A</v>
      </c>
      <c r="AS468" s="45" t="str">
        <f>IF(ISERROR(AR468),"",IF(AP468=AP467+1,AS467*(1+'Retirement Calculator'!$B$67),AS467))</f>
        <v/>
      </c>
      <c r="AT468" s="43" t="e">
        <f>IF(ISERROR(AS468),"",FV((1+'Retirement Calculator'!$B$57)^(1/12)-1,AR468,-AS468,,0))</f>
        <v>#N/A</v>
      </c>
      <c r="AU468" s="47" t="e">
        <f>SUM($AJ$5:AS468)</f>
        <v>#N/A</v>
      </c>
      <c r="AW468" s="43" t="str">
        <f>IF(I468="","",SUM($I$5:I468))</f>
        <v/>
      </c>
      <c r="AY468" s="43" t="str">
        <f t="shared" si="150"/>
        <v/>
      </c>
      <c r="AZ468" s="43" t="e">
        <f t="shared" si="151"/>
        <v>#N/A</v>
      </c>
      <c r="BA468" s="43" t="e">
        <f>IF(BA467&lt;'Retirement Calculator'!$B$68,BA467+1,NA())</f>
        <v>#N/A</v>
      </c>
      <c r="BB468" s="45" t="str">
        <f>IF(ISERROR(BA468),"",IF(AY468=AY467+1,BB467*(1+'Retirement Calculator'!$B$67),BB467))</f>
        <v/>
      </c>
      <c r="BC468" s="43" t="e">
        <f>IF(ISERROR(BB468),"",FV((1+'Retirement Calculator'!$B$58)^(1/12)-1,BA468,-BB468,,0))</f>
        <v>#N/A</v>
      </c>
      <c r="BD468" s="47" t="e">
        <f>SUM($AJ$5:BB468)</f>
        <v>#N/A</v>
      </c>
      <c r="BF468" s="43" t="str">
        <f>IF(O468="","",SUM($O$5:O468))</f>
        <v/>
      </c>
      <c r="BH468" s="43" t="str">
        <f t="shared" si="152"/>
        <v/>
      </c>
      <c r="BI468" s="43" t="e">
        <f t="shared" si="153"/>
        <v>#N/A</v>
      </c>
      <c r="BJ468" s="43" t="e">
        <f>IF(BJ467&lt;'Retirement Calculator'!$B$68,BJ467+1,NA())</f>
        <v>#N/A</v>
      </c>
      <c r="BM468" s="43" t="str">
        <f t="shared" si="154"/>
        <v/>
      </c>
      <c r="BN468" s="43" t="e">
        <f t="shared" si="155"/>
        <v>#N/A</v>
      </c>
      <c r="BO468" s="43" t="e">
        <f>IF(BO467&lt;'Retirement Calculator'!$B$68,BO467+1,NA())</f>
        <v>#N/A</v>
      </c>
      <c r="BR468" s="43" t="str">
        <f t="shared" si="156"/>
        <v/>
      </c>
      <c r="BS468" s="43" t="e">
        <f t="shared" si="157"/>
        <v>#N/A</v>
      </c>
      <c r="BT468" s="43" t="e">
        <f>IF(BT467&lt;'Retirement Calculator'!$B$68,BT467+1,NA())</f>
        <v>#N/A</v>
      </c>
      <c r="BW468" s="43" t="str">
        <f t="shared" si="158"/>
        <v/>
      </c>
      <c r="BX468" s="43" t="e">
        <f t="shared" si="159"/>
        <v>#N/A</v>
      </c>
      <c r="BY468" s="43" t="e">
        <f>IF(BY467&lt;'Retirement Calculator'!$B$68,BY467+1,NA())</f>
        <v>#N/A</v>
      </c>
    </row>
    <row r="469" spans="1:77">
      <c r="A469" s="44"/>
      <c r="B469" s="12" t="e">
        <f xml:space="preserve"> IF(ISERROR(F469),NA(),AI469)</f>
        <v>#N/A</v>
      </c>
      <c r="C469" s="71"/>
      <c r="D469" s="104"/>
      <c r="E469" s="99"/>
      <c r="F469" s="102" t="e">
        <f t="shared" si="143"/>
        <v>#N/A</v>
      </c>
      <c r="G469" s="103" t="str">
        <f>IF(D469="","",(D469+G468)*(1+((1+'Retirement Calculator'!$B$56)^(1/12)-1)))</f>
        <v/>
      </c>
      <c r="H469" s="55" t="str">
        <f>IF(C469="","",FV((1+'Retirement Calculator'!$B$56)^(1/12)-1,AI469,-C469,,0))</f>
        <v/>
      </c>
      <c r="I469" s="71"/>
      <c r="J469" s="99"/>
      <c r="K469" s="99"/>
      <c r="L469" s="102" t="e">
        <f t="shared" si="144"/>
        <v>#N/A</v>
      </c>
      <c r="M469" s="12" t="str">
        <f>IF(I469="","",FV((1+'Retirement Calculator'!$B$57)^(1/12)-1,AR469,-I469,,0))</f>
        <v/>
      </c>
      <c r="N469" s="12" t="str">
        <f>IF(J469="","",(J469+N468)*(1+((1+'Retirement Calculator'!$B$57)^(1/12)-1)))</f>
        <v/>
      </c>
      <c r="O469" s="71"/>
      <c r="P469" s="71"/>
      <c r="Q469" s="99"/>
      <c r="R469" s="69" t="e">
        <f t="shared" si="145"/>
        <v>#N/A</v>
      </c>
      <c r="S469" s="12" t="str">
        <f>IF(O469="","",FV((1+'Retirement Calculator'!$B$58)^(1/12)-1,BA469,-O469,,0))</f>
        <v/>
      </c>
      <c r="T469" s="43" t="str">
        <f>IF(P469="","",(P469+T468)*(1+((1+'Retirement Calculator'!$B$58)^(1/12)-1)))</f>
        <v/>
      </c>
      <c r="U469" s="71"/>
      <c r="V469" s="99"/>
      <c r="W469" s="108" t="str">
        <f>IF(U469="","",(U469+W468)*(1+((1+'Retirement Calculator'!$C$65)^(1/12)-1)))</f>
        <v/>
      </c>
      <c r="X469" s="73">
        <f t="shared" si="140"/>
        <v>0</v>
      </c>
      <c r="Y469" s="83" t="str">
        <f>IF(ISERROR(B469),"",SUM($X$5:X469))</f>
        <v/>
      </c>
      <c r="Z469" s="73">
        <f t="shared" si="141"/>
        <v>0</v>
      </c>
      <c r="AA469" s="83" t="str">
        <f>IF(ISERROR(B469),"",IF(Z469=0,NA(),SUM($Z$5:Z469)))</f>
        <v/>
      </c>
      <c r="AB469" s="83">
        <f t="shared" si="142"/>
        <v>0</v>
      </c>
      <c r="AC469" s="83" t="str">
        <f>IF(ISERROR(B469),"",IF(AB469=0,NA(),SUM($AB$5:AB469)))</f>
        <v/>
      </c>
      <c r="AD469" s="68" t="str">
        <f>IF(ISERROR(AI469),"",IF(AG469=AG468+1,AD468*(1+'Retirement Calculator'!$B$6),AD468))</f>
        <v/>
      </c>
      <c r="AE469" s="135"/>
      <c r="AF469" s="83" t="str">
        <f>IF(AE469="","",NPER((1+'Retirement Calculator'!$B$15)/(1+'Retirement Calculator'!$B$14)-1,-12*AE469,AA469,,1))</f>
        <v/>
      </c>
      <c r="AG469" s="129" t="str">
        <f t="shared" si="146"/>
        <v/>
      </c>
      <c r="AH469" s="43" t="e">
        <f t="shared" si="147"/>
        <v>#N/A</v>
      </c>
      <c r="AI469" s="43" t="e">
        <f>IF(AI468&lt;'Retirement Calculator'!$B$68,AI468+1,NA())</f>
        <v>#N/A</v>
      </c>
      <c r="AJ469" s="47" t="str">
        <f>IF(ISERROR(AI469),"",IF(AG469=AG468+1,AJ468*(1+'Retirement Calculator'!$B$67),AJ468))</f>
        <v/>
      </c>
      <c r="AK469" s="43" t="e">
        <f>IF(ISERROR(AJ469),"",FV((1+'Retirement Calculator'!$B$56)^(1/12)-1,AI469,-AJ469,,0))</f>
        <v>#N/A</v>
      </c>
      <c r="AL469" s="47">
        <f>SUM($AJ$5:AJ469)</f>
        <v>15743347.467671828</v>
      </c>
      <c r="AN469" s="43" t="str">
        <f>IF(C469="","",SUM($C$5:C469))</f>
        <v/>
      </c>
      <c r="AP469" s="43" t="str">
        <f t="shared" si="148"/>
        <v/>
      </c>
      <c r="AQ469" s="43" t="e">
        <f t="shared" si="149"/>
        <v>#N/A</v>
      </c>
      <c r="AR469" s="43" t="e">
        <f>IF(AR468&lt;'Retirement Calculator'!$B$68,AR468+1,NA())</f>
        <v>#N/A</v>
      </c>
      <c r="AS469" s="45" t="str">
        <f>IF(ISERROR(AR469),"",IF(AP469=AP468+1,AS468*(1+'Retirement Calculator'!$B$67),AS468))</f>
        <v/>
      </c>
      <c r="AT469" s="43" t="e">
        <f>IF(ISERROR(AS469),"",FV((1+'Retirement Calculator'!$B$57)^(1/12)-1,AR469,-AS469,,0))</f>
        <v>#N/A</v>
      </c>
      <c r="AU469" s="47" t="e">
        <f>SUM($AJ$5:AS469)</f>
        <v>#N/A</v>
      </c>
      <c r="AW469" s="43" t="str">
        <f>IF(I469="","",SUM($I$5:I469))</f>
        <v/>
      </c>
      <c r="AY469" s="43" t="str">
        <f t="shared" si="150"/>
        <v/>
      </c>
      <c r="AZ469" s="43" t="e">
        <f t="shared" si="151"/>
        <v>#N/A</v>
      </c>
      <c r="BA469" s="43" t="e">
        <f>IF(BA468&lt;'Retirement Calculator'!$B$68,BA468+1,NA())</f>
        <v>#N/A</v>
      </c>
      <c r="BB469" s="45" t="str">
        <f>IF(ISERROR(BA469),"",IF(AY469=AY468+1,BB468*(1+'Retirement Calculator'!$B$67),BB468))</f>
        <v/>
      </c>
      <c r="BC469" s="43" t="e">
        <f>IF(ISERROR(BB469),"",FV((1+'Retirement Calculator'!$B$58)^(1/12)-1,BA469,-BB469,,0))</f>
        <v>#N/A</v>
      </c>
      <c r="BD469" s="47" t="e">
        <f>SUM($AJ$5:BB469)</f>
        <v>#N/A</v>
      </c>
      <c r="BF469" s="43" t="str">
        <f>IF(O469="","",SUM($O$5:O469))</f>
        <v/>
      </c>
      <c r="BH469" s="43" t="str">
        <f t="shared" si="152"/>
        <v/>
      </c>
      <c r="BI469" s="43" t="e">
        <f t="shared" si="153"/>
        <v>#N/A</v>
      </c>
      <c r="BJ469" s="43" t="e">
        <f>IF(BJ468&lt;'Retirement Calculator'!$B$68,BJ468+1,NA())</f>
        <v>#N/A</v>
      </c>
      <c r="BM469" s="43" t="str">
        <f t="shared" si="154"/>
        <v/>
      </c>
      <c r="BN469" s="43" t="e">
        <f t="shared" si="155"/>
        <v>#N/A</v>
      </c>
      <c r="BO469" s="43" t="e">
        <f>IF(BO468&lt;'Retirement Calculator'!$B$68,BO468+1,NA())</f>
        <v>#N/A</v>
      </c>
      <c r="BR469" s="43" t="str">
        <f t="shared" si="156"/>
        <v/>
      </c>
      <c r="BS469" s="43" t="e">
        <f t="shared" si="157"/>
        <v>#N/A</v>
      </c>
      <c r="BT469" s="43" t="e">
        <f>IF(BT468&lt;'Retirement Calculator'!$B$68,BT468+1,NA())</f>
        <v>#N/A</v>
      </c>
      <c r="BW469" s="43" t="str">
        <f t="shared" si="158"/>
        <v/>
      </c>
      <c r="BX469" s="43" t="e">
        <f t="shared" si="159"/>
        <v>#N/A</v>
      </c>
      <c r="BY469" s="43" t="e">
        <f>IF(BY468&lt;'Retirement Calculator'!$B$68,BY468+1,NA())</f>
        <v>#N/A</v>
      </c>
    </row>
    <row r="470" spans="1:77">
      <c r="A470" s="44"/>
      <c r="B470" s="12" t="e">
        <f xml:space="preserve"> IF(ISERROR(F470),NA(),AI470)</f>
        <v>#N/A</v>
      </c>
      <c r="C470" s="71"/>
      <c r="D470" s="104"/>
      <c r="E470" s="99"/>
      <c r="F470" s="102" t="e">
        <f t="shared" si="143"/>
        <v>#N/A</v>
      </c>
      <c r="G470" s="103" t="str">
        <f>IF(D470="","",(D470+G469)*(1+((1+'Retirement Calculator'!$B$56)^(1/12)-1)))</f>
        <v/>
      </c>
      <c r="H470" s="55" t="str">
        <f>IF(C470="","",FV((1+'Retirement Calculator'!$B$56)^(1/12)-1,AI470,-C470,,0))</f>
        <v/>
      </c>
      <c r="I470" s="71"/>
      <c r="J470" s="99"/>
      <c r="K470" s="99"/>
      <c r="L470" s="102" t="e">
        <f t="shared" si="144"/>
        <v>#N/A</v>
      </c>
      <c r="M470" s="12" t="str">
        <f>IF(I470="","",FV((1+'Retirement Calculator'!$B$57)^(1/12)-1,AR470,-I470,,0))</f>
        <v/>
      </c>
      <c r="N470" s="12" t="str">
        <f>IF(J470="","",(J470+N469)*(1+((1+'Retirement Calculator'!$B$57)^(1/12)-1)))</f>
        <v/>
      </c>
      <c r="O470" s="71"/>
      <c r="P470" s="71"/>
      <c r="Q470" s="99"/>
      <c r="R470" s="69" t="e">
        <f t="shared" si="145"/>
        <v>#N/A</v>
      </c>
      <c r="S470" s="12" t="str">
        <f>IF(O470="","",FV((1+'Retirement Calculator'!$B$58)^(1/12)-1,BA470,-O470,,0))</f>
        <v/>
      </c>
      <c r="T470" s="43" t="str">
        <f>IF(P470="","",(P470+T469)*(1+((1+'Retirement Calculator'!$B$58)^(1/12)-1)))</f>
        <v/>
      </c>
      <c r="U470" s="71"/>
      <c r="V470" s="99"/>
      <c r="W470" s="108" t="str">
        <f>IF(U470="","",(U470+W469)*(1+((1+'Retirement Calculator'!$C$65)^(1/12)-1)))</f>
        <v/>
      </c>
      <c r="X470" s="73">
        <f t="shared" si="140"/>
        <v>0</v>
      </c>
      <c r="Y470" s="83" t="str">
        <f>IF(ISERROR(B470),"",SUM($X$5:X470))</f>
        <v/>
      </c>
      <c r="Z470" s="73">
        <f t="shared" si="141"/>
        <v>0</v>
      </c>
      <c r="AA470" s="83" t="str">
        <f>IF(ISERROR(B470),"",IF(Z470=0,NA(),SUM($Z$5:Z470)))</f>
        <v/>
      </c>
      <c r="AB470" s="83">
        <f t="shared" si="142"/>
        <v>0</v>
      </c>
      <c r="AC470" s="83" t="str">
        <f>IF(ISERROR(B470),"",IF(AB470=0,NA(),SUM($AB$5:AB470)))</f>
        <v/>
      </c>
      <c r="AD470" s="68" t="str">
        <f>IF(ISERROR(AI470),"",IF(AG470=AG469+1,AD469*(1+'Retirement Calculator'!$B$6),AD469))</f>
        <v/>
      </c>
      <c r="AE470" s="135"/>
      <c r="AF470" s="83" t="str">
        <f>IF(AE470="","",NPER((1+'Retirement Calculator'!$B$15)/(1+'Retirement Calculator'!$B$14)-1,-12*AE470,AA470,,1))</f>
        <v/>
      </c>
      <c r="AG470" s="129" t="str">
        <f t="shared" si="146"/>
        <v/>
      </c>
      <c r="AH470" s="43" t="e">
        <f t="shared" si="147"/>
        <v>#N/A</v>
      </c>
      <c r="AI470" s="43" t="e">
        <f>IF(AI469&lt;'Retirement Calculator'!$B$68,AI469+1,NA())</f>
        <v>#N/A</v>
      </c>
      <c r="AJ470" s="47" t="str">
        <f>IF(ISERROR(AI470),"",IF(AG470=AG469+1,AJ469*(1+'Retirement Calculator'!$B$67),AJ469))</f>
        <v/>
      </c>
      <c r="AK470" s="43" t="e">
        <f>IF(ISERROR(AJ470),"",FV((1+'Retirement Calculator'!$B$56)^(1/12)-1,AI470,-AJ470,,0))</f>
        <v>#N/A</v>
      </c>
      <c r="AL470" s="47">
        <f>SUM($AJ$5:AJ470)</f>
        <v>15743347.467671828</v>
      </c>
      <c r="AN470" s="43" t="str">
        <f>IF(C470="","",SUM($C$5:C470))</f>
        <v/>
      </c>
      <c r="AP470" s="43" t="str">
        <f t="shared" si="148"/>
        <v/>
      </c>
      <c r="AQ470" s="43" t="e">
        <f t="shared" si="149"/>
        <v>#N/A</v>
      </c>
      <c r="AR470" s="43" t="e">
        <f>IF(AR469&lt;'Retirement Calculator'!$B$68,AR469+1,NA())</f>
        <v>#N/A</v>
      </c>
      <c r="AS470" s="45" t="str">
        <f>IF(ISERROR(AR470),"",IF(AP470=AP469+1,AS469*(1+'Retirement Calculator'!$B$67),AS469))</f>
        <v/>
      </c>
      <c r="AT470" s="43" t="e">
        <f>IF(ISERROR(AS470),"",FV((1+'Retirement Calculator'!$B$57)^(1/12)-1,AR470,-AS470,,0))</f>
        <v>#N/A</v>
      </c>
      <c r="AU470" s="47" t="e">
        <f>SUM($AJ$5:AS470)</f>
        <v>#N/A</v>
      </c>
      <c r="AW470" s="43" t="str">
        <f>IF(I470="","",SUM($I$5:I470))</f>
        <v/>
      </c>
      <c r="AY470" s="43" t="str">
        <f t="shared" si="150"/>
        <v/>
      </c>
      <c r="AZ470" s="43" t="e">
        <f t="shared" si="151"/>
        <v>#N/A</v>
      </c>
      <c r="BA470" s="43" t="e">
        <f>IF(BA469&lt;'Retirement Calculator'!$B$68,BA469+1,NA())</f>
        <v>#N/A</v>
      </c>
      <c r="BB470" s="45" t="str">
        <f>IF(ISERROR(BA470),"",IF(AY470=AY469+1,BB469*(1+'Retirement Calculator'!$B$67),BB469))</f>
        <v/>
      </c>
      <c r="BC470" s="43" t="e">
        <f>IF(ISERROR(BB470),"",FV((1+'Retirement Calculator'!$B$58)^(1/12)-1,BA470,-BB470,,0))</f>
        <v>#N/A</v>
      </c>
      <c r="BD470" s="47" t="e">
        <f>SUM($AJ$5:BB470)</f>
        <v>#N/A</v>
      </c>
      <c r="BF470" s="43" t="str">
        <f>IF(O470="","",SUM($O$5:O470))</f>
        <v/>
      </c>
      <c r="BH470" s="43" t="str">
        <f t="shared" si="152"/>
        <v/>
      </c>
      <c r="BI470" s="43" t="e">
        <f t="shared" si="153"/>
        <v>#N/A</v>
      </c>
      <c r="BJ470" s="43" t="e">
        <f>IF(BJ469&lt;'Retirement Calculator'!$B$68,BJ469+1,NA())</f>
        <v>#N/A</v>
      </c>
      <c r="BM470" s="43" t="str">
        <f t="shared" si="154"/>
        <v/>
      </c>
      <c r="BN470" s="43" t="e">
        <f t="shared" si="155"/>
        <v>#N/A</v>
      </c>
      <c r="BO470" s="43" t="e">
        <f>IF(BO469&lt;'Retirement Calculator'!$B$68,BO469+1,NA())</f>
        <v>#N/A</v>
      </c>
      <c r="BR470" s="43" t="str">
        <f t="shared" si="156"/>
        <v/>
      </c>
      <c r="BS470" s="43" t="e">
        <f t="shared" si="157"/>
        <v>#N/A</v>
      </c>
      <c r="BT470" s="43" t="e">
        <f>IF(BT469&lt;'Retirement Calculator'!$B$68,BT469+1,NA())</f>
        <v>#N/A</v>
      </c>
      <c r="BW470" s="43" t="str">
        <f t="shared" si="158"/>
        <v/>
      </c>
      <c r="BX470" s="43" t="e">
        <f t="shared" si="159"/>
        <v>#N/A</v>
      </c>
      <c r="BY470" s="43" t="e">
        <f>IF(BY469&lt;'Retirement Calculator'!$B$68,BY469+1,NA())</f>
        <v>#N/A</v>
      </c>
    </row>
    <row r="471" spans="1:77">
      <c r="A471" s="44"/>
      <c r="B471" s="12" t="e">
        <f xml:space="preserve"> IF(ISERROR(F471),NA(),AI471)</f>
        <v>#N/A</v>
      </c>
      <c r="C471" s="71"/>
      <c r="D471" s="104"/>
      <c r="E471" s="99"/>
      <c r="F471" s="102" t="e">
        <f t="shared" si="143"/>
        <v>#N/A</v>
      </c>
      <c r="G471" s="103" t="str">
        <f>IF(D471="","",(D471+G470)*(1+((1+'Retirement Calculator'!$B$56)^(1/12)-1)))</f>
        <v/>
      </c>
      <c r="H471" s="55" t="str">
        <f>IF(C471="","",FV((1+'Retirement Calculator'!$B$56)^(1/12)-1,AI471,-C471,,0))</f>
        <v/>
      </c>
      <c r="I471" s="71"/>
      <c r="J471" s="99"/>
      <c r="K471" s="99"/>
      <c r="L471" s="102" t="e">
        <f t="shared" si="144"/>
        <v>#N/A</v>
      </c>
      <c r="M471" s="12" t="str">
        <f>IF(I471="","",FV((1+'Retirement Calculator'!$B$57)^(1/12)-1,AR471,-I471,,0))</f>
        <v/>
      </c>
      <c r="N471" s="12" t="str">
        <f>IF(J471="","",(J471+N470)*(1+((1+'Retirement Calculator'!$B$57)^(1/12)-1)))</f>
        <v/>
      </c>
      <c r="O471" s="71"/>
      <c r="P471" s="71"/>
      <c r="Q471" s="99"/>
      <c r="R471" s="69" t="e">
        <f t="shared" si="145"/>
        <v>#N/A</v>
      </c>
      <c r="S471" s="12" t="str">
        <f>IF(O471="","",FV((1+'Retirement Calculator'!$B$58)^(1/12)-1,BA471,-O471,,0))</f>
        <v/>
      </c>
      <c r="T471" s="43" t="str">
        <f>IF(P471="","",(P471+T470)*(1+((1+'Retirement Calculator'!$B$58)^(1/12)-1)))</f>
        <v/>
      </c>
      <c r="U471" s="71"/>
      <c r="V471" s="99"/>
      <c r="W471" s="108" t="str">
        <f>IF(U471="","",(U471+W470)*(1+((1+'Retirement Calculator'!$C$65)^(1/12)-1)))</f>
        <v/>
      </c>
      <c r="X471" s="73">
        <f t="shared" si="140"/>
        <v>0</v>
      </c>
      <c r="Y471" s="83" t="str">
        <f>IF(ISERROR(B471),"",SUM($X$5:X471))</f>
        <v/>
      </c>
      <c r="Z471" s="73">
        <f t="shared" si="141"/>
        <v>0</v>
      </c>
      <c r="AA471" s="83" t="str">
        <f>IF(ISERROR(B471),"",IF(Z471=0,NA(),SUM($Z$5:Z471)))</f>
        <v/>
      </c>
      <c r="AB471" s="83">
        <f t="shared" si="142"/>
        <v>0</v>
      </c>
      <c r="AC471" s="83" t="str">
        <f>IF(ISERROR(B471),"",IF(AB471=0,NA(),SUM($AB$5:AB471)))</f>
        <v/>
      </c>
      <c r="AD471" s="68" t="str">
        <f>IF(ISERROR(AI471),"",IF(AG471=AG470+1,AD470*(1+'Retirement Calculator'!$B$6),AD470))</f>
        <v/>
      </c>
      <c r="AE471" s="135"/>
      <c r="AF471" s="83" t="str">
        <f>IF(AE471="","",NPER((1+'Retirement Calculator'!$B$15)/(1+'Retirement Calculator'!$B$14)-1,-12*AE471,AA471,,1))</f>
        <v/>
      </c>
      <c r="AG471" s="129" t="str">
        <f t="shared" si="146"/>
        <v/>
      </c>
      <c r="AH471" s="43" t="e">
        <f t="shared" si="147"/>
        <v>#N/A</v>
      </c>
      <c r="AI471" s="43" t="e">
        <f>IF(AI470&lt;'Retirement Calculator'!$B$68,AI470+1,NA())</f>
        <v>#N/A</v>
      </c>
      <c r="AJ471" s="47" t="str">
        <f>IF(ISERROR(AI471),"",IF(AG471=AG470+1,AJ470*(1+'Retirement Calculator'!$B$67),AJ470))</f>
        <v/>
      </c>
      <c r="AK471" s="43" t="e">
        <f>IF(ISERROR(AJ471),"",FV((1+'Retirement Calculator'!$B$56)^(1/12)-1,AI471,-AJ471,,0))</f>
        <v>#N/A</v>
      </c>
      <c r="AL471" s="47">
        <f>SUM($AJ$5:AJ471)</f>
        <v>15743347.467671828</v>
      </c>
      <c r="AN471" s="43" t="str">
        <f>IF(C471="","",SUM($C$5:C471))</f>
        <v/>
      </c>
      <c r="AP471" s="43" t="str">
        <f t="shared" si="148"/>
        <v/>
      </c>
      <c r="AQ471" s="43" t="e">
        <f t="shared" si="149"/>
        <v>#N/A</v>
      </c>
      <c r="AR471" s="43" t="e">
        <f>IF(AR470&lt;'Retirement Calculator'!$B$68,AR470+1,NA())</f>
        <v>#N/A</v>
      </c>
      <c r="AS471" s="45" t="str">
        <f>IF(ISERROR(AR471),"",IF(AP471=AP470+1,AS470*(1+'Retirement Calculator'!$B$67),AS470))</f>
        <v/>
      </c>
      <c r="AT471" s="43" t="e">
        <f>IF(ISERROR(AS471),"",FV((1+'Retirement Calculator'!$B$57)^(1/12)-1,AR471,-AS471,,0))</f>
        <v>#N/A</v>
      </c>
      <c r="AU471" s="47" t="e">
        <f>SUM($AJ$5:AS471)</f>
        <v>#N/A</v>
      </c>
      <c r="AW471" s="43" t="str">
        <f>IF(I471="","",SUM($I$5:I471))</f>
        <v/>
      </c>
      <c r="AY471" s="43" t="str">
        <f t="shared" si="150"/>
        <v/>
      </c>
      <c r="AZ471" s="43" t="e">
        <f t="shared" si="151"/>
        <v>#N/A</v>
      </c>
      <c r="BA471" s="43" t="e">
        <f>IF(BA470&lt;'Retirement Calculator'!$B$68,BA470+1,NA())</f>
        <v>#N/A</v>
      </c>
      <c r="BB471" s="45" t="str">
        <f>IF(ISERROR(BA471),"",IF(AY471=AY470+1,BB470*(1+'Retirement Calculator'!$B$67),BB470))</f>
        <v/>
      </c>
      <c r="BC471" s="43" t="e">
        <f>IF(ISERROR(BB471),"",FV((1+'Retirement Calculator'!$B$58)^(1/12)-1,BA471,-BB471,,0))</f>
        <v>#N/A</v>
      </c>
      <c r="BD471" s="47" t="e">
        <f>SUM($AJ$5:BB471)</f>
        <v>#N/A</v>
      </c>
      <c r="BF471" s="43" t="str">
        <f>IF(O471="","",SUM($O$5:O471))</f>
        <v/>
      </c>
      <c r="BH471" s="43" t="str">
        <f t="shared" si="152"/>
        <v/>
      </c>
      <c r="BI471" s="43" t="e">
        <f t="shared" si="153"/>
        <v>#N/A</v>
      </c>
      <c r="BJ471" s="43" t="e">
        <f>IF(BJ470&lt;'Retirement Calculator'!$B$68,BJ470+1,NA())</f>
        <v>#N/A</v>
      </c>
      <c r="BM471" s="43" t="str">
        <f t="shared" si="154"/>
        <v/>
      </c>
      <c r="BN471" s="43" t="e">
        <f t="shared" si="155"/>
        <v>#N/A</v>
      </c>
      <c r="BO471" s="43" t="e">
        <f>IF(BO470&lt;'Retirement Calculator'!$B$68,BO470+1,NA())</f>
        <v>#N/A</v>
      </c>
      <c r="BR471" s="43" t="str">
        <f t="shared" si="156"/>
        <v/>
      </c>
      <c r="BS471" s="43" t="e">
        <f t="shared" si="157"/>
        <v>#N/A</v>
      </c>
      <c r="BT471" s="43" t="e">
        <f>IF(BT470&lt;'Retirement Calculator'!$B$68,BT470+1,NA())</f>
        <v>#N/A</v>
      </c>
      <c r="BW471" s="43" t="str">
        <f t="shared" si="158"/>
        <v/>
      </c>
      <c r="BX471" s="43" t="e">
        <f t="shared" si="159"/>
        <v>#N/A</v>
      </c>
      <c r="BY471" s="43" t="e">
        <f>IF(BY470&lt;'Retirement Calculator'!$B$68,BY470+1,NA())</f>
        <v>#N/A</v>
      </c>
    </row>
    <row r="472" spans="1:77">
      <c r="A472" s="44"/>
      <c r="B472" s="12" t="e">
        <f xml:space="preserve"> IF(ISERROR(F472),NA(),AI472)</f>
        <v>#N/A</v>
      </c>
      <c r="C472" s="71"/>
      <c r="D472" s="104"/>
      <c r="E472" s="99"/>
      <c r="F472" s="102" t="e">
        <f t="shared" si="143"/>
        <v>#N/A</v>
      </c>
      <c r="G472" s="103" t="str">
        <f>IF(D472="","",(D472+G471)*(1+((1+'Retirement Calculator'!$B$56)^(1/12)-1)))</f>
        <v/>
      </c>
      <c r="H472" s="55" t="str">
        <f>IF(C472="","",FV((1+'Retirement Calculator'!$B$56)^(1/12)-1,AI472,-C472,,0))</f>
        <v/>
      </c>
      <c r="I472" s="71"/>
      <c r="J472" s="99"/>
      <c r="K472" s="99"/>
      <c r="L472" s="102" t="e">
        <f t="shared" si="144"/>
        <v>#N/A</v>
      </c>
      <c r="M472" s="12" t="str">
        <f>IF(I472="","",FV((1+'Retirement Calculator'!$B$57)^(1/12)-1,AR472,-I472,,0))</f>
        <v/>
      </c>
      <c r="N472" s="12" t="str">
        <f>IF(J472="","",(J472+N471)*(1+((1+'Retirement Calculator'!$B$57)^(1/12)-1)))</f>
        <v/>
      </c>
      <c r="O472" s="71"/>
      <c r="P472" s="71"/>
      <c r="Q472" s="99"/>
      <c r="R472" s="69" t="e">
        <f t="shared" si="145"/>
        <v>#N/A</v>
      </c>
      <c r="S472" s="12" t="str">
        <f>IF(O472="","",FV((1+'Retirement Calculator'!$B$58)^(1/12)-1,BA472,-O472,,0))</f>
        <v/>
      </c>
      <c r="T472" s="43" t="str">
        <f>IF(P472="","",(P472+T471)*(1+((1+'Retirement Calculator'!$B$58)^(1/12)-1)))</f>
        <v/>
      </c>
      <c r="U472" s="71"/>
      <c r="V472" s="99"/>
      <c r="W472" s="108" t="str">
        <f>IF(U472="","",(U472+W471)*(1+((1+'Retirement Calculator'!$C$65)^(1/12)-1)))</f>
        <v/>
      </c>
      <c r="X472" s="73">
        <f t="shared" si="140"/>
        <v>0</v>
      </c>
      <c r="Y472" s="83" t="str">
        <f>IF(ISERROR(B472),"",SUM($X$5:X472))</f>
        <v/>
      </c>
      <c r="Z472" s="73">
        <f t="shared" si="141"/>
        <v>0</v>
      </c>
      <c r="AA472" s="83" t="str">
        <f>IF(ISERROR(B472),"",IF(Z472=0,NA(),SUM($Z$5:Z472)))</f>
        <v/>
      </c>
      <c r="AB472" s="83">
        <f t="shared" si="142"/>
        <v>0</v>
      </c>
      <c r="AC472" s="83" t="str">
        <f>IF(ISERROR(B472),"",IF(AB472=0,NA(),SUM($AB$5:AB472)))</f>
        <v/>
      </c>
      <c r="AD472" s="68" t="str">
        <f>IF(ISERROR(AI472),"",IF(AG472=AG471+1,AD471*(1+'Retirement Calculator'!$B$6),AD471))</f>
        <v/>
      </c>
      <c r="AE472" s="135"/>
      <c r="AF472" s="83" t="str">
        <f>IF(AE472="","",NPER((1+'Retirement Calculator'!$B$15)/(1+'Retirement Calculator'!$B$14)-1,-12*AE472,AA472,,1))</f>
        <v/>
      </c>
      <c r="AG472" s="129" t="str">
        <f t="shared" si="146"/>
        <v/>
      </c>
      <c r="AH472" s="43" t="e">
        <f t="shared" si="147"/>
        <v>#N/A</v>
      </c>
      <c r="AI472" s="43" t="e">
        <f>IF(AI471&lt;'Retirement Calculator'!$B$68,AI471+1,NA())</f>
        <v>#N/A</v>
      </c>
      <c r="AJ472" s="47" t="str">
        <f>IF(ISERROR(AI472),"",IF(AG472=AG471+1,AJ471*(1+'Retirement Calculator'!$B$67),AJ471))</f>
        <v/>
      </c>
      <c r="AK472" s="43" t="e">
        <f>IF(ISERROR(AJ472),"",FV((1+'Retirement Calculator'!$B$56)^(1/12)-1,AI472,-AJ472,,0))</f>
        <v>#N/A</v>
      </c>
      <c r="AL472" s="47">
        <f>SUM($AJ$5:AJ472)</f>
        <v>15743347.467671828</v>
      </c>
      <c r="AN472" s="43" t="str">
        <f>IF(C472="","",SUM($C$5:C472))</f>
        <v/>
      </c>
      <c r="AP472" s="43" t="str">
        <f t="shared" si="148"/>
        <v/>
      </c>
      <c r="AQ472" s="43" t="e">
        <f t="shared" si="149"/>
        <v>#N/A</v>
      </c>
      <c r="AR472" s="43" t="e">
        <f>IF(AR471&lt;'Retirement Calculator'!$B$68,AR471+1,NA())</f>
        <v>#N/A</v>
      </c>
      <c r="AS472" s="45" t="str">
        <f>IF(ISERROR(AR472),"",IF(AP472=AP471+1,AS471*(1+'Retirement Calculator'!$B$67),AS471))</f>
        <v/>
      </c>
      <c r="AT472" s="43" t="e">
        <f>IF(ISERROR(AS472),"",FV((1+'Retirement Calculator'!$B$57)^(1/12)-1,AR472,-AS472,,0))</f>
        <v>#N/A</v>
      </c>
      <c r="AU472" s="47" t="e">
        <f>SUM($AJ$5:AS472)</f>
        <v>#N/A</v>
      </c>
      <c r="AW472" s="43" t="str">
        <f>IF(I472="","",SUM($I$5:I472))</f>
        <v/>
      </c>
      <c r="AY472" s="43" t="str">
        <f t="shared" si="150"/>
        <v/>
      </c>
      <c r="AZ472" s="43" t="e">
        <f t="shared" si="151"/>
        <v>#N/A</v>
      </c>
      <c r="BA472" s="43" t="e">
        <f>IF(BA471&lt;'Retirement Calculator'!$B$68,BA471+1,NA())</f>
        <v>#N/A</v>
      </c>
      <c r="BB472" s="45" t="str">
        <f>IF(ISERROR(BA472),"",IF(AY472=AY471+1,BB471*(1+'Retirement Calculator'!$B$67),BB471))</f>
        <v/>
      </c>
      <c r="BC472" s="43" t="e">
        <f>IF(ISERROR(BB472),"",FV((1+'Retirement Calculator'!$B$58)^(1/12)-1,BA472,-BB472,,0))</f>
        <v>#N/A</v>
      </c>
      <c r="BD472" s="47" t="e">
        <f>SUM($AJ$5:BB472)</f>
        <v>#N/A</v>
      </c>
      <c r="BF472" s="43" t="str">
        <f>IF(O472="","",SUM($O$5:O472))</f>
        <v/>
      </c>
      <c r="BH472" s="43" t="str">
        <f t="shared" si="152"/>
        <v/>
      </c>
      <c r="BI472" s="43" t="e">
        <f t="shared" si="153"/>
        <v>#N/A</v>
      </c>
      <c r="BJ472" s="43" t="e">
        <f>IF(BJ471&lt;'Retirement Calculator'!$B$68,BJ471+1,NA())</f>
        <v>#N/A</v>
      </c>
      <c r="BM472" s="43" t="str">
        <f t="shared" si="154"/>
        <v/>
      </c>
      <c r="BN472" s="43" t="e">
        <f t="shared" si="155"/>
        <v>#N/A</v>
      </c>
      <c r="BO472" s="43" t="e">
        <f>IF(BO471&lt;'Retirement Calculator'!$B$68,BO471+1,NA())</f>
        <v>#N/A</v>
      </c>
      <c r="BR472" s="43" t="str">
        <f t="shared" si="156"/>
        <v/>
      </c>
      <c r="BS472" s="43" t="e">
        <f t="shared" si="157"/>
        <v>#N/A</v>
      </c>
      <c r="BT472" s="43" t="e">
        <f>IF(BT471&lt;'Retirement Calculator'!$B$68,BT471+1,NA())</f>
        <v>#N/A</v>
      </c>
      <c r="BW472" s="43" t="str">
        <f t="shared" si="158"/>
        <v/>
      </c>
      <c r="BX472" s="43" t="e">
        <f t="shared" si="159"/>
        <v>#N/A</v>
      </c>
      <c r="BY472" s="43" t="e">
        <f>IF(BY471&lt;'Retirement Calculator'!$B$68,BY471+1,NA())</f>
        <v>#N/A</v>
      </c>
    </row>
    <row r="473" spans="1:77">
      <c r="A473" s="44"/>
      <c r="B473" s="12" t="e">
        <f xml:space="preserve"> IF(ISERROR(F473),NA(),AI473)</f>
        <v>#N/A</v>
      </c>
      <c r="C473" s="71"/>
      <c r="D473" s="104"/>
      <c r="E473" s="99"/>
      <c r="F473" s="102" t="e">
        <f t="shared" si="143"/>
        <v>#N/A</v>
      </c>
      <c r="G473" s="103" t="str">
        <f>IF(D473="","",(D473+G472)*(1+((1+'Retirement Calculator'!$B$56)^(1/12)-1)))</f>
        <v/>
      </c>
      <c r="H473" s="55" t="str">
        <f>IF(C473="","",FV((1+'Retirement Calculator'!$B$56)^(1/12)-1,AI473,-C473,,0))</f>
        <v/>
      </c>
      <c r="I473" s="71"/>
      <c r="J473" s="99"/>
      <c r="K473" s="99"/>
      <c r="L473" s="102" t="e">
        <f t="shared" si="144"/>
        <v>#N/A</v>
      </c>
      <c r="M473" s="12" t="str">
        <f>IF(I473="","",FV((1+'Retirement Calculator'!$B$57)^(1/12)-1,AR473,-I473,,0))</f>
        <v/>
      </c>
      <c r="N473" s="12" t="str">
        <f>IF(J473="","",(J473+N472)*(1+((1+'Retirement Calculator'!$B$57)^(1/12)-1)))</f>
        <v/>
      </c>
      <c r="O473" s="71"/>
      <c r="P473" s="71"/>
      <c r="Q473" s="99"/>
      <c r="R473" s="69" t="e">
        <f t="shared" si="145"/>
        <v>#N/A</v>
      </c>
      <c r="S473" s="12" t="str">
        <f>IF(O473="","",FV((1+'Retirement Calculator'!$B$58)^(1/12)-1,BA473,-O473,,0))</f>
        <v/>
      </c>
      <c r="T473" s="43" t="str">
        <f>IF(P473="","",(P473+T472)*(1+((1+'Retirement Calculator'!$B$58)^(1/12)-1)))</f>
        <v/>
      </c>
      <c r="U473" s="71"/>
      <c r="V473" s="99"/>
      <c r="W473" s="108" t="str">
        <f>IF(U473="","",(U473+W472)*(1+((1+'Retirement Calculator'!$C$65)^(1/12)-1)))</f>
        <v/>
      </c>
      <c r="X473" s="73">
        <f t="shared" si="140"/>
        <v>0</v>
      </c>
      <c r="Y473" s="83" t="str">
        <f>IF(ISERROR(B473),"",SUM($X$5:X473))</f>
        <v/>
      </c>
      <c r="Z473" s="73">
        <f t="shared" si="141"/>
        <v>0</v>
      </c>
      <c r="AA473" s="83" t="str">
        <f>IF(ISERROR(B473),"",IF(Z473=0,NA(),SUM($Z$5:Z473)))</f>
        <v/>
      </c>
      <c r="AB473" s="83">
        <f t="shared" si="142"/>
        <v>0</v>
      </c>
      <c r="AC473" s="83" t="str">
        <f>IF(ISERROR(B473),"",IF(AB473=0,NA(),SUM($AB$5:AB473)))</f>
        <v/>
      </c>
      <c r="AD473" s="68" t="str">
        <f>IF(ISERROR(AI473),"",IF(AG473=AG472+1,AD472*(1+'Retirement Calculator'!$B$6),AD472))</f>
        <v/>
      </c>
      <c r="AE473" s="135"/>
      <c r="AF473" s="83" t="str">
        <f>IF(AE473="","",NPER((1+'Retirement Calculator'!$B$15)/(1+'Retirement Calculator'!$B$14)-1,-12*AE473,AA473,,1))</f>
        <v/>
      </c>
      <c r="AG473" s="129" t="str">
        <f t="shared" si="146"/>
        <v/>
      </c>
      <c r="AH473" s="43" t="e">
        <f t="shared" si="147"/>
        <v>#N/A</v>
      </c>
      <c r="AI473" s="43" t="e">
        <f>IF(AI472&lt;'Retirement Calculator'!$B$68,AI472+1,NA())</f>
        <v>#N/A</v>
      </c>
      <c r="AJ473" s="47" t="str">
        <f>IF(ISERROR(AI473),"",IF(AG473=AG472+1,AJ472*(1+'Retirement Calculator'!$B$67),AJ472))</f>
        <v/>
      </c>
      <c r="AK473" s="43" t="e">
        <f>IF(ISERROR(AJ473),"",FV((1+'Retirement Calculator'!$B$56)^(1/12)-1,AI473,-AJ473,,0))</f>
        <v>#N/A</v>
      </c>
      <c r="AL473" s="47">
        <f>SUM($AJ$5:AJ473)</f>
        <v>15743347.467671828</v>
      </c>
      <c r="AN473" s="43" t="str">
        <f>IF(C473="","",SUM($C$5:C473))</f>
        <v/>
      </c>
      <c r="AP473" s="43" t="str">
        <f t="shared" si="148"/>
        <v/>
      </c>
      <c r="AQ473" s="43" t="e">
        <f t="shared" si="149"/>
        <v>#N/A</v>
      </c>
      <c r="AR473" s="43" t="e">
        <f>IF(AR472&lt;'Retirement Calculator'!$B$68,AR472+1,NA())</f>
        <v>#N/A</v>
      </c>
      <c r="AS473" s="45" t="str">
        <f>IF(ISERROR(AR473),"",IF(AP473=AP472+1,AS472*(1+'Retirement Calculator'!$B$67),AS472))</f>
        <v/>
      </c>
      <c r="AT473" s="43" t="e">
        <f>IF(ISERROR(AS473),"",FV((1+'Retirement Calculator'!$B$57)^(1/12)-1,AR473,-AS473,,0))</f>
        <v>#N/A</v>
      </c>
      <c r="AU473" s="47" t="e">
        <f>SUM($AJ$5:AS473)</f>
        <v>#N/A</v>
      </c>
      <c r="AW473" s="43" t="str">
        <f>IF(I473="","",SUM($I$5:I473))</f>
        <v/>
      </c>
      <c r="AY473" s="43" t="str">
        <f t="shared" si="150"/>
        <v/>
      </c>
      <c r="AZ473" s="43" t="e">
        <f t="shared" si="151"/>
        <v>#N/A</v>
      </c>
      <c r="BA473" s="43" t="e">
        <f>IF(BA472&lt;'Retirement Calculator'!$B$68,BA472+1,NA())</f>
        <v>#N/A</v>
      </c>
      <c r="BB473" s="45" t="str">
        <f>IF(ISERROR(BA473),"",IF(AY473=AY472+1,BB472*(1+'Retirement Calculator'!$B$67),BB472))</f>
        <v/>
      </c>
      <c r="BC473" s="43" t="e">
        <f>IF(ISERROR(BB473),"",FV((1+'Retirement Calculator'!$B$58)^(1/12)-1,BA473,-BB473,,0))</f>
        <v>#N/A</v>
      </c>
      <c r="BD473" s="47" t="e">
        <f>SUM($AJ$5:BB473)</f>
        <v>#N/A</v>
      </c>
      <c r="BF473" s="43" t="str">
        <f>IF(O473="","",SUM($O$5:O473))</f>
        <v/>
      </c>
      <c r="BH473" s="43" t="str">
        <f t="shared" si="152"/>
        <v/>
      </c>
      <c r="BI473" s="43" t="e">
        <f t="shared" si="153"/>
        <v>#N/A</v>
      </c>
      <c r="BJ473" s="43" t="e">
        <f>IF(BJ472&lt;'Retirement Calculator'!$B$68,BJ472+1,NA())</f>
        <v>#N/A</v>
      </c>
      <c r="BM473" s="43" t="str">
        <f t="shared" si="154"/>
        <v/>
      </c>
      <c r="BN473" s="43" t="e">
        <f t="shared" si="155"/>
        <v>#N/A</v>
      </c>
      <c r="BO473" s="43" t="e">
        <f>IF(BO472&lt;'Retirement Calculator'!$B$68,BO472+1,NA())</f>
        <v>#N/A</v>
      </c>
      <c r="BR473" s="43" t="str">
        <f t="shared" si="156"/>
        <v/>
      </c>
      <c r="BS473" s="43" t="e">
        <f t="shared" si="157"/>
        <v>#N/A</v>
      </c>
      <c r="BT473" s="43" t="e">
        <f>IF(BT472&lt;'Retirement Calculator'!$B$68,BT472+1,NA())</f>
        <v>#N/A</v>
      </c>
      <c r="BW473" s="43" t="str">
        <f t="shared" si="158"/>
        <v/>
      </c>
      <c r="BX473" s="43" t="e">
        <f t="shared" si="159"/>
        <v>#N/A</v>
      </c>
      <c r="BY473" s="43" t="e">
        <f>IF(BY472&lt;'Retirement Calculator'!$B$68,BY472+1,NA())</f>
        <v>#N/A</v>
      </c>
    </row>
    <row r="474" spans="1:77">
      <c r="A474" s="44"/>
      <c r="B474" s="12" t="e">
        <f xml:space="preserve"> IF(ISERROR(F474),NA(),AI474)</f>
        <v>#N/A</v>
      </c>
      <c r="C474" s="71"/>
      <c r="D474" s="104"/>
      <c r="E474" s="99"/>
      <c r="F474" s="102" t="e">
        <f t="shared" si="143"/>
        <v>#N/A</v>
      </c>
      <c r="G474" s="103" t="str">
        <f>IF(D474="","",(D474+G473)*(1+((1+'Retirement Calculator'!$B$56)^(1/12)-1)))</f>
        <v/>
      </c>
      <c r="H474" s="55" t="str">
        <f>IF(C474="","",FV((1+'Retirement Calculator'!$B$56)^(1/12)-1,AI474,-C474,,0))</f>
        <v/>
      </c>
      <c r="I474" s="71"/>
      <c r="J474" s="99"/>
      <c r="K474" s="99"/>
      <c r="L474" s="102" t="e">
        <f t="shared" si="144"/>
        <v>#N/A</v>
      </c>
      <c r="M474" s="12" t="str">
        <f>IF(I474="","",FV((1+'Retirement Calculator'!$B$57)^(1/12)-1,AR474,-I474,,0))</f>
        <v/>
      </c>
      <c r="N474" s="12" t="str">
        <f>IF(J474="","",(J474+N473)*(1+((1+'Retirement Calculator'!$B$57)^(1/12)-1)))</f>
        <v/>
      </c>
      <c r="O474" s="71"/>
      <c r="P474" s="71"/>
      <c r="Q474" s="99"/>
      <c r="R474" s="69" t="e">
        <f t="shared" si="145"/>
        <v>#N/A</v>
      </c>
      <c r="S474" s="12" t="str">
        <f>IF(O474="","",FV((1+'Retirement Calculator'!$B$58)^(1/12)-1,BA474,-O474,,0))</f>
        <v/>
      </c>
      <c r="T474" s="43" t="str">
        <f>IF(P474="","",(P474+T473)*(1+((1+'Retirement Calculator'!$B$58)^(1/12)-1)))</f>
        <v/>
      </c>
      <c r="U474" s="71"/>
      <c r="V474" s="99"/>
      <c r="W474" s="108" t="str">
        <f>IF(U474="","",(U474+W473)*(1+((1+'Retirement Calculator'!$C$65)^(1/12)-1)))</f>
        <v/>
      </c>
      <c r="X474" s="73">
        <f t="shared" si="140"/>
        <v>0</v>
      </c>
      <c r="Y474" s="83" t="str">
        <f>IF(ISERROR(B474),"",SUM($X$5:X474))</f>
        <v/>
      </c>
      <c r="Z474" s="73">
        <f t="shared" si="141"/>
        <v>0</v>
      </c>
      <c r="AA474" s="83" t="str">
        <f>IF(ISERROR(B474),"",IF(Z474=0,NA(),SUM($Z$5:Z474)))</f>
        <v/>
      </c>
      <c r="AB474" s="83">
        <f t="shared" si="142"/>
        <v>0</v>
      </c>
      <c r="AC474" s="83" t="str">
        <f>IF(ISERROR(B474),"",IF(AB474=0,NA(),SUM($AB$5:AB474)))</f>
        <v/>
      </c>
      <c r="AD474" s="68" t="str">
        <f>IF(ISERROR(AI474),"",IF(AG474=AG473+1,AD473*(1+'Retirement Calculator'!$B$6),AD473))</f>
        <v/>
      </c>
      <c r="AE474" s="135"/>
      <c r="AF474" s="83" t="str">
        <f>IF(AE474="","",NPER((1+'Retirement Calculator'!$B$15)/(1+'Retirement Calculator'!$B$14)-1,-12*AE474,AA474,,1))</f>
        <v/>
      </c>
      <c r="AG474" s="129" t="str">
        <f t="shared" si="146"/>
        <v/>
      </c>
      <c r="AH474" s="43" t="e">
        <f t="shared" si="147"/>
        <v>#N/A</v>
      </c>
      <c r="AI474" s="43" t="e">
        <f>IF(AI473&lt;'Retirement Calculator'!$B$68,AI473+1,NA())</f>
        <v>#N/A</v>
      </c>
      <c r="AJ474" s="47" t="str">
        <f>IF(ISERROR(AI474),"",IF(AG474=AG473+1,AJ473*(1+'Retirement Calculator'!$B$67),AJ473))</f>
        <v/>
      </c>
      <c r="AK474" s="43" t="e">
        <f>IF(ISERROR(AJ474),"",FV((1+'Retirement Calculator'!$B$56)^(1/12)-1,AI474,-AJ474,,0))</f>
        <v>#N/A</v>
      </c>
      <c r="AL474" s="47">
        <f>SUM($AJ$5:AJ474)</f>
        <v>15743347.467671828</v>
      </c>
      <c r="AN474" s="43" t="str">
        <f>IF(C474="","",SUM($C$5:C474))</f>
        <v/>
      </c>
      <c r="AP474" s="43" t="str">
        <f t="shared" si="148"/>
        <v/>
      </c>
      <c r="AQ474" s="43" t="e">
        <f t="shared" si="149"/>
        <v>#N/A</v>
      </c>
      <c r="AR474" s="43" t="e">
        <f>IF(AR473&lt;'Retirement Calculator'!$B$68,AR473+1,NA())</f>
        <v>#N/A</v>
      </c>
      <c r="AS474" s="45" t="str">
        <f>IF(ISERROR(AR474),"",IF(AP474=AP473+1,AS473*(1+'Retirement Calculator'!$B$67),AS473))</f>
        <v/>
      </c>
      <c r="AT474" s="43" t="e">
        <f>IF(ISERROR(AS474),"",FV((1+'Retirement Calculator'!$B$57)^(1/12)-1,AR474,-AS474,,0))</f>
        <v>#N/A</v>
      </c>
      <c r="AU474" s="47" t="e">
        <f>SUM($AJ$5:AS474)</f>
        <v>#N/A</v>
      </c>
      <c r="AW474" s="43" t="str">
        <f>IF(I474="","",SUM($I$5:I474))</f>
        <v/>
      </c>
      <c r="AY474" s="43" t="str">
        <f t="shared" si="150"/>
        <v/>
      </c>
      <c r="AZ474" s="43" t="e">
        <f t="shared" si="151"/>
        <v>#N/A</v>
      </c>
      <c r="BA474" s="43" t="e">
        <f>IF(BA473&lt;'Retirement Calculator'!$B$68,BA473+1,NA())</f>
        <v>#N/A</v>
      </c>
      <c r="BB474" s="45" t="str">
        <f>IF(ISERROR(BA474),"",IF(AY474=AY473+1,BB473*(1+'Retirement Calculator'!$B$67),BB473))</f>
        <v/>
      </c>
      <c r="BC474" s="43" t="e">
        <f>IF(ISERROR(BB474),"",FV((1+'Retirement Calculator'!$B$58)^(1/12)-1,BA474,-BB474,,0))</f>
        <v>#N/A</v>
      </c>
      <c r="BD474" s="47" t="e">
        <f>SUM($AJ$5:BB474)</f>
        <v>#N/A</v>
      </c>
      <c r="BF474" s="43" t="str">
        <f>IF(O474="","",SUM($O$5:O474))</f>
        <v/>
      </c>
      <c r="BH474" s="43" t="str">
        <f t="shared" si="152"/>
        <v/>
      </c>
      <c r="BI474" s="43" t="e">
        <f t="shared" si="153"/>
        <v>#N/A</v>
      </c>
      <c r="BJ474" s="43" t="e">
        <f>IF(BJ473&lt;'Retirement Calculator'!$B$68,BJ473+1,NA())</f>
        <v>#N/A</v>
      </c>
      <c r="BM474" s="43" t="str">
        <f t="shared" si="154"/>
        <v/>
      </c>
      <c r="BN474" s="43" t="e">
        <f t="shared" si="155"/>
        <v>#N/A</v>
      </c>
      <c r="BO474" s="43" t="e">
        <f>IF(BO473&lt;'Retirement Calculator'!$B$68,BO473+1,NA())</f>
        <v>#N/A</v>
      </c>
      <c r="BR474" s="43" t="str">
        <f t="shared" si="156"/>
        <v/>
      </c>
      <c r="BS474" s="43" t="e">
        <f t="shared" si="157"/>
        <v>#N/A</v>
      </c>
      <c r="BT474" s="43" t="e">
        <f>IF(BT473&lt;'Retirement Calculator'!$B$68,BT473+1,NA())</f>
        <v>#N/A</v>
      </c>
      <c r="BW474" s="43" t="str">
        <f t="shared" si="158"/>
        <v/>
      </c>
      <c r="BX474" s="43" t="e">
        <f t="shared" si="159"/>
        <v>#N/A</v>
      </c>
      <c r="BY474" s="43" t="e">
        <f>IF(BY473&lt;'Retirement Calculator'!$B$68,BY473+1,NA())</f>
        <v>#N/A</v>
      </c>
    </row>
    <row r="475" spans="1:77">
      <c r="A475" s="44"/>
      <c r="B475" s="12" t="e">
        <f xml:space="preserve"> IF(ISERROR(F475),NA(),AI475)</f>
        <v>#N/A</v>
      </c>
      <c r="C475" s="71"/>
      <c r="D475" s="104"/>
      <c r="E475" s="99"/>
      <c r="F475" s="102" t="e">
        <f t="shared" si="143"/>
        <v>#N/A</v>
      </c>
      <c r="G475" s="103" t="str">
        <f>IF(D475="","",(D475+G474)*(1+((1+'Retirement Calculator'!$B$56)^(1/12)-1)))</f>
        <v/>
      </c>
      <c r="H475" s="55" t="str">
        <f>IF(C475="","",FV((1+'Retirement Calculator'!$B$56)^(1/12)-1,AI475,-C475,,0))</f>
        <v/>
      </c>
      <c r="I475" s="71"/>
      <c r="J475" s="99"/>
      <c r="K475" s="99"/>
      <c r="L475" s="102" t="e">
        <f t="shared" si="144"/>
        <v>#N/A</v>
      </c>
      <c r="M475" s="12" t="str">
        <f>IF(I475="","",FV((1+'Retirement Calculator'!$B$57)^(1/12)-1,AR475,-I475,,0))</f>
        <v/>
      </c>
      <c r="N475" s="12" t="str">
        <f>IF(J475="","",(J475+N474)*(1+((1+'Retirement Calculator'!$B$57)^(1/12)-1)))</f>
        <v/>
      </c>
      <c r="O475" s="71"/>
      <c r="P475" s="71"/>
      <c r="Q475" s="99"/>
      <c r="R475" s="69" t="e">
        <f t="shared" si="145"/>
        <v>#N/A</v>
      </c>
      <c r="S475" s="12" t="str">
        <f>IF(O475="","",FV((1+'Retirement Calculator'!$B$58)^(1/12)-1,BA475,-O475,,0))</f>
        <v/>
      </c>
      <c r="T475" s="43" t="str">
        <f>IF(P475="","",(P475+T474)*(1+((1+'Retirement Calculator'!$B$58)^(1/12)-1)))</f>
        <v/>
      </c>
      <c r="U475" s="71"/>
      <c r="V475" s="99"/>
      <c r="W475" s="108" t="str">
        <f>IF(U475="","",(U475+W474)*(1+((1+'Retirement Calculator'!$C$65)^(1/12)-1)))</f>
        <v/>
      </c>
      <c r="X475" s="73">
        <f t="shared" si="140"/>
        <v>0</v>
      </c>
      <c r="Y475" s="83" t="str">
        <f>IF(ISERROR(B475),"",SUM($X$5:X475))</f>
        <v/>
      </c>
      <c r="Z475" s="73">
        <f t="shared" si="141"/>
        <v>0</v>
      </c>
      <c r="AA475" s="83" t="str">
        <f>IF(ISERROR(B475),"",IF(Z475=0,NA(),SUM($Z$5:Z475)))</f>
        <v/>
      </c>
      <c r="AB475" s="83">
        <f t="shared" si="142"/>
        <v>0</v>
      </c>
      <c r="AC475" s="83" t="str">
        <f>IF(ISERROR(B475),"",IF(AB475=0,NA(),SUM($AB$5:AB475)))</f>
        <v/>
      </c>
      <c r="AD475" s="68" t="str">
        <f>IF(ISERROR(AI475),"",IF(AG475=AG474+1,AD474*(1+'Retirement Calculator'!$B$6),AD474))</f>
        <v/>
      </c>
      <c r="AE475" s="135"/>
      <c r="AF475" s="83" t="str">
        <f>IF(AE475="","",NPER((1+'Retirement Calculator'!$B$15)/(1+'Retirement Calculator'!$B$14)-1,-12*AE475,AA475,,1))</f>
        <v/>
      </c>
      <c r="AG475" s="129" t="str">
        <f t="shared" si="146"/>
        <v/>
      </c>
      <c r="AH475" s="43" t="e">
        <f t="shared" si="147"/>
        <v>#N/A</v>
      </c>
      <c r="AI475" s="43" t="e">
        <f>IF(AI474&lt;'Retirement Calculator'!$B$68,AI474+1,NA())</f>
        <v>#N/A</v>
      </c>
      <c r="AJ475" s="47" t="str">
        <f>IF(ISERROR(AI475),"",IF(AG475=AG474+1,AJ474*(1+'Retirement Calculator'!$B$67),AJ474))</f>
        <v/>
      </c>
      <c r="AK475" s="43" t="e">
        <f>IF(ISERROR(AJ475),"",FV((1+'Retirement Calculator'!$B$56)^(1/12)-1,AI475,-AJ475,,0))</f>
        <v>#N/A</v>
      </c>
      <c r="AL475" s="47">
        <f>SUM($AJ$5:AJ475)</f>
        <v>15743347.467671828</v>
      </c>
      <c r="AN475" s="43" t="str">
        <f>IF(C475="","",SUM($C$5:C475))</f>
        <v/>
      </c>
      <c r="AP475" s="43" t="str">
        <f t="shared" si="148"/>
        <v/>
      </c>
      <c r="AQ475" s="43" t="e">
        <f t="shared" si="149"/>
        <v>#N/A</v>
      </c>
      <c r="AR475" s="43" t="e">
        <f>IF(AR474&lt;'Retirement Calculator'!$B$68,AR474+1,NA())</f>
        <v>#N/A</v>
      </c>
      <c r="AS475" s="45" t="str">
        <f>IF(ISERROR(AR475),"",IF(AP475=AP474+1,AS474*(1+'Retirement Calculator'!$B$67),AS474))</f>
        <v/>
      </c>
      <c r="AT475" s="43" t="e">
        <f>IF(ISERROR(AS475),"",FV((1+'Retirement Calculator'!$B$57)^(1/12)-1,AR475,-AS475,,0))</f>
        <v>#N/A</v>
      </c>
      <c r="AU475" s="47" t="e">
        <f>SUM($AJ$5:AS475)</f>
        <v>#N/A</v>
      </c>
      <c r="AW475" s="43" t="str">
        <f>IF(I475="","",SUM($I$5:I475))</f>
        <v/>
      </c>
      <c r="AY475" s="43" t="str">
        <f t="shared" si="150"/>
        <v/>
      </c>
      <c r="AZ475" s="43" t="e">
        <f t="shared" si="151"/>
        <v>#N/A</v>
      </c>
      <c r="BA475" s="43" t="e">
        <f>IF(BA474&lt;'Retirement Calculator'!$B$68,BA474+1,NA())</f>
        <v>#N/A</v>
      </c>
      <c r="BB475" s="45" t="str">
        <f>IF(ISERROR(BA475),"",IF(AY475=AY474+1,BB474*(1+'Retirement Calculator'!$B$67),BB474))</f>
        <v/>
      </c>
      <c r="BC475" s="43" t="e">
        <f>IF(ISERROR(BB475),"",FV((1+'Retirement Calculator'!$B$58)^(1/12)-1,BA475,-BB475,,0))</f>
        <v>#N/A</v>
      </c>
      <c r="BD475" s="47" t="e">
        <f>SUM($AJ$5:BB475)</f>
        <v>#N/A</v>
      </c>
      <c r="BF475" s="43" t="str">
        <f>IF(O475="","",SUM($O$5:O475))</f>
        <v/>
      </c>
      <c r="BH475" s="43" t="str">
        <f t="shared" si="152"/>
        <v/>
      </c>
      <c r="BI475" s="43" t="e">
        <f t="shared" si="153"/>
        <v>#N/A</v>
      </c>
      <c r="BJ475" s="43" t="e">
        <f>IF(BJ474&lt;'Retirement Calculator'!$B$68,BJ474+1,NA())</f>
        <v>#N/A</v>
      </c>
      <c r="BM475" s="43" t="str">
        <f t="shared" si="154"/>
        <v/>
      </c>
      <c r="BN475" s="43" t="e">
        <f t="shared" si="155"/>
        <v>#N/A</v>
      </c>
      <c r="BO475" s="43" t="e">
        <f>IF(BO474&lt;'Retirement Calculator'!$B$68,BO474+1,NA())</f>
        <v>#N/A</v>
      </c>
      <c r="BR475" s="43" t="str">
        <f t="shared" si="156"/>
        <v/>
      </c>
      <c r="BS475" s="43" t="e">
        <f t="shared" si="157"/>
        <v>#N/A</v>
      </c>
      <c r="BT475" s="43" t="e">
        <f>IF(BT474&lt;'Retirement Calculator'!$B$68,BT474+1,NA())</f>
        <v>#N/A</v>
      </c>
      <c r="BW475" s="43" t="str">
        <f t="shared" si="158"/>
        <v/>
      </c>
      <c r="BX475" s="43" t="e">
        <f t="shared" si="159"/>
        <v>#N/A</v>
      </c>
      <c r="BY475" s="43" t="e">
        <f>IF(BY474&lt;'Retirement Calculator'!$B$68,BY474+1,NA())</f>
        <v>#N/A</v>
      </c>
    </row>
    <row r="476" spans="1:77">
      <c r="A476" s="44"/>
      <c r="B476" s="12" t="e">
        <f xml:space="preserve"> IF(ISERROR(F476),NA(),AI476)</f>
        <v>#N/A</v>
      </c>
      <c r="C476" s="71"/>
      <c r="D476" s="104"/>
      <c r="E476" s="99"/>
      <c r="F476" s="102" t="e">
        <f t="shared" si="143"/>
        <v>#N/A</v>
      </c>
      <c r="G476" s="103" t="str">
        <f>IF(D476="","",(D476+G475)*(1+((1+'Retirement Calculator'!$B$56)^(1/12)-1)))</f>
        <v/>
      </c>
      <c r="H476" s="55" t="str">
        <f>IF(C476="","",FV((1+'Retirement Calculator'!$B$56)^(1/12)-1,AI476,-C476,,0))</f>
        <v/>
      </c>
      <c r="I476" s="71"/>
      <c r="J476" s="99"/>
      <c r="K476" s="99"/>
      <c r="L476" s="102" t="e">
        <f t="shared" si="144"/>
        <v>#N/A</v>
      </c>
      <c r="M476" s="12" t="str">
        <f>IF(I476="","",FV((1+'Retirement Calculator'!$B$57)^(1/12)-1,AR476,-I476,,0))</f>
        <v/>
      </c>
      <c r="N476" s="12" t="str">
        <f>IF(J476="","",(J476+N475)*(1+((1+'Retirement Calculator'!$B$57)^(1/12)-1)))</f>
        <v/>
      </c>
      <c r="O476" s="71"/>
      <c r="P476" s="71"/>
      <c r="Q476" s="99"/>
      <c r="R476" s="69" t="e">
        <f t="shared" si="145"/>
        <v>#N/A</v>
      </c>
      <c r="S476" s="12" t="str">
        <f>IF(O476="","",FV((1+'Retirement Calculator'!$B$58)^(1/12)-1,BA476,-O476,,0))</f>
        <v/>
      </c>
      <c r="T476" s="43" t="str">
        <f>IF(P476="","",(P476+T475)*(1+((1+'Retirement Calculator'!$B$58)^(1/12)-1)))</f>
        <v/>
      </c>
      <c r="U476" s="71"/>
      <c r="V476" s="99"/>
      <c r="W476" s="108" t="str">
        <f>IF(U476="","",(U476+W475)*(1+((1+'Retirement Calculator'!$C$65)^(1/12)-1)))</f>
        <v/>
      </c>
      <c r="X476" s="73">
        <f t="shared" si="140"/>
        <v>0</v>
      </c>
      <c r="Y476" s="83" t="str">
        <f>IF(ISERROR(B476),"",SUM($X$5:X476))</f>
        <v/>
      </c>
      <c r="Z476" s="73">
        <f t="shared" si="141"/>
        <v>0</v>
      </c>
      <c r="AA476" s="83" t="str">
        <f>IF(ISERROR(B476),"",IF(Z476=0,NA(),SUM($Z$5:Z476)))</f>
        <v/>
      </c>
      <c r="AB476" s="83">
        <f t="shared" si="142"/>
        <v>0</v>
      </c>
      <c r="AC476" s="83" t="str">
        <f>IF(ISERROR(B476),"",IF(AB476=0,NA(),SUM($AB$5:AB476)))</f>
        <v/>
      </c>
      <c r="AD476" s="68" t="str">
        <f>IF(ISERROR(AI476),"",IF(AG476=AG475+1,AD475*(1+'Retirement Calculator'!$B$6),AD475))</f>
        <v/>
      </c>
      <c r="AE476" s="135"/>
      <c r="AF476" s="83" t="str">
        <f>IF(AE476="","",NPER((1+'Retirement Calculator'!$B$15)/(1+'Retirement Calculator'!$B$14)-1,-12*AE476,AA476,,1))</f>
        <v/>
      </c>
      <c r="AG476" s="129" t="str">
        <f t="shared" si="146"/>
        <v/>
      </c>
      <c r="AH476" s="43" t="e">
        <f t="shared" si="147"/>
        <v>#N/A</v>
      </c>
      <c r="AI476" s="43" t="e">
        <f>IF(AI475&lt;'Retirement Calculator'!$B$68,AI475+1,NA())</f>
        <v>#N/A</v>
      </c>
      <c r="AJ476" s="47" t="str">
        <f>IF(ISERROR(AI476),"",IF(AG476=AG475+1,AJ475*(1+'Retirement Calculator'!$B$67),AJ475))</f>
        <v/>
      </c>
      <c r="AK476" s="43" t="e">
        <f>IF(ISERROR(AJ476),"",FV((1+'Retirement Calculator'!$B$56)^(1/12)-1,AI476,-AJ476,,0))</f>
        <v>#N/A</v>
      </c>
      <c r="AL476" s="47">
        <f>SUM($AJ$5:AJ476)</f>
        <v>15743347.467671828</v>
      </c>
      <c r="AN476" s="43" t="str">
        <f>IF(C476="","",SUM($C$5:C476))</f>
        <v/>
      </c>
      <c r="AP476" s="43" t="str">
        <f t="shared" si="148"/>
        <v/>
      </c>
      <c r="AQ476" s="43" t="e">
        <f t="shared" si="149"/>
        <v>#N/A</v>
      </c>
      <c r="AR476" s="43" t="e">
        <f>IF(AR475&lt;'Retirement Calculator'!$B$68,AR475+1,NA())</f>
        <v>#N/A</v>
      </c>
      <c r="AS476" s="45" t="str">
        <f>IF(ISERROR(AR476),"",IF(AP476=AP475+1,AS475*(1+'Retirement Calculator'!$B$67),AS475))</f>
        <v/>
      </c>
      <c r="AT476" s="43" t="e">
        <f>IF(ISERROR(AS476),"",FV((1+'Retirement Calculator'!$B$57)^(1/12)-1,AR476,-AS476,,0))</f>
        <v>#N/A</v>
      </c>
      <c r="AU476" s="47" t="e">
        <f>SUM($AJ$5:AS476)</f>
        <v>#N/A</v>
      </c>
      <c r="AW476" s="43" t="str">
        <f>IF(I476="","",SUM($I$5:I476))</f>
        <v/>
      </c>
      <c r="AY476" s="43" t="str">
        <f t="shared" si="150"/>
        <v/>
      </c>
      <c r="AZ476" s="43" t="e">
        <f t="shared" si="151"/>
        <v>#N/A</v>
      </c>
      <c r="BA476" s="43" t="e">
        <f>IF(BA475&lt;'Retirement Calculator'!$B$68,BA475+1,NA())</f>
        <v>#N/A</v>
      </c>
      <c r="BB476" s="45" t="str">
        <f>IF(ISERROR(BA476),"",IF(AY476=AY475+1,BB475*(1+'Retirement Calculator'!$B$67),BB475))</f>
        <v/>
      </c>
      <c r="BC476" s="43" t="e">
        <f>IF(ISERROR(BB476),"",FV((1+'Retirement Calculator'!$B$58)^(1/12)-1,BA476,-BB476,,0))</f>
        <v>#N/A</v>
      </c>
      <c r="BD476" s="47" t="e">
        <f>SUM($AJ$5:BB476)</f>
        <v>#N/A</v>
      </c>
      <c r="BF476" s="43" t="str">
        <f>IF(O476="","",SUM($O$5:O476))</f>
        <v/>
      </c>
      <c r="BH476" s="43" t="str">
        <f t="shared" si="152"/>
        <v/>
      </c>
      <c r="BI476" s="43" t="e">
        <f t="shared" si="153"/>
        <v>#N/A</v>
      </c>
      <c r="BJ476" s="43" t="e">
        <f>IF(BJ475&lt;'Retirement Calculator'!$B$68,BJ475+1,NA())</f>
        <v>#N/A</v>
      </c>
      <c r="BM476" s="43" t="str">
        <f t="shared" si="154"/>
        <v/>
      </c>
      <c r="BN476" s="43" t="e">
        <f t="shared" si="155"/>
        <v>#N/A</v>
      </c>
      <c r="BO476" s="43" t="e">
        <f>IF(BO475&lt;'Retirement Calculator'!$B$68,BO475+1,NA())</f>
        <v>#N/A</v>
      </c>
      <c r="BR476" s="43" t="str">
        <f t="shared" si="156"/>
        <v/>
      </c>
      <c r="BS476" s="43" t="e">
        <f t="shared" si="157"/>
        <v>#N/A</v>
      </c>
      <c r="BT476" s="43" t="e">
        <f>IF(BT475&lt;'Retirement Calculator'!$B$68,BT475+1,NA())</f>
        <v>#N/A</v>
      </c>
      <c r="BW476" s="43" t="str">
        <f t="shared" si="158"/>
        <v/>
      </c>
      <c r="BX476" s="43" t="e">
        <f t="shared" si="159"/>
        <v>#N/A</v>
      </c>
      <c r="BY476" s="43" t="e">
        <f>IF(BY475&lt;'Retirement Calculator'!$B$68,BY475+1,NA())</f>
        <v>#N/A</v>
      </c>
    </row>
    <row r="477" spans="1:77">
      <c r="A477" s="44"/>
      <c r="B477" s="12" t="e">
        <f xml:space="preserve"> IF(ISERROR(F477),NA(),AI477)</f>
        <v>#N/A</v>
      </c>
      <c r="C477" s="71"/>
      <c r="D477" s="104"/>
      <c r="E477" s="99"/>
      <c r="F477" s="102" t="e">
        <f t="shared" si="143"/>
        <v>#N/A</v>
      </c>
      <c r="G477" s="103" t="str">
        <f>IF(D477="","",(D477+G476)*(1+((1+'Retirement Calculator'!$B$56)^(1/12)-1)))</f>
        <v/>
      </c>
      <c r="H477" s="55" t="str">
        <f>IF(C477="","",FV((1+'Retirement Calculator'!$B$56)^(1/12)-1,AI477,-C477,,0))</f>
        <v/>
      </c>
      <c r="I477" s="71"/>
      <c r="J477" s="99"/>
      <c r="K477" s="99"/>
      <c r="L477" s="102" t="e">
        <f t="shared" si="144"/>
        <v>#N/A</v>
      </c>
      <c r="M477" s="12" t="str">
        <f>IF(I477="","",FV((1+'Retirement Calculator'!$B$57)^(1/12)-1,AR477,-I477,,0))</f>
        <v/>
      </c>
      <c r="N477" s="12" t="str">
        <f>IF(J477="","",(J477+N476)*(1+((1+'Retirement Calculator'!$B$57)^(1/12)-1)))</f>
        <v/>
      </c>
      <c r="O477" s="71"/>
      <c r="P477" s="71"/>
      <c r="Q477" s="99"/>
      <c r="R477" s="69" t="e">
        <f t="shared" si="145"/>
        <v>#N/A</v>
      </c>
      <c r="S477" s="12" t="str">
        <f>IF(O477="","",FV((1+'Retirement Calculator'!$B$58)^(1/12)-1,BA477,-O477,,0))</f>
        <v/>
      </c>
      <c r="T477" s="43" t="str">
        <f>IF(P477="","",(P477+T476)*(1+((1+'Retirement Calculator'!$B$58)^(1/12)-1)))</f>
        <v/>
      </c>
      <c r="U477" s="71"/>
      <c r="V477" s="99"/>
      <c r="W477" s="108" t="str">
        <f>IF(U477="","",(U477+W476)*(1+((1+'Retirement Calculator'!$C$65)^(1/12)-1)))</f>
        <v/>
      </c>
      <c r="X477" s="73">
        <f t="shared" si="140"/>
        <v>0</v>
      </c>
      <c r="Y477" s="83" t="str">
        <f>IF(ISERROR(B477),"",SUM($X$5:X477))</f>
        <v/>
      </c>
      <c r="Z477" s="73">
        <f t="shared" si="141"/>
        <v>0</v>
      </c>
      <c r="AA477" s="83" t="str">
        <f>IF(ISERROR(B477),"",IF(Z477=0,NA(),SUM($Z$5:Z477)))</f>
        <v/>
      </c>
      <c r="AB477" s="83">
        <f t="shared" si="142"/>
        <v>0</v>
      </c>
      <c r="AC477" s="83" t="str">
        <f>IF(ISERROR(B477),"",IF(AB477=0,NA(),SUM($AB$5:AB477)))</f>
        <v/>
      </c>
      <c r="AD477" s="68" t="str">
        <f>IF(ISERROR(AI477),"",IF(AG477=AG476+1,AD476*(1+'Retirement Calculator'!$B$6),AD476))</f>
        <v/>
      </c>
      <c r="AE477" s="135"/>
      <c r="AF477" s="83" t="str">
        <f>IF(AE477="","",NPER((1+'Retirement Calculator'!$B$15)/(1+'Retirement Calculator'!$B$14)-1,-12*AE477,AA477,,1))</f>
        <v/>
      </c>
      <c r="AG477" s="129" t="str">
        <f t="shared" si="146"/>
        <v/>
      </c>
      <c r="AH477" s="43" t="e">
        <f t="shared" si="147"/>
        <v>#N/A</v>
      </c>
      <c r="AI477" s="43" t="e">
        <f>IF(AI476&lt;'Retirement Calculator'!$B$68,AI476+1,NA())</f>
        <v>#N/A</v>
      </c>
      <c r="AJ477" s="47" t="str">
        <f>IF(ISERROR(AI477),"",IF(AG477=AG476+1,AJ476*(1+'Retirement Calculator'!$B$67),AJ476))</f>
        <v/>
      </c>
      <c r="AK477" s="43" t="e">
        <f>IF(ISERROR(AJ477),"",FV((1+'Retirement Calculator'!$B$56)^(1/12)-1,AI477,-AJ477,,0))</f>
        <v>#N/A</v>
      </c>
      <c r="AL477" s="47">
        <f>SUM($AJ$5:AJ477)</f>
        <v>15743347.467671828</v>
      </c>
      <c r="AN477" s="43" t="str">
        <f>IF(C477="","",SUM($C$5:C477))</f>
        <v/>
      </c>
      <c r="AP477" s="43" t="str">
        <f t="shared" si="148"/>
        <v/>
      </c>
      <c r="AQ477" s="43" t="e">
        <f t="shared" si="149"/>
        <v>#N/A</v>
      </c>
      <c r="AR477" s="43" t="e">
        <f>IF(AR476&lt;'Retirement Calculator'!$B$68,AR476+1,NA())</f>
        <v>#N/A</v>
      </c>
      <c r="AS477" s="45" t="str">
        <f>IF(ISERROR(AR477),"",IF(AP477=AP476+1,AS476*(1+'Retirement Calculator'!$B$67),AS476))</f>
        <v/>
      </c>
      <c r="AT477" s="43" t="e">
        <f>IF(ISERROR(AS477),"",FV((1+'Retirement Calculator'!$B$57)^(1/12)-1,AR477,-AS477,,0))</f>
        <v>#N/A</v>
      </c>
      <c r="AU477" s="47" t="e">
        <f>SUM($AJ$5:AS477)</f>
        <v>#N/A</v>
      </c>
      <c r="AW477" s="43" t="str">
        <f>IF(I477="","",SUM($I$5:I477))</f>
        <v/>
      </c>
      <c r="AY477" s="43" t="str">
        <f t="shared" si="150"/>
        <v/>
      </c>
      <c r="AZ477" s="43" t="e">
        <f t="shared" si="151"/>
        <v>#N/A</v>
      </c>
      <c r="BA477" s="43" t="e">
        <f>IF(BA476&lt;'Retirement Calculator'!$B$68,BA476+1,NA())</f>
        <v>#N/A</v>
      </c>
      <c r="BB477" s="45" t="str">
        <f>IF(ISERROR(BA477),"",IF(AY477=AY476+1,BB476*(1+'Retirement Calculator'!$B$67),BB476))</f>
        <v/>
      </c>
      <c r="BC477" s="43" t="e">
        <f>IF(ISERROR(BB477),"",FV((1+'Retirement Calculator'!$B$58)^(1/12)-1,BA477,-BB477,,0))</f>
        <v>#N/A</v>
      </c>
      <c r="BD477" s="47" t="e">
        <f>SUM($AJ$5:BB477)</f>
        <v>#N/A</v>
      </c>
      <c r="BF477" s="43" t="str">
        <f>IF(O477="","",SUM($O$5:O477))</f>
        <v/>
      </c>
      <c r="BH477" s="43" t="str">
        <f t="shared" si="152"/>
        <v/>
      </c>
      <c r="BI477" s="43" t="e">
        <f t="shared" si="153"/>
        <v>#N/A</v>
      </c>
      <c r="BJ477" s="43" t="e">
        <f>IF(BJ476&lt;'Retirement Calculator'!$B$68,BJ476+1,NA())</f>
        <v>#N/A</v>
      </c>
      <c r="BM477" s="43" t="str">
        <f t="shared" si="154"/>
        <v/>
      </c>
      <c r="BN477" s="43" t="e">
        <f t="shared" si="155"/>
        <v>#N/A</v>
      </c>
      <c r="BO477" s="43" t="e">
        <f>IF(BO476&lt;'Retirement Calculator'!$B$68,BO476+1,NA())</f>
        <v>#N/A</v>
      </c>
      <c r="BR477" s="43" t="str">
        <f t="shared" si="156"/>
        <v/>
      </c>
      <c r="BS477" s="43" t="e">
        <f t="shared" si="157"/>
        <v>#N/A</v>
      </c>
      <c r="BT477" s="43" t="e">
        <f>IF(BT476&lt;'Retirement Calculator'!$B$68,BT476+1,NA())</f>
        <v>#N/A</v>
      </c>
      <c r="BW477" s="43" t="str">
        <f t="shared" si="158"/>
        <v/>
      </c>
      <c r="BX477" s="43" t="e">
        <f t="shared" si="159"/>
        <v>#N/A</v>
      </c>
      <c r="BY477" s="43" t="e">
        <f>IF(BY476&lt;'Retirement Calculator'!$B$68,BY476+1,NA())</f>
        <v>#N/A</v>
      </c>
    </row>
    <row r="478" spans="1:77">
      <c r="A478" s="44"/>
      <c r="B478" s="12" t="e">
        <f xml:space="preserve"> IF(ISERROR(F478),NA(),AI478)</f>
        <v>#N/A</v>
      </c>
      <c r="C478" s="71"/>
      <c r="D478" s="104"/>
      <c r="E478" s="99"/>
      <c r="F478" s="102" t="e">
        <f t="shared" si="143"/>
        <v>#N/A</v>
      </c>
      <c r="G478" s="103" t="str">
        <f>IF(D478="","",(D478+G477)*(1+((1+'Retirement Calculator'!$B$56)^(1/12)-1)))</f>
        <v/>
      </c>
      <c r="H478" s="55" t="str">
        <f>IF(C478="","",FV((1+'Retirement Calculator'!$B$56)^(1/12)-1,AI478,-C478,,0))</f>
        <v/>
      </c>
      <c r="I478" s="71"/>
      <c r="J478" s="99"/>
      <c r="K478" s="99"/>
      <c r="L478" s="102" t="e">
        <f t="shared" si="144"/>
        <v>#N/A</v>
      </c>
      <c r="M478" s="12" t="str">
        <f>IF(I478="","",FV((1+'Retirement Calculator'!$B$57)^(1/12)-1,AR478,-I478,,0))</f>
        <v/>
      </c>
      <c r="N478" s="12" t="str">
        <f>IF(J478="","",(J478+N477)*(1+((1+'Retirement Calculator'!$B$57)^(1/12)-1)))</f>
        <v/>
      </c>
      <c r="O478" s="71"/>
      <c r="P478" s="71"/>
      <c r="Q478" s="99"/>
      <c r="R478" s="69" t="e">
        <f t="shared" si="145"/>
        <v>#N/A</v>
      </c>
      <c r="S478" s="12" t="str">
        <f>IF(O478="","",FV((1+'Retirement Calculator'!$B$58)^(1/12)-1,BA478,-O478,,0))</f>
        <v/>
      </c>
      <c r="T478" s="43" t="str">
        <f>IF(P478="","",(P478+T477)*(1+((1+'Retirement Calculator'!$B$58)^(1/12)-1)))</f>
        <v/>
      </c>
      <c r="U478" s="71"/>
      <c r="V478" s="99"/>
      <c r="W478" s="108" t="str">
        <f>IF(U478="","",(U478+W477)*(1+((1+'Retirement Calculator'!$C$65)^(1/12)-1)))</f>
        <v/>
      </c>
      <c r="X478" s="73">
        <f t="shared" si="140"/>
        <v>0</v>
      </c>
      <c r="Y478" s="83" t="str">
        <f>IF(ISERROR(B478),"",SUM($X$5:X478))</f>
        <v/>
      </c>
      <c r="Z478" s="73">
        <f t="shared" si="141"/>
        <v>0</v>
      </c>
      <c r="AA478" s="83" t="str">
        <f>IF(ISERROR(B478),"",IF(Z478=0,NA(),SUM($Z$5:Z478)))</f>
        <v/>
      </c>
      <c r="AB478" s="83">
        <f t="shared" si="142"/>
        <v>0</v>
      </c>
      <c r="AC478" s="83" t="str">
        <f>IF(ISERROR(B478),"",IF(AB478=0,NA(),SUM($AB$5:AB478)))</f>
        <v/>
      </c>
      <c r="AD478" s="68" t="str">
        <f>IF(ISERROR(AI478),"",IF(AG478=AG477+1,AD477*(1+'Retirement Calculator'!$B$6),AD477))</f>
        <v/>
      </c>
      <c r="AE478" s="135"/>
      <c r="AF478" s="83" t="str">
        <f>IF(AE478="","",NPER((1+'Retirement Calculator'!$B$15)/(1+'Retirement Calculator'!$B$14)-1,-12*AE478,AA478,,1))</f>
        <v/>
      </c>
      <c r="AG478" s="129" t="str">
        <f t="shared" si="146"/>
        <v/>
      </c>
      <c r="AH478" s="43" t="e">
        <f t="shared" si="147"/>
        <v>#N/A</v>
      </c>
      <c r="AI478" s="43" t="e">
        <f>IF(AI477&lt;'Retirement Calculator'!$B$68,AI477+1,NA())</f>
        <v>#N/A</v>
      </c>
      <c r="AJ478" s="47" t="str">
        <f>IF(ISERROR(AI478),"",IF(AG478=AG477+1,AJ477*(1+'Retirement Calculator'!$B$67),AJ477))</f>
        <v/>
      </c>
      <c r="AK478" s="43" t="e">
        <f>IF(ISERROR(AJ478),"",FV((1+'Retirement Calculator'!$B$56)^(1/12)-1,AI478,-AJ478,,0))</f>
        <v>#N/A</v>
      </c>
      <c r="AL478" s="47">
        <f>SUM($AJ$5:AJ478)</f>
        <v>15743347.467671828</v>
      </c>
      <c r="AN478" s="43" t="str">
        <f>IF(C478="","",SUM($C$5:C478))</f>
        <v/>
      </c>
      <c r="AP478" s="43" t="str">
        <f t="shared" si="148"/>
        <v/>
      </c>
      <c r="AQ478" s="43" t="e">
        <f t="shared" si="149"/>
        <v>#N/A</v>
      </c>
      <c r="AR478" s="43" t="e">
        <f>IF(AR477&lt;'Retirement Calculator'!$B$68,AR477+1,NA())</f>
        <v>#N/A</v>
      </c>
      <c r="AS478" s="45" t="str">
        <f>IF(ISERROR(AR478),"",IF(AP478=AP477+1,AS477*(1+'Retirement Calculator'!$B$67),AS477))</f>
        <v/>
      </c>
      <c r="AT478" s="43" t="e">
        <f>IF(ISERROR(AS478),"",FV((1+'Retirement Calculator'!$B$57)^(1/12)-1,AR478,-AS478,,0))</f>
        <v>#N/A</v>
      </c>
      <c r="AU478" s="47" t="e">
        <f>SUM($AJ$5:AS478)</f>
        <v>#N/A</v>
      </c>
      <c r="AW478" s="43" t="str">
        <f>IF(I478="","",SUM($I$5:I478))</f>
        <v/>
      </c>
      <c r="AY478" s="43" t="str">
        <f t="shared" si="150"/>
        <v/>
      </c>
      <c r="AZ478" s="43" t="e">
        <f t="shared" si="151"/>
        <v>#N/A</v>
      </c>
      <c r="BA478" s="43" t="e">
        <f>IF(BA477&lt;'Retirement Calculator'!$B$68,BA477+1,NA())</f>
        <v>#N/A</v>
      </c>
      <c r="BB478" s="45" t="str">
        <f>IF(ISERROR(BA478),"",IF(AY478=AY477+1,BB477*(1+'Retirement Calculator'!$B$67),BB477))</f>
        <v/>
      </c>
      <c r="BC478" s="43" t="e">
        <f>IF(ISERROR(BB478),"",FV((1+'Retirement Calculator'!$B$58)^(1/12)-1,BA478,-BB478,,0))</f>
        <v>#N/A</v>
      </c>
      <c r="BD478" s="47" t="e">
        <f>SUM($AJ$5:BB478)</f>
        <v>#N/A</v>
      </c>
      <c r="BF478" s="43" t="str">
        <f>IF(O478="","",SUM($O$5:O478))</f>
        <v/>
      </c>
      <c r="BH478" s="43" t="str">
        <f t="shared" si="152"/>
        <v/>
      </c>
      <c r="BI478" s="43" t="e">
        <f t="shared" si="153"/>
        <v>#N/A</v>
      </c>
      <c r="BJ478" s="43" t="e">
        <f>IF(BJ477&lt;'Retirement Calculator'!$B$68,BJ477+1,NA())</f>
        <v>#N/A</v>
      </c>
      <c r="BM478" s="43" t="str">
        <f t="shared" si="154"/>
        <v/>
      </c>
      <c r="BN478" s="43" t="e">
        <f t="shared" si="155"/>
        <v>#N/A</v>
      </c>
      <c r="BO478" s="43" t="e">
        <f>IF(BO477&lt;'Retirement Calculator'!$B$68,BO477+1,NA())</f>
        <v>#N/A</v>
      </c>
      <c r="BR478" s="43" t="str">
        <f t="shared" si="156"/>
        <v/>
      </c>
      <c r="BS478" s="43" t="e">
        <f t="shared" si="157"/>
        <v>#N/A</v>
      </c>
      <c r="BT478" s="43" t="e">
        <f>IF(BT477&lt;'Retirement Calculator'!$B$68,BT477+1,NA())</f>
        <v>#N/A</v>
      </c>
      <c r="BW478" s="43" t="str">
        <f t="shared" si="158"/>
        <v/>
      </c>
      <c r="BX478" s="43" t="e">
        <f t="shared" si="159"/>
        <v>#N/A</v>
      </c>
      <c r="BY478" s="43" t="e">
        <f>IF(BY477&lt;'Retirement Calculator'!$B$68,BY477+1,NA())</f>
        <v>#N/A</v>
      </c>
    </row>
    <row r="479" spans="1:77">
      <c r="A479" s="44"/>
      <c r="B479" s="12" t="e">
        <f xml:space="preserve"> IF(ISERROR(F479),NA(),AI479)</f>
        <v>#N/A</v>
      </c>
      <c r="C479" s="71"/>
      <c r="D479" s="104"/>
      <c r="E479" s="99"/>
      <c r="F479" s="102" t="e">
        <f t="shared" si="143"/>
        <v>#N/A</v>
      </c>
      <c r="G479" s="103" t="str">
        <f>IF(D479="","",(D479+G478)*(1+((1+'Retirement Calculator'!$B$56)^(1/12)-1)))</f>
        <v/>
      </c>
      <c r="H479" s="55" t="str">
        <f>IF(C479="","",FV((1+'Retirement Calculator'!$B$56)^(1/12)-1,AI479,-C479,,0))</f>
        <v/>
      </c>
      <c r="I479" s="71"/>
      <c r="J479" s="99"/>
      <c r="K479" s="99"/>
      <c r="L479" s="102" t="e">
        <f t="shared" si="144"/>
        <v>#N/A</v>
      </c>
      <c r="M479" s="12" t="str">
        <f>IF(I479="","",FV((1+'Retirement Calculator'!$B$57)^(1/12)-1,AR479,-I479,,0))</f>
        <v/>
      </c>
      <c r="N479" s="12" t="str">
        <f>IF(J479="","",(J479+N478)*(1+((1+'Retirement Calculator'!$B$57)^(1/12)-1)))</f>
        <v/>
      </c>
      <c r="O479" s="71"/>
      <c r="P479" s="71"/>
      <c r="Q479" s="99"/>
      <c r="R479" s="69" t="e">
        <f t="shared" si="145"/>
        <v>#N/A</v>
      </c>
      <c r="S479" s="12" t="str">
        <f>IF(O479="","",FV((1+'Retirement Calculator'!$B$58)^(1/12)-1,BA479,-O479,,0))</f>
        <v/>
      </c>
      <c r="T479" s="43" t="str">
        <f>IF(P479="","",(P479+T478)*(1+((1+'Retirement Calculator'!$B$58)^(1/12)-1)))</f>
        <v/>
      </c>
      <c r="U479" s="71"/>
      <c r="V479" s="99"/>
      <c r="W479" s="108" t="str">
        <f>IF(U479="","",(U479+W478)*(1+((1+'Retirement Calculator'!$C$65)^(1/12)-1)))</f>
        <v/>
      </c>
      <c r="X479" s="73">
        <f t="shared" si="140"/>
        <v>0</v>
      </c>
      <c r="Y479" s="83" t="str">
        <f>IF(ISERROR(B479),"",SUM($X$5:X479))</f>
        <v/>
      </c>
      <c r="Z479" s="73">
        <f t="shared" si="141"/>
        <v>0</v>
      </c>
      <c r="AA479" s="83" t="str">
        <f>IF(ISERROR(B479),"",IF(Z479=0,NA(),SUM($Z$5:Z479)))</f>
        <v/>
      </c>
      <c r="AB479" s="83">
        <f t="shared" si="142"/>
        <v>0</v>
      </c>
      <c r="AC479" s="83" t="str">
        <f>IF(ISERROR(B479),"",IF(AB479=0,NA(),SUM($AB$5:AB479)))</f>
        <v/>
      </c>
      <c r="AD479" s="68" t="str">
        <f>IF(ISERROR(AI479),"",IF(AG479=AG478+1,AD478*(1+'Retirement Calculator'!$B$6),AD478))</f>
        <v/>
      </c>
      <c r="AE479" s="135"/>
      <c r="AF479" s="83" t="str">
        <f>IF(AE479="","",NPER((1+'Retirement Calculator'!$B$15)/(1+'Retirement Calculator'!$B$14)-1,-12*AE479,AA479,,1))</f>
        <v/>
      </c>
      <c r="AG479" s="129" t="str">
        <f t="shared" si="146"/>
        <v/>
      </c>
      <c r="AH479" s="43" t="e">
        <f t="shared" si="147"/>
        <v>#N/A</v>
      </c>
      <c r="AI479" s="43" t="e">
        <f>IF(AI478&lt;'Retirement Calculator'!$B$68,AI478+1,NA())</f>
        <v>#N/A</v>
      </c>
      <c r="AJ479" s="47" t="str">
        <f>IF(ISERROR(AI479),"",IF(AG479=AG478+1,AJ478*(1+'Retirement Calculator'!$B$67),AJ478))</f>
        <v/>
      </c>
      <c r="AK479" s="43" t="e">
        <f>IF(ISERROR(AJ479),"",FV((1+'Retirement Calculator'!$B$56)^(1/12)-1,AI479,-AJ479,,0))</f>
        <v>#N/A</v>
      </c>
      <c r="AL479" s="47">
        <f>SUM($AJ$5:AJ479)</f>
        <v>15743347.467671828</v>
      </c>
      <c r="AN479" s="43" t="str">
        <f>IF(C479="","",SUM($C$5:C479))</f>
        <v/>
      </c>
      <c r="AP479" s="43" t="str">
        <f t="shared" si="148"/>
        <v/>
      </c>
      <c r="AQ479" s="43" t="e">
        <f t="shared" si="149"/>
        <v>#N/A</v>
      </c>
      <c r="AR479" s="43" t="e">
        <f>IF(AR478&lt;'Retirement Calculator'!$B$68,AR478+1,NA())</f>
        <v>#N/A</v>
      </c>
      <c r="AS479" s="45" t="str">
        <f>IF(ISERROR(AR479),"",IF(AP479=AP478+1,AS478*(1+'Retirement Calculator'!$B$67),AS478))</f>
        <v/>
      </c>
      <c r="AT479" s="43" t="e">
        <f>IF(ISERROR(AS479),"",FV((1+'Retirement Calculator'!$B$57)^(1/12)-1,AR479,-AS479,,0))</f>
        <v>#N/A</v>
      </c>
      <c r="AU479" s="47" t="e">
        <f>SUM($AJ$5:AS479)</f>
        <v>#N/A</v>
      </c>
      <c r="AW479" s="43" t="str">
        <f>IF(I479="","",SUM($I$5:I479))</f>
        <v/>
      </c>
      <c r="AY479" s="43" t="str">
        <f t="shared" si="150"/>
        <v/>
      </c>
      <c r="AZ479" s="43" t="e">
        <f t="shared" si="151"/>
        <v>#N/A</v>
      </c>
      <c r="BA479" s="43" t="e">
        <f>IF(BA478&lt;'Retirement Calculator'!$B$68,BA478+1,NA())</f>
        <v>#N/A</v>
      </c>
      <c r="BB479" s="45" t="str">
        <f>IF(ISERROR(BA479),"",IF(AY479=AY478+1,BB478*(1+'Retirement Calculator'!$B$67),BB478))</f>
        <v/>
      </c>
      <c r="BC479" s="43" t="e">
        <f>IF(ISERROR(BB479),"",FV((1+'Retirement Calculator'!$B$58)^(1/12)-1,BA479,-BB479,,0))</f>
        <v>#N/A</v>
      </c>
      <c r="BD479" s="47" t="e">
        <f>SUM($AJ$5:BB479)</f>
        <v>#N/A</v>
      </c>
      <c r="BF479" s="43" t="str">
        <f>IF(O479="","",SUM($O$5:O479))</f>
        <v/>
      </c>
      <c r="BH479" s="43" t="str">
        <f t="shared" si="152"/>
        <v/>
      </c>
      <c r="BI479" s="43" t="e">
        <f t="shared" si="153"/>
        <v>#N/A</v>
      </c>
      <c r="BJ479" s="43" t="e">
        <f>IF(BJ478&lt;'Retirement Calculator'!$B$68,BJ478+1,NA())</f>
        <v>#N/A</v>
      </c>
      <c r="BM479" s="43" t="str">
        <f t="shared" si="154"/>
        <v/>
      </c>
      <c r="BN479" s="43" t="e">
        <f t="shared" si="155"/>
        <v>#N/A</v>
      </c>
      <c r="BO479" s="43" t="e">
        <f>IF(BO478&lt;'Retirement Calculator'!$B$68,BO478+1,NA())</f>
        <v>#N/A</v>
      </c>
      <c r="BR479" s="43" t="str">
        <f t="shared" si="156"/>
        <v/>
      </c>
      <c r="BS479" s="43" t="e">
        <f t="shared" si="157"/>
        <v>#N/A</v>
      </c>
      <c r="BT479" s="43" t="e">
        <f>IF(BT478&lt;'Retirement Calculator'!$B$68,BT478+1,NA())</f>
        <v>#N/A</v>
      </c>
      <c r="BW479" s="43" t="str">
        <f t="shared" si="158"/>
        <v/>
      </c>
      <c r="BX479" s="43" t="e">
        <f t="shared" si="159"/>
        <v>#N/A</v>
      </c>
      <c r="BY479" s="43" t="e">
        <f>IF(BY478&lt;'Retirement Calculator'!$B$68,BY478+1,NA())</f>
        <v>#N/A</v>
      </c>
    </row>
    <row r="480" spans="1:77">
      <c r="A480" s="44"/>
      <c r="B480" s="12" t="e">
        <f xml:space="preserve"> IF(ISERROR(F480),NA(),AI480)</f>
        <v>#N/A</v>
      </c>
      <c r="C480" s="71"/>
      <c r="D480" s="104"/>
      <c r="E480" s="99"/>
      <c r="F480" s="102" t="e">
        <f t="shared" si="143"/>
        <v>#N/A</v>
      </c>
      <c r="G480" s="103" t="str">
        <f>IF(D480="","",(D480+G479)*(1+((1+'Retirement Calculator'!$B$56)^(1/12)-1)))</f>
        <v/>
      </c>
      <c r="H480" s="55" t="str">
        <f>IF(C480="","",FV((1+'Retirement Calculator'!$B$56)^(1/12)-1,AI480,-C480,,0))</f>
        <v/>
      </c>
      <c r="I480" s="71"/>
      <c r="J480" s="99"/>
      <c r="K480" s="99"/>
      <c r="L480" s="102" t="e">
        <f t="shared" si="144"/>
        <v>#N/A</v>
      </c>
      <c r="M480" s="12" t="str">
        <f>IF(I480="","",FV((1+'Retirement Calculator'!$B$57)^(1/12)-1,AR480,-I480,,0))</f>
        <v/>
      </c>
      <c r="N480" s="12" t="str">
        <f>IF(J480="","",(J480+N479)*(1+((1+'Retirement Calculator'!$B$57)^(1/12)-1)))</f>
        <v/>
      </c>
      <c r="O480" s="71"/>
      <c r="P480" s="71"/>
      <c r="Q480" s="99"/>
      <c r="R480" s="69" t="e">
        <f t="shared" si="145"/>
        <v>#N/A</v>
      </c>
      <c r="S480" s="12" t="str">
        <f>IF(O480="","",FV((1+'Retirement Calculator'!$B$58)^(1/12)-1,BA480,-O480,,0))</f>
        <v/>
      </c>
      <c r="T480" s="43" t="str">
        <f>IF(P480="","",(P480+T479)*(1+((1+'Retirement Calculator'!$B$58)^(1/12)-1)))</f>
        <v/>
      </c>
      <c r="U480" s="71"/>
      <c r="V480" s="99"/>
      <c r="W480" s="108" t="str">
        <f>IF(U480="","",(U480+W479)*(1+((1+'Retirement Calculator'!$C$65)^(1/12)-1)))</f>
        <v/>
      </c>
      <c r="X480" s="73">
        <f t="shared" si="140"/>
        <v>0</v>
      </c>
      <c r="Y480" s="83" t="str">
        <f>IF(ISERROR(B480),"",SUM($X$5:X480))</f>
        <v/>
      </c>
      <c r="Z480" s="73">
        <f t="shared" si="141"/>
        <v>0</v>
      </c>
      <c r="AA480" s="83" t="str">
        <f>IF(ISERROR(B480),"",IF(Z480=0,NA(),SUM($Z$5:Z480)))</f>
        <v/>
      </c>
      <c r="AB480" s="83">
        <f t="shared" si="142"/>
        <v>0</v>
      </c>
      <c r="AC480" s="83" t="str">
        <f>IF(ISERROR(B480),"",IF(AB480=0,NA(),SUM($AB$5:AB480)))</f>
        <v/>
      </c>
      <c r="AD480" s="68" t="str">
        <f>IF(ISERROR(AI480),"",IF(AG480=AG479+1,AD479*(1+'Retirement Calculator'!$B$6),AD479))</f>
        <v/>
      </c>
      <c r="AE480" s="135"/>
      <c r="AF480" s="83" t="str">
        <f>IF(AE480="","",NPER((1+'Retirement Calculator'!$B$15)/(1+'Retirement Calculator'!$B$14)-1,-12*AE480,AA480,,1))</f>
        <v/>
      </c>
      <c r="AG480" s="129" t="str">
        <f t="shared" si="146"/>
        <v/>
      </c>
      <c r="AH480" s="43" t="e">
        <f t="shared" si="147"/>
        <v>#N/A</v>
      </c>
      <c r="AI480" s="43" t="e">
        <f>IF(AI479&lt;'Retirement Calculator'!$B$68,AI479+1,NA())</f>
        <v>#N/A</v>
      </c>
      <c r="AJ480" s="47" t="str">
        <f>IF(ISERROR(AI480),"",IF(AG480=AG479+1,AJ479*(1+'Retirement Calculator'!$B$67),AJ479))</f>
        <v/>
      </c>
      <c r="AK480" s="43" t="e">
        <f>IF(ISERROR(AJ480),"",FV((1+'Retirement Calculator'!$B$56)^(1/12)-1,AI480,-AJ480,,0))</f>
        <v>#N/A</v>
      </c>
      <c r="AL480" s="47">
        <f>SUM($AJ$5:AJ480)</f>
        <v>15743347.467671828</v>
      </c>
      <c r="AN480" s="43" t="str">
        <f>IF(C480="","",SUM($C$5:C480))</f>
        <v/>
      </c>
      <c r="AP480" s="43" t="str">
        <f t="shared" si="148"/>
        <v/>
      </c>
      <c r="AQ480" s="43" t="e">
        <f t="shared" si="149"/>
        <v>#N/A</v>
      </c>
      <c r="AR480" s="43" t="e">
        <f>IF(AR479&lt;'Retirement Calculator'!$B$68,AR479+1,NA())</f>
        <v>#N/A</v>
      </c>
      <c r="AS480" s="45" t="str">
        <f>IF(ISERROR(AR480),"",IF(AP480=AP479+1,AS479*(1+'Retirement Calculator'!$B$67),AS479))</f>
        <v/>
      </c>
      <c r="AT480" s="43" t="e">
        <f>IF(ISERROR(AS480),"",FV((1+'Retirement Calculator'!$B$57)^(1/12)-1,AR480,-AS480,,0))</f>
        <v>#N/A</v>
      </c>
      <c r="AU480" s="47" t="e">
        <f>SUM($AJ$5:AS480)</f>
        <v>#N/A</v>
      </c>
      <c r="AW480" s="43" t="str">
        <f>IF(I480="","",SUM($I$5:I480))</f>
        <v/>
      </c>
      <c r="AY480" s="43" t="str">
        <f t="shared" si="150"/>
        <v/>
      </c>
      <c r="AZ480" s="43" t="e">
        <f t="shared" si="151"/>
        <v>#N/A</v>
      </c>
      <c r="BA480" s="43" t="e">
        <f>IF(BA479&lt;'Retirement Calculator'!$B$68,BA479+1,NA())</f>
        <v>#N/A</v>
      </c>
      <c r="BB480" s="45" t="str">
        <f>IF(ISERROR(BA480),"",IF(AY480=AY479+1,BB479*(1+'Retirement Calculator'!$B$67),BB479))</f>
        <v/>
      </c>
      <c r="BC480" s="43" t="e">
        <f>IF(ISERROR(BB480),"",FV((1+'Retirement Calculator'!$B$58)^(1/12)-1,BA480,-BB480,,0))</f>
        <v>#N/A</v>
      </c>
      <c r="BD480" s="47" t="e">
        <f>SUM($AJ$5:BB480)</f>
        <v>#N/A</v>
      </c>
      <c r="BF480" s="43" t="str">
        <f>IF(O480="","",SUM($O$5:O480))</f>
        <v/>
      </c>
      <c r="BH480" s="43" t="str">
        <f t="shared" si="152"/>
        <v/>
      </c>
      <c r="BI480" s="43" t="e">
        <f t="shared" si="153"/>
        <v>#N/A</v>
      </c>
      <c r="BJ480" s="43" t="e">
        <f>IF(BJ479&lt;'Retirement Calculator'!$B$68,BJ479+1,NA())</f>
        <v>#N/A</v>
      </c>
      <c r="BM480" s="43" t="str">
        <f t="shared" si="154"/>
        <v/>
      </c>
      <c r="BN480" s="43" t="e">
        <f t="shared" si="155"/>
        <v>#N/A</v>
      </c>
      <c r="BO480" s="43" t="e">
        <f>IF(BO479&lt;'Retirement Calculator'!$B$68,BO479+1,NA())</f>
        <v>#N/A</v>
      </c>
      <c r="BR480" s="43" t="str">
        <f t="shared" si="156"/>
        <v/>
      </c>
      <c r="BS480" s="43" t="e">
        <f t="shared" si="157"/>
        <v>#N/A</v>
      </c>
      <c r="BT480" s="43" t="e">
        <f>IF(BT479&lt;'Retirement Calculator'!$B$68,BT479+1,NA())</f>
        <v>#N/A</v>
      </c>
      <c r="BW480" s="43" t="str">
        <f t="shared" si="158"/>
        <v/>
      </c>
      <c r="BX480" s="43" t="e">
        <f t="shared" si="159"/>
        <v>#N/A</v>
      </c>
      <c r="BY480" s="43" t="e">
        <f>IF(BY479&lt;'Retirement Calculator'!$B$68,BY479+1,NA())</f>
        <v>#N/A</v>
      </c>
    </row>
    <row r="481" spans="1:77">
      <c r="A481" s="44"/>
      <c r="B481" s="12" t="e">
        <f xml:space="preserve"> IF(ISERROR(F481),NA(),AI481)</f>
        <v>#N/A</v>
      </c>
      <c r="C481" s="71"/>
      <c r="D481" s="104"/>
      <c r="E481" s="99"/>
      <c r="F481" s="102" t="e">
        <f t="shared" si="143"/>
        <v>#N/A</v>
      </c>
      <c r="G481" s="103" t="str">
        <f>IF(D481="","",(D481+G480)*(1+((1+'Retirement Calculator'!$B$56)^(1/12)-1)))</f>
        <v/>
      </c>
      <c r="H481" s="55" t="str">
        <f>IF(C481="","",FV((1+'Retirement Calculator'!$B$56)^(1/12)-1,AI481,-C481,,0))</f>
        <v/>
      </c>
      <c r="I481" s="71"/>
      <c r="J481" s="99"/>
      <c r="K481" s="99"/>
      <c r="L481" s="102" t="e">
        <f t="shared" si="144"/>
        <v>#N/A</v>
      </c>
      <c r="M481" s="12" t="str">
        <f>IF(I481="","",FV((1+'Retirement Calculator'!$B$57)^(1/12)-1,AR481,-I481,,0))</f>
        <v/>
      </c>
      <c r="N481" s="12" t="str">
        <f>IF(J481="","",(J481+N480)*(1+((1+'Retirement Calculator'!$B$57)^(1/12)-1)))</f>
        <v/>
      </c>
      <c r="O481" s="71"/>
      <c r="P481" s="71"/>
      <c r="Q481" s="99"/>
      <c r="R481" s="69" t="e">
        <f t="shared" si="145"/>
        <v>#N/A</v>
      </c>
      <c r="S481" s="12" t="str">
        <f>IF(O481="","",FV((1+'Retirement Calculator'!$B$58)^(1/12)-1,BA481,-O481,,0))</f>
        <v/>
      </c>
      <c r="T481" s="43" t="str">
        <f>IF(P481="","",(P481+T480)*(1+((1+'Retirement Calculator'!$B$58)^(1/12)-1)))</f>
        <v/>
      </c>
      <c r="U481" s="71"/>
      <c r="V481" s="99"/>
      <c r="W481" s="108" t="str">
        <f>IF(U481="","",(U481+W480)*(1+((1+'Retirement Calculator'!$C$65)^(1/12)-1)))</f>
        <v/>
      </c>
      <c r="X481" s="73">
        <f t="shared" si="140"/>
        <v>0</v>
      </c>
      <c r="Y481" s="83" t="str">
        <f>IF(ISERROR(B481),"",SUM($X$5:X481))</f>
        <v/>
      </c>
      <c r="Z481" s="73">
        <f t="shared" si="141"/>
        <v>0</v>
      </c>
      <c r="AA481" s="83" t="str">
        <f>IF(ISERROR(B481),"",IF(Z481=0,NA(),SUM($Z$5:Z481)))</f>
        <v/>
      </c>
      <c r="AB481" s="83">
        <f t="shared" si="142"/>
        <v>0</v>
      </c>
      <c r="AC481" s="83" t="str">
        <f>IF(ISERROR(B481),"",IF(AB481=0,NA(),SUM($AB$5:AB481)))</f>
        <v/>
      </c>
      <c r="AD481" s="68" t="str">
        <f>IF(ISERROR(AI481),"",IF(AG481=AG480+1,AD480*(1+'Retirement Calculator'!$B$6),AD480))</f>
        <v/>
      </c>
      <c r="AE481" s="135"/>
      <c r="AF481" s="83" t="str">
        <f>IF(AE481="","",NPER((1+'Retirement Calculator'!$B$15)/(1+'Retirement Calculator'!$B$14)-1,-12*AE481,AA481,,1))</f>
        <v/>
      </c>
      <c r="AG481" s="129" t="str">
        <f t="shared" si="146"/>
        <v/>
      </c>
      <c r="AH481" s="43" t="e">
        <f t="shared" si="147"/>
        <v>#N/A</v>
      </c>
      <c r="AI481" s="43" t="e">
        <f>IF(AI480&lt;'Retirement Calculator'!$B$68,AI480+1,NA())</f>
        <v>#N/A</v>
      </c>
      <c r="AJ481" s="47" t="str">
        <f>IF(ISERROR(AI481),"",IF(AG481=AG480+1,AJ480*(1+'Retirement Calculator'!$B$67),AJ480))</f>
        <v/>
      </c>
      <c r="AK481" s="43" t="e">
        <f>IF(ISERROR(AJ481),"",FV((1+'Retirement Calculator'!$B$56)^(1/12)-1,AI481,-AJ481,,0))</f>
        <v>#N/A</v>
      </c>
      <c r="AL481" s="47">
        <f>SUM($AJ$5:AJ481)</f>
        <v>15743347.467671828</v>
      </c>
      <c r="AN481" s="43" t="str">
        <f>IF(C481="","",SUM($C$5:C481))</f>
        <v/>
      </c>
      <c r="AP481" s="43" t="str">
        <f t="shared" si="148"/>
        <v/>
      </c>
      <c r="AQ481" s="43" t="e">
        <f t="shared" si="149"/>
        <v>#N/A</v>
      </c>
      <c r="AR481" s="43" t="e">
        <f>IF(AR480&lt;'Retirement Calculator'!$B$68,AR480+1,NA())</f>
        <v>#N/A</v>
      </c>
      <c r="AS481" s="45" t="str">
        <f>IF(ISERROR(AR481),"",IF(AP481=AP480+1,AS480*(1+'Retirement Calculator'!$B$67),AS480))</f>
        <v/>
      </c>
      <c r="AT481" s="43" t="e">
        <f>IF(ISERROR(AS481),"",FV((1+'Retirement Calculator'!$B$57)^(1/12)-1,AR481,-AS481,,0))</f>
        <v>#N/A</v>
      </c>
      <c r="AU481" s="47" t="e">
        <f>SUM($AJ$5:AS481)</f>
        <v>#N/A</v>
      </c>
      <c r="AW481" s="43" t="str">
        <f>IF(I481="","",SUM($I$5:I481))</f>
        <v/>
      </c>
      <c r="AY481" s="43" t="str">
        <f t="shared" si="150"/>
        <v/>
      </c>
      <c r="AZ481" s="43" t="e">
        <f t="shared" si="151"/>
        <v>#N/A</v>
      </c>
      <c r="BA481" s="43" t="e">
        <f>IF(BA480&lt;'Retirement Calculator'!$B$68,BA480+1,NA())</f>
        <v>#N/A</v>
      </c>
      <c r="BB481" s="45" t="str">
        <f>IF(ISERROR(BA481),"",IF(AY481=AY480+1,BB480*(1+'Retirement Calculator'!$B$67),BB480))</f>
        <v/>
      </c>
      <c r="BC481" s="43" t="e">
        <f>IF(ISERROR(BB481),"",FV((1+'Retirement Calculator'!$B$58)^(1/12)-1,BA481,-BB481,,0))</f>
        <v>#N/A</v>
      </c>
      <c r="BD481" s="47" t="e">
        <f>SUM($AJ$5:BB481)</f>
        <v>#N/A</v>
      </c>
      <c r="BF481" s="43" t="str">
        <f>IF(O481="","",SUM($O$5:O481))</f>
        <v/>
      </c>
      <c r="BH481" s="43" t="str">
        <f t="shared" si="152"/>
        <v/>
      </c>
      <c r="BI481" s="43" t="e">
        <f t="shared" si="153"/>
        <v>#N/A</v>
      </c>
      <c r="BJ481" s="43" t="e">
        <f>IF(BJ480&lt;'Retirement Calculator'!$B$68,BJ480+1,NA())</f>
        <v>#N/A</v>
      </c>
      <c r="BM481" s="43" t="str">
        <f t="shared" si="154"/>
        <v/>
      </c>
      <c r="BN481" s="43" t="e">
        <f t="shared" si="155"/>
        <v>#N/A</v>
      </c>
      <c r="BO481" s="43" t="e">
        <f>IF(BO480&lt;'Retirement Calculator'!$B$68,BO480+1,NA())</f>
        <v>#N/A</v>
      </c>
      <c r="BR481" s="43" t="str">
        <f t="shared" si="156"/>
        <v/>
      </c>
      <c r="BS481" s="43" t="e">
        <f t="shared" si="157"/>
        <v>#N/A</v>
      </c>
      <c r="BT481" s="43" t="e">
        <f>IF(BT480&lt;'Retirement Calculator'!$B$68,BT480+1,NA())</f>
        <v>#N/A</v>
      </c>
      <c r="BW481" s="43" t="str">
        <f t="shared" si="158"/>
        <v/>
      </c>
      <c r="BX481" s="43" t="e">
        <f t="shared" si="159"/>
        <v>#N/A</v>
      </c>
      <c r="BY481" s="43" t="e">
        <f>IF(BY480&lt;'Retirement Calculator'!$B$68,BY480+1,NA())</f>
        <v>#N/A</v>
      </c>
    </row>
    <row r="482" spans="1:77">
      <c r="A482" s="44"/>
      <c r="B482" s="12" t="e">
        <f xml:space="preserve"> IF(ISERROR(F482),NA(),AI482)</f>
        <v>#N/A</v>
      </c>
      <c r="C482" s="71"/>
      <c r="D482" s="104"/>
      <c r="E482" s="99"/>
      <c r="F482" s="102" t="e">
        <f t="shared" si="143"/>
        <v>#N/A</v>
      </c>
      <c r="G482" s="103" t="str">
        <f>IF(D482="","",(D482+G481)*(1+((1+'Retirement Calculator'!$B$56)^(1/12)-1)))</f>
        <v/>
      </c>
      <c r="H482" s="55" t="str">
        <f>IF(C482="","",FV((1+'Retirement Calculator'!$B$56)^(1/12)-1,AI482,-C482,,0))</f>
        <v/>
      </c>
      <c r="I482" s="71"/>
      <c r="J482" s="99"/>
      <c r="K482" s="99"/>
      <c r="L482" s="102" t="e">
        <f t="shared" si="144"/>
        <v>#N/A</v>
      </c>
      <c r="M482" s="12" t="str">
        <f>IF(I482="","",FV((1+'Retirement Calculator'!$B$57)^(1/12)-1,AR482,-I482,,0))</f>
        <v/>
      </c>
      <c r="N482" s="12" t="str">
        <f>IF(J482="","",(J482+N481)*(1+((1+'Retirement Calculator'!$B$57)^(1/12)-1)))</f>
        <v/>
      </c>
      <c r="O482" s="71"/>
      <c r="P482" s="71"/>
      <c r="Q482" s="99"/>
      <c r="R482" s="69" t="e">
        <f t="shared" si="145"/>
        <v>#N/A</v>
      </c>
      <c r="S482" s="12" t="str">
        <f>IF(O482="","",FV((1+'Retirement Calculator'!$B$58)^(1/12)-1,BA482,-O482,,0))</f>
        <v/>
      </c>
      <c r="T482" s="43" t="str">
        <f>IF(P482="","",(P482+T481)*(1+((1+'Retirement Calculator'!$B$58)^(1/12)-1)))</f>
        <v/>
      </c>
      <c r="U482" s="71"/>
      <c r="V482" s="99"/>
      <c r="W482" s="108" t="str">
        <f>IF(U482="","",(U482+W481)*(1+((1+'Retirement Calculator'!$C$65)^(1/12)-1)))</f>
        <v/>
      </c>
      <c r="X482" s="73">
        <f t="shared" si="140"/>
        <v>0</v>
      </c>
      <c r="Y482" s="83" t="str">
        <f>IF(ISERROR(B482),"",SUM($X$5:X482))</f>
        <v/>
      </c>
      <c r="Z482" s="73">
        <f t="shared" si="141"/>
        <v>0</v>
      </c>
      <c r="AA482" s="83" t="str">
        <f>IF(ISERROR(B482),"",IF(Z482=0,NA(),SUM($Z$5:Z482)))</f>
        <v/>
      </c>
      <c r="AB482" s="83">
        <f t="shared" si="142"/>
        <v>0</v>
      </c>
      <c r="AC482" s="83" t="str">
        <f>IF(ISERROR(B482),"",IF(AB482=0,NA(),SUM($AB$5:AB482)))</f>
        <v/>
      </c>
      <c r="AD482" s="68" t="str">
        <f>IF(ISERROR(AI482),"",IF(AG482=AG481+1,AD481*(1+'Retirement Calculator'!$B$6),AD481))</f>
        <v/>
      </c>
      <c r="AE482" s="135"/>
      <c r="AF482" s="83" t="str">
        <f>IF(AE482="","",NPER((1+'Retirement Calculator'!$B$15)/(1+'Retirement Calculator'!$B$14)-1,-12*AE482,AA482,,1))</f>
        <v/>
      </c>
      <c r="AG482" s="129" t="str">
        <f t="shared" si="146"/>
        <v/>
      </c>
      <c r="AH482" s="43" t="e">
        <f t="shared" si="147"/>
        <v>#N/A</v>
      </c>
      <c r="AI482" s="43" t="e">
        <f>IF(AI481&lt;'Retirement Calculator'!$B$68,AI481+1,NA())</f>
        <v>#N/A</v>
      </c>
      <c r="AJ482" s="47" t="str">
        <f>IF(ISERROR(AI482),"",IF(AG482=AG481+1,AJ481*(1+'Retirement Calculator'!$B$67),AJ481))</f>
        <v/>
      </c>
      <c r="AK482" s="43" t="e">
        <f>IF(ISERROR(AJ482),"",FV((1+'Retirement Calculator'!$B$56)^(1/12)-1,AI482,-AJ482,,0))</f>
        <v>#N/A</v>
      </c>
      <c r="AL482" s="47">
        <f>SUM($AJ$5:AJ482)</f>
        <v>15743347.467671828</v>
      </c>
      <c r="AN482" s="43" t="str">
        <f>IF(C482="","",SUM($C$5:C482))</f>
        <v/>
      </c>
      <c r="AP482" s="43" t="str">
        <f t="shared" si="148"/>
        <v/>
      </c>
      <c r="AQ482" s="43" t="e">
        <f t="shared" si="149"/>
        <v>#N/A</v>
      </c>
      <c r="AR482" s="43" t="e">
        <f>IF(AR481&lt;'Retirement Calculator'!$B$68,AR481+1,NA())</f>
        <v>#N/A</v>
      </c>
      <c r="AS482" s="45" t="str">
        <f>IF(ISERROR(AR482),"",IF(AP482=AP481+1,AS481*(1+'Retirement Calculator'!$B$67),AS481))</f>
        <v/>
      </c>
      <c r="AT482" s="43" t="e">
        <f>IF(ISERROR(AS482),"",FV((1+'Retirement Calculator'!$B$57)^(1/12)-1,AR482,-AS482,,0))</f>
        <v>#N/A</v>
      </c>
      <c r="AU482" s="47" t="e">
        <f>SUM($AJ$5:AS482)</f>
        <v>#N/A</v>
      </c>
      <c r="AW482" s="43" t="str">
        <f>IF(I482="","",SUM($I$5:I482))</f>
        <v/>
      </c>
      <c r="AY482" s="43" t="str">
        <f t="shared" si="150"/>
        <v/>
      </c>
      <c r="AZ482" s="43" t="e">
        <f t="shared" si="151"/>
        <v>#N/A</v>
      </c>
      <c r="BA482" s="43" t="e">
        <f>IF(BA481&lt;'Retirement Calculator'!$B$68,BA481+1,NA())</f>
        <v>#N/A</v>
      </c>
      <c r="BB482" s="45" t="str">
        <f>IF(ISERROR(BA482),"",IF(AY482=AY481+1,BB481*(1+'Retirement Calculator'!$B$67),BB481))</f>
        <v/>
      </c>
      <c r="BC482" s="43" t="e">
        <f>IF(ISERROR(BB482),"",FV((1+'Retirement Calculator'!$B$58)^(1/12)-1,BA482,-BB482,,0))</f>
        <v>#N/A</v>
      </c>
      <c r="BD482" s="47" t="e">
        <f>SUM($AJ$5:BB482)</f>
        <v>#N/A</v>
      </c>
      <c r="BF482" s="43" t="str">
        <f>IF(O482="","",SUM($O$5:O482))</f>
        <v/>
      </c>
      <c r="BH482" s="43" t="str">
        <f t="shared" si="152"/>
        <v/>
      </c>
      <c r="BI482" s="43" t="e">
        <f t="shared" si="153"/>
        <v>#N/A</v>
      </c>
      <c r="BJ482" s="43" t="e">
        <f>IF(BJ481&lt;'Retirement Calculator'!$B$68,BJ481+1,NA())</f>
        <v>#N/A</v>
      </c>
      <c r="BM482" s="43" t="str">
        <f t="shared" si="154"/>
        <v/>
      </c>
      <c r="BN482" s="43" t="e">
        <f t="shared" si="155"/>
        <v>#N/A</v>
      </c>
      <c r="BO482" s="43" t="e">
        <f>IF(BO481&lt;'Retirement Calculator'!$B$68,BO481+1,NA())</f>
        <v>#N/A</v>
      </c>
      <c r="BR482" s="43" t="str">
        <f t="shared" si="156"/>
        <v/>
      </c>
      <c r="BS482" s="43" t="e">
        <f t="shared" si="157"/>
        <v>#N/A</v>
      </c>
      <c r="BT482" s="43" t="e">
        <f>IF(BT481&lt;'Retirement Calculator'!$B$68,BT481+1,NA())</f>
        <v>#N/A</v>
      </c>
      <c r="BW482" s="43" t="str">
        <f t="shared" si="158"/>
        <v/>
      </c>
      <c r="BX482" s="43" t="e">
        <f t="shared" si="159"/>
        <v>#N/A</v>
      </c>
      <c r="BY482" s="43" t="e">
        <f>IF(BY481&lt;'Retirement Calculator'!$B$68,BY481+1,NA())</f>
        <v>#N/A</v>
      </c>
    </row>
    <row r="483" spans="1:77">
      <c r="A483" s="44"/>
      <c r="B483" s="12" t="e">
        <f xml:space="preserve"> IF(ISERROR(F483),NA(),AI483)</f>
        <v>#N/A</v>
      </c>
      <c r="C483" s="71"/>
      <c r="D483" s="104"/>
      <c r="E483" s="99"/>
      <c r="F483" s="102" t="e">
        <f t="shared" si="143"/>
        <v>#N/A</v>
      </c>
      <c r="G483" s="103" t="str">
        <f>IF(D483="","",(D483+G482)*(1+((1+'Retirement Calculator'!$B$56)^(1/12)-1)))</f>
        <v/>
      </c>
      <c r="H483" s="55" t="str">
        <f>IF(C483="","",FV((1+'Retirement Calculator'!$B$56)^(1/12)-1,AI483,-C483,,0))</f>
        <v/>
      </c>
      <c r="I483" s="71"/>
      <c r="J483" s="99"/>
      <c r="K483" s="99"/>
      <c r="L483" s="102" t="e">
        <f t="shared" si="144"/>
        <v>#N/A</v>
      </c>
      <c r="M483" s="12" t="str">
        <f>IF(I483="","",FV((1+'Retirement Calculator'!$B$57)^(1/12)-1,AR483,-I483,,0))</f>
        <v/>
      </c>
      <c r="N483" s="12" t="str">
        <f>IF(J483="","",(J483+N482)*(1+((1+'Retirement Calculator'!$B$57)^(1/12)-1)))</f>
        <v/>
      </c>
      <c r="O483" s="71"/>
      <c r="P483" s="71"/>
      <c r="Q483" s="99"/>
      <c r="R483" s="69" t="e">
        <f t="shared" si="145"/>
        <v>#N/A</v>
      </c>
      <c r="S483" s="12" t="str">
        <f>IF(O483="","",FV((1+'Retirement Calculator'!$B$58)^(1/12)-1,BA483,-O483,,0))</f>
        <v/>
      </c>
      <c r="T483" s="43" t="str">
        <f>IF(P483="","",(P483+T482)*(1+((1+'Retirement Calculator'!$B$58)^(1/12)-1)))</f>
        <v/>
      </c>
      <c r="U483" s="71"/>
      <c r="V483" s="99"/>
      <c r="W483" s="108" t="str">
        <f>IF(U483="","",(U483+W482)*(1+((1+'Retirement Calculator'!$C$65)^(1/12)-1)))</f>
        <v/>
      </c>
      <c r="X483" s="73">
        <f t="shared" si="140"/>
        <v>0</v>
      </c>
      <c r="Y483" s="83" t="str">
        <f>IF(ISERROR(B483),"",SUM($X$5:X483))</f>
        <v/>
      </c>
      <c r="Z483" s="73">
        <f t="shared" si="141"/>
        <v>0</v>
      </c>
      <c r="AA483" s="83" t="str">
        <f>IF(ISERROR(B483),"",IF(Z483=0,NA(),SUM($Z$5:Z483)))</f>
        <v/>
      </c>
      <c r="AB483" s="83">
        <f t="shared" si="142"/>
        <v>0</v>
      </c>
      <c r="AC483" s="83" t="str">
        <f>IF(ISERROR(B483),"",IF(AB483=0,NA(),SUM($AB$5:AB483)))</f>
        <v/>
      </c>
      <c r="AD483" s="68" t="str">
        <f>IF(ISERROR(AI483),"",IF(AG483=AG482+1,AD482*(1+'Retirement Calculator'!$B$6),AD482))</f>
        <v/>
      </c>
      <c r="AE483" s="135"/>
      <c r="AF483" s="83" t="str">
        <f>IF(AE483="","",NPER((1+'Retirement Calculator'!$B$15)/(1+'Retirement Calculator'!$B$14)-1,-12*AE483,AA483,,1))</f>
        <v/>
      </c>
      <c r="AG483" s="129" t="str">
        <f t="shared" si="146"/>
        <v/>
      </c>
      <c r="AH483" s="43" t="e">
        <f t="shared" si="147"/>
        <v>#N/A</v>
      </c>
      <c r="AI483" s="43" t="e">
        <f>IF(AI482&lt;'Retirement Calculator'!$B$68,AI482+1,NA())</f>
        <v>#N/A</v>
      </c>
      <c r="AJ483" s="47" t="str">
        <f>IF(ISERROR(AI483),"",IF(AG483=AG482+1,AJ482*(1+'Retirement Calculator'!$B$67),AJ482))</f>
        <v/>
      </c>
      <c r="AK483" s="43" t="e">
        <f>IF(ISERROR(AJ483),"",FV((1+'Retirement Calculator'!$B$56)^(1/12)-1,AI483,-AJ483,,0))</f>
        <v>#N/A</v>
      </c>
      <c r="AL483" s="47">
        <f>SUM($AJ$5:AJ483)</f>
        <v>15743347.467671828</v>
      </c>
      <c r="AN483" s="43" t="str">
        <f>IF(C483="","",SUM($C$5:C483))</f>
        <v/>
      </c>
      <c r="AP483" s="43" t="str">
        <f t="shared" si="148"/>
        <v/>
      </c>
      <c r="AQ483" s="43" t="e">
        <f t="shared" si="149"/>
        <v>#N/A</v>
      </c>
      <c r="AR483" s="43" t="e">
        <f>IF(AR482&lt;'Retirement Calculator'!$B$68,AR482+1,NA())</f>
        <v>#N/A</v>
      </c>
      <c r="AS483" s="45" t="str">
        <f>IF(ISERROR(AR483),"",IF(AP483=AP482+1,AS482*(1+'Retirement Calculator'!$B$67),AS482))</f>
        <v/>
      </c>
      <c r="AT483" s="43" t="e">
        <f>IF(ISERROR(AS483),"",FV((1+'Retirement Calculator'!$B$57)^(1/12)-1,AR483,-AS483,,0))</f>
        <v>#N/A</v>
      </c>
      <c r="AU483" s="47" t="e">
        <f>SUM($AJ$5:AS483)</f>
        <v>#N/A</v>
      </c>
      <c r="AW483" s="43" t="str">
        <f>IF(I483="","",SUM($I$5:I483))</f>
        <v/>
      </c>
      <c r="AY483" s="43" t="str">
        <f t="shared" si="150"/>
        <v/>
      </c>
      <c r="AZ483" s="43" t="e">
        <f t="shared" si="151"/>
        <v>#N/A</v>
      </c>
      <c r="BA483" s="43" t="e">
        <f>IF(BA482&lt;'Retirement Calculator'!$B$68,BA482+1,NA())</f>
        <v>#N/A</v>
      </c>
      <c r="BB483" s="45" t="str">
        <f>IF(ISERROR(BA483),"",IF(AY483=AY482+1,BB482*(1+'Retirement Calculator'!$B$67),BB482))</f>
        <v/>
      </c>
      <c r="BC483" s="43" t="e">
        <f>IF(ISERROR(BB483),"",FV((1+'Retirement Calculator'!$B$58)^(1/12)-1,BA483,-BB483,,0))</f>
        <v>#N/A</v>
      </c>
      <c r="BD483" s="47" t="e">
        <f>SUM($AJ$5:BB483)</f>
        <v>#N/A</v>
      </c>
      <c r="BF483" s="43" t="str">
        <f>IF(O483="","",SUM($O$5:O483))</f>
        <v/>
      </c>
      <c r="BH483" s="43" t="str">
        <f t="shared" si="152"/>
        <v/>
      </c>
      <c r="BI483" s="43" t="e">
        <f t="shared" si="153"/>
        <v>#N/A</v>
      </c>
      <c r="BJ483" s="43" t="e">
        <f>IF(BJ482&lt;'Retirement Calculator'!$B$68,BJ482+1,NA())</f>
        <v>#N/A</v>
      </c>
      <c r="BM483" s="43" t="str">
        <f t="shared" si="154"/>
        <v/>
      </c>
      <c r="BN483" s="43" t="e">
        <f t="shared" si="155"/>
        <v>#N/A</v>
      </c>
      <c r="BO483" s="43" t="e">
        <f>IF(BO482&lt;'Retirement Calculator'!$B$68,BO482+1,NA())</f>
        <v>#N/A</v>
      </c>
      <c r="BR483" s="43" t="str">
        <f t="shared" si="156"/>
        <v/>
      </c>
      <c r="BS483" s="43" t="e">
        <f t="shared" si="157"/>
        <v>#N/A</v>
      </c>
      <c r="BT483" s="43" t="e">
        <f>IF(BT482&lt;'Retirement Calculator'!$B$68,BT482+1,NA())</f>
        <v>#N/A</v>
      </c>
      <c r="BW483" s="43" t="str">
        <f t="shared" si="158"/>
        <v/>
      </c>
      <c r="BX483" s="43" t="e">
        <f t="shared" si="159"/>
        <v>#N/A</v>
      </c>
      <c r="BY483" s="43" t="e">
        <f>IF(BY482&lt;'Retirement Calculator'!$B$68,BY482+1,NA())</f>
        <v>#N/A</v>
      </c>
    </row>
    <row r="484" spans="1:77">
      <c r="A484" s="44"/>
      <c r="B484" s="12" t="e">
        <f xml:space="preserve"> IF(ISERROR(F484),NA(),AI484)</f>
        <v>#N/A</v>
      </c>
      <c r="C484" s="71"/>
      <c r="D484" s="104"/>
      <c r="E484" s="99"/>
      <c r="F484" s="102" t="e">
        <f t="shared" si="143"/>
        <v>#N/A</v>
      </c>
      <c r="G484" s="103" t="str">
        <f>IF(D484="","",(D484+G483)*(1+((1+'Retirement Calculator'!$B$56)^(1/12)-1)))</f>
        <v/>
      </c>
      <c r="H484" s="55" t="str">
        <f>IF(C484="","",FV((1+'Retirement Calculator'!$B$56)^(1/12)-1,AI484,-C484,,0))</f>
        <v/>
      </c>
      <c r="I484" s="71"/>
      <c r="J484" s="99"/>
      <c r="K484" s="99"/>
      <c r="L484" s="102" t="e">
        <f t="shared" si="144"/>
        <v>#N/A</v>
      </c>
      <c r="M484" s="12" t="str">
        <f>IF(I484="","",FV((1+'Retirement Calculator'!$B$57)^(1/12)-1,AR484,-I484,,0))</f>
        <v/>
      </c>
      <c r="N484" s="12" t="str">
        <f>IF(J484="","",(J484+N483)*(1+((1+'Retirement Calculator'!$B$57)^(1/12)-1)))</f>
        <v/>
      </c>
      <c r="O484" s="71"/>
      <c r="P484" s="71"/>
      <c r="Q484" s="99"/>
      <c r="R484" s="69" t="e">
        <f t="shared" si="145"/>
        <v>#N/A</v>
      </c>
      <c r="S484" s="12" t="str">
        <f>IF(O484="","",FV((1+'Retirement Calculator'!$B$58)^(1/12)-1,BA484,-O484,,0))</f>
        <v/>
      </c>
      <c r="T484" s="43" t="str">
        <f>IF(P484="","",(P484+T483)*(1+((1+'Retirement Calculator'!$B$58)^(1/12)-1)))</f>
        <v/>
      </c>
      <c r="U484" s="71"/>
      <c r="V484" s="99"/>
      <c r="W484" s="108" t="str">
        <f>IF(U484="","",(U484+W483)*(1+((1+'Retirement Calculator'!$C$65)^(1/12)-1)))</f>
        <v/>
      </c>
      <c r="X484" s="73">
        <f t="shared" si="140"/>
        <v>0</v>
      </c>
      <c r="Y484" s="83" t="str">
        <f>IF(ISERROR(B484),"",SUM($X$5:X484))</f>
        <v/>
      </c>
      <c r="Z484" s="73">
        <f t="shared" si="141"/>
        <v>0</v>
      </c>
      <c r="AA484" s="83" t="str">
        <f>IF(ISERROR(B484),"",IF(Z484=0,NA(),SUM($Z$5:Z484)))</f>
        <v/>
      </c>
      <c r="AB484" s="83">
        <f t="shared" si="142"/>
        <v>0</v>
      </c>
      <c r="AC484" s="83" t="str">
        <f>IF(ISERROR(B484),"",IF(AB484=0,NA(),SUM($AB$5:AB484)))</f>
        <v/>
      </c>
      <c r="AD484" s="68" t="str">
        <f>IF(ISERROR(AI484),"",IF(AG484=AG483+1,AD483*(1+'Retirement Calculator'!$B$6),AD483))</f>
        <v/>
      </c>
      <c r="AE484" s="135"/>
      <c r="AF484" s="83" t="str">
        <f>IF(AE484="","",NPER((1+'Retirement Calculator'!$B$15)/(1+'Retirement Calculator'!$B$14)-1,-12*AE484,AA484,,1))</f>
        <v/>
      </c>
      <c r="AG484" s="129" t="str">
        <f t="shared" si="146"/>
        <v/>
      </c>
      <c r="AH484" s="43" t="e">
        <f t="shared" si="147"/>
        <v>#N/A</v>
      </c>
      <c r="AI484" s="43" t="e">
        <f>IF(AI483&lt;'Retirement Calculator'!$B$68,AI483+1,NA())</f>
        <v>#N/A</v>
      </c>
      <c r="AJ484" s="47" t="str">
        <f>IF(ISERROR(AI484),"",IF(AG484=AG483+1,AJ483*(1+'Retirement Calculator'!$B$67),AJ483))</f>
        <v/>
      </c>
      <c r="AK484" s="43" t="e">
        <f>IF(ISERROR(AJ484),"",FV((1+'Retirement Calculator'!$B$56)^(1/12)-1,AI484,-AJ484,,0))</f>
        <v>#N/A</v>
      </c>
      <c r="AL484" s="47">
        <f>SUM($AJ$5:AJ484)</f>
        <v>15743347.467671828</v>
      </c>
      <c r="AN484" s="43" t="str">
        <f>IF(C484="","",SUM($C$5:C484))</f>
        <v/>
      </c>
      <c r="AP484" s="43" t="str">
        <f t="shared" si="148"/>
        <v/>
      </c>
      <c r="AQ484" s="43" t="e">
        <f t="shared" si="149"/>
        <v>#N/A</v>
      </c>
      <c r="AR484" s="43" t="e">
        <f>IF(AR483&lt;'Retirement Calculator'!$B$68,AR483+1,NA())</f>
        <v>#N/A</v>
      </c>
      <c r="AS484" s="45" t="str">
        <f>IF(ISERROR(AR484),"",IF(AP484=AP483+1,AS483*(1+'Retirement Calculator'!$B$67),AS483))</f>
        <v/>
      </c>
      <c r="AT484" s="43" t="e">
        <f>IF(ISERROR(AS484),"",FV((1+'Retirement Calculator'!$B$57)^(1/12)-1,AR484,-AS484,,0))</f>
        <v>#N/A</v>
      </c>
      <c r="AU484" s="47" t="e">
        <f>SUM($AJ$5:AS484)</f>
        <v>#N/A</v>
      </c>
      <c r="AW484" s="43" t="str">
        <f>IF(I484="","",SUM($I$5:I484))</f>
        <v/>
      </c>
      <c r="AY484" s="43" t="str">
        <f t="shared" si="150"/>
        <v/>
      </c>
      <c r="AZ484" s="43" t="e">
        <f t="shared" si="151"/>
        <v>#N/A</v>
      </c>
      <c r="BA484" s="43" t="e">
        <f>IF(BA483&lt;'Retirement Calculator'!$B$68,BA483+1,NA())</f>
        <v>#N/A</v>
      </c>
      <c r="BB484" s="45" t="str">
        <f>IF(ISERROR(BA484),"",IF(AY484=AY483+1,BB483*(1+'Retirement Calculator'!$B$67),BB483))</f>
        <v/>
      </c>
      <c r="BC484" s="43" t="e">
        <f>IF(ISERROR(BB484),"",FV((1+'Retirement Calculator'!$B$58)^(1/12)-1,BA484,-BB484,,0))</f>
        <v>#N/A</v>
      </c>
      <c r="BD484" s="47" t="e">
        <f>SUM($AJ$5:BB484)</f>
        <v>#N/A</v>
      </c>
      <c r="BF484" s="43" t="str">
        <f>IF(O484="","",SUM($O$5:O484))</f>
        <v/>
      </c>
      <c r="BH484" s="43" t="str">
        <f t="shared" si="152"/>
        <v/>
      </c>
      <c r="BI484" s="43" t="e">
        <f t="shared" si="153"/>
        <v>#N/A</v>
      </c>
      <c r="BJ484" s="43" t="e">
        <f>IF(BJ483&lt;'Retirement Calculator'!$B$68,BJ483+1,NA())</f>
        <v>#N/A</v>
      </c>
      <c r="BM484" s="43" t="str">
        <f t="shared" si="154"/>
        <v/>
      </c>
      <c r="BN484" s="43" t="e">
        <f t="shared" si="155"/>
        <v>#N/A</v>
      </c>
      <c r="BO484" s="43" t="e">
        <f>IF(BO483&lt;'Retirement Calculator'!$B$68,BO483+1,NA())</f>
        <v>#N/A</v>
      </c>
      <c r="BR484" s="43" t="str">
        <f t="shared" si="156"/>
        <v/>
      </c>
      <c r="BS484" s="43" t="e">
        <f t="shared" si="157"/>
        <v>#N/A</v>
      </c>
      <c r="BT484" s="43" t="e">
        <f>IF(BT483&lt;'Retirement Calculator'!$B$68,BT483+1,NA())</f>
        <v>#N/A</v>
      </c>
      <c r="BW484" s="43" t="str">
        <f t="shared" si="158"/>
        <v/>
      </c>
      <c r="BX484" s="43" t="e">
        <f t="shared" si="159"/>
        <v>#N/A</v>
      </c>
      <c r="BY484" s="43" t="e">
        <f>IF(BY483&lt;'Retirement Calculator'!$B$68,BY483+1,NA())</f>
        <v>#N/A</v>
      </c>
    </row>
    <row r="485" spans="1:77">
      <c r="A485" s="44"/>
      <c r="B485" s="12" t="e">
        <f xml:space="preserve"> IF(ISERROR(F485),NA(),AI485)</f>
        <v>#N/A</v>
      </c>
      <c r="C485" s="71"/>
      <c r="D485" s="104"/>
      <c r="E485" s="99"/>
      <c r="F485" s="102" t="e">
        <f t="shared" si="143"/>
        <v>#N/A</v>
      </c>
      <c r="G485" s="103" t="str">
        <f>IF(D485="","",(D485+G484)*(1+((1+'Retirement Calculator'!$B$56)^(1/12)-1)))</f>
        <v/>
      </c>
      <c r="H485" s="55" t="str">
        <f>IF(C485="","",FV((1+'Retirement Calculator'!$B$56)^(1/12)-1,AI485,-C485,,0))</f>
        <v/>
      </c>
      <c r="I485" s="71"/>
      <c r="J485" s="99"/>
      <c r="K485" s="99"/>
      <c r="L485" s="102" t="e">
        <f t="shared" si="144"/>
        <v>#N/A</v>
      </c>
      <c r="M485" s="12" t="str">
        <f>IF(I485="","",FV((1+'Retirement Calculator'!$B$57)^(1/12)-1,AR485,-I485,,0))</f>
        <v/>
      </c>
      <c r="N485" s="12" t="str">
        <f>IF(J485="","",(J485+N484)*(1+((1+'Retirement Calculator'!$B$57)^(1/12)-1)))</f>
        <v/>
      </c>
      <c r="O485" s="71"/>
      <c r="P485" s="71"/>
      <c r="Q485" s="99"/>
      <c r="R485" s="69" t="e">
        <f t="shared" si="145"/>
        <v>#N/A</v>
      </c>
      <c r="S485" s="12" t="str">
        <f>IF(O485="","",FV((1+'Retirement Calculator'!$B$58)^(1/12)-1,BA485,-O485,,0))</f>
        <v/>
      </c>
      <c r="T485" s="43" t="str">
        <f>IF(P485="","",(P485+T484)*(1+((1+'Retirement Calculator'!$B$58)^(1/12)-1)))</f>
        <v/>
      </c>
      <c r="U485" s="71"/>
      <c r="V485" s="99"/>
      <c r="W485" s="108" t="str">
        <f>IF(U485="","",(U485+W484)*(1+((1+'Retirement Calculator'!$C$65)^(1/12)-1)))</f>
        <v/>
      </c>
      <c r="X485" s="73">
        <f t="shared" si="140"/>
        <v>0</v>
      </c>
      <c r="Y485" s="83" t="str">
        <f>IF(ISERROR(B485),"",SUM($X$5:X485))</f>
        <v/>
      </c>
      <c r="Z485" s="73">
        <f t="shared" si="141"/>
        <v>0</v>
      </c>
      <c r="AA485" s="83" t="str">
        <f>IF(ISERROR(B485),"",IF(Z485=0,NA(),SUM($Z$5:Z485)))</f>
        <v/>
      </c>
      <c r="AB485" s="83">
        <f t="shared" si="142"/>
        <v>0</v>
      </c>
      <c r="AC485" s="83" t="str">
        <f>IF(ISERROR(B485),"",IF(AB485=0,NA(),SUM($AB$5:AB485)))</f>
        <v/>
      </c>
      <c r="AD485" s="68" t="str">
        <f>IF(ISERROR(AI485),"",IF(AG485=AG484+1,AD484*(1+'Retirement Calculator'!$B$6),AD484))</f>
        <v/>
      </c>
      <c r="AE485" s="135"/>
      <c r="AF485" s="83" t="str">
        <f>IF(AE485="","",NPER((1+'Retirement Calculator'!$B$15)/(1+'Retirement Calculator'!$B$14)-1,-12*AE485,AA485,,1))</f>
        <v/>
      </c>
      <c r="AG485" s="129" t="str">
        <f t="shared" si="146"/>
        <v/>
      </c>
      <c r="AH485" s="43" t="e">
        <f t="shared" si="147"/>
        <v>#N/A</v>
      </c>
      <c r="AI485" s="43" t="e">
        <f>IF(AI484&lt;'Retirement Calculator'!$B$68,AI484+1,NA())</f>
        <v>#N/A</v>
      </c>
      <c r="AJ485" s="47" t="str">
        <f>IF(ISERROR(AI485),"",IF(AG485=AG484+1,AJ484*(1+'Retirement Calculator'!$B$67),AJ484))</f>
        <v/>
      </c>
      <c r="AK485" s="43" t="e">
        <f>IF(ISERROR(AJ485),"",FV((1+'Retirement Calculator'!$B$56)^(1/12)-1,AI485,-AJ485,,0))</f>
        <v>#N/A</v>
      </c>
      <c r="AL485" s="47">
        <f>SUM($AJ$5:AJ485)</f>
        <v>15743347.467671828</v>
      </c>
      <c r="AN485" s="43" t="str">
        <f>IF(C485="","",SUM($C$5:C485))</f>
        <v/>
      </c>
      <c r="AP485" s="43" t="str">
        <f t="shared" si="148"/>
        <v/>
      </c>
      <c r="AQ485" s="43" t="e">
        <f t="shared" si="149"/>
        <v>#N/A</v>
      </c>
      <c r="AR485" s="43" t="e">
        <f>IF(AR484&lt;'Retirement Calculator'!$B$68,AR484+1,NA())</f>
        <v>#N/A</v>
      </c>
      <c r="AS485" s="45" t="str">
        <f>IF(ISERROR(AR485),"",IF(AP485=AP484+1,AS484*(1+'Retirement Calculator'!$B$67),AS484))</f>
        <v/>
      </c>
      <c r="AT485" s="43" t="e">
        <f>IF(ISERROR(AS485),"",FV((1+'Retirement Calculator'!$B$57)^(1/12)-1,AR485,-AS485,,0))</f>
        <v>#N/A</v>
      </c>
      <c r="AU485" s="47" t="e">
        <f>SUM($AJ$5:AS485)</f>
        <v>#N/A</v>
      </c>
      <c r="AW485" s="43" t="str">
        <f>IF(I485="","",SUM($I$5:I485))</f>
        <v/>
      </c>
      <c r="AY485" s="43" t="str">
        <f t="shared" si="150"/>
        <v/>
      </c>
      <c r="AZ485" s="43" t="e">
        <f t="shared" si="151"/>
        <v>#N/A</v>
      </c>
      <c r="BA485" s="43" t="e">
        <f>IF(BA484&lt;'Retirement Calculator'!$B$68,BA484+1,NA())</f>
        <v>#N/A</v>
      </c>
      <c r="BB485" s="45" t="str">
        <f>IF(ISERROR(BA485),"",IF(AY485=AY484+1,BB484*(1+'Retirement Calculator'!$B$67),BB484))</f>
        <v/>
      </c>
      <c r="BC485" s="43" t="e">
        <f>IF(ISERROR(BB485),"",FV((1+'Retirement Calculator'!$B$58)^(1/12)-1,BA485,-BB485,,0))</f>
        <v>#N/A</v>
      </c>
      <c r="BD485" s="47" t="e">
        <f>SUM($AJ$5:BB485)</f>
        <v>#N/A</v>
      </c>
      <c r="BF485" s="43" t="str">
        <f>IF(O485="","",SUM($O$5:O485))</f>
        <v/>
      </c>
      <c r="BH485" s="43" t="str">
        <f t="shared" si="152"/>
        <v/>
      </c>
      <c r="BI485" s="43" t="e">
        <f t="shared" si="153"/>
        <v>#N/A</v>
      </c>
      <c r="BJ485" s="43" t="e">
        <f>IF(BJ484&lt;'Retirement Calculator'!$B$68,BJ484+1,NA())</f>
        <v>#N/A</v>
      </c>
      <c r="BM485" s="43" t="str">
        <f t="shared" si="154"/>
        <v/>
      </c>
      <c r="BN485" s="43" t="e">
        <f t="shared" si="155"/>
        <v>#N/A</v>
      </c>
      <c r="BO485" s="43" t="e">
        <f>IF(BO484&lt;'Retirement Calculator'!$B$68,BO484+1,NA())</f>
        <v>#N/A</v>
      </c>
      <c r="BR485" s="43" t="str">
        <f t="shared" si="156"/>
        <v/>
      </c>
      <c r="BS485" s="43" t="e">
        <f t="shared" si="157"/>
        <v>#N/A</v>
      </c>
      <c r="BT485" s="43" t="e">
        <f>IF(BT484&lt;'Retirement Calculator'!$B$68,BT484+1,NA())</f>
        <v>#N/A</v>
      </c>
      <c r="BW485" s="43" t="str">
        <f t="shared" si="158"/>
        <v/>
      </c>
      <c r="BX485" s="43" t="e">
        <f t="shared" si="159"/>
        <v>#N/A</v>
      </c>
      <c r="BY485" s="43" t="e">
        <f>IF(BY484&lt;'Retirement Calculator'!$B$68,BY484+1,NA())</f>
        <v>#N/A</v>
      </c>
    </row>
    <row r="486" spans="1:77">
      <c r="A486" s="44"/>
      <c r="B486" s="12" t="e">
        <f xml:space="preserve"> IF(ISERROR(F486),NA(),AI486)</f>
        <v>#N/A</v>
      </c>
      <c r="C486" s="71"/>
      <c r="D486" s="104"/>
      <c r="E486" s="99"/>
      <c r="F486" s="102" t="e">
        <f t="shared" si="143"/>
        <v>#N/A</v>
      </c>
      <c r="G486" s="103" t="str">
        <f>IF(D486="","",(D486+G485)*(1+((1+'Retirement Calculator'!$B$56)^(1/12)-1)))</f>
        <v/>
      </c>
      <c r="H486" s="55" t="str">
        <f>IF(C486="","",FV((1+'Retirement Calculator'!$B$56)^(1/12)-1,AI486,-C486,,0))</f>
        <v/>
      </c>
      <c r="I486" s="71"/>
      <c r="J486" s="99"/>
      <c r="K486" s="99"/>
      <c r="L486" s="102" t="e">
        <f t="shared" si="144"/>
        <v>#N/A</v>
      </c>
      <c r="M486" s="12" t="str">
        <f>IF(I486="","",FV((1+'Retirement Calculator'!$B$57)^(1/12)-1,AR486,-I486,,0))</f>
        <v/>
      </c>
      <c r="N486" s="12" t="str">
        <f>IF(J486="","",(J486+N485)*(1+((1+'Retirement Calculator'!$B$57)^(1/12)-1)))</f>
        <v/>
      </c>
      <c r="O486" s="71"/>
      <c r="P486" s="71"/>
      <c r="Q486" s="99"/>
      <c r="R486" s="69" t="e">
        <f t="shared" si="145"/>
        <v>#N/A</v>
      </c>
      <c r="S486" s="12" t="str">
        <f>IF(O486="","",FV((1+'Retirement Calculator'!$B$58)^(1/12)-1,BA486,-O486,,0))</f>
        <v/>
      </c>
      <c r="T486" s="43" t="str">
        <f>IF(P486="","",(P486+T485)*(1+((1+'Retirement Calculator'!$B$58)^(1/12)-1)))</f>
        <v/>
      </c>
      <c r="U486" s="71"/>
      <c r="V486" s="99"/>
      <c r="W486" s="108" t="str">
        <f>IF(U486="","",(U486+W485)*(1+((1+'Retirement Calculator'!$C$65)^(1/12)-1)))</f>
        <v/>
      </c>
      <c r="X486" s="73">
        <f t="shared" si="140"/>
        <v>0</v>
      </c>
      <c r="Y486" s="83" t="str">
        <f>IF(ISERROR(B486),"",SUM($X$5:X486))</f>
        <v/>
      </c>
      <c r="Z486" s="73">
        <f t="shared" si="141"/>
        <v>0</v>
      </c>
      <c r="AA486" s="83" t="str">
        <f>IF(ISERROR(B486),"",IF(Z486=0,NA(),SUM($Z$5:Z486)))</f>
        <v/>
      </c>
      <c r="AB486" s="83">
        <f t="shared" si="142"/>
        <v>0</v>
      </c>
      <c r="AC486" s="83" t="str">
        <f>IF(ISERROR(B486),"",IF(AB486=0,NA(),SUM($AB$5:AB486)))</f>
        <v/>
      </c>
      <c r="AD486" s="68" t="str">
        <f>IF(ISERROR(AI486),"",IF(AG486=AG485+1,AD485*(1+'Retirement Calculator'!$B$6),AD485))</f>
        <v/>
      </c>
      <c r="AE486" s="135"/>
      <c r="AF486" s="83" t="str">
        <f>IF(AE486="","",NPER((1+'Retirement Calculator'!$B$15)/(1+'Retirement Calculator'!$B$14)-1,-12*AE486,AA486,,1))</f>
        <v/>
      </c>
      <c r="AG486" s="129" t="str">
        <f t="shared" si="146"/>
        <v/>
      </c>
      <c r="AH486" s="43" t="e">
        <f t="shared" si="147"/>
        <v>#N/A</v>
      </c>
      <c r="AI486" s="43" t="e">
        <f>IF(AI485&lt;'Retirement Calculator'!$B$68,AI485+1,NA())</f>
        <v>#N/A</v>
      </c>
      <c r="AJ486" s="47" t="str">
        <f>IF(ISERROR(AI486),"",IF(AG486=AG485+1,AJ485*(1+'Retirement Calculator'!$B$67),AJ485))</f>
        <v/>
      </c>
      <c r="AK486" s="43" t="e">
        <f>IF(ISERROR(AJ486),"",FV((1+'Retirement Calculator'!$B$56)^(1/12)-1,AI486,-AJ486,,0))</f>
        <v>#N/A</v>
      </c>
      <c r="AL486" s="47">
        <f>SUM($AJ$5:AJ486)</f>
        <v>15743347.467671828</v>
      </c>
      <c r="AN486" s="43" t="str">
        <f>IF(C486="","",SUM($C$5:C486))</f>
        <v/>
      </c>
      <c r="AP486" s="43" t="str">
        <f t="shared" si="148"/>
        <v/>
      </c>
      <c r="AQ486" s="43" t="e">
        <f t="shared" si="149"/>
        <v>#N/A</v>
      </c>
      <c r="AR486" s="43" t="e">
        <f>IF(AR485&lt;'Retirement Calculator'!$B$68,AR485+1,NA())</f>
        <v>#N/A</v>
      </c>
      <c r="AS486" s="45" t="str">
        <f>IF(ISERROR(AR486),"",IF(AP486=AP485+1,AS485*(1+'Retirement Calculator'!$B$67),AS485))</f>
        <v/>
      </c>
      <c r="AT486" s="43" t="e">
        <f>IF(ISERROR(AS486),"",FV((1+'Retirement Calculator'!$B$57)^(1/12)-1,AR486,-AS486,,0))</f>
        <v>#N/A</v>
      </c>
      <c r="AU486" s="47" t="e">
        <f>SUM($AJ$5:AS486)</f>
        <v>#N/A</v>
      </c>
      <c r="AW486" s="43" t="str">
        <f>IF(I486="","",SUM($I$5:I486))</f>
        <v/>
      </c>
      <c r="AY486" s="43" t="str">
        <f t="shared" si="150"/>
        <v/>
      </c>
      <c r="AZ486" s="43" t="e">
        <f t="shared" si="151"/>
        <v>#N/A</v>
      </c>
      <c r="BA486" s="43" t="e">
        <f>IF(BA485&lt;'Retirement Calculator'!$B$68,BA485+1,NA())</f>
        <v>#N/A</v>
      </c>
      <c r="BB486" s="45" t="str">
        <f>IF(ISERROR(BA486),"",IF(AY486=AY485+1,BB485*(1+'Retirement Calculator'!$B$67),BB485))</f>
        <v/>
      </c>
      <c r="BC486" s="43" t="e">
        <f>IF(ISERROR(BB486),"",FV((1+'Retirement Calculator'!$B$58)^(1/12)-1,BA486,-BB486,,0))</f>
        <v>#N/A</v>
      </c>
      <c r="BD486" s="47" t="e">
        <f>SUM($AJ$5:BB486)</f>
        <v>#N/A</v>
      </c>
      <c r="BF486" s="43" t="str">
        <f>IF(O486="","",SUM($O$5:O486))</f>
        <v/>
      </c>
      <c r="BH486" s="43" t="str">
        <f t="shared" si="152"/>
        <v/>
      </c>
      <c r="BI486" s="43" t="e">
        <f t="shared" si="153"/>
        <v>#N/A</v>
      </c>
      <c r="BJ486" s="43" t="e">
        <f>IF(BJ485&lt;'Retirement Calculator'!$B$68,BJ485+1,NA())</f>
        <v>#N/A</v>
      </c>
      <c r="BM486" s="43" t="str">
        <f t="shared" si="154"/>
        <v/>
      </c>
      <c r="BN486" s="43" t="e">
        <f t="shared" si="155"/>
        <v>#N/A</v>
      </c>
      <c r="BO486" s="43" t="e">
        <f>IF(BO485&lt;'Retirement Calculator'!$B$68,BO485+1,NA())</f>
        <v>#N/A</v>
      </c>
      <c r="BR486" s="43" t="str">
        <f t="shared" si="156"/>
        <v/>
      </c>
      <c r="BS486" s="43" t="e">
        <f t="shared" si="157"/>
        <v>#N/A</v>
      </c>
      <c r="BT486" s="43" t="e">
        <f>IF(BT485&lt;'Retirement Calculator'!$B$68,BT485+1,NA())</f>
        <v>#N/A</v>
      </c>
      <c r="BW486" s="43" t="str">
        <f t="shared" si="158"/>
        <v/>
      </c>
      <c r="BX486" s="43" t="e">
        <f t="shared" si="159"/>
        <v>#N/A</v>
      </c>
      <c r="BY486" s="43" t="e">
        <f>IF(BY485&lt;'Retirement Calculator'!$B$68,BY485+1,NA())</f>
        <v>#N/A</v>
      </c>
    </row>
    <row r="487" spans="1:77">
      <c r="A487" s="44"/>
      <c r="B487" s="12" t="e">
        <f xml:space="preserve"> IF(ISERROR(F487),NA(),AI487)</f>
        <v>#N/A</v>
      </c>
      <c r="C487" s="71"/>
      <c r="D487" s="104"/>
      <c r="E487" s="99"/>
      <c r="F487" s="102" t="e">
        <f t="shared" si="143"/>
        <v>#N/A</v>
      </c>
      <c r="G487" s="103" t="str">
        <f>IF(D487="","",(D487+G486)*(1+((1+'Retirement Calculator'!$B$56)^(1/12)-1)))</f>
        <v/>
      </c>
      <c r="H487" s="55" t="str">
        <f>IF(C487="","",FV((1+'Retirement Calculator'!$B$56)^(1/12)-1,AI487,-C487,,0))</f>
        <v/>
      </c>
      <c r="I487" s="71"/>
      <c r="J487" s="99"/>
      <c r="K487" s="99"/>
      <c r="L487" s="102" t="e">
        <f t="shared" si="144"/>
        <v>#N/A</v>
      </c>
      <c r="M487" s="12" t="str">
        <f>IF(I487="","",FV((1+'Retirement Calculator'!$B$57)^(1/12)-1,AR487,-I487,,0))</f>
        <v/>
      </c>
      <c r="N487" s="12" t="str">
        <f>IF(J487="","",(J487+N486)*(1+((1+'Retirement Calculator'!$B$57)^(1/12)-1)))</f>
        <v/>
      </c>
      <c r="O487" s="71"/>
      <c r="P487" s="71"/>
      <c r="Q487" s="99"/>
      <c r="R487" s="69" t="e">
        <f t="shared" si="145"/>
        <v>#N/A</v>
      </c>
      <c r="S487" s="12" t="str">
        <f>IF(O487="","",FV((1+'Retirement Calculator'!$B$58)^(1/12)-1,BA487,-O487,,0))</f>
        <v/>
      </c>
      <c r="T487" s="43" t="str">
        <f>IF(P487="","",(P487+T486)*(1+((1+'Retirement Calculator'!$B$58)^(1/12)-1)))</f>
        <v/>
      </c>
      <c r="U487" s="71"/>
      <c r="V487" s="99"/>
      <c r="W487" s="108" t="str">
        <f>IF(U487="","",(U487+W486)*(1+((1+'Retirement Calculator'!$C$65)^(1/12)-1)))</f>
        <v/>
      </c>
      <c r="X487" s="73">
        <f t="shared" si="140"/>
        <v>0</v>
      </c>
      <c r="Y487" s="83" t="str">
        <f>IF(ISERROR(B487),"",SUM($X$5:X487))</f>
        <v/>
      </c>
      <c r="Z487" s="73">
        <f t="shared" si="141"/>
        <v>0</v>
      </c>
      <c r="AA487" s="83" t="str">
        <f>IF(ISERROR(B487),"",IF(Z487=0,NA(),SUM($Z$5:Z487)))</f>
        <v/>
      </c>
      <c r="AB487" s="83">
        <f t="shared" si="142"/>
        <v>0</v>
      </c>
      <c r="AC487" s="83" t="str">
        <f>IF(ISERROR(B487),"",IF(AB487=0,NA(),SUM($AB$5:AB487)))</f>
        <v/>
      </c>
      <c r="AD487" s="68" t="str">
        <f>IF(ISERROR(AI487),"",IF(AG487=AG486+1,AD486*(1+'Retirement Calculator'!$B$6),AD486))</f>
        <v/>
      </c>
      <c r="AE487" s="135"/>
      <c r="AF487" s="83" t="str">
        <f>IF(AE487="","",NPER((1+'Retirement Calculator'!$B$15)/(1+'Retirement Calculator'!$B$14)-1,-12*AE487,AA487,,1))</f>
        <v/>
      </c>
      <c r="AG487" s="129" t="str">
        <f t="shared" si="146"/>
        <v/>
      </c>
      <c r="AH487" s="43" t="e">
        <f t="shared" si="147"/>
        <v>#N/A</v>
      </c>
      <c r="AI487" s="43" t="e">
        <f>IF(AI486&lt;'Retirement Calculator'!$B$68,AI486+1,NA())</f>
        <v>#N/A</v>
      </c>
      <c r="AJ487" s="47" t="str">
        <f>IF(ISERROR(AI487),"",IF(AG487=AG486+1,AJ486*(1+'Retirement Calculator'!$B$67),AJ486))</f>
        <v/>
      </c>
      <c r="AK487" s="43" t="e">
        <f>IF(ISERROR(AJ487),"",FV((1+'Retirement Calculator'!$B$56)^(1/12)-1,AI487,-AJ487,,0))</f>
        <v>#N/A</v>
      </c>
      <c r="AL487" s="47">
        <f>SUM($AJ$5:AJ487)</f>
        <v>15743347.467671828</v>
      </c>
      <c r="AN487" s="43" t="str">
        <f>IF(C487="","",SUM($C$5:C487))</f>
        <v/>
      </c>
      <c r="AP487" s="43" t="str">
        <f t="shared" si="148"/>
        <v/>
      </c>
      <c r="AQ487" s="43" t="e">
        <f t="shared" si="149"/>
        <v>#N/A</v>
      </c>
      <c r="AR487" s="43" t="e">
        <f>IF(AR486&lt;'Retirement Calculator'!$B$68,AR486+1,NA())</f>
        <v>#N/A</v>
      </c>
      <c r="AS487" s="45" t="str">
        <f>IF(ISERROR(AR487),"",IF(AP487=AP486+1,AS486*(1+'Retirement Calculator'!$B$67),AS486))</f>
        <v/>
      </c>
      <c r="AT487" s="43" t="e">
        <f>IF(ISERROR(AS487),"",FV((1+'Retirement Calculator'!$B$57)^(1/12)-1,AR487,-AS487,,0))</f>
        <v>#N/A</v>
      </c>
      <c r="AU487" s="47" t="e">
        <f>SUM($AJ$5:AS487)</f>
        <v>#N/A</v>
      </c>
      <c r="AW487" s="43" t="str">
        <f>IF(I487="","",SUM($I$5:I487))</f>
        <v/>
      </c>
      <c r="AY487" s="43" t="str">
        <f t="shared" si="150"/>
        <v/>
      </c>
      <c r="AZ487" s="43" t="e">
        <f t="shared" si="151"/>
        <v>#N/A</v>
      </c>
      <c r="BA487" s="43" t="e">
        <f>IF(BA486&lt;'Retirement Calculator'!$B$68,BA486+1,NA())</f>
        <v>#N/A</v>
      </c>
      <c r="BB487" s="45" t="str">
        <f>IF(ISERROR(BA487),"",IF(AY487=AY486+1,BB486*(1+'Retirement Calculator'!$B$67),BB486))</f>
        <v/>
      </c>
      <c r="BC487" s="43" t="e">
        <f>IF(ISERROR(BB487),"",FV((1+'Retirement Calculator'!$B$58)^(1/12)-1,BA487,-BB487,,0))</f>
        <v>#N/A</v>
      </c>
      <c r="BD487" s="47" t="e">
        <f>SUM($AJ$5:BB487)</f>
        <v>#N/A</v>
      </c>
      <c r="BF487" s="43" t="str">
        <f>IF(O487="","",SUM($O$5:O487))</f>
        <v/>
      </c>
      <c r="BH487" s="43" t="str">
        <f t="shared" si="152"/>
        <v/>
      </c>
      <c r="BI487" s="43" t="e">
        <f t="shared" si="153"/>
        <v>#N/A</v>
      </c>
      <c r="BJ487" s="43" t="e">
        <f>IF(BJ486&lt;'Retirement Calculator'!$B$68,BJ486+1,NA())</f>
        <v>#N/A</v>
      </c>
      <c r="BM487" s="43" t="str">
        <f t="shared" si="154"/>
        <v/>
      </c>
      <c r="BN487" s="43" t="e">
        <f t="shared" si="155"/>
        <v>#N/A</v>
      </c>
      <c r="BO487" s="43" t="e">
        <f>IF(BO486&lt;'Retirement Calculator'!$B$68,BO486+1,NA())</f>
        <v>#N/A</v>
      </c>
      <c r="BR487" s="43" t="str">
        <f t="shared" si="156"/>
        <v/>
      </c>
      <c r="BS487" s="43" t="e">
        <f t="shared" si="157"/>
        <v>#N/A</v>
      </c>
      <c r="BT487" s="43" t="e">
        <f>IF(BT486&lt;'Retirement Calculator'!$B$68,BT486+1,NA())</f>
        <v>#N/A</v>
      </c>
      <c r="BW487" s="43" t="str">
        <f t="shared" si="158"/>
        <v/>
      </c>
      <c r="BX487" s="43" t="e">
        <f t="shared" si="159"/>
        <v>#N/A</v>
      </c>
      <c r="BY487" s="43" t="e">
        <f>IF(BY486&lt;'Retirement Calculator'!$B$68,BY486+1,NA())</f>
        <v>#N/A</v>
      </c>
    </row>
    <row r="488" spans="1:77">
      <c r="A488" s="44"/>
      <c r="B488" s="12" t="e">
        <f xml:space="preserve"> IF(ISERROR(F488),NA(),AI488)</f>
        <v>#N/A</v>
      </c>
      <c r="C488" s="71"/>
      <c r="D488" s="104"/>
      <c r="E488" s="99"/>
      <c r="F488" s="102" t="e">
        <f t="shared" si="143"/>
        <v>#N/A</v>
      </c>
      <c r="G488" s="103" t="str">
        <f>IF(D488="","",(D488+G487)*(1+((1+'Retirement Calculator'!$B$56)^(1/12)-1)))</f>
        <v/>
      </c>
      <c r="H488" s="55" t="str">
        <f>IF(C488="","",FV((1+'Retirement Calculator'!$B$56)^(1/12)-1,AI488,-C488,,0))</f>
        <v/>
      </c>
      <c r="I488" s="71"/>
      <c r="J488" s="99"/>
      <c r="K488" s="99"/>
      <c r="L488" s="102" t="e">
        <f t="shared" si="144"/>
        <v>#N/A</v>
      </c>
      <c r="M488" s="12" t="str">
        <f>IF(I488="","",FV((1+'Retirement Calculator'!$B$57)^(1/12)-1,AR488,-I488,,0))</f>
        <v/>
      </c>
      <c r="N488" s="12" t="str">
        <f>IF(J488="","",(J488+N487)*(1+((1+'Retirement Calculator'!$B$57)^(1/12)-1)))</f>
        <v/>
      </c>
      <c r="O488" s="71"/>
      <c r="P488" s="71"/>
      <c r="Q488" s="99"/>
      <c r="R488" s="69" t="e">
        <f t="shared" si="145"/>
        <v>#N/A</v>
      </c>
      <c r="S488" s="12" t="str">
        <f>IF(O488="","",FV((1+'Retirement Calculator'!$B$58)^(1/12)-1,BA488,-O488,,0))</f>
        <v/>
      </c>
      <c r="T488" s="43" t="str">
        <f>IF(P488="","",(P488+T487)*(1+((1+'Retirement Calculator'!$B$58)^(1/12)-1)))</f>
        <v/>
      </c>
      <c r="U488" s="71"/>
      <c r="V488" s="99"/>
      <c r="W488" s="108" t="str">
        <f>IF(U488="","",(U488+W487)*(1+((1+'Retirement Calculator'!$C$65)^(1/12)-1)))</f>
        <v/>
      </c>
      <c r="X488" s="73">
        <f t="shared" si="140"/>
        <v>0</v>
      </c>
      <c r="Y488" s="83" t="str">
        <f>IF(ISERROR(B488),"",SUM($X$5:X488))</f>
        <v/>
      </c>
      <c r="Z488" s="73">
        <f t="shared" si="141"/>
        <v>0</v>
      </c>
      <c r="AA488" s="83" t="str">
        <f>IF(ISERROR(B488),"",IF(Z488=0,NA(),SUM($Z$5:Z488)))</f>
        <v/>
      </c>
      <c r="AB488" s="83">
        <f t="shared" si="142"/>
        <v>0</v>
      </c>
      <c r="AC488" s="83" t="str">
        <f>IF(ISERROR(B488),"",IF(AB488=0,NA(),SUM($AB$5:AB488)))</f>
        <v/>
      </c>
      <c r="AD488" s="68" t="str">
        <f>IF(ISERROR(AI488),"",IF(AG488=AG487+1,AD487*(1+'Retirement Calculator'!$B$6),AD487))</f>
        <v/>
      </c>
      <c r="AE488" s="135"/>
      <c r="AF488" s="83" t="str">
        <f>IF(AE488="","",NPER((1+'Retirement Calculator'!$B$15)/(1+'Retirement Calculator'!$B$14)-1,-12*AE488,AA488,,1))</f>
        <v/>
      </c>
      <c r="AG488" s="129" t="str">
        <f t="shared" si="146"/>
        <v/>
      </c>
      <c r="AH488" s="43" t="e">
        <f t="shared" si="147"/>
        <v>#N/A</v>
      </c>
      <c r="AI488" s="43" t="e">
        <f>IF(AI487&lt;'Retirement Calculator'!$B$68,AI487+1,NA())</f>
        <v>#N/A</v>
      </c>
      <c r="AJ488" s="47" t="str">
        <f>IF(ISERROR(AI488),"",IF(AG488=AG487+1,AJ487*(1+'Retirement Calculator'!$B$67),AJ487))</f>
        <v/>
      </c>
      <c r="AK488" s="43" t="e">
        <f>IF(ISERROR(AJ488),"",FV((1+'Retirement Calculator'!$B$56)^(1/12)-1,AI488,-AJ488,,0))</f>
        <v>#N/A</v>
      </c>
      <c r="AL488" s="47">
        <f>SUM($AJ$5:AJ488)</f>
        <v>15743347.467671828</v>
      </c>
      <c r="AN488" s="43" t="str">
        <f>IF(C488="","",SUM($C$5:C488))</f>
        <v/>
      </c>
      <c r="AP488" s="43" t="str">
        <f t="shared" si="148"/>
        <v/>
      </c>
      <c r="AQ488" s="43" t="e">
        <f t="shared" si="149"/>
        <v>#N/A</v>
      </c>
      <c r="AR488" s="43" t="e">
        <f>IF(AR487&lt;'Retirement Calculator'!$B$68,AR487+1,NA())</f>
        <v>#N/A</v>
      </c>
      <c r="AS488" s="45" t="str">
        <f>IF(ISERROR(AR488),"",IF(AP488=AP487+1,AS487*(1+'Retirement Calculator'!$B$67),AS487))</f>
        <v/>
      </c>
      <c r="AT488" s="43" t="e">
        <f>IF(ISERROR(AS488),"",FV((1+'Retirement Calculator'!$B$57)^(1/12)-1,AR488,-AS488,,0))</f>
        <v>#N/A</v>
      </c>
      <c r="AU488" s="47" t="e">
        <f>SUM($AJ$5:AS488)</f>
        <v>#N/A</v>
      </c>
      <c r="AW488" s="43" t="str">
        <f>IF(I488="","",SUM($I$5:I488))</f>
        <v/>
      </c>
      <c r="AY488" s="43" t="str">
        <f t="shared" si="150"/>
        <v/>
      </c>
      <c r="AZ488" s="43" t="e">
        <f t="shared" si="151"/>
        <v>#N/A</v>
      </c>
      <c r="BA488" s="43" t="e">
        <f>IF(BA487&lt;'Retirement Calculator'!$B$68,BA487+1,NA())</f>
        <v>#N/A</v>
      </c>
      <c r="BB488" s="45" t="str">
        <f>IF(ISERROR(BA488),"",IF(AY488=AY487+1,BB487*(1+'Retirement Calculator'!$B$67),BB487))</f>
        <v/>
      </c>
      <c r="BC488" s="43" t="e">
        <f>IF(ISERROR(BB488),"",FV((1+'Retirement Calculator'!$B$58)^(1/12)-1,BA488,-BB488,,0))</f>
        <v>#N/A</v>
      </c>
      <c r="BD488" s="47" t="e">
        <f>SUM($AJ$5:BB488)</f>
        <v>#N/A</v>
      </c>
      <c r="BF488" s="43" t="str">
        <f>IF(O488="","",SUM($O$5:O488))</f>
        <v/>
      </c>
      <c r="BH488" s="43" t="str">
        <f t="shared" si="152"/>
        <v/>
      </c>
      <c r="BI488" s="43" t="e">
        <f t="shared" si="153"/>
        <v>#N/A</v>
      </c>
      <c r="BJ488" s="43" t="e">
        <f>IF(BJ487&lt;'Retirement Calculator'!$B$68,BJ487+1,NA())</f>
        <v>#N/A</v>
      </c>
      <c r="BM488" s="43" t="str">
        <f t="shared" si="154"/>
        <v/>
      </c>
      <c r="BN488" s="43" t="e">
        <f t="shared" si="155"/>
        <v>#N/A</v>
      </c>
      <c r="BO488" s="43" t="e">
        <f>IF(BO487&lt;'Retirement Calculator'!$B$68,BO487+1,NA())</f>
        <v>#N/A</v>
      </c>
      <c r="BR488" s="43" t="str">
        <f t="shared" si="156"/>
        <v/>
      </c>
      <c r="BS488" s="43" t="e">
        <f t="shared" si="157"/>
        <v>#N/A</v>
      </c>
      <c r="BT488" s="43" t="e">
        <f>IF(BT487&lt;'Retirement Calculator'!$B$68,BT487+1,NA())</f>
        <v>#N/A</v>
      </c>
      <c r="BW488" s="43" t="str">
        <f t="shared" si="158"/>
        <v/>
      </c>
      <c r="BX488" s="43" t="e">
        <f t="shared" si="159"/>
        <v>#N/A</v>
      </c>
      <c r="BY488" s="43" t="e">
        <f>IF(BY487&lt;'Retirement Calculator'!$B$68,BY487+1,NA())</f>
        <v>#N/A</v>
      </c>
    </row>
    <row r="489" spans="1:77">
      <c r="A489" s="44"/>
      <c r="B489" s="12" t="e">
        <f xml:space="preserve"> IF(ISERROR(F489),NA(),AI489)</f>
        <v>#N/A</v>
      </c>
      <c r="C489" s="71"/>
      <c r="D489" s="104"/>
      <c r="E489" s="99"/>
      <c r="F489" s="102" t="e">
        <f t="shared" si="143"/>
        <v>#N/A</v>
      </c>
      <c r="G489" s="103" t="str">
        <f>IF(D489="","",(D489+G488)*(1+((1+'Retirement Calculator'!$B$56)^(1/12)-1)))</f>
        <v/>
      </c>
      <c r="H489" s="55" t="str">
        <f>IF(C489="","",FV((1+'Retirement Calculator'!$B$56)^(1/12)-1,AI489,-C489,,0))</f>
        <v/>
      </c>
      <c r="I489" s="71"/>
      <c r="J489" s="99"/>
      <c r="K489" s="99"/>
      <c r="L489" s="102" t="e">
        <f t="shared" si="144"/>
        <v>#N/A</v>
      </c>
      <c r="M489" s="12" t="str">
        <f>IF(I489="","",FV((1+'Retirement Calculator'!$B$57)^(1/12)-1,AR489,-I489,,0))</f>
        <v/>
      </c>
      <c r="N489" s="12" t="str">
        <f>IF(J489="","",(J489+N488)*(1+((1+'Retirement Calculator'!$B$57)^(1/12)-1)))</f>
        <v/>
      </c>
      <c r="O489" s="71"/>
      <c r="P489" s="71"/>
      <c r="Q489" s="99"/>
      <c r="R489" s="69" t="e">
        <f t="shared" si="145"/>
        <v>#N/A</v>
      </c>
      <c r="S489" s="12" t="str">
        <f>IF(O489="","",FV((1+'Retirement Calculator'!$B$58)^(1/12)-1,BA489,-O489,,0))</f>
        <v/>
      </c>
      <c r="T489" s="43" t="str">
        <f>IF(P489="","",(P489+T488)*(1+((1+'Retirement Calculator'!$B$58)^(1/12)-1)))</f>
        <v/>
      </c>
      <c r="U489" s="71"/>
      <c r="V489" s="99"/>
      <c r="W489" s="108" t="str">
        <f>IF(U489="","",(U489+W488)*(1+((1+'Retirement Calculator'!$C$65)^(1/12)-1)))</f>
        <v/>
      </c>
      <c r="X489" s="73">
        <f t="shared" si="140"/>
        <v>0</v>
      </c>
      <c r="Y489" s="83" t="str">
        <f>IF(ISERROR(B489),"",SUM($X$5:X489))</f>
        <v/>
      </c>
      <c r="Z489" s="73">
        <f t="shared" si="141"/>
        <v>0</v>
      </c>
      <c r="AA489" s="83" t="str">
        <f>IF(ISERROR(B489),"",IF(Z489=0,NA(),SUM($Z$5:Z489)))</f>
        <v/>
      </c>
      <c r="AB489" s="83">
        <f t="shared" si="142"/>
        <v>0</v>
      </c>
      <c r="AC489" s="83" t="str">
        <f>IF(ISERROR(B489),"",IF(AB489=0,NA(),SUM($AB$5:AB489)))</f>
        <v/>
      </c>
      <c r="AD489" s="68" t="str">
        <f>IF(ISERROR(AI489),"",IF(AG489=AG488+1,AD488*(1+'Retirement Calculator'!$B$6),AD488))</f>
        <v/>
      </c>
      <c r="AE489" s="135"/>
      <c r="AF489" s="83" t="str">
        <f>IF(AE489="","",NPER((1+'Retirement Calculator'!$B$15)/(1+'Retirement Calculator'!$B$14)-1,-12*AE489,AA489,,1))</f>
        <v/>
      </c>
      <c r="AG489" s="129" t="str">
        <f t="shared" si="146"/>
        <v/>
      </c>
      <c r="AH489" s="43" t="e">
        <f t="shared" si="147"/>
        <v>#N/A</v>
      </c>
      <c r="AI489" s="43" t="e">
        <f>IF(AI488&lt;'Retirement Calculator'!$B$68,AI488+1,NA())</f>
        <v>#N/A</v>
      </c>
      <c r="AJ489" s="47" t="str">
        <f>IF(ISERROR(AI489),"",IF(AG489=AG488+1,AJ488*(1+'Retirement Calculator'!$B$67),AJ488))</f>
        <v/>
      </c>
      <c r="AK489" s="43" t="e">
        <f>IF(ISERROR(AJ489),"",FV((1+'Retirement Calculator'!$B$56)^(1/12)-1,AI489,-AJ489,,0))</f>
        <v>#N/A</v>
      </c>
      <c r="AL489" s="47">
        <f>SUM($AJ$5:AJ489)</f>
        <v>15743347.467671828</v>
      </c>
      <c r="AN489" s="43" t="str">
        <f>IF(C489="","",SUM($C$5:C489))</f>
        <v/>
      </c>
      <c r="AP489" s="43" t="str">
        <f t="shared" si="148"/>
        <v/>
      </c>
      <c r="AQ489" s="43" t="e">
        <f t="shared" si="149"/>
        <v>#N/A</v>
      </c>
      <c r="AR489" s="43" t="e">
        <f>IF(AR488&lt;'Retirement Calculator'!$B$68,AR488+1,NA())</f>
        <v>#N/A</v>
      </c>
      <c r="AS489" s="45" t="str">
        <f>IF(ISERROR(AR489),"",IF(AP489=AP488+1,AS488*(1+'Retirement Calculator'!$B$67),AS488))</f>
        <v/>
      </c>
      <c r="AT489" s="43" t="e">
        <f>IF(ISERROR(AS489),"",FV((1+'Retirement Calculator'!$B$57)^(1/12)-1,AR489,-AS489,,0))</f>
        <v>#N/A</v>
      </c>
      <c r="AU489" s="47" t="e">
        <f>SUM($AJ$5:AS489)</f>
        <v>#N/A</v>
      </c>
      <c r="AW489" s="43" t="str">
        <f>IF(I489="","",SUM($I$5:I489))</f>
        <v/>
      </c>
      <c r="AY489" s="43" t="str">
        <f t="shared" si="150"/>
        <v/>
      </c>
      <c r="AZ489" s="43" t="e">
        <f t="shared" si="151"/>
        <v>#N/A</v>
      </c>
      <c r="BA489" s="43" t="e">
        <f>IF(BA488&lt;'Retirement Calculator'!$B$68,BA488+1,NA())</f>
        <v>#N/A</v>
      </c>
      <c r="BB489" s="45" t="str">
        <f>IF(ISERROR(BA489),"",IF(AY489=AY488+1,BB488*(1+'Retirement Calculator'!$B$67),BB488))</f>
        <v/>
      </c>
      <c r="BC489" s="43" t="e">
        <f>IF(ISERROR(BB489),"",FV((1+'Retirement Calculator'!$B$58)^(1/12)-1,BA489,-BB489,,0))</f>
        <v>#N/A</v>
      </c>
      <c r="BD489" s="47" t="e">
        <f>SUM($AJ$5:BB489)</f>
        <v>#N/A</v>
      </c>
      <c r="BF489" s="43" t="str">
        <f>IF(O489="","",SUM($O$5:O489))</f>
        <v/>
      </c>
      <c r="BH489" s="43" t="str">
        <f t="shared" si="152"/>
        <v/>
      </c>
      <c r="BI489" s="43" t="e">
        <f t="shared" si="153"/>
        <v>#N/A</v>
      </c>
      <c r="BJ489" s="43" t="e">
        <f>IF(BJ488&lt;'Retirement Calculator'!$B$68,BJ488+1,NA())</f>
        <v>#N/A</v>
      </c>
      <c r="BM489" s="43" t="str">
        <f t="shared" si="154"/>
        <v/>
      </c>
      <c r="BN489" s="43" t="e">
        <f t="shared" si="155"/>
        <v>#N/A</v>
      </c>
      <c r="BO489" s="43" t="e">
        <f>IF(BO488&lt;'Retirement Calculator'!$B$68,BO488+1,NA())</f>
        <v>#N/A</v>
      </c>
      <c r="BR489" s="43" t="str">
        <f t="shared" si="156"/>
        <v/>
      </c>
      <c r="BS489" s="43" t="e">
        <f t="shared" si="157"/>
        <v>#N/A</v>
      </c>
      <c r="BT489" s="43" t="e">
        <f>IF(BT488&lt;'Retirement Calculator'!$B$68,BT488+1,NA())</f>
        <v>#N/A</v>
      </c>
      <c r="BW489" s="43" t="str">
        <f t="shared" si="158"/>
        <v/>
      </c>
      <c r="BX489" s="43" t="e">
        <f t="shared" si="159"/>
        <v>#N/A</v>
      </c>
      <c r="BY489" s="43" t="e">
        <f>IF(BY488&lt;'Retirement Calculator'!$B$68,BY488+1,NA())</f>
        <v>#N/A</v>
      </c>
    </row>
    <row r="490" spans="1:77">
      <c r="A490" s="44"/>
      <c r="B490" s="12" t="e">
        <f xml:space="preserve"> IF(ISERROR(F490),NA(),AI490)</f>
        <v>#N/A</v>
      </c>
      <c r="C490" s="71"/>
      <c r="D490" s="104"/>
      <c r="E490" s="99"/>
      <c r="F490" s="102" t="e">
        <f t="shared" si="143"/>
        <v>#N/A</v>
      </c>
      <c r="G490" s="103" t="str">
        <f>IF(D490="","",(D490+G489)*(1+((1+'Retirement Calculator'!$B$56)^(1/12)-1)))</f>
        <v/>
      </c>
      <c r="H490" s="55" t="str">
        <f>IF(C490="","",FV((1+'Retirement Calculator'!$B$56)^(1/12)-1,AI490,-C490,,0))</f>
        <v/>
      </c>
      <c r="I490" s="71"/>
      <c r="J490" s="99"/>
      <c r="K490" s="99"/>
      <c r="L490" s="102" t="e">
        <f t="shared" si="144"/>
        <v>#N/A</v>
      </c>
      <c r="M490" s="12" t="str">
        <f>IF(I490="","",FV((1+'Retirement Calculator'!$B$57)^(1/12)-1,AR490,-I490,,0))</f>
        <v/>
      </c>
      <c r="N490" s="12" t="str">
        <f>IF(J490="","",(J490+N489)*(1+((1+'Retirement Calculator'!$B$57)^(1/12)-1)))</f>
        <v/>
      </c>
      <c r="O490" s="71"/>
      <c r="P490" s="71"/>
      <c r="Q490" s="99"/>
      <c r="R490" s="69" t="e">
        <f t="shared" si="145"/>
        <v>#N/A</v>
      </c>
      <c r="S490" s="12" t="str">
        <f>IF(O490="","",FV((1+'Retirement Calculator'!$B$58)^(1/12)-1,BA490,-O490,,0))</f>
        <v/>
      </c>
      <c r="T490" s="43" t="str">
        <f>IF(P490="","",(P490+T489)*(1+((1+'Retirement Calculator'!$B$58)^(1/12)-1)))</f>
        <v/>
      </c>
      <c r="U490" s="71"/>
      <c r="V490" s="99"/>
      <c r="W490" s="108" t="str">
        <f>IF(U490="","",(U490+W489)*(1+((1+'Retirement Calculator'!$C$65)^(1/12)-1)))</f>
        <v/>
      </c>
      <c r="X490" s="73">
        <f t="shared" si="140"/>
        <v>0</v>
      </c>
      <c r="Y490" s="83" t="str">
        <f>IF(ISERROR(B490),"",SUM($X$5:X490))</f>
        <v/>
      </c>
      <c r="Z490" s="73">
        <f t="shared" si="141"/>
        <v>0</v>
      </c>
      <c r="AA490" s="83" t="str">
        <f>IF(ISERROR(B490),"",IF(Z490=0,NA(),SUM($Z$5:Z490)))</f>
        <v/>
      </c>
      <c r="AB490" s="83">
        <f t="shared" si="142"/>
        <v>0</v>
      </c>
      <c r="AC490" s="83" t="str">
        <f>IF(ISERROR(B490),"",IF(AB490=0,NA(),SUM($AB$5:AB490)))</f>
        <v/>
      </c>
      <c r="AD490" s="68" t="str">
        <f>IF(ISERROR(AI490),"",IF(AG490=AG489+1,AD489*(1+'Retirement Calculator'!$B$6),AD489))</f>
        <v/>
      </c>
      <c r="AE490" s="135"/>
      <c r="AF490" s="83" t="str">
        <f>IF(AE490="","",NPER((1+'Retirement Calculator'!$B$15)/(1+'Retirement Calculator'!$B$14)-1,-12*AE490,AA490,,1))</f>
        <v/>
      </c>
      <c r="AG490" s="129" t="str">
        <f t="shared" si="146"/>
        <v/>
      </c>
      <c r="AH490" s="43" t="e">
        <f t="shared" si="147"/>
        <v>#N/A</v>
      </c>
      <c r="AI490" s="43" t="e">
        <f>IF(AI489&lt;'Retirement Calculator'!$B$68,AI489+1,NA())</f>
        <v>#N/A</v>
      </c>
      <c r="AJ490" s="47" t="str">
        <f>IF(ISERROR(AI490),"",IF(AG490=AG489+1,AJ489*(1+'Retirement Calculator'!$B$67),AJ489))</f>
        <v/>
      </c>
      <c r="AK490" s="43" t="e">
        <f>IF(ISERROR(AJ490),"",FV((1+'Retirement Calculator'!$B$56)^(1/12)-1,AI490,-AJ490,,0))</f>
        <v>#N/A</v>
      </c>
      <c r="AL490" s="47">
        <f>SUM($AJ$5:AJ490)</f>
        <v>15743347.467671828</v>
      </c>
      <c r="AN490" s="43" t="str">
        <f>IF(C490="","",SUM($C$5:C490))</f>
        <v/>
      </c>
      <c r="AP490" s="43" t="str">
        <f t="shared" si="148"/>
        <v/>
      </c>
      <c r="AQ490" s="43" t="e">
        <f t="shared" si="149"/>
        <v>#N/A</v>
      </c>
      <c r="AR490" s="43" t="e">
        <f>IF(AR489&lt;'Retirement Calculator'!$B$68,AR489+1,NA())</f>
        <v>#N/A</v>
      </c>
      <c r="AS490" s="45" t="str">
        <f>IF(ISERROR(AR490),"",IF(AP490=AP489+1,AS489*(1+'Retirement Calculator'!$B$67),AS489))</f>
        <v/>
      </c>
      <c r="AT490" s="43" t="e">
        <f>IF(ISERROR(AS490),"",FV((1+'Retirement Calculator'!$B$57)^(1/12)-1,AR490,-AS490,,0))</f>
        <v>#N/A</v>
      </c>
      <c r="AU490" s="47" t="e">
        <f>SUM($AJ$5:AS490)</f>
        <v>#N/A</v>
      </c>
      <c r="AW490" s="43" t="str">
        <f>IF(I490="","",SUM($I$5:I490))</f>
        <v/>
      </c>
      <c r="AY490" s="43" t="str">
        <f t="shared" si="150"/>
        <v/>
      </c>
      <c r="AZ490" s="43" t="e">
        <f t="shared" si="151"/>
        <v>#N/A</v>
      </c>
      <c r="BA490" s="43" t="e">
        <f>IF(BA489&lt;'Retirement Calculator'!$B$68,BA489+1,NA())</f>
        <v>#N/A</v>
      </c>
      <c r="BB490" s="45" t="str">
        <f>IF(ISERROR(BA490),"",IF(AY490=AY489+1,BB489*(1+'Retirement Calculator'!$B$67),BB489))</f>
        <v/>
      </c>
      <c r="BC490" s="43" t="e">
        <f>IF(ISERROR(BB490),"",FV((1+'Retirement Calculator'!$B$58)^(1/12)-1,BA490,-BB490,,0))</f>
        <v>#N/A</v>
      </c>
      <c r="BD490" s="47" t="e">
        <f>SUM($AJ$5:BB490)</f>
        <v>#N/A</v>
      </c>
      <c r="BF490" s="43" t="str">
        <f>IF(O490="","",SUM($O$5:O490))</f>
        <v/>
      </c>
      <c r="BH490" s="43" t="str">
        <f t="shared" si="152"/>
        <v/>
      </c>
      <c r="BI490" s="43" t="e">
        <f t="shared" si="153"/>
        <v>#N/A</v>
      </c>
      <c r="BJ490" s="43" t="e">
        <f>IF(BJ489&lt;'Retirement Calculator'!$B$68,BJ489+1,NA())</f>
        <v>#N/A</v>
      </c>
      <c r="BM490" s="43" t="str">
        <f t="shared" si="154"/>
        <v/>
      </c>
      <c r="BN490" s="43" t="e">
        <f t="shared" si="155"/>
        <v>#N/A</v>
      </c>
      <c r="BO490" s="43" t="e">
        <f>IF(BO489&lt;'Retirement Calculator'!$B$68,BO489+1,NA())</f>
        <v>#N/A</v>
      </c>
      <c r="BR490" s="43" t="str">
        <f t="shared" si="156"/>
        <v/>
      </c>
      <c r="BS490" s="43" t="e">
        <f t="shared" si="157"/>
        <v>#N/A</v>
      </c>
      <c r="BT490" s="43" t="e">
        <f>IF(BT489&lt;'Retirement Calculator'!$B$68,BT489+1,NA())</f>
        <v>#N/A</v>
      </c>
      <c r="BW490" s="43" t="str">
        <f t="shared" si="158"/>
        <v/>
      </c>
      <c r="BX490" s="43" t="e">
        <f t="shared" si="159"/>
        <v>#N/A</v>
      </c>
      <c r="BY490" s="43" t="e">
        <f>IF(BY489&lt;'Retirement Calculator'!$B$68,BY489+1,NA())</f>
        <v>#N/A</v>
      </c>
    </row>
    <row r="491" spans="1:77">
      <c r="A491" s="44"/>
      <c r="B491" s="12" t="e">
        <f xml:space="preserve"> IF(ISERROR(F491),NA(),AI491)</f>
        <v>#N/A</v>
      </c>
      <c r="C491" s="71"/>
      <c r="D491" s="104"/>
      <c r="E491" s="99"/>
      <c r="F491" s="102" t="e">
        <f t="shared" si="143"/>
        <v>#N/A</v>
      </c>
      <c r="G491" s="103" t="str">
        <f>IF(D491="","",(D491+G490)*(1+((1+'Retirement Calculator'!$B$56)^(1/12)-1)))</f>
        <v/>
      </c>
      <c r="H491" s="55" t="str">
        <f>IF(C491="","",FV((1+'Retirement Calculator'!$B$56)^(1/12)-1,AI491,-C491,,0))</f>
        <v/>
      </c>
      <c r="I491" s="71"/>
      <c r="J491" s="99"/>
      <c r="K491" s="99"/>
      <c r="L491" s="102" t="e">
        <f t="shared" si="144"/>
        <v>#N/A</v>
      </c>
      <c r="M491" s="12" t="str">
        <f>IF(I491="","",FV((1+'Retirement Calculator'!$B$57)^(1/12)-1,AR491,-I491,,0))</f>
        <v/>
      </c>
      <c r="N491" s="12" t="str">
        <f>IF(J491="","",(J491+N490)*(1+((1+'Retirement Calculator'!$B$57)^(1/12)-1)))</f>
        <v/>
      </c>
      <c r="O491" s="71"/>
      <c r="P491" s="71"/>
      <c r="Q491" s="99"/>
      <c r="R491" s="69" t="e">
        <f t="shared" si="145"/>
        <v>#N/A</v>
      </c>
      <c r="S491" s="12" t="str">
        <f>IF(O491="","",FV((1+'Retirement Calculator'!$B$58)^(1/12)-1,BA491,-O491,,0))</f>
        <v/>
      </c>
      <c r="T491" s="43" t="str">
        <f>IF(P491="","",(P491+T490)*(1+((1+'Retirement Calculator'!$B$58)^(1/12)-1)))</f>
        <v/>
      </c>
      <c r="U491" s="71"/>
      <c r="V491" s="99"/>
      <c r="W491" s="108" t="str">
        <f>IF(U491="","",(U491+W490)*(1+((1+'Retirement Calculator'!$C$65)^(1/12)-1)))</f>
        <v/>
      </c>
      <c r="X491" s="73">
        <f t="shared" si="140"/>
        <v>0</v>
      </c>
      <c r="Y491" s="83" t="str">
        <f>IF(ISERROR(B491),"",SUM($X$5:X491))</f>
        <v/>
      </c>
      <c r="Z491" s="73">
        <f t="shared" si="141"/>
        <v>0</v>
      </c>
      <c r="AA491" s="83" t="str">
        <f>IF(ISERROR(B491),"",IF(Z491=0,NA(),SUM($Z$5:Z491)))</f>
        <v/>
      </c>
      <c r="AB491" s="83">
        <f t="shared" si="142"/>
        <v>0</v>
      </c>
      <c r="AC491" s="83" t="str">
        <f>IF(ISERROR(B491),"",IF(AB491=0,NA(),SUM($AB$5:AB491)))</f>
        <v/>
      </c>
      <c r="AD491" s="68" t="str">
        <f>IF(ISERROR(AI491),"",IF(AG491=AG490+1,AD490*(1+'Retirement Calculator'!$B$6),AD490))</f>
        <v/>
      </c>
      <c r="AE491" s="135"/>
      <c r="AF491" s="83" t="str">
        <f>IF(AE491="","",NPER((1+'Retirement Calculator'!$B$15)/(1+'Retirement Calculator'!$B$14)-1,-12*AE491,AA491,,1))</f>
        <v/>
      </c>
      <c r="AG491" s="129" t="str">
        <f t="shared" si="146"/>
        <v/>
      </c>
      <c r="AH491" s="43" t="e">
        <f t="shared" si="147"/>
        <v>#N/A</v>
      </c>
      <c r="AI491" s="43" t="e">
        <f>IF(AI490&lt;'Retirement Calculator'!$B$68,AI490+1,NA())</f>
        <v>#N/A</v>
      </c>
      <c r="AJ491" s="47" t="str">
        <f>IF(ISERROR(AI491),"",IF(AG491=AG490+1,AJ490*(1+'Retirement Calculator'!$B$67),AJ490))</f>
        <v/>
      </c>
      <c r="AK491" s="43" t="e">
        <f>IF(ISERROR(AJ491),"",FV((1+'Retirement Calculator'!$B$56)^(1/12)-1,AI491,-AJ491,,0))</f>
        <v>#N/A</v>
      </c>
      <c r="AL491" s="47">
        <f>SUM($AJ$5:AJ491)</f>
        <v>15743347.467671828</v>
      </c>
      <c r="AN491" s="43" t="str">
        <f>IF(C491="","",SUM($C$5:C491))</f>
        <v/>
      </c>
      <c r="AP491" s="43" t="str">
        <f t="shared" si="148"/>
        <v/>
      </c>
      <c r="AQ491" s="43" t="e">
        <f t="shared" si="149"/>
        <v>#N/A</v>
      </c>
      <c r="AR491" s="43" t="e">
        <f>IF(AR490&lt;'Retirement Calculator'!$B$68,AR490+1,NA())</f>
        <v>#N/A</v>
      </c>
      <c r="AS491" s="45" t="str">
        <f>IF(ISERROR(AR491),"",IF(AP491=AP490+1,AS490*(1+'Retirement Calculator'!$B$67),AS490))</f>
        <v/>
      </c>
      <c r="AT491" s="43" t="e">
        <f>IF(ISERROR(AS491),"",FV((1+'Retirement Calculator'!$B$57)^(1/12)-1,AR491,-AS491,,0))</f>
        <v>#N/A</v>
      </c>
      <c r="AU491" s="47" t="e">
        <f>SUM($AJ$5:AS491)</f>
        <v>#N/A</v>
      </c>
      <c r="AW491" s="43" t="str">
        <f>IF(I491="","",SUM($I$5:I491))</f>
        <v/>
      </c>
      <c r="AY491" s="43" t="str">
        <f t="shared" si="150"/>
        <v/>
      </c>
      <c r="AZ491" s="43" t="e">
        <f t="shared" si="151"/>
        <v>#N/A</v>
      </c>
      <c r="BA491" s="43" t="e">
        <f>IF(BA490&lt;'Retirement Calculator'!$B$68,BA490+1,NA())</f>
        <v>#N/A</v>
      </c>
      <c r="BB491" s="45" t="str">
        <f>IF(ISERROR(BA491),"",IF(AY491=AY490+1,BB490*(1+'Retirement Calculator'!$B$67),BB490))</f>
        <v/>
      </c>
      <c r="BC491" s="43" t="e">
        <f>IF(ISERROR(BB491),"",FV((1+'Retirement Calculator'!$B$58)^(1/12)-1,BA491,-BB491,,0))</f>
        <v>#N/A</v>
      </c>
      <c r="BD491" s="47" t="e">
        <f>SUM($AJ$5:BB491)</f>
        <v>#N/A</v>
      </c>
      <c r="BF491" s="43" t="str">
        <f>IF(O491="","",SUM($O$5:O491))</f>
        <v/>
      </c>
      <c r="BH491" s="43" t="str">
        <f t="shared" si="152"/>
        <v/>
      </c>
      <c r="BI491" s="43" t="e">
        <f t="shared" si="153"/>
        <v>#N/A</v>
      </c>
      <c r="BJ491" s="43" t="e">
        <f>IF(BJ490&lt;'Retirement Calculator'!$B$68,BJ490+1,NA())</f>
        <v>#N/A</v>
      </c>
      <c r="BM491" s="43" t="str">
        <f t="shared" si="154"/>
        <v/>
      </c>
      <c r="BN491" s="43" t="e">
        <f t="shared" si="155"/>
        <v>#N/A</v>
      </c>
      <c r="BO491" s="43" t="e">
        <f>IF(BO490&lt;'Retirement Calculator'!$B$68,BO490+1,NA())</f>
        <v>#N/A</v>
      </c>
      <c r="BR491" s="43" t="str">
        <f t="shared" si="156"/>
        <v/>
      </c>
      <c r="BS491" s="43" t="e">
        <f t="shared" si="157"/>
        <v>#N/A</v>
      </c>
      <c r="BT491" s="43" t="e">
        <f>IF(BT490&lt;'Retirement Calculator'!$B$68,BT490+1,NA())</f>
        <v>#N/A</v>
      </c>
      <c r="BW491" s="43" t="str">
        <f t="shared" si="158"/>
        <v/>
      </c>
      <c r="BX491" s="43" t="e">
        <f t="shared" si="159"/>
        <v>#N/A</v>
      </c>
      <c r="BY491" s="43" t="e">
        <f>IF(BY490&lt;'Retirement Calculator'!$B$68,BY490+1,NA())</f>
        <v>#N/A</v>
      </c>
    </row>
    <row r="492" spans="1:77">
      <c r="A492" s="44"/>
      <c r="B492" s="12" t="e">
        <f xml:space="preserve"> IF(ISERROR(F492),NA(),AI492)</f>
        <v>#N/A</v>
      </c>
      <c r="C492" s="71"/>
      <c r="D492" s="104"/>
      <c r="E492" s="99"/>
      <c r="F492" s="102" t="e">
        <f t="shared" si="143"/>
        <v>#N/A</v>
      </c>
      <c r="G492" s="103" t="str">
        <f>IF(D492="","",(D492+G491)*(1+((1+'Retirement Calculator'!$B$56)^(1/12)-1)))</f>
        <v/>
      </c>
      <c r="H492" s="55" t="str">
        <f>IF(C492="","",FV((1+'Retirement Calculator'!$B$56)^(1/12)-1,AI492,-C492,,0))</f>
        <v/>
      </c>
      <c r="I492" s="71"/>
      <c r="J492" s="99"/>
      <c r="K492" s="99"/>
      <c r="L492" s="102" t="e">
        <f t="shared" si="144"/>
        <v>#N/A</v>
      </c>
      <c r="M492" s="12" t="str">
        <f>IF(I492="","",FV((1+'Retirement Calculator'!$B$57)^(1/12)-1,AR492,-I492,,0))</f>
        <v/>
      </c>
      <c r="N492" s="12" t="str">
        <f>IF(J492="","",(J492+N491)*(1+((1+'Retirement Calculator'!$B$57)^(1/12)-1)))</f>
        <v/>
      </c>
      <c r="O492" s="71"/>
      <c r="P492" s="71"/>
      <c r="Q492" s="99"/>
      <c r="R492" s="69" t="e">
        <f t="shared" si="145"/>
        <v>#N/A</v>
      </c>
      <c r="S492" s="12" t="str">
        <f>IF(O492="","",FV((1+'Retirement Calculator'!$B$58)^(1/12)-1,BA492,-O492,,0))</f>
        <v/>
      </c>
      <c r="T492" s="43" t="str">
        <f>IF(P492="","",(P492+T491)*(1+((1+'Retirement Calculator'!$B$58)^(1/12)-1)))</f>
        <v/>
      </c>
      <c r="U492" s="71"/>
      <c r="V492" s="99"/>
      <c r="W492" s="108" t="str">
        <f>IF(U492="","",(U492+W491)*(1+((1+'Retirement Calculator'!$C$65)^(1/12)-1)))</f>
        <v/>
      </c>
      <c r="X492" s="73">
        <f t="shared" si="140"/>
        <v>0</v>
      </c>
      <c r="Y492" s="83" t="str">
        <f>IF(ISERROR(B492),"",SUM($X$5:X492))</f>
        <v/>
      </c>
      <c r="Z492" s="73">
        <f t="shared" si="141"/>
        <v>0</v>
      </c>
      <c r="AA492" s="83" t="str">
        <f>IF(ISERROR(B492),"",IF(Z492=0,NA(),SUM($Z$5:Z492)))</f>
        <v/>
      </c>
      <c r="AB492" s="83">
        <f t="shared" si="142"/>
        <v>0</v>
      </c>
      <c r="AC492" s="83" t="str">
        <f>IF(ISERROR(B492),"",IF(AB492=0,NA(),SUM($AB$5:AB492)))</f>
        <v/>
      </c>
      <c r="AD492" s="68" t="str">
        <f>IF(ISERROR(AI492),"",IF(AG492=AG491+1,AD491*(1+'Retirement Calculator'!$B$6),AD491))</f>
        <v/>
      </c>
      <c r="AE492" s="135"/>
      <c r="AF492" s="83" t="str">
        <f>IF(AE492="","",NPER((1+'Retirement Calculator'!$B$15)/(1+'Retirement Calculator'!$B$14)-1,-12*AE492,AA492,,1))</f>
        <v/>
      </c>
      <c r="AG492" s="129" t="str">
        <f t="shared" si="146"/>
        <v/>
      </c>
      <c r="AH492" s="43" t="e">
        <f t="shared" si="147"/>
        <v>#N/A</v>
      </c>
      <c r="AI492" s="43" t="e">
        <f>IF(AI491&lt;'Retirement Calculator'!$B$68,AI491+1,NA())</f>
        <v>#N/A</v>
      </c>
      <c r="AJ492" s="47" t="str">
        <f>IF(ISERROR(AI492),"",IF(AG492=AG491+1,AJ491*(1+'Retirement Calculator'!$B$67),AJ491))</f>
        <v/>
      </c>
      <c r="AK492" s="43" t="e">
        <f>IF(ISERROR(AJ492),"",FV((1+'Retirement Calculator'!$B$56)^(1/12)-1,AI492,-AJ492,,0))</f>
        <v>#N/A</v>
      </c>
      <c r="AL492" s="47">
        <f>SUM($AJ$5:AJ492)</f>
        <v>15743347.467671828</v>
      </c>
      <c r="AN492" s="43" t="str">
        <f>IF(C492="","",SUM($C$5:C492))</f>
        <v/>
      </c>
      <c r="AP492" s="43" t="str">
        <f t="shared" si="148"/>
        <v/>
      </c>
      <c r="AQ492" s="43" t="e">
        <f t="shared" si="149"/>
        <v>#N/A</v>
      </c>
      <c r="AR492" s="43" t="e">
        <f>IF(AR491&lt;'Retirement Calculator'!$B$68,AR491+1,NA())</f>
        <v>#N/A</v>
      </c>
      <c r="AS492" s="45" t="str">
        <f>IF(ISERROR(AR492),"",IF(AP492=AP491+1,AS491*(1+'Retirement Calculator'!$B$67),AS491))</f>
        <v/>
      </c>
      <c r="AT492" s="43" t="e">
        <f>IF(ISERROR(AS492),"",FV((1+'Retirement Calculator'!$B$57)^(1/12)-1,AR492,-AS492,,0))</f>
        <v>#N/A</v>
      </c>
      <c r="AU492" s="47" t="e">
        <f>SUM($AJ$5:AS492)</f>
        <v>#N/A</v>
      </c>
      <c r="AW492" s="43" t="str">
        <f>IF(I492="","",SUM($I$5:I492))</f>
        <v/>
      </c>
      <c r="AY492" s="43" t="str">
        <f t="shared" si="150"/>
        <v/>
      </c>
      <c r="AZ492" s="43" t="e">
        <f t="shared" si="151"/>
        <v>#N/A</v>
      </c>
      <c r="BA492" s="43" t="e">
        <f>IF(BA491&lt;'Retirement Calculator'!$B$68,BA491+1,NA())</f>
        <v>#N/A</v>
      </c>
      <c r="BB492" s="45" t="str">
        <f>IF(ISERROR(BA492),"",IF(AY492=AY491+1,BB491*(1+'Retirement Calculator'!$B$67),BB491))</f>
        <v/>
      </c>
      <c r="BC492" s="43" t="e">
        <f>IF(ISERROR(BB492),"",FV((1+'Retirement Calculator'!$B$58)^(1/12)-1,BA492,-BB492,,0))</f>
        <v>#N/A</v>
      </c>
      <c r="BD492" s="47" t="e">
        <f>SUM($AJ$5:BB492)</f>
        <v>#N/A</v>
      </c>
      <c r="BF492" s="43" t="str">
        <f>IF(O492="","",SUM($O$5:O492))</f>
        <v/>
      </c>
      <c r="BH492" s="43" t="str">
        <f t="shared" si="152"/>
        <v/>
      </c>
      <c r="BI492" s="43" t="e">
        <f t="shared" si="153"/>
        <v>#N/A</v>
      </c>
      <c r="BJ492" s="43" t="e">
        <f>IF(BJ491&lt;'Retirement Calculator'!$B$68,BJ491+1,NA())</f>
        <v>#N/A</v>
      </c>
      <c r="BM492" s="43" t="str">
        <f t="shared" si="154"/>
        <v/>
      </c>
      <c r="BN492" s="43" t="e">
        <f t="shared" si="155"/>
        <v>#N/A</v>
      </c>
      <c r="BO492" s="43" t="e">
        <f>IF(BO491&lt;'Retirement Calculator'!$B$68,BO491+1,NA())</f>
        <v>#N/A</v>
      </c>
      <c r="BR492" s="43" t="str">
        <f t="shared" si="156"/>
        <v/>
      </c>
      <c r="BS492" s="43" t="e">
        <f t="shared" si="157"/>
        <v>#N/A</v>
      </c>
      <c r="BT492" s="43" t="e">
        <f>IF(BT491&lt;'Retirement Calculator'!$B$68,BT491+1,NA())</f>
        <v>#N/A</v>
      </c>
      <c r="BW492" s="43" t="str">
        <f t="shared" si="158"/>
        <v/>
      </c>
      <c r="BX492" s="43" t="e">
        <f t="shared" si="159"/>
        <v>#N/A</v>
      </c>
      <c r="BY492" s="43" t="e">
        <f>IF(BY491&lt;'Retirement Calculator'!$B$68,BY491+1,NA())</f>
        <v>#N/A</v>
      </c>
    </row>
    <row r="493" spans="1:77">
      <c r="A493" s="44"/>
      <c r="B493" s="12" t="e">
        <f xml:space="preserve"> IF(ISERROR(F493),NA(),AI493)</f>
        <v>#N/A</v>
      </c>
      <c r="C493" s="71"/>
      <c r="D493" s="104"/>
      <c r="E493" s="99"/>
      <c r="F493" s="102" t="e">
        <f t="shared" si="143"/>
        <v>#N/A</v>
      </c>
      <c r="G493" s="103" t="str">
        <f>IF(D493="","",(D493+G492)*(1+((1+'Retirement Calculator'!$B$56)^(1/12)-1)))</f>
        <v/>
      </c>
      <c r="H493" s="55" t="str">
        <f>IF(C493="","",FV((1+'Retirement Calculator'!$B$56)^(1/12)-1,AI493,-C493,,0))</f>
        <v/>
      </c>
      <c r="I493" s="71"/>
      <c r="J493" s="99"/>
      <c r="K493" s="99"/>
      <c r="L493" s="102" t="e">
        <f t="shared" si="144"/>
        <v>#N/A</v>
      </c>
      <c r="M493" s="12" t="str">
        <f>IF(I493="","",FV((1+'Retirement Calculator'!$B$57)^(1/12)-1,AR493,-I493,,0))</f>
        <v/>
      </c>
      <c r="N493" s="12" t="str">
        <f>IF(J493="","",(J493+N492)*(1+((1+'Retirement Calculator'!$B$57)^(1/12)-1)))</f>
        <v/>
      </c>
      <c r="O493" s="71"/>
      <c r="P493" s="71"/>
      <c r="Q493" s="99"/>
      <c r="R493" s="69" t="e">
        <f t="shared" si="145"/>
        <v>#N/A</v>
      </c>
      <c r="S493" s="12" t="str">
        <f>IF(O493="","",FV((1+'Retirement Calculator'!$B$58)^(1/12)-1,BA493,-O493,,0))</f>
        <v/>
      </c>
      <c r="T493" s="43" t="str">
        <f>IF(P493="","",(P493+T492)*(1+((1+'Retirement Calculator'!$B$58)^(1/12)-1)))</f>
        <v/>
      </c>
      <c r="U493" s="71"/>
      <c r="V493" s="99"/>
      <c r="W493" s="108" t="str">
        <f>IF(U493="","",(U493+W492)*(1+((1+'Retirement Calculator'!$C$65)^(1/12)-1)))</f>
        <v/>
      </c>
      <c r="X493" s="73">
        <f t="shared" si="140"/>
        <v>0</v>
      </c>
      <c r="Y493" s="83" t="str">
        <f>IF(ISERROR(B493),"",SUM($X$5:X493))</f>
        <v/>
      </c>
      <c r="Z493" s="73">
        <f t="shared" si="141"/>
        <v>0</v>
      </c>
      <c r="AA493" s="83" t="str">
        <f>IF(ISERROR(B493),"",IF(Z493=0,NA(),SUM($Z$5:Z493)))</f>
        <v/>
      </c>
      <c r="AB493" s="83">
        <f t="shared" si="142"/>
        <v>0</v>
      </c>
      <c r="AC493" s="83" t="str">
        <f>IF(ISERROR(B493),"",IF(AB493=0,NA(),SUM($AB$5:AB493)))</f>
        <v/>
      </c>
      <c r="AD493" s="68" t="str">
        <f>IF(ISERROR(AI493),"",IF(AG493=AG492+1,AD492*(1+'Retirement Calculator'!$B$6),AD492))</f>
        <v/>
      </c>
      <c r="AE493" s="135"/>
      <c r="AF493" s="83" t="str">
        <f>IF(AE493="","",NPER((1+'Retirement Calculator'!$B$15)/(1+'Retirement Calculator'!$B$14)-1,-12*AE493,AA493,,1))</f>
        <v/>
      </c>
      <c r="AG493" s="129" t="str">
        <f t="shared" si="146"/>
        <v/>
      </c>
      <c r="AH493" s="43" t="e">
        <f t="shared" si="147"/>
        <v>#N/A</v>
      </c>
      <c r="AI493" s="43" t="e">
        <f>IF(AI492&lt;'Retirement Calculator'!$B$68,AI492+1,NA())</f>
        <v>#N/A</v>
      </c>
      <c r="AJ493" s="47" t="str">
        <f>IF(ISERROR(AI493),"",IF(AG493=AG492+1,AJ492*(1+'Retirement Calculator'!$B$67),AJ492))</f>
        <v/>
      </c>
      <c r="AK493" s="43" t="e">
        <f>IF(ISERROR(AJ493),"",FV((1+'Retirement Calculator'!$B$56)^(1/12)-1,AI493,-AJ493,,0))</f>
        <v>#N/A</v>
      </c>
      <c r="AL493" s="47">
        <f>SUM($AJ$5:AJ493)</f>
        <v>15743347.467671828</v>
      </c>
      <c r="AN493" s="43" t="str">
        <f>IF(C493="","",SUM($C$5:C493))</f>
        <v/>
      </c>
      <c r="AP493" s="43" t="str">
        <f t="shared" si="148"/>
        <v/>
      </c>
      <c r="AQ493" s="43" t="e">
        <f t="shared" si="149"/>
        <v>#N/A</v>
      </c>
      <c r="AR493" s="43" t="e">
        <f>IF(AR492&lt;'Retirement Calculator'!$B$68,AR492+1,NA())</f>
        <v>#N/A</v>
      </c>
      <c r="AS493" s="45" t="str">
        <f>IF(ISERROR(AR493),"",IF(AP493=AP492+1,AS492*(1+'Retirement Calculator'!$B$67),AS492))</f>
        <v/>
      </c>
      <c r="AT493" s="43" t="e">
        <f>IF(ISERROR(AS493),"",FV((1+'Retirement Calculator'!$B$57)^(1/12)-1,AR493,-AS493,,0))</f>
        <v>#N/A</v>
      </c>
      <c r="AU493" s="47" t="e">
        <f>SUM($AJ$5:AS493)</f>
        <v>#N/A</v>
      </c>
      <c r="AW493" s="43" t="str">
        <f>IF(I493="","",SUM($I$5:I493))</f>
        <v/>
      </c>
      <c r="AY493" s="43" t="str">
        <f t="shared" si="150"/>
        <v/>
      </c>
      <c r="AZ493" s="43" t="e">
        <f t="shared" si="151"/>
        <v>#N/A</v>
      </c>
      <c r="BA493" s="43" t="e">
        <f>IF(BA492&lt;'Retirement Calculator'!$B$68,BA492+1,NA())</f>
        <v>#N/A</v>
      </c>
      <c r="BB493" s="45" t="str">
        <f>IF(ISERROR(BA493),"",IF(AY493=AY492+1,BB492*(1+'Retirement Calculator'!$B$67),BB492))</f>
        <v/>
      </c>
      <c r="BC493" s="43" t="e">
        <f>IF(ISERROR(BB493),"",FV((1+'Retirement Calculator'!$B$58)^(1/12)-1,BA493,-BB493,,0))</f>
        <v>#N/A</v>
      </c>
      <c r="BD493" s="47" t="e">
        <f>SUM($AJ$5:BB493)</f>
        <v>#N/A</v>
      </c>
      <c r="BF493" s="43" t="str">
        <f>IF(O493="","",SUM($O$5:O493))</f>
        <v/>
      </c>
      <c r="BH493" s="43" t="str">
        <f t="shared" si="152"/>
        <v/>
      </c>
      <c r="BI493" s="43" t="e">
        <f t="shared" si="153"/>
        <v>#N/A</v>
      </c>
      <c r="BJ493" s="43" t="e">
        <f>IF(BJ492&lt;'Retirement Calculator'!$B$68,BJ492+1,NA())</f>
        <v>#N/A</v>
      </c>
      <c r="BM493" s="43" t="str">
        <f t="shared" si="154"/>
        <v/>
      </c>
      <c r="BN493" s="43" t="e">
        <f t="shared" si="155"/>
        <v>#N/A</v>
      </c>
      <c r="BO493" s="43" t="e">
        <f>IF(BO492&lt;'Retirement Calculator'!$B$68,BO492+1,NA())</f>
        <v>#N/A</v>
      </c>
      <c r="BR493" s="43" t="str">
        <f t="shared" si="156"/>
        <v/>
      </c>
      <c r="BS493" s="43" t="e">
        <f t="shared" si="157"/>
        <v>#N/A</v>
      </c>
      <c r="BT493" s="43" t="e">
        <f>IF(BT492&lt;'Retirement Calculator'!$B$68,BT492+1,NA())</f>
        <v>#N/A</v>
      </c>
      <c r="BW493" s="43" t="str">
        <f t="shared" si="158"/>
        <v/>
      </c>
      <c r="BX493" s="43" t="e">
        <f t="shared" si="159"/>
        <v>#N/A</v>
      </c>
      <c r="BY493" s="43" t="e">
        <f>IF(BY492&lt;'Retirement Calculator'!$B$68,BY492+1,NA())</f>
        <v>#N/A</v>
      </c>
    </row>
    <row r="494" spans="1:77">
      <c r="A494" s="44"/>
      <c r="B494" s="12" t="e">
        <f xml:space="preserve"> IF(ISERROR(F494),NA(),AI494)</f>
        <v>#N/A</v>
      </c>
      <c r="C494" s="71"/>
      <c r="D494" s="104"/>
      <c r="E494" s="99"/>
      <c r="F494" s="102" t="e">
        <f t="shared" si="143"/>
        <v>#N/A</v>
      </c>
      <c r="G494" s="103" t="str">
        <f>IF(D494="","",(D494+G493)*(1+((1+'Retirement Calculator'!$B$56)^(1/12)-1)))</f>
        <v/>
      </c>
      <c r="H494" s="55" t="str">
        <f>IF(C494="","",FV((1+'Retirement Calculator'!$B$56)^(1/12)-1,AI494,-C494,,0))</f>
        <v/>
      </c>
      <c r="I494" s="71"/>
      <c r="J494" s="99"/>
      <c r="K494" s="99"/>
      <c r="L494" s="102" t="e">
        <f t="shared" si="144"/>
        <v>#N/A</v>
      </c>
      <c r="M494" s="12" t="str">
        <f>IF(I494="","",FV((1+'Retirement Calculator'!$B$57)^(1/12)-1,AR494,-I494,,0))</f>
        <v/>
      </c>
      <c r="N494" s="12" t="str">
        <f>IF(J494="","",(J494+N493)*(1+((1+'Retirement Calculator'!$B$57)^(1/12)-1)))</f>
        <v/>
      </c>
      <c r="O494" s="71"/>
      <c r="P494" s="71"/>
      <c r="Q494" s="99"/>
      <c r="R494" s="69" t="e">
        <f t="shared" si="145"/>
        <v>#N/A</v>
      </c>
      <c r="S494" s="12" t="str">
        <f>IF(O494="","",FV((1+'Retirement Calculator'!$B$58)^(1/12)-1,BA494,-O494,,0))</f>
        <v/>
      </c>
      <c r="T494" s="43" t="str">
        <f>IF(P494="","",(P494+T493)*(1+((1+'Retirement Calculator'!$B$58)^(1/12)-1)))</f>
        <v/>
      </c>
      <c r="U494" s="71"/>
      <c r="V494" s="99"/>
      <c r="W494" s="108" t="str">
        <f>IF(U494="","",(U494+W493)*(1+((1+'Retirement Calculator'!$C$65)^(1/12)-1)))</f>
        <v/>
      </c>
      <c r="X494" s="73">
        <f t="shared" si="140"/>
        <v>0</v>
      </c>
      <c r="Y494" s="83" t="str">
        <f>IF(ISERROR(B494),"",SUM($X$5:X494))</f>
        <v/>
      </c>
      <c r="Z494" s="73">
        <f t="shared" si="141"/>
        <v>0</v>
      </c>
      <c r="AA494" s="83" t="str">
        <f>IF(ISERROR(B494),"",IF(Z494=0,NA(),SUM($Z$5:Z494)))</f>
        <v/>
      </c>
      <c r="AB494" s="83">
        <f t="shared" si="142"/>
        <v>0</v>
      </c>
      <c r="AC494" s="83" t="str">
        <f>IF(ISERROR(B494),"",IF(AB494=0,NA(),SUM($AB$5:AB494)))</f>
        <v/>
      </c>
      <c r="AD494" s="68" t="str">
        <f>IF(ISERROR(AI494),"",IF(AG494=AG493+1,AD493*(1+'Retirement Calculator'!$B$6),AD493))</f>
        <v/>
      </c>
      <c r="AE494" s="135"/>
      <c r="AF494" s="83" t="str">
        <f>IF(AE494="","",NPER((1+'Retirement Calculator'!$B$15)/(1+'Retirement Calculator'!$B$14)-1,-12*AE494,AA494,,1))</f>
        <v/>
      </c>
      <c r="AG494" s="129" t="str">
        <f t="shared" si="146"/>
        <v/>
      </c>
      <c r="AH494" s="43" t="e">
        <f t="shared" si="147"/>
        <v>#N/A</v>
      </c>
      <c r="AI494" s="43" t="e">
        <f>IF(AI493&lt;'Retirement Calculator'!$B$68,AI493+1,NA())</f>
        <v>#N/A</v>
      </c>
      <c r="AJ494" s="47" t="str">
        <f>IF(ISERROR(AI494),"",IF(AG494=AG493+1,AJ493*(1+'Retirement Calculator'!$B$67),AJ493))</f>
        <v/>
      </c>
      <c r="AK494" s="43" t="e">
        <f>IF(ISERROR(AJ494),"",FV((1+'Retirement Calculator'!$B$56)^(1/12)-1,AI494,-AJ494,,0))</f>
        <v>#N/A</v>
      </c>
      <c r="AL494" s="47">
        <f>SUM($AJ$5:AJ494)</f>
        <v>15743347.467671828</v>
      </c>
      <c r="AN494" s="43" t="str">
        <f>IF(C494="","",SUM($C$5:C494))</f>
        <v/>
      </c>
      <c r="AP494" s="43" t="str">
        <f t="shared" si="148"/>
        <v/>
      </c>
      <c r="AQ494" s="43" t="e">
        <f t="shared" si="149"/>
        <v>#N/A</v>
      </c>
      <c r="AR494" s="43" t="e">
        <f>IF(AR493&lt;'Retirement Calculator'!$B$68,AR493+1,NA())</f>
        <v>#N/A</v>
      </c>
      <c r="AS494" s="45" t="str">
        <f>IF(ISERROR(AR494),"",IF(AP494=AP493+1,AS493*(1+'Retirement Calculator'!$B$67),AS493))</f>
        <v/>
      </c>
      <c r="AT494" s="43" t="e">
        <f>IF(ISERROR(AS494),"",FV((1+'Retirement Calculator'!$B$57)^(1/12)-1,AR494,-AS494,,0))</f>
        <v>#N/A</v>
      </c>
      <c r="AU494" s="47" t="e">
        <f>SUM($AJ$5:AS494)</f>
        <v>#N/A</v>
      </c>
      <c r="AW494" s="43" t="str">
        <f>IF(I494="","",SUM($I$5:I494))</f>
        <v/>
      </c>
      <c r="AY494" s="43" t="str">
        <f t="shared" si="150"/>
        <v/>
      </c>
      <c r="AZ494" s="43" t="e">
        <f t="shared" si="151"/>
        <v>#N/A</v>
      </c>
      <c r="BA494" s="43" t="e">
        <f>IF(BA493&lt;'Retirement Calculator'!$B$68,BA493+1,NA())</f>
        <v>#N/A</v>
      </c>
      <c r="BB494" s="45" t="str">
        <f>IF(ISERROR(BA494),"",IF(AY494=AY493+1,BB493*(1+'Retirement Calculator'!$B$67),BB493))</f>
        <v/>
      </c>
      <c r="BC494" s="43" t="e">
        <f>IF(ISERROR(BB494),"",FV((1+'Retirement Calculator'!$B$58)^(1/12)-1,BA494,-BB494,,0))</f>
        <v>#N/A</v>
      </c>
      <c r="BD494" s="47" t="e">
        <f>SUM($AJ$5:BB494)</f>
        <v>#N/A</v>
      </c>
      <c r="BF494" s="43" t="str">
        <f>IF(O494="","",SUM($O$5:O494))</f>
        <v/>
      </c>
      <c r="BH494" s="43" t="str">
        <f t="shared" si="152"/>
        <v/>
      </c>
      <c r="BI494" s="43" t="e">
        <f t="shared" si="153"/>
        <v>#N/A</v>
      </c>
      <c r="BJ494" s="43" t="e">
        <f>IF(BJ493&lt;'Retirement Calculator'!$B$68,BJ493+1,NA())</f>
        <v>#N/A</v>
      </c>
      <c r="BM494" s="43" t="str">
        <f t="shared" si="154"/>
        <v/>
      </c>
      <c r="BN494" s="43" t="e">
        <f t="shared" si="155"/>
        <v>#N/A</v>
      </c>
      <c r="BO494" s="43" t="e">
        <f>IF(BO493&lt;'Retirement Calculator'!$B$68,BO493+1,NA())</f>
        <v>#N/A</v>
      </c>
      <c r="BR494" s="43" t="str">
        <f t="shared" si="156"/>
        <v/>
      </c>
      <c r="BS494" s="43" t="e">
        <f t="shared" si="157"/>
        <v>#N/A</v>
      </c>
      <c r="BT494" s="43" t="e">
        <f>IF(BT493&lt;'Retirement Calculator'!$B$68,BT493+1,NA())</f>
        <v>#N/A</v>
      </c>
      <c r="BW494" s="43" t="str">
        <f t="shared" si="158"/>
        <v/>
      </c>
      <c r="BX494" s="43" t="e">
        <f t="shared" si="159"/>
        <v>#N/A</v>
      </c>
      <c r="BY494" s="43" t="e">
        <f>IF(BY493&lt;'Retirement Calculator'!$B$68,BY493+1,NA())</f>
        <v>#N/A</v>
      </c>
    </row>
    <row r="495" spans="1:77">
      <c r="A495" s="44"/>
      <c r="B495" s="12" t="e">
        <f xml:space="preserve"> IF(ISERROR(F495),NA(),AI495)</f>
        <v>#N/A</v>
      </c>
      <c r="C495" s="71"/>
      <c r="D495" s="104"/>
      <c r="E495" s="99"/>
      <c r="F495" s="102" t="e">
        <f t="shared" si="143"/>
        <v>#N/A</v>
      </c>
      <c r="G495" s="103" t="str">
        <f>IF(D495="","",(D495+G494)*(1+((1+'Retirement Calculator'!$B$56)^(1/12)-1)))</f>
        <v/>
      </c>
      <c r="H495" s="55" t="str">
        <f>IF(C495="","",FV((1+'Retirement Calculator'!$B$56)^(1/12)-1,AI495,-C495,,0))</f>
        <v/>
      </c>
      <c r="I495" s="71"/>
      <c r="J495" s="99"/>
      <c r="K495" s="99"/>
      <c r="L495" s="102" t="e">
        <f t="shared" si="144"/>
        <v>#N/A</v>
      </c>
      <c r="M495" s="12" t="str">
        <f>IF(I495="","",FV((1+'Retirement Calculator'!$B$57)^(1/12)-1,AR495,-I495,,0))</f>
        <v/>
      </c>
      <c r="N495" s="12" t="str">
        <f>IF(J495="","",(J495+N494)*(1+((1+'Retirement Calculator'!$B$57)^(1/12)-1)))</f>
        <v/>
      </c>
      <c r="O495" s="71"/>
      <c r="P495" s="71"/>
      <c r="Q495" s="99"/>
      <c r="R495" s="69" t="e">
        <f t="shared" si="145"/>
        <v>#N/A</v>
      </c>
      <c r="S495" s="12" t="str">
        <f>IF(O495="","",FV((1+'Retirement Calculator'!$B$58)^(1/12)-1,BA495,-O495,,0))</f>
        <v/>
      </c>
      <c r="T495" s="43" t="str">
        <f>IF(P495="","",(P495+T494)*(1+((1+'Retirement Calculator'!$B$58)^(1/12)-1)))</f>
        <v/>
      </c>
      <c r="U495" s="71"/>
      <c r="V495" s="99"/>
      <c r="W495" s="108" t="str">
        <f>IF(U495="","",(U495+W494)*(1+((1+'Retirement Calculator'!$C$65)^(1/12)-1)))</f>
        <v/>
      </c>
      <c r="X495" s="73">
        <f t="shared" si="140"/>
        <v>0</v>
      </c>
      <c r="Y495" s="83" t="str">
        <f>IF(ISERROR(B495),"",SUM($X$5:X495))</f>
        <v/>
      </c>
      <c r="Z495" s="73">
        <f t="shared" si="141"/>
        <v>0</v>
      </c>
      <c r="AA495" s="83" t="str">
        <f>IF(ISERROR(B495),"",IF(Z495=0,NA(),SUM($Z$5:Z495)))</f>
        <v/>
      </c>
      <c r="AB495" s="83">
        <f t="shared" si="142"/>
        <v>0</v>
      </c>
      <c r="AC495" s="83" t="str">
        <f>IF(ISERROR(B495),"",IF(AB495=0,NA(),SUM($AB$5:AB495)))</f>
        <v/>
      </c>
      <c r="AD495" s="68" t="str">
        <f>IF(ISERROR(AI495),"",IF(AG495=AG494+1,AD494*(1+'Retirement Calculator'!$B$6),AD494))</f>
        <v/>
      </c>
      <c r="AE495" s="135"/>
      <c r="AF495" s="83" t="str">
        <f>IF(AE495="","",NPER((1+'Retirement Calculator'!$B$15)/(1+'Retirement Calculator'!$B$14)-1,-12*AE495,AA495,,1))</f>
        <v/>
      </c>
      <c r="AG495" s="129" t="str">
        <f t="shared" si="146"/>
        <v/>
      </c>
      <c r="AH495" s="43" t="e">
        <f t="shared" si="147"/>
        <v>#N/A</v>
      </c>
      <c r="AI495" s="43" t="e">
        <f>IF(AI494&lt;'Retirement Calculator'!$B$68,AI494+1,NA())</f>
        <v>#N/A</v>
      </c>
      <c r="AJ495" s="47" t="str">
        <f>IF(ISERROR(AI495),"",IF(AG495=AG494+1,AJ494*(1+'Retirement Calculator'!$B$67),AJ494))</f>
        <v/>
      </c>
      <c r="AK495" s="43" t="e">
        <f>IF(ISERROR(AJ495),"",FV((1+'Retirement Calculator'!$B$56)^(1/12)-1,AI495,-AJ495,,0))</f>
        <v>#N/A</v>
      </c>
      <c r="AL495" s="47">
        <f>SUM($AJ$5:AJ495)</f>
        <v>15743347.467671828</v>
      </c>
      <c r="AN495" s="43" t="str">
        <f>IF(C495="","",SUM($C$5:C495))</f>
        <v/>
      </c>
      <c r="AP495" s="43" t="str">
        <f t="shared" si="148"/>
        <v/>
      </c>
      <c r="AQ495" s="43" t="e">
        <f t="shared" si="149"/>
        <v>#N/A</v>
      </c>
      <c r="AR495" s="43" t="e">
        <f>IF(AR494&lt;'Retirement Calculator'!$B$68,AR494+1,NA())</f>
        <v>#N/A</v>
      </c>
      <c r="AS495" s="45" t="str">
        <f>IF(ISERROR(AR495),"",IF(AP495=AP494+1,AS494*(1+'Retirement Calculator'!$B$67),AS494))</f>
        <v/>
      </c>
      <c r="AT495" s="43" t="e">
        <f>IF(ISERROR(AS495),"",FV((1+'Retirement Calculator'!$B$57)^(1/12)-1,AR495,-AS495,,0))</f>
        <v>#N/A</v>
      </c>
      <c r="AU495" s="47" t="e">
        <f>SUM($AJ$5:AS495)</f>
        <v>#N/A</v>
      </c>
      <c r="AW495" s="43" t="str">
        <f>IF(I495="","",SUM($I$5:I495))</f>
        <v/>
      </c>
      <c r="AY495" s="43" t="str">
        <f t="shared" si="150"/>
        <v/>
      </c>
      <c r="AZ495" s="43" t="e">
        <f t="shared" si="151"/>
        <v>#N/A</v>
      </c>
      <c r="BA495" s="43" t="e">
        <f>IF(BA494&lt;'Retirement Calculator'!$B$68,BA494+1,NA())</f>
        <v>#N/A</v>
      </c>
      <c r="BB495" s="45" t="str">
        <f>IF(ISERROR(BA495),"",IF(AY495=AY494+1,BB494*(1+'Retirement Calculator'!$B$67),BB494))</f>
        <v/>
      </c>
      <c r="BC495" s="43" t="e">
        <f>IF(ISERROR(BB495),"",FV((1+'Retirement Calculator'!$B$58)^(1/12)-1,BA495,-BB495,,0))</f>
        <v>#N/A</v>
      </c>
      <c r="BD495" s="47" t="e">
        <f>SUM($AJ$5:BB495)</f>
        <v>#N/A</v>
      </c>
      <c r="BF495" s="43" t="str">
        <f>IF(O495="","",SUM($O$5:O495))</f>
        <v/>
      </c>
      <c r="BH495" s="43" t="str">
        <f t="shared" si="152"/>
        <v/>
      </c>
      <c r="BI495" s="43" t="e">
        <f t="shared" si="153"/>
        <v>#N/A</v>
      </c>
      <c r="BJ495" s="43" t="e">
        <f>IF(BJ494&lt;'Retirement Calculator'!$B$68,BJ494+1,NA())</f>
        <v>#N/A</v>
      </c>
      <c r="BM495" s="43" t="str">
        <f t="shared" si="154"/>
        <v/>
      </c>
      <c r="BN495" s="43" t="e">
        <f t="shared" si="155"/>
        <v>#N/A</v>
      </c>
      <c r="BO495" s="43" t="e">
        <f>IF(BO494&lt;'Retirement Calculator'!$B$68,BO494+1,NA())</f>
        <v>#N/A</v>
      </c>
      <c r="BR495" s="43" t="str">
        <f t="shared" si="156"/>
        <v/>
      </c>
      <c r="BS495" s="43" t="e">
        <f t="shared" si="157"/>
        <v>#N/A</v>
      </c>
      <c r="BT495" s="43" t="e">
        <f>IF(BT494&lt;'Retirement Calculator'!$B$68,BT494+1,NA())</f>
        <v>#N/A</v>
      </c>
      <c r="BW495" s="43" t="str">
        <f t="shared" si="158"/>
        <v/>
      </c>
      <c r="BX495" s="43" t="e">
        <f t="shared" si="159"/>
        <v>#N/A</v>
      </c>
      <c r="BY495" s="43" t="e">
        <f>IF(BY494&lt;'Retirement Calculator'!$B$68,BY494+1,NA())</f>
        <v>#N/A</v>
      </c>
    </row>
    <row r="496" spans="1:77">
      <c r="A496" s="44"/>
      <c r="B496" s="12" t="e">
        <f xml:space="preserve"> IF(ISERROR(F496),NA(),AI496)</f>
        <v>#N/A</v>
      </c>
      <c r="C496" s="71"/>
      <c r="D496" s="104"/>
      <c r="E496" s="99"/>
      <c r="F496" s="102" t="e">
        <f t="shared" si="143"/>
        <v>#N/A</v>
      </c>
      <c r="G496" s="103" t="str">
        <f>IF(D496="","",(D496+G495)*(1+((1+'Retirement Calculator'!$B$56)^(1/12)-1)))</f>
        <v/>
      </c>
      <c r="H496" s="55" t="str">
        <f>IF(C496="","",FV((1+'Retirement Calculator'!$B$56)^(1/12)-1,AI496,-C496,,0))</f>
        <v/>
      </c>
      <c r="I496" s="71"/>
      <c r="J496" s="99"/>
      <c r="K496" s="99"/>
      <c r="L496" s="102" t="e">
        <f t="shared" si="144"/>
        <v>#N/A</v>
      </c>
      <c r="M496" s="12" t="str">
        <f>IF(I496="","",FV((1+'Retirement Calculator'!$B$57)^(1/12)-1,AR496,-I496,,0))</f>
        <v/>
      </c>
      <c r="N496" s="12" t="str">
        <f>IF(J496="","",(J496+N495)*(1+((1+'Retirement Calculator'!$B$57)^(1/12)-1)))</f>
        <v/>
      </c>
      <c r="O496" s="71"/>
      <c r="P496" s="71"/>
      <c r="Q496" s="99"/>
      <c r="R496" s="69" t="e">
        <f t="shared" si="145"/>
        <v>#N/A</v>
      </c>
      <c r="S496" s="12" t="str">
        <f>IF(O496="","",FV((1+'Retirement Calculator'!$B$58)^(1/12)-1,BA496,-O496,,0))</f>
        <v/>
      </c>
      <c r="T496" s="43" t="str">
        <f>IF(P496="","",(P496+T495)*(1+((1+'Retirement Calculator'!$B$58)^(1/12)-1)))</f>
        <v/>
      </c>
      <c r="U496" s="71"/>
      <c r="V496" s="99"/>
      <c r="W496" s="108" t="str">
        <f>IF(U496="","",(U496+W495)*(1+((1+'Retirement Calculator'!$C$65)^(1/12)-1)))</f>
        <v/>
      </c>
      <c r="X496" s="73">
        <f t="shared" si="140"/>
        <v>0</v>
      </c>
      <c r="Y496" s="83" t="str">
        <f>IF(ISERROR(B496),"",SUM($X$5:X496))</f>
        <v/>
      </c>
      <c r="Z496" s="73">
        <f t="shared" si="141"/>
        <v>0</v>
      </c>
      <c r="AA496" s="83" t="str">
        <f>IF(ISERROR(B496),"",IF(Z496=0,NA(),SUM($Z$5:Z496)))</f>
        <v/>
      </c>
      <c r="AB496" s="83">
        <f t="shared" si="142"/>
        <v>0</v>
      </c>
      <c r="AC496" s="83" t="str">
        <f>IF(ISERROR(B496),"",IF(AB496=0,NA(),SUM($AB$5:AB496)))</f>
        <v/>
      </c>
      <c r="AD496" s="68" t="str">
        <f>IF(ISERROR(AI496),"",IF(AG496=AG495+1,AD495*(1+'Retirement Calculator'!$B$6),AD495))</f>
        <v/>
      </c>
      <c r="AE496" s="135"/>
      <c r="AF496" s="83" t="str">
        <f>IF(AE496="","",NPER((1+'Retirement Calculator'!$B$15)/(1+'Retirement Calculator'!$B$14)-1,-12*AE496,AA496,,1))</f>
        <v/>
      </c>
      <c r="AG496" s="129" t="str">
        <f t="shared" si="146"/>
        <v/>
      </c>
      <c r="AH496" s="43" t="e">
        <f t="shared" si="147"/>
        <v>#N/A</v>
      </c>
      <c r="AI496" s="43" t="e">
        <f>IF(AI495&lt;'Retirement Calculator'!$B$68,AI495+1,NA())</f>
        <v>#N/A</v>
      </c>
      <c r="AJ496" s="47" t="str">
        <f>IF(ISERROR(AI496),"",IF(AG496=AG495+1,AJ495*(1+'Retirement Calculator'!$B$67),AJ495))</f>
        <v/>
      </c>
      <c r="AK496" s="43" t="e">
        <f>IF(ISERROR(AJ496),"",FV((1+'Retirement Calculator'!$B$56)^(1/12)-1,AI496,-AJ496,,0))</f>
        <v>#N/A</v>
      </c>
      <c r="AL496" s="47">
        <f>SUM($AJ$5:AJ496)</f>
        <v>15743347.467671828</v>
      </c>
      <c r="AN496" s="43" t="str">
        <f>IF(C496="","",SUM($C$5:C496))</f>
        <v/>
      </c>
      <c r="AP496" s="43" t="str">
        <f t="shared" si="148"/>
        <v/>
      </c>
      <c r="AQ496" s="43" t="e">
        <f t="shared" si="149"/>
        <v>#N/A</v>
      </c>
      <c r="AR496" s="43" t="e">
        <f>IF(AR495&lt;'Retirement Calculator'!$B$68,AR495+1,NA())</f>
        <v>#N/A</v>
      </c>
      <c r="AS496" s="45" t="str">
        <f>IF(ISERROR(AR496),"",IF(AP496=AP495+1,AS495*(1+'Retirement Calculator'!$B$67),AS495))</f>
        <v/>
      </c>
      <c r="AT496" s="43" t="e">
        <f>IF(ISERROR(AS496),"",FV((1+'Retirement Calculator'!$B$57)^(1/12)-1,AR496,-AS496,,0))</f>
        <v>#N/A</v>
      </c>
      <c r="AU496" s="47" t="e">
        <f>SUM($AJ$5:AS496)</f>
        <v>#N/A</v>
      </c>
      <c r="AW496" s="43" t="str">
        <f>IF(I496="","",SUM($I$5:I496))</f>
        <v/>
      </c>
      <c r="AY496" s="43" t="str">
        <f t="shared" si="150"/>
        <v/>
      </c>
      <c r="AZ496" s="43" t="e">
        <f t="shared" si="151"/>
        <v>#N/A</v>
      </c>
      <c r="BA496" s="43" t="e">
        <f>IF(BA495&lt;'Retirement Calculator'!$B$68,BA495+1,NA())</f>
        <v>#N/A</v>
      </c>
      <c r="BB496" s="45" t="str">
        <f>IF(ISERROR(BA496),"",IF(AY496=AY495+1,BB495*(1+'Retirement Calculator'!$B$67),BB495))</f>
        <v/>
      </c>
      <c r="BC496" s="43" t="e">
        <f>IF(ISERROR(BB496),"",FV((1+'Retirement Calculator'!$B$58)^(1/12)-1,BA496,-BB496,,0))</f>
        <v>#N/A</v>
      </c>
      <c r="BD496" s="47" t="e">
        <f>SUM($AJ$5:BB496)</f>
        <v>#N/A</v>
      </c>
      <c r="BF496" s="43" t="str">
        <f>IF(O496="","",SUM($O$5:O496))</f>
        <v/>
      </c>
      <c r="BH496" s="43" t="str">
        <f t="shared" si="152"/>
        <v/>
      </c>
      <c r="BI496" s="43" t="e">
        <f t="shared" si="153"/>
        <v>#N/A</v>
      </c>
      <c r="BJ496" s="43" t="e">
        <f>IF(BJ495&lt;'Retirement Calculator'!$B$68,BJ495+1,NA())</f>
        <v>#N/A</v>
      </c>
      <c r="BM496" s="43" t="str">
        <f t="shared" si="154"/>
        <v/>
      </c>
      <c r="BN496" s="43" t="e">
        <f t="shared" si="155"/>
        <v>#N/A</v>
      </c>
      <c r="BO496" s="43" t="e">
        <f>IF(BO495&lt;'Retirement Calculator'!$B$68,BO495+1,NA())</f>
        <v>#N/A</v>
      </c>
      <c r="BR496" s="43" t="str">
        <f t="shared" si="156"/>
        <v/>
      </c>
      <c r="BS496" s="43" t="e">
        <f t="shared" si="157"/>
        <v>#N/A</v>
      </c>
      <c r="BT496" s="43" t="e">
        <f>IF(BT495&lt;'Retirement Calculator'!$B$68,BT495+1,NA())</f>
        <v>#N/A</v>
      </c>
      <c r="BW496" s="43" t="str">
        <f t="shared" si="158"/>
        <v/>
      </c>
      <c r="BX496" s="43" t="e">
        <f t="shared" si="159"/>
        <v>#N/A</v>
      </c>
      <c r="BY496" s="43" t="e">
        <f>IF(BY495&lt;'Retirement Calculator'!$B$68,BY495+1,NA())</f>
        <v>#N/A</v>
      </c>
    </row>
    <row r="497" spans="1:77">
      <c r="A497" s="44"/>
      <c r="B497" s="12" t="e">
        <f xml:space="preserve"> IF(ISERROR(F497),NA(),AI497)</f>
        <v>#N/A</v>
      </c>
      <c r="C497" s="71"/>
      <c r="D497" s="104"/>
      <c r="E497" s="99"/>
      <c r="F497" s="102" t="e">
        <f t="shared" si="143"/>
        <v>#N/A</v>
      </c>
      <c r="G497" s="103" t="str">
        <f>IF(D497="","",(D497+G496)*(1+((1+'Retirement Calculator'!$B$56)^(1/12)-1)))</f>
        <v/>
      </c>
      <c r="H497" s="55" t="str">
        <f>IF(C497="","",FV((1+'Retirement Calculator'!$B$56)^(1/12)-1,AI497,-C497,,0))</f>
        <v/>
      </c>
      <c r="I497" s="71"/>
      <c r="J497" s="99"/>
      <c r="K497" s="99"/>
      <c r="L497" s="102" t="e">
        <f t="shared" si="144"/>
        <v>#N/A</v>
      </c>
      <c r="M497" s="12" t="str">
        <f>IF(I497="","",FV((1+'Retirement Calculator'!$B$57)^(1/12)-1,AR497,-I497,,0))</f>
        <v/>
      </c>
      <c r="N497" s="12" t="str">
        <f>IF(J497="","",(J497+N496)*(1+((1+'Retirement Calculator'!$B$57)^(1/12)-1)))</f>
        <v/>
      </c>
      <c r="O497" s="71"/>
      <c r="P497" s="71"/>
      <c r="Q497" s="99"/>
      <c r="R497" s="69" t="e">
        <f t="shared" si="145"/>
        <v>#N/A</v>
      </c>
      <c r="S497" s="12" t="str">
        <f>IF(O497="","",FV((1+'Retirement Calculator'!$B$58)^(1/12)-1,BA497,-O497,,0))</f>
        <v/>
      </c>
      <c r="T497" s="43" t="str">
        <f>IF(P497="","",(P497+T496)*(1+((1+'Retirement Calculator'!$B$58)^(1/12)-1)))</f>
        <v/>
      </c>
      <c r="U497" s="71"/>
      <c r="V497" s="99"/>
      <c r="W497" s="108" t="str">
        <f>IF(U497="","",(U497+W496)*(1+((1+'Retirement Calculator'!$C$65)^(1/12)-1)))</f>
        <v/>
      </c>
      <c r="X497" s="73">
        <f t="shared" si="140"/>
        <v>0</v>
      </c>
      <c r="Y497" s="83" t="str">
        <f>IF(ISERROR(B497),"",SUM($X$5:X497))</f>
        <v/>
      </c>
      <c r="Z497" s="73">
        <f t="shared" si="141"/>
        <v>0</v>
      </c>
      <c r="AA497" s="83" t="str">
        <f>IF(ISERROR(B497),"",IF(Z497=0,NA(),SUM($Z$5:Z497)))</f>
        <v/>
      </c>
      <c r="AB497" s="83">
        <f t="shared" si="142"/>
        <v>0</v>
      </c>
      <c r="AC497" s="83" t="str">
        <f>IF(ISERROR(B497),"",IF(AB497=0,NA(),SUM($AB$5:AB497)))</f>
        <v/>
      </c>
      <c r="AD497" s="68" t="str">
        <f>IF(ISERROR(AI497),"",IF(AG497=AG496+1,AD496*(1+'Retirement Calculator'!$B$6),AD496))</f>
        <v/>
      </c>
      <c r="AE497" s="135"/>
      <c r="AF497" s="83" t="str">
        <f>IF(AE497="","",NPER((1+'Retirement Calculator'!$B$15)/(1+'Retirement Calculator'!$B$14)-1,-12*AE497,AA497,,1))</f>
        <v/>
      </c>
      <c r="AG497" s="129" t="str">
        <f t="shared" si="146"/>
        <v/>
      </c>
      <c r="AH497" s="43" t="e">
        <f t="shared" si="147"/>
        <v>#N/A</v>
      </c>
      <c r="AI497" s="43" t="e">
        <f>IF(AI496&lt;'Retirement Calculator'!$B$68,AI496+1,NA())</f>
        <v>#N/A</v>
      </c>
      <c r="AJ497" s="47" t="str">
        <f>IF(ISERROR(AI497),"",IF(AG497=AG496+1,AJ496*(1+'Retirement Calculator'!$B$67),AJ496))</f>
        <v/>
      </c>
      <c r="AK497" s="43" t="e">
        <f>IF(ISERROR(AJ497),"",FV((1+'Retirement Calculator'!$B$56)^(1/12)-1,AI497,-AJ497,,0))</f>
        <v>#N/A</v>
      </c>
      <c r="AL497" s="47">
        <f>SUM($AJ$5:AJ497)</f>
        <v>15743347.467671828</v>
      </c>
      <c r="AN497" s="43" t="str">
        <f>IF(C497="","",SUM($C$5:C497))</f>
        <v/>
      </c>
      <c r="AP497" s="43" t="str">
        <f t="shared" si="148"/>
        <v/>
      </c>
      <c r="AQ497" s="43" t="e">
        <f t="shared" si="149"/>
        <v>#N/A</v>
      </c>
      <c r="AR497" s="43" t="e">
        <f>IF(AR496&lt;'Retirement Calculator'!$B$68,AR496+1,NA())</f>
        <v>#N/A</v>
      </c>
      <c r="AS497" s="45" t="str">
        <f>IF(ISERROR(AR497),"",IF(AP497=AP496+1,AS496*(1+'Retirement Calculator'!$B$67),AS496))</f>
        <v/>
      </c>
      <c r="AT497" s="43" t="e">
        <f>IF(ISERROR(AS497),"",FV((1+'Retirement Calculator'!$B$57)^(1/12)-1,AR497,-AS497,,0))</f>
        <v>#N/A</v>
      </c>
      <c r="AU497" s="47" t="e">
        <f>SUM($AJ$5:AS497)</f>
        <v>#N/A</v>
      </c>
      <c r="AW497" s="43" t="str">
        <f>IF(I497="","",SUM($I$5:I497))</f>
        <v/>
      </c>
      <c r="AY497" s="43" t="str">
        <f t="shared" si="150"/>
        <v/>
      </c>
      <c r="AZ497" s="43" t="e">
        <f t="shared" si="151"/>
        <v>#N/A</v>
      </c>
      <c r="BA497" s="43" t="e">
        <f>IF(BA496&lt;'Retirement Calculator'!$B$68,BA496+1,NA())</f>
        <v>#N/A</v>
      </c>
      <c r="BB497" s="45" t="str">
        <f>IF(ISERROR(BA497),"",IF(AY497=AY496+1,BB496*(1+'Retirement Calculator'!$B$67),BB496))</f>
        <v/>
      </c>
      <c r="BC497" s="43" t="e">
        <f>IF(ISERROR(BB497),"",FV((1+'Retirement Calculator'!$B$58)^(1/12)-1,BA497,-BB497,,0))</f>
        <v>#N/A</v>
      </c>
      <c r="BD497" s="47" t="e">
        <f>SUM($AJ$5:BB497)</f>
        <v>#N/A</v>
      </c>
      <c r="BF497" s="43" t="str">
        <f>IF(O497="","",SUM($O$5:O497))</f>
        <v/>
      </c>
      <c r="BH497" s="43" t="str">
        <f t="shared" si="152"/>
        <v/>
      </c>
      <c r="BI497" s="43" t="e">
        <f t="shared" si="153"/>
        <v>#N/A</v>
      </c>
      <c r="BJ497" s="43" t="e">
        <f>IF(BJ496&lt;'Retirement Calculator'!$B$68,BJ496+1,NA())</f>
        <v>#N/A</v>
      </c>
      <c r="BM497" s="43" t="str">
        <f t="shared" si="154"/>
        <v/>
      </c>
      <c r="BN497" s="43" t="e">
        <f t="shared" si="155"/>
        <v>#N/A</v>
      </c>
      <c r="BO497" s="43" t="e">
        <f>IF(BO496&lt;'Retirement Calculator'!$B$68,BO496+1,NA())</f>
        <v>#N/A</v>
      </c>
      <c r="BR497" s="43" t="str">
        <f t="shared" si="156"/>
        <v/>
      </c>
      <c r="BS497" s="43" t="e">
        <f t="shared" si="157"/>
        <v>#N/A</v>
      </c>
      <c r="BT497" s="43" t="e">
        <f>IF(BT496&lt;'Retirement Calculator'!$B$68,BT496+1,NA())</f>
        <v>#N/A</v>
      </c>
      <c r="BW497" s="43" t="str">
        <f t="shared" si="158"/>
        <v/>
      </c>
      <c r="BX497" s="43" t="e">
        <f t="shared" si="159"/>
        <v>#N/A</v>
      </c>
      <c r="BY497" s="43" t="e">
        <f>IF(BY496&lt;'Retirement Calculator'!$B$68,BY496+1,NA())</f>
        <v>#N/A</v>
      </c>
    </row>
    <row r="498" spans="1:77">
      <c r="A498" s="44"/>
      <c r="B498" s="12" t="e">
        <f xml:space="preserve"> IF(ISERROR(F498),NA(),AI498)</f>
        <v>#N/A</v>
      </c>
      <c r="C498" s="71"/>
      <c r="D498" s="104"/>
      <c r="E498" s="99"/>
      <c r="F498" s="102" t="e">
        <f t="shared" si="143"/>
        <v>#N/A</v>
      </c>
      <c r="G498" s="103" t="str">
        <f>IF(D498="","",(D498+G497)*(1+((1+'Retirement Calculator'!$B$56)^(1/12)-1)))</f>
        <v/>
      </c>
      <c r="H498" s="55" t="str">
        <f>IF(C498="","",FV((1+'Retirement Calculator'!$B$56)^(1/12)-1,AI498,-C498,,0))</f>
        <v/>
      </c>
      <c r="I498" s="71"/>
      <c r="J498" s="99"/>
      <c r="K498" s="99"/>
      <c r="L498" s="102" t="e">
        <f t="shared" si="144"/>
        <v>#N/A</v>
      </c>
      <c r="M498" s="12" t="str">
        <f>IF(I498="","",FV((1+'Retirement Calculator'!$B$57)^(1/12)-1,AR498,-I498,,0))</f>
        <v/>
      </c>
      <c r="N498" s="12" t="str">
        <f>IF(J498="","",(J498+N497)*(1+((1+'Retirement Calculator'!$B$57)^(1/12)-1)))</f>
        <v/>
      </c>
      <c r="O498" s="71"/>
      <c r="P498" s="71"/>
      <c r="Q498" s="99"/>
      <c r="R498" s="69" t="e">
        <f t="shared" si="145"/>
        <v>#N/A</v>
      </c>
      <c r="S498" s="12" t="str">
        <f>IF(O498="","",FV((1+'Retirement Calculator'!$B$58)^(1/12)-1,BA498,-O498,,0))</f>
        <v/>
      </c>
      <c r="T498" s="43" t="str">
        <f>IF(P498="","",(P498+T497)*(1+((1+'Retirement Calculator'!$B$58)^(1/12)-1)))</f>
        <v/>
      </c>
      <c r="U498" s="71"/>
      <c r="V498" s="99"/>
      <c r="W498" s="108" t="str">
        <f>IF(U498="","",(U498+W497)*(1+((1+'Retirement Calculator'!$C$65)^(1/12)-1)))</f>
        <v/>
      </c>
      <c r="X498" s="73">
        <f t="shared" si="140"/>
        <v>0</v>
      </c>
      <c r="Y498" s="83" t="str">
        <f>IF(ISERROR(B498),"",SUM($X$5:X498))</f>
        <v/>
      </c>
      <c r="Z498" s="73">
        <f t="shared" si="141"/>
        <v>0</v>
      </c>
      <c r="AA498" s="83" t="str">
        <f>IF(ISERROR(B498),"",IF(Z498=0,NA(),SUM($Z$5:Z498)))</f>
        <v/>
      </c>
      <c r="AB498" s="83">
        <f t="shared" si="142"/>
        <v>0</v>
      </c>
      <c r="AC498" s="83" t="str">
        <f>IF(ISERROR(B498),"",IF(AB498=0,NA(),SUM($AB$5:AB498)))</f>
        <v/>
      </c>
      <c r="AD498" s="68" t="str">
        <f>IF(ISERROR(AI498),"",IF(AG498=AG497+1,AD497*(1+'Retirement Calculator'!$B$6),AD497))</f>
        <v/>
      </c>
      <c r="AE498" s="135"/>
      <c r="AF498" s="83" t="str">
        <f>IF(AE498="","",NPER((1+'Retirement Calculator'!$B$15)/(1+'Retirement Calculator'!$B$14)-1,-12*AE498,AA498,,1))</f>
        <v/>
      </c>
      <c r="AG498" s="129" t="str">
        <f t="shared" si="146"/>
        <v/>
      </c>
      <c r="AH498" s="43" t="e">
        <f t="shared" si="147"/>
        <v>#N/A</v>
      </c>
      <c r="AI498" s="43" t="e">
        <f>IF(AI497&lt;'Retirement Calculator'!$B$68,AI497+1,NA())</f>
        <v>#N/A</v>
      </c>
      <c r="AJ498" s="47" t="str">
        <f>IF(ISERROR(AI498),"",IF(AG498=AG497+1,AJ497*(1+'Retirement Calculator'!$B$67),AJ497))</f>
        <v/>
      </c>
      <c r="AK498" s="43" t="e">
        <f>IF(ISERROR(AJ498),"",FV((1+'Retirement Calculator'!$B$56)^(1/12)-1,AI498,-AJ498,,0))</f>
        <v>#N/A</v>
      </c>
      <c r="AL498" s="47">
        <f>SUM($AJ$5:AJ498)</f>
        <v>15743347.467671828</v>
      </c>
      <c r="AN498" s="43" t="str">
        <f>IF(C498="","",SUM($C$5:C498))</f>
        <v/>
      </c>
      <c r="AP498" s="43" t="str">
        <f t="shared" si="148"/>
        <v/>
      </c>
      <c r="AQ498" s="43" t="e">
        <f t="shared" si="149"/>
        <v>#N/A</v>
      </c>
      <c r="AR498" s="43" t="e">
        <f>IF(AR497&lt;'Retirement Calculator'!$B$68,AR497+1,NA())</f>
        <v>#N/A</v>
      </c>
      <c r="AS498" s="45" t="str">
        <f>IF(ISERROR(AR498),"",IF(AP498=AP497+1,AS497*(1+'Retirement Calculator'!$B$67),AS497))</f>
        <v/>
      </c>
      <c r="AT498" s="43" t="e">
        <f>IF(ISERROR(AS498),"",FV((1+'Retirement Calculator'!$B$57)^(1/12)-1,AR498,-AS498,,0))</f>
        <v>#N/A</v>
      </c>
      <c r="AU498" s="47" t="e">
        <f>SUM($AJ$5:AS498)</f>
        <v>#N/A</v>
      </c>
      <c r="AW498" s="43" t="str">
        <f>IF(I498="","",SUM($I$5:I498))</f>
        <v/>
      </c>
      <c r="AY498" s="43" t="str">
        <f t="shared" si="150"/>
        <v/>
      </c>
      <c r="AZ498" s="43" t="e">
        <f t="shared" si="151"/>
        <v>#N/A</v>
      </c>
      <c r="BA498" s="43" t="e">
        <f>IF(BA497&lt;'Retirement Calculator'!$B$68,BA497+1,NA())</f>
        <v>#N/A</v>
      </c>
      <c r="BB498" s="45" t="str">
        <f>IF(ISERROR(BA498),"",IF(AY498=AY497+1,BB497*(1+'Retirement Calculator'!$B$67),BB497))</f>
        <v/>
      </c>
      <c r="BC498" s="43" t="e">
        <f>IF(ISERROR(BB498),"",FV((1+'Retirement Calculator'!$B$58)^(1/12)-1,BA498,-BB498,,0))</f>
        <v>#N/A</v>
      </c>
      <c r="BD498" s="47" t="e">
        <f>SUM($AJ$5:BB498)</f>
        <v>#N/A</v>
      </c>
      <c r="BF498" s="43" t="str">
        <f>IF(O498="","",SUM($O$5:O498))</f>
        <v/>
      </c>
      <c r="BH498" s="43" t="str">
        <f t="shared" si="152"/>
        <v/>
      </c>
      <c r="BI498" s="43" t="e">
        <f t="shared" si="153"/>
        <v>#N/A</v>
      </c>
      <c r="BJ498" s="43" t="e">
        <f>IF(BJ497&lt;'Retirement Calculator'!$B$68,BJ497+1,NA())</f>
        <v>#N/A</v>
      </c>
      <c r="BM498" s="43" t="str">
        <f t="shared" si="154"/>
        <v/>
      </c>
      <c r="BN498" s="43" t="e">
        <f t="shared" si="155"/>
        <v>#N/A</v>
      </c>
      <c r="BO498" s="43" t="e">
        <f>IF(BO497&lt;'Retirement Calculator'!$B$68,BO497+1,NA())</f>
        <v>#N/A</v>
      </c>
      <c r="BR498" s="43" t="str">
        <f t="shared" si="156"/>
        <v/>
      </c>
      <c r="BS498" s="43" t="e">
        <f t="shared" si="157"/>
        <v>#N/A</v>
      </c>
      <c r="BT498" s="43" t="e">
        <f>IF(BT497&lt;'Retirement Calculator'!$B$68,BT497+1,NA())</f>
        <v>#N/A</v>
      </c>
      <c r="BW498" s="43" t="str">
        <f t="shared" si="158"/>
        <v/>
      </c>
      <c r="BX498" s="43" t="e">
        <f t="shared" si="159"/>
        <v>#N/A</v>
      </c>
      <c r="BY498" s="43" t="e">
        <f>IF(BY497&lt;'Retirement Calculator'!$B$68,BY497+1,NA())</f>
        <v>#N/A</v>
      </c>
    </row>
    <row r="499" spans="1:77">
      <c r="A499" s="44"/>
      <c r="B499" s="12" t="e">
        <f xml:space="preserve"> IF(ISERROR(F499),NA(),AI499)</f>
        <v>#N/A</v>
      </c>
      <c r="C499" s="71"/>
      <c r="D499" s="104"/>
      <c r="E499" s="99"/>
      <c r="F499" s="102" t="e">
        <f t="shared" si="143"/>
        <v>#N/A</v>
      </c>
      <c r="G499" s="103" t="str">
        <f>IF(D499="","",(D499+G498)*(1+((1+'Retirement Calculator'!$B$56)^(1/12)-1)))</f>
        <v/>
      </c>
      <c r="H499" s="55" t="str">
        <f>IF(C499="","",FV((1+'Retirement Calculator'!$B$56)^(1/12)-1,AI499,-C499,,0))</f>
        <v/>
      </c>
      <c r="I499" s="71"/>
      <c r="J499" s="99"/>
      <c r="K499" s="99"/>
      <c r="L499" s="102" t="e">
        <f t="shared" si="144"/>
        <v>#N/A</v>
      </c>
      <c r="M499" s="12" t="str">
        <f>IF(I499="","",FV((1+'Retirement Calculator'!$B$57)^(1/12)-1,AR499,-I499,,0))</f>
        <v/>
      </c>
      <c r="N499" s="12" t="str">
        <f>IF(J499="","",(J499+N498)*(1+((1+'Retirement Calculator'!$B$57)^(1/12)-1)))</f>
        <v/>
      </c>
      <c r="O499" s="71"/>
      <c r="P499" s="71"/>
      <c r="Q499" s="99"/>
      <c r="R499" s="69" t="e">
        <f t="shared" si="145"/>
        <v>#N/A</v>
      </c>
      <c r="S499" s="12" t="str">
        <f>IF(O499="","",FV((1+'Retirement Calculator'!$B$58)^(1/12)-1,BA499,-O499,,0))</f>
        <v/>
      </c>
      <c r="T499" s="43" t="str">
        <f>IF(P499="","",(P499+T498)*(1+((1+'Retirement Calculator'!$B$58)^(1/12)-1)))</f>
        <v/>
      </c>
      <c r="U499" s="71"/>
      <c r="V499" s="99"/>
      <c r="W499" s="108" t="str">
        <f>IF(U499="","",(U499+W498)*(1+((1+'Retirement Calculator'!$C$65)^(1/12)-1)))</f>
        <v/>
      </c>
      <c r="X499" s="73">
        <f t="shared" si="140"/>
        <v>0</v>
      </c>
      <c r="Y499" s="83" t="str">
        <f>IF(ISERROR(B499),"",SUM($X$5:X499))</f>
        <v/>
      </c>
      <c r="Z499" s="73">
        <f t="shared" si="141"/>
        <v>0</v>
      </c>
      <c r="AA499" s="83" t="str">
        <f>IF(ISERROR(B499),"",IF(Z499=0,NA(),SUM($Z$5:Z499)))</f>
        <v/>
      </c>
      <c r="AB499" s="83">
        <f t="shared" si="142"/>
        <v>0</v>
      </c>
      <c r="AC499" s="83" t="str">
        <f>IF(ISERROR(B499),"",IF(AB499=0,NA(),SUM($AB$5:AB499)))</f>
        <v/>
      </c>
      <c r="AD499" s="68" t="str">
        <f>IF(ISERROR(AI499),"",IF(AG499=AG498+1,AD498*(1+'Retirement Calculator'!$B$6),AD498))</f>
        <v/>
      </c>
      <c r="AE499" s="135"/>
      <c r="AF499" s="83" t="str">
        <f>IF(AE499="","",NPER((1+'Retirement Calculator'!$B$15)/(1+'Retirement Calculator'!$B$14)-1,-12*AE499,AA499,,1))</f>
        <v/>
      </c>
      <c r="AG499" s="129" t="str">
        <f t="shared" si="146"/>
        <v/>
      </c>
      <c r="AH499" s="43" t="e">
        <f t="shared" si="147"/>
        <v>#N/A</v>
      </c>
      <c r="AI499" s="43" t="e">
        <f>IF(AI498&lt;'Retirement Calculator'!$B$68,AI498+1,NA())</f>
        <v>#N/A</v>
      </c>
      <c r="AJ499" s="47" t="str">
        <f>IF(ISERROR(AI499),"",IF(AG499=AG498+1,AJ498*(1+'Retirement Calculator'!$B$67),AJ498))</f>
        <v/>
      </c>
      <c r="AK499" s="43" t="e">
        <f>IF(ISERROR(AJ499),"",FV((1+'Retirement Calculator'!$B$56)^(1/12)-1,AI499,-AJ499,,0))</f>
        <v>#N/A</v>
      </c>
      <c r="AL499" s="47">
        <f>SUM($AJ$5:AJ499)</f>
        <v>15743347.467671828</v>
      </c>
      <c r="AN499" s="43" t="str">
        <f>IF(C499="","",SUM($C$5:C499))</f>
        <v/>
      </c>
      <c r="AP499" s="43" t="str">
        <f t="shared" si="148"/>
        <v/>
      </c>
      <c r="AQ499" s="43" t="e">
        <f t="shared" si="149"/>
        <v>#N/A</v>
      </c>
      <c r="AR499" s="43" t="e">
        <f>IF(AR498&lt;'Retirement Calculator'!$B$68,AR498+1,NA())</f>
        <v>#N/A</v>
      </c>
      <c r="AS499" s="45" t="str">
        <f>IF(ISERROR(AR499),"",IF(AP499=AP498+1,AS498*(1+'Retirement Calculator'!$B$67),AS498))</f>
        <v/>
      </c>
      <c r="AT499" s="43" t="e">
        <f>IF(ISERROR(AS499),"",FV((1+'Retirement Calculator'!$B$57)^(1/12)-1,AR499,-AS499,,0))</f>
        <v>#N/A</v>
      </c>
      <c r="AU499" s="47" t="e">
        <f>SUM($AJ$5:AS499)</f>
        <v>#N/A</v>
      </c>
      <c r="AW499" s="43" t="str">
        <f>IF(I499="","",SUM($I$5:I499))</f>
        <v/>
      </c>
      <c r="AY499" s="43" t="str">
        <f t="shared" si="150"/>
        <v/>
      </c>
      <c r="AZ499" s="43" t="e">
        <f t="shared" si="151"/>
        <v>#N/A</v>
      </c>
      <c r="BA499" s="43" t="e">
        <f>IF(BA498&lt;'Retirement Calculator'!$B$68,BA498+1,NA())</f>
        <v>#N/A</v>
      </c>
      <c r="BB499" s="45" t="str">
        <f>IF(ISERROR(BA499),"",IF(AY499=AY498+1,BB498*(1+'Retirement Calculator'!$B$67),BB498))</f>
        <v/>
      </c>
      <c r="BC499" s="43" t="e">
        <f>IF(ISERROR(BB499),"",FV((1+'Retirement Calculator'!$B$58)^(1/12)-1,BA499,-BB499,,0))</f>
        <v>#N/A</v>
      </c>
      <c r="BD499" s="47" t="e">
        <f>SUM($AJ$5:BB499)</f>
        <v>#N/A</v>
      </c>
      <c r="BF499" s="43" t="str">
        <f>IF(O499="","",SUM($O$5:O499))</f>
        <v/>
      </c>
      <c r="BH499" s="43" t="str">
        <f t="shared" si="152"/>
        <v/>
      </c>
      <c r="BI499" s="43" t="e">
        <f t="shared" si="153"/>
        <v>#N/A</v>
      </c>
      <c r="BJ499" s="43" t="e">
        <f>IF(BJ498&lt;'Retirement Calculator'!$B$68,BJ498+1,NA())</f>
        <v>#N/A</v>
      </c>
      <c r="BM499" s="43" t="str">
        <f t="shared" si="154"/>
        <v/>
      </c>
      <c r="BN499" s="43" t="e">
        <f t="shared" si="155"/>
        <v>#N/A</v>
      </c>
      <c r="BO499" s="43" t="e">
        <f>IF(BO498&lt;'Retirement Calculator'!$B$68,BO498+1,NA())</f>
        <v>#N/A</v>
      </c>
      <c r="BR499" s="43" t="str">
        <f t="shared" si="156"/>
        <v/>
      </c>
      <c r="BS499" s="43" t="e">
        <f t="shared" si="157"/>
        <v>#N/A</v>
      </c>
      <c r="BT499" s="43" t="e">
        <f>IF(BT498&lt;'Retirement Calculator'!$B$68,BT498+1,NA())</f>
        <v>#N/A</v>
      </c>
      <c r="BW499" s="43" t="str">
        <f t="shared" si="158"/>
        <v/>
      </c>
      <c r="BX499" s="43" t="e">
        <f t="shared" si="159"/>
        <v>#N/A</v>
      </c>
      <c r="BY499" s="43" t="e">
        <f>IF(BY498&lt;'Retirement Calculator'!$B$68,BY498+1,NA())</f>
        <v>#N/A</v>
      </c>
    </row>
    <row r="500" spans="1:77">
      <c r="A500" s="44"/>
      <c r="B500" s="12" t="e">
        <f xml:space="preserve"> IF(ISERROR(F500),NA(),AI500)</f>
        <v>#N/A</v>
      </c>
      <c r="C500" s="71"/>
      <c r="D500" s="104"/>
      <c r="E500" s="99"/>
      <c r="F500" s="102" t="e">
        <f t="shared" si="143"/>
        <v>#N/A</v>
      </c>
      <c r="G500" s="103" t="str">
        <f>IF(D500="","",(D500+G499)*(1+((1+'Retirement Calculator'!$B$56)^(1/12)-1)))</f>
        <v/>
      </c>
      <c r="H500" s="55" t="str">
        <f>IF(C500="","",FV((1+'Retirement Calculator'!$B$56)^(1/12)-1,AI500,-C500,,0))</f>
        <v/>
      </c>
      <c r="I500" s="71"/>
      <c r="J500" s="99"/>
      <c r="K500" s="99"/>
      <c r="L500" s="102" t="e">
        <f t="shared" si="144"/>
        <v>#N/A</v>
      </c>
      <c r="M500" s="12" t="str">
        <f>IF(I500="","",FV((1+'Retirement Calculator'!$B$57)^(1/12)-1,AR500,-I500,,0))</f>
        <v/>
      </c>
      <c r="N500" s="12" t="str">
        <f>IF(J500="","",(J500+N499)*(1+((1+'Retirement Calculator'!$B$57)^(1/12)-1)))</f>
        <v/>
      </c>
      <c r="O500" s="71"/>
      <c r="P500" s="71"/>
      <c r="Q500" s="99"/>
      <c r="R500" s="69" t="e">
        <f t="shared" si="145"/>
        <v>#N/A</v>
      </c>
      <c r="S500" s="12" t="str">
        <f>IF(O500="","",FV((1+'Retirement Calculator'!$B$58)^(1/12)-1,BA500,-O500,,0))</f>
        <v/>
      </c>
      <c r="T500" s="43" t="str">
        <f>IF(P500="","",(P500+T499)*(1+((1+'Retirement Calculator'!$B$58)^(1/12)-1)))</f>
        <v/>
      </c>
      <c r="U500" s="71"/>
      <c r="V500" s="99"/>
      <c r="W500" s="108" t="str">
        <f>IF(U500="","",(U500+W499)*(1+((1+'Retirement Calculator'!$C$65)^(1/12)-1)))</f>
        <v/>
      </c>
      <c r="X500" s="73">
        <f t="shared" si="140"/>
        <v>0</v>
      </c>
      <c r="Y500" s="83" t="str">
        <f>IF(ISERROR(B500),"",SUM($X$5:X500))</f>
        <v/>
      </c>
      <c r="Z500" s="73">
        <f t="shared" si="141"/>
        <v>0</v>
      </c>
      <c r="AA500" s="83" t="str">
        <f>IF(ISERROR(B500),"",IF(Z500=0,NA(),SUM($Z$5:Z500)))</f>
        <v/>
      </c>
      <c r="AB500" s="83">
        <f t="shared" si="142"/>
        <v>0</v>
      </c>
      <c r="AC500" s="83" t="str">
        <f>IF(ISERROR(B500),"",IF(AB500=0,NA(),SUM($AB$5:AB500)))</f>
        <v/>
      </c>
      <c r="AD500" s="68" t="str">
        <f>IF(ISERROR(AI500),"",IF(AG500=AG499+1,AD499*(1+'Retirement Calculator'!$B$6),AD499))</f>
        <v/>
      </c>
      <c r="AE500" s="135"/>
      <c r="AF500" s="83" t="str">
        <f>IF(AE500="","",NPER((1+'Retirement Calculator'!$B$15)/(1+'Retirement Calculator'!$B$14)-1,-12*AE500,AA500,,1))</f>
        <v/>
      </c>
      <c r="AG500" s="129" t="str">
        <f t="shared" si="146"/>
        <v/>
      </c>
      <c r="AH500" s="43" t="e">
        <f t="shared" si="147"/>
        <v>#N/A</v>
      </c>
      <c r="AI500" s="43" t="e">
        <f>IF(AI499&lt;'Retirement Calculator'!$B$68,AI499+1,NA())</f>
        <v>#N/A</v>
      </c>
      <c r="AJ500" s="47" t="str">
        <f>IF(ISERROR(AI500),"",IF(AG500=AG499+1,AJ499*(1+'Retirement Calculator'!$B$67),AJ499))</f>
        <v/>
      </c>
      <c r="AK500" s="43" t="e">
        <f>IF(ISERROR(AJ500),"",FV((1+'Retirement Calculator'!$B$56)^(1/12)-1,AI500,-AJ500,,0))</f>
        <v>#N/A</v>
      </c>
      <c r="AL500" s="47">
        <f>SUM($AJ$5:AJ500)</f>
        <v>15743347.467671828</v>
      </c>
      <c r="AN500" s="43" t="str">
        <f>IF(C500="","",SUM($C$5:C500))</f>
        <v/>
      </c>
      <c r="AP500" s="43" t="str">
        <f t="shared" si="148"/>
        <v/>
      </c>
      <c r="AQ500" s="43" t="e">
        <f t="shared" si="149"/>
        <v>#N/A</v>
      </c>
      <c r="AR500" s="43" t="e">
        <f>IF(AR499&lt;'Retirement Calculator'!$B$68,AR499+1,NA())</f>
        <v>#N/A</v>
      </c>
      <c r="AS500" s="45" t="str">
        <f>IF(ISERROR(AR500),"",IF(AP500=AP499+1,AS499*(1+'Retirement Calculator'!$B$67),AS499))</f>
        <v/>
      </c>
      <c r="AT500" s="43" t="e">
        <f>IF(ISERROR(AS500),"",FV((1+'Retirement Calculator'!$B$57)^(1/12)-1,AR500,-AS500,,0))</f>
        <v>#N/A</v>
      </c>
      <c r="AU500" s="47" t="e">
        <f>SUM($AJ$5:AS500)</f>
        <v>#N/A</v>
      </c>
      <c r="AW500" s="43" t="str">
        <f>IF(I500="","",SUM($I$5:I500))</f>
        <v/>
      </c>
      <c r="AY500" s="43" t="str">
        <f t="shared" si="150"/>
        <v/>
      </c>
      <c r="AZ500" s="43" t="e">
        <f t="shared" si="151"/>
        <v>#N/A</v>
      </c>
      <c r="BA500" s="43" t="e">
        <f>IF(BA499&lt;'Retirement Calculator'!$B$68,BA499+1,NA())</f>
        <v>#N/A</v>
      </c>
      <c r="BB500" s="45" t="str">
        <f>IF(ISERROR(BA500),"",IF(AY500=AY499+1,BB499*(1+'Retirement Calculator'!$B$67),BB499))</f>
        <v/>
      </c>
      <c r="BC500" s="43" t="e">
        <f>IF(ISERROR(BB500),"",FV((1+'Retirement Calculator'!$B$58)^(1/12)-1,BA500,-BB500,,0))</f>
        <v>#N/A</v>
      </c>
      <c r="BD500" s="47" t="e">
        <f>SUM($AJ$5:BB500)</f>
        <v>#N/A</v>
      </c>
      <c r="BF500" s="43" t="str">
        <f>IF(O500="","",SUM($O$5:O500))</f>
        <v/>
      </c>
      <c r="BH500" s="43" t="str">
        <f t="shared" si="152"/>
        <v/>
      </c>
      <c r="BI500" s="43" t="e">
        <f t="shared" si="153"/>
        <v>#N/A</v>
      </c>
      <c r="BJ500" s="43" t="e">
        <f>IF(BJ499&lt;'Retirement Calculator'!$B$68,BJ499+1,NA())</f>
        <v>#N/A</v>
      </c>
      <c r="BM500" s="43" t="str">
        <f t="shared" si="154"/>
        <v/>
      </c>
      <c r="BN500" s="43" t="e">
        <f t="shared" si="155"/>
        <v>#N/A</v>
      </c>
      <c r="BO500" s="43" t="e">
        <f>IF(BO499&lt;'Retirement Calculator'!$B$68,BO499+1,NA())</f>
        <v>#N/A</v>
      </c>
      <c r="BR500" s="43" t="str">
        <f t="shared" si="156"/>
        <v/>
      </c>
      <c r="BS500" s="43" t="e">
        <f t="shared" si="157"/>
        <v>#N/A</v>
      </c>
      <c r="BT500" s="43" t="e">
        <f>IF(BT499&lt;'Retirement Calculator'!$B$68,BT499+1,NA())</f>
        <v>#N/A</v>
      </c>
      <c r="BW500" s="43" t="str">
        <f t="shared" si="158"/>
        <v/>
      </c>
      <c r="BX500" s="43" t="e">
        <f t="shared" si="159"/>
        <v>#N/A</v>
      </c>
      <c r="BY500" s="43" t="e">
        <f>IF(BY499&lt;'Retirement Calculator'!$B$68,BY499+1,NA())</f>
        <v>#N/A</v>
      </c>
    </row>
    <row r="501" spans="1:77">
      <c r="A501" s="44"/>
      <c r="B501" s="12" t="e">
        <f xml:space="preserve"> IF(ISERROR(F501),NA(),AI501)</f>
        <v>#N/A</v>
      </c>
      <c r="C501" s="71"/>
      <c r="D501" s="104"/>
      <c r="E501" s="99"/>
      <c r="F501" s="102" t="e">
        <f t="shared" si="143"/>
        <v>#N/A</v>
      </c>
      <c r="G501" s="103" t="str">
        <f>IF(D501="","",(D501+G500)*(1+((1+'Retirement Calculator'!$B$56)^(1/12)-1)))</f>
        <v/>
      </c>
      <c r="H501" s="55" t="str">
        <f>IF(C501="","",FV((1+'Retirement Calculator'!$B$56)^(1/12)-1,AI501,-C501,,0))</f>
        <v/>
      </c>
      <c r="I501" s="71"/>
      <c r="J501" s="99"/>
      <c r="K501" s="99"/>
      <c r="L501" s="102" t="e">
        <f t="shared" si="144"/>
        <v>#N/A</v>
      </c>
      <c r="M501" s="12" t="str">
        <f>IF(I501="","",FV((1+'Retirement Calculator'!$B$57)^(1/12)-1,AR501,-I501,,0))</f>
        <v/>
      </c>
      <c r="N501" s="12" t="str">
        <f>IF(J501="","",(J501+N500)*(1+((1+'Retirement Calculator'!$B$57)^(1/12)-1)))</f>
        <v/>
      </c>
      <c r="O501" s="71"/>
      <c r="P501" s="71"/>
      <c r="Q501" s="99"/>
      <c r="R501" s="69" t="e">
        <f t="shared" si="145"/>
        <v>#N/A</v>
      </c>
      <c r="S501" s="12" t="str">
        <f>IF(O501="","",FV((1+'Retirement Calculator'!$B$58)^(1/12)-1,BA501,-O501,,0))</f>
        <v/>
      </c>
      <c r="T501" s="43" t="str">
        <f>IF(P501="","",(P501+T500)*(1+((1+'Retirement Calculator'!$B$58)^(1/12)-1)))</f>
        <v/>
      </c>
      <c r="U501" s="71"/>
      <c r="V501" s="99"/>
      <c r="W501" s="108" t="str">
        <f>IF(U501="","",(U501+W500)*(1+((1+'Retirement Calculator'!$C$65)^(1/12)-1)))</f>
        <v/>
      </c>
      <c r="X501" s="73">
        <f t="shared" si="140"/>
        <v>0</v>
      </c>
      <c r="Y501" s="83" t="str">
        <f>IF(ISERROR(B501),"",SUM($X$5:X501))</f>
        <v/>
      </c>
      <c r="Z501" s="73">
        <f t="shared" si="141"/>
        <v>0</v>
      </c>
      <c r="AA501" s="83" t="str">
        <f>IF(ISERROR(B501),"",IF(Z501=0,NA(),SUM($Z$5:Z501)))</f>
        <v/>
      </c>
      <c r="AB501" s="83">
        <f t="shared" si="142"/>
        <v>0</v>
      </c>
      <c r="AC501" s="83" t="str">
        <f>IF(ISERROR(B501),"",IF(AB501=0,NA(),SUM($AB$5:AB501)))</f>
        <v/>
      </c>
      <c r="AD501" s="68" t="str">
        <f>IF(ISERROR(AI501),"",IF(AG501=AG500+1,AD500*(1+'Retirement Calculator'!$B$6),AD500))</f>
        <v/>
      </c>
      <c r="AE501" s="135"/>
      <c r="AF501" s="83" t="str">
        <f>IF(AE501="","",NPER((1+'Retirement Calculator'!$B$15)/(1+'Retirement Calculator'!$B$14)-1,-12*AE501,AA501,,1))</f>
        <v/>
      </c>
      <c r="AG501" s="129" t="str">
        <f t="shared" si="146"/>
        <v/>
      </c>
      <c r="AH501" s="43" t="e">
        <f t="shared" si="147"/>
        <v>#N/A</v>
      </c>
      <c r="AI501" s="43" t="e">
        <f>IF(AI500&lt;'Retirement Calculator'!$B$68,AI500+1,NA())</f>
        <v>#N/A</v>
      </c>
      <c r="AJ501" s="47" t="str">
        <f>IF(ISERROR(AI501),"",IF(AG501=AG500+1,AJ500*(1+'Retirement Calculator'!$B$67),AJ500))</f>
        <v/>
      </c>
      <c r="AK501" s="43" t="e">
        <f>IF(ISERROR(AJ501),"",FV((1+'Retirement Calculator'!$B$56)^(1/12)-1,AI501,-AJ501,,0))</f>
        <v>#N/A</v>
      </c>
      <c r="AL501" s="47">
        <f>SUM($AJ$5:AJ501)</f>
        <v>15743347.467671828</v>
      </c>
      <c r="AN501" s="43" t="str">
        <f>IF(C501="","",SUM($C$5:C501))</f>
        <v/>
      </c>
      <c r="AP501" s="43" t="str">
        <f t="shared" si="148"/>
        <v/>
      </c>
      <c r="AQ501" s="43" t="e">
        <f t="shared" si="149"/>
        <v>#N/A</v>
      </c>
      <c r="AR501" s="43" t="e">
        <f>IF(AR500&lt;'Retirement Calculator'!$B$68,AR500+1,NA())</f>
        <v>#N/A</v>
      </c>
      <c r="AS501" s="45" t="str">
        <f>IF(ISERROR(AR501),"",IF(AP501=AP500+1,AS500*(1+'Retirement Calculator'!$B$67),AS500))</f>
        <v/>
      </c>
      <c r="AT501" s="43" t="e">
        <f>IF(ISERROR(AS501),"",FV((1+'Retirement Calculator'!$B$57)^(1/12)-1,AR501,-AS501,,0))</f>
        <v>#N/A</v>
      </c>
      <c r="AU501" s="47" t="e">
        <f>SUM($AJ$5:AS501)</f>
        <v>#N/A</v>
      </c>
      <c r="AW501" s="43" t="str">
        <f>IF(I501="","",SUM($I$5:I501))</f>
        <v/>
      </c>
      <c r="AY501" s="43" t="str">
        <f t="shared" si="150"/>
        <v/>
      </c>
      <c r="AZ501" s="43" t="e">
        <f t="shared" si="151"/>
        <v>#N/A</v>
      </c>
      <c r="BA501" s="43" t="e">
        <f>IF(BA500&lt;'Retirement Calculator'!$B$68,BA500+1,NA())</f>
        <v>#N/A</v>
      </c>
      <c r="BB501" s="45" t="str">
        <f>IF(ISERROR(BA501),"",IF(AY501=AY500+1,BB500*(1+'Retirement Calculator'!$B$67),BB500))</f>
        <v/>
      </c>
      <c r="BC501" s="43" t="e">
        <f>IF(ISERROR(BB501),"",FV((1+'Retirement Calculator'!$B$58)^(1/12)-1,BA501,-BB501,,0))</f>
        <v>#N/A</v>
      </c>
      <c r="BD501" s="47" t="e">
        <f>SUM($AJ$5:BB501)</f>
        <v>#N/A</v>
      </c>
      <c r="BF501" s="43" t="str">
        <f>IF(O501="","",SUM($O$5:O501))</f>
        <v/>
      </c>
      <c r="BH501" s="43" t="str">
        <f t="shared" si="152"/>
        <v/>
      </c>
      <c r="BI501" s="43" t="e">
        <f t="shared" si="153"/>
        <v>#N/A</v>
      </c>
      <c r="BJ501" s="43" t="e">
        <f>IF(BJ500&lt;'Retirement Calculator'!$B$68,BJ500+1,NA())</f>
        <v>#N/A</v>
      </c>
      <c r="BM501" s="43" t="str">
        <f t="shared" si="154"/>
        <v/>
      </c>
      <c r="BN501" s="43" t="e">
        <f t="shared" si="155"/>
        <v>#N/A</v>
      </c>
      <c r="BO501" s="43" t="e">
        <f>IF(BO500&lt;'Retirement Calculator'!$B$68,BO500+1,NA())</f>
        <v>#N/A</v>
      </c>
      <c r="BR501" s="43" t="str">
        <f t="shared" si="156"/>
        <v/>
      </c>
      <c r="BS501" s="43" t="e">
        <f t="shared" si="157"/>
        <v>#N/A</v>
      </c>
      <c r="BT501" s="43" t="e">
        <f>IF(BT500&lt;'Retirement Calculator'!$B$68,BT500+1,NA())</f>
        <v>#N/A</v>
      </c>
      <c r="BW501" s="43" t="str">
        <f t="shared" si="158"/>
        <v/>
      </c>
      <c r="BX501" s="43" t="e">
        <f t="shared" si="159"/>
        <v>#N/A</v>
      </c>
      <c r="BY501" s="43" t="e">
        <f>IF(BY500&lt;'Retirement Calculator'!$B$68,BY500+1,NA())</f>
        <v>#N/A</v>
      </c>
    </row>
    <row r="502" spans="1:77">
      <c r="A502" s="44"/>
      <c r="B502" s="12" t="e">
        <f xml:space="preserve"> IF(ISERROR(F502),NA(),AI502)</f>
        <v>#N/A</v>
      </c>
      <c r="C502" s="71"/>
      <c r="D502" s="104"/>
      <c r="E502" s="99"/>
      <c r="F502" s="102" t="e">
        <f t="shared" si="143"/>
        <v>#N/A</v>
      </c>
      <c r="G502" s="103" t="str">
        <f>IF(D502="","",(D502+G501)*(1+((1+'Retirement Calculator'!$B$56)^(1/12)-1)))</f>
        <v/>
      </c>
      <c r="H502" s="55" t="str">
        <f>IF(C502="","",FV((1+'Retirement Calculator'!$B$56)^(1/12)-1,AI502,-C502,,0))</f>
        <v/>
      </c>
      <c r="I502" s="71"/>
      <c r="J502" s="99"/>
      <c r="K502" s="99"/>
      <c r="L502" s="102" t="e">
        <f t="shared" si="144"/>
        <v>#N/A</v>
      </c>
      <c r="M502" s="12" t="str">
        <f>IF(I502="","",FV((1+'Retirement Calculator'!$B$57)^(1/12)-1,AR502,-I502,,0))</f>
        <v/>
      </c>
      <c r="N502" s="12" t="str">
        <f>IF(J502="","",(J502+N501)*(1+((1+'Retirement Calculator'!$B$57)^(1/12)-1)))</f>
        <v/>
      </c>
      <c r="O502" s="71"/>
      <c r="P502" s="71"/>
      <c r="Q502" s="99"/>
      <c r="R502" s="69" t="e">
        <f t="shared" si="145"/>
        <v>#N/A</v>
      </c>
      <c r="S502" s="12" t="str">
        <f>IF(O502="","",FV((1+'Retirement Calculator'!$B$58)^(1/12)-1,BA502,-O502,,0))</f>
        <v/>
      </c>
      <c r="T502" s="43" t="str">
        <f>IF(P502="","",(P502+T501)*(1+((1+'Retirement Calculator'!$B$58)^(1/12)-1)))</f>
        <v/>
      </c>
      <c r="U502" s="71"/>
      <c r="V502" s="99"/>
      <c r="W502" s="108" t="str">
        <f>IF(U502="","",(U502+W501)*(1+((1+'Retirement Calculator'!$C$65)^(1/12)-1)))</f>
        <v/>
      </c>
      <c r="X502" s="73">
        <f t="shared" si="140"/>
        <v>0</v>
      </c>
      <c r="Y502" s="83" t="str">
        <f>IF(ISERROR(B502),"",SUM($X$5:X502))</f>
        <v/>
      </c>
      <c r="Z502" s="73">
        <f t="shared" si="141"/>
        <v>0</v>
      </c>
      <c r="AA502" s="83" t="str">
        <f>IF(ISERROR(B502),"",IF(Z502=0,NA(),SUM($Z$5:Z502)))</f>
        <v/>
      </c>
      <c r="AB502" s="83">
        <f t="shared" si="142"/>
        <v>0</v>
      </c>
      <c r="AC502" s="83" t="str">
        <f>IF(ISERROR(B502),"",IF(AB502=0,NA(),SUM($AB$5:AB502)))</f>
        <v/>
      </c>
      <c r="AD502" s="68" t="str">
        <f>IF(ISERROR(AI502),"",IF(AG502=AG501+1,AD501*(1+'Retirement Calculator'!$B$6),AD501))</f>
        <v/>
      </c>
      <c r="AE502" s="135"/>
      <c r="AF502" s="83" t="str">
        <f>IF(AE502="","",NPER((1+'Retirement Calculator'!$B$15)/(1+'Retirement Calculator'!$B$14)-1,-12*AE502,AA502,,1))</f>
        <v/>
      </c>
      <c r="AG502" s="129" t="str">
        <f t="shared" si="146"/>
        <v/>
      </c>
      <c r="AH502" s="43" t="e">
        <f t="shared" si="147"/>
        <v>#N/A</v>
      </c>
      <c r="AI502" s="43" t="e">
        <f>IF(AI501&lt;'Retirement Calculator'!$B$68,AI501+1,NA())</f>
        <v>#N/A</v>
      </c>
      <c r="AJ502" s="47" t="str">
        <f>IF(ISERROR(AI502),"",IF(AG502=AG501+1,AJ501*(1+'Retirement Calculator'!$B$67),AJ501))</f>
        <v/>
      </c>
      <c r="AK502" s="43" t="e">
        <f>IF(ISERROR(AJ502),"",FV((1+'Retirement Calculator'!$B$56)^(1/12)-1,AI502,-AJ502,,0))</f>
        <v>#N/A</v>
      </c>
      <c r="AL502" s="47">
        <f>SUM($AJ$5:AJ502)</f>
        <v>15743347.467671828</v>
      </c>
      <c r="AN502" s="43" t="str">
        <f>IF(C502="","",SUM($C$5:C502))</f>
        <v/>
      </c>
      <c r="AP502" s="43" t="str">
        <f t="shared" si="148"/>
        <v/>
      </c>
      <c r="AQ502" s="43" t="e">
        <f t="shared" si="149"/>
        <v>#N/A</v>
      </c>
      <c r="AR502" s="43" t="e">
        <f>IF(AR501&lt;'Retirement Calculator'!$B$68,AR501+1,NA())</f>
        <v>#N/A</v>
      </c>
      <c r="AS502" s="45" t="str">
        <f>IF(ISERROR(AR502),"",IF(AP502=AP501+1,AS501*(1+'Retirement Calculator'!$B$67),AS501))</f>
        <v/>
      </c>
      <c r="AT502" s="43" t="e">
        <f>IF(ISERROR(AS502),"",FV((1+'Retirement Calculator'!$B$57)^(1/12)-1,AR502,-AS502,,0))</f>
        <v>#N/A</v>
      </c>
      <c r="AU502" s="47" t="e">
        <f>SUM($AJ$5:AS502)</f>
        <v>#N/A</v>
      </c>
      <c r="AW502" s="43" t="str">
        <f>IF(I502="","",SUM($I$5:I502))</f>
        <v/>
      </c>
      <c r="AY502" s="43" t="str">
        <f t="shared" si="150"/>
        <v/>
      </c>
      <c r="AZ502" s="43" t="e">
        <f t="shared" si="151"/>
        <v>#N/A</v>
      </c>
      <c r="BA502" s="43" t="e">
        <f>IF(BA501&lt;'Retirement Calculator'!$B$68,BA501+1,NA())</f>
        <v>#N/A</v>
      </c>
      <c r="BB502" s="45" t="str">
        <f>IF(ISERROR(BA502),"",IF(AY502=AY501+1,BB501*(1+'Retirement Calculator'!$B$67),BB501))</f>
        <v/>
      </c>
      <c r="BC502" s="43" t="e">
        <f>IF(ISERROR(BB502),"",FV((1+'Retirement Calculator'!$B$58)^(1/12)-1,BA502,-BB502,,0))</f>
        <v>#N/A</v>
      </c>
      <c r="BD502" s="47" t="e">
        <f>SUM($AJ$5:BB502)</f>
        <v>#N/A</v>
      </c>
      <c r="BF502" s="43" t="str">
        <f>IF(O502="","",SUM($O$5:O502))</f>
        <v/>
      </c>
      <c r="BH502" s="43" t="str">
        <f t="shared" si="152"/>
        <v/>
      </c>
      <c r="BI502" s="43" t="e">
        <f t="shared" si="153"/>
        <v>#N/A</v>
      </c>
      <c r="BJ502" s="43" t="e">
        <f>IF(BJ501&lt;'Retirement Calculator'!$B$68,BJ501+1,NA())</f>
        <v>#N/A</v>
      </c>
      <c r="BM502" s="43" t="str">
        <f t="shared" si="154"/>
        <v/>
      </c>
      <c r="BN502" s="43" t="e">
        <f t="shared" si="155"/>
        <v>#N/A</v>
      </c>
      <c r="BO502" s="43" t="e">
        <f>IF(BO501&lt;'Retirement Calculator'!$B$68,BO501+1,NA())</f>
        <v>#N/A</v>
      </c>
      <c r="BR502" s="43" t="str">
        <f t="shared" si="156"/>
        <v/>
      </c>
      <c r="BS502" s="43" t="e">
        <f t="shared" si="157"/>
        <v>#N/A</v>
      </c>
      <c r="BT502" s="43" t="e">
        <f>IF(BT501&lt;'Retirement Calculator'!$B$68,BT501+1,NA())</f>
        <v>#N/A</v>
      </c>
      <c r="BW502" s="43" t="str">
        <f t="shared" si="158"/>
        <v/>
      </c>
      <c r="BX502" s="43" t="e">
        <f t="shared" si="159"/>
        <v>#N/A</v>
      </c>
      <c r="BY502" s="43" t="e">
        <f>IF(BY501&lt;'Retirement Calculator'!$B$68,BY501+1,NA())</f>
        <v>#N/A</v>
      </c>
    </row>
    <row r="503" spans="1:77">
      <c r="A503" s="44"/>
      <c r="B503" s="12" t="e">
        <f xml:space="preserve"> IF(ISERROR(F503),NA(),AI503)</f>
        <v>#N/A</v>
      </c>
      <c r="C503" s="71"/>
      <c r="D503" s="104"/>
      <c r="E503" s="99"/>
      <c r="F503" s="102" t="e">
        <f t="shared" si="143"/>
        <v>#N/A</v>
      </c>
      <c r="G503" s="103" t="str">
        <f>IF(D503="","",(D503+G502)*(1+((1+'Retirement Calculator'!$B$56)^(1/12)-1)))</f>
        <v/>
      </c>
      <c r="H503" s="55" t="str">
        <f>IF(C503="","",FV((1+'Retirement Calculator'!$B$56)^(1/12)-1,AI503,-C503,,0))</f>
        <v/>
      </c>
      <c r="I503" s="71"/>
      <c r="J503" s="99"/>
      <c r="K503" s="99"/>
      <c r="L503" s="102" t="e">
        <f t="shared" si="144"/>
        <v>#N/A</v>
      </c>
      <c r="M503" s="12" t="str">
        <f>IF(I503="","",FV((1+'Retirement Calculator'!$B$57)^(1/12)-1,AR503,-I503,,0))</f>
        <v/>
      </c>
      <c r="N503" s="12" t="str">
        <f>IF(J503="","",(J503+N502)*(1+((1+'Retirement Calculator'!$B$57)^(1/12)-1)))</f>
        <v/>
      </c>
      <c r="O503" s="71"/>
      <c r="P503" s="71"/>
      <c r="Q503" s="99"/>
      <c r="R503" s="69" t="e">
        <f t="shared" si="145"/>
        <v>#N/A</v>
      </c>
      <c r="S503" s="12" t="str">
        <f>IF(O503="","",FV((1+'Retirement Calculator'!$B$58)^(1/12)-1,BA503,-O503,,0))</f>
        <v/>
      </c>
      <c r="T503" s="43" t="str">
        <f>IF(P503="","",(P503+T502)*(1+((1+'Retirement Calculator'!$B$58)^(1/12)-1)))</f>
        <v/>
      </c>
      <c r="U503" s="71"/>
      <c r="V503" s="99"/>
      <c r="W503" s="108" t="str">
        <f>IF(U503="","",(U503+W502)*(1+((1+'Retirement Calculator'!$C$65)^(1/12)-1)))</f>
        <v/>
      </c>
      <c r="X503" s="73">
        <f t="shared" si="140"/>
        <v>0</v>
      </c>
      <c r="Y503" s="83" t="str">
        <f>IF(ISERROR(B503),"",SUM($X$5:X503))</f>
        <v/>
      </c>
      <c r="Z503" s="73">
        <f t="shared" si="141"/>
        <v>0</v>
      </c>
      <c r="AA503" s="83" t="str">
        <f>IF(ISERROR(B503),"",IF(Z503=0,NA(),SUM($Z$5:Z503)))</f>
        <v/>
      </c>
      <c r="AB503" s="83">
        <f t="shared" si="142"/>
        <v>0</v>
      </c>
      <c r="AC503" s="83" t="str">
        <f>IF(ISERROR(B503),"",IF(AB503=0,NA(),SUM($AB$5:AB503)))</f>
        <v/>
      </c>
      <c r="AD503" s="68" t="str">
        <f>IF(ISERROR(AI503),"",IF(AG503=AG502+1,AD502*(1+'Retirement Calculator'!$B$6),AD502))</f>
        <v/>
      </c>
      <c r="AE503" s="135"/>
      <c r="AF503" s="83" t="str">
        <f>IF(AE503="","",NPER((1+'Retirement Calculator'!$B$15)/(1+'Retirement Calculator'!$B$14)-1,-12*AE503,AA503,,1))</f>
        <v/>
      </c>
      <c r="AG503" s="129" t="str">
        <f t="shared" si="146"/>
        <v/>
      </c>
      <c r="AH503" s="43" t="e">
        <f t="shared" si="147"/>
        <v>#N/A</v>
      </c>
      <c r="AI503" s="43" t="e">
        <f>IF(AI502&lt;'Retirement Calculator'!$B$68,AI502+1,NA())</f>
        <v>#N/A</v>
      </c>
      <c r="AJ503" s="47" t="str">
        <f>IF(ISERROR(AI503),"",IF(AG503=AG502+1,AJ502*(1+'Retirement Calculator'!$B$67),AJ502))</f>
        <v/>
      </c>
      <c r="AK503" s="43" t="e">
        <f>IF(ISERROR(AJ503),"",FV((1+'Retirement Calculator'!$B$56)^(1/12)-1,AI503,-AJ503,,0))</f>
        <v>#N/A</v>
      </c>
      <c r="AL503" s="47">
        <f>SUM($AJ$5:AJ503)</f>
        <v>15743347.467671828</v>
      </c>
      <c r="AN503" s="43" t="str">
        <f>IF(C503="","",SUM($C$5:C503))</f>
        <v/>
      </c>
      <c r="AP503" s="43" t="str">
        <f t="shared" si="148"/>
        <v/>
      </c>
      <c r="AQ503" s="43" t="e">
        <f t="shared" si="149"/>
        <v>#N/A</v>
      </c>
      <c r="AR503" s="43" t="e">
        <f>IF(AR502&lt;'Retirement Calculator'!$B$68,AR502+1,NA())</f>
        <v>#N/A</v>
      </c>
      <c r="AS503" s="45" t="str">
        <f>IF(ISERROR(AR503),"",IF(AP503=AP502+1,AS502*(1+'Retirement Calculator'!$B$67),AS502))</f>
        <v/>
      </c>
      <c r="AT503" s="43" t="e">
        <f>IF(ISERROR(AS503),"",FV((1+'Retirement Calculator'!$B$57)^(1/12)-1,AR503,-AS503,,0))</f>
        <v>#N/A</v>
      </c>
      <c r="AU503" s="47" t="e">
        <f>SUM($AJ$5:AS503)</f>
        <v>#N/A</v>
      </c>
      <c r="AW503" s="43" t="str">
        <f>IF(I503="","",SUM($I$5:I503))</f>
        <v/>
      </c>
      <c r="AY503" s="43" t="str">
        <f t="shared" si="150"/>
        <v/>
      </c>
      <c r="AZ503" s="43" t="e">
        <f t="shared" si="151"/>
        <v>#N/A</v>
      </c>
      <c r="BA503" s="43" t="e">
        <f>IF(BA502&lt;'Retirement Calculator'!$B$68,BA502+1,NA())</f>
        <v>#N/A</v>
      </c>
      <c r="BB503" s="45" t="str">
        <f>IF(ISERROR(BA503),"",IF(AY503=AY502+1,BB502*(1+'Retirement Calculator'!$B$67),BB502))</f>
        <v/>
      </c>
      <c r="BC503" s="43" t="e">
        <f>IF(ISERROR(BB503),"",FV((1+'Retirement Calculator'!$B$58)^(1/12)-1,BA503,-BB503,,0))</f>
        <v>#N/A</v>
      </c>
      <c r="BD503" s="47" t="e">
        <f>SUM($AJ$5:BB503)</f>
        <v>#N/A</v>
      </c>
      <c r="BF503" s="43" t="str">
        <f>IF(O503="","",SUM($O$5:O503))</f>
        <v/>
      </c>
      <c r="BH503" s="43" t="str">
        <f t="shared" si="152"/>
        <v/>
      </c>
      <c r="BI503" s="43" t="e">
        <f t="shared" si="153"/>
        <v>#N/A</v>
      </c>
      <c r="BJ503" s="43" t="e">
        <f>IF(BJ502&lt;'Retirement Calculator'!$B$68,BJ502+1,NA())</f>
        <v>#N/A</v>
      </c>
      <c r="BM503" s="43" t="str">
        <f t="shared" si="154"/>
        <v/>
      </c>
      <c r="BN503" s="43" t="e">
        <f t="shared" si="155"/>
        <v>#N/A</v>
      </c>
      <c r="BO503" s="43" t="e">
        <f>IF(BO502&lt;'Retirement Calculator'!$B$68,BO502+1,NA())</f>
        <v>#N/A</v>
      </c>
      <c r="BR503" s="43" t="str">
        <f t="shared" si="156"/>
        <v/>
      </c>
      <c r="BS503" s="43" t="e">
        <f t="shared" si="157"/>
        <v>#N/A</v>
      </c>
      <c r="BT503" s="43" t="e">
        <f>IF(BT502&lt;'Retirement Calculator'!$B$68,BT502+1,NA())</f>
        <v>#N/A</v>
      </c>
      <c r="BW503" s="43" t="str">
        <f t="shared" si="158"/>
        <v/>
      </c>
      <c r="BX503" s="43" t="e">
        <f t="shared" si="159"/>
        <v>#N/A</v>
      </c>
      <c r="BY503" s="43" t="e">
        <f>IF(BY502&lt;'Retirement Calculator'!$B$68,BY502+1,NA())</f>
        <v>#N/A</v>
      </c>
    </row>
    <row r="504" spans="1:77">
      <c r="A504" s="44"/>
      <c r="B504" s="12" t="e">
        <f xml:space="preserve"> IF(ISERROR(F504),NA(),AI504)</f>
        <v>#N/A</v>
      </c>
      <c r="C504" s="71"/>
      <c r="D504" s="104"/>
      <c r="E504" s="99"/>
      <c r="F504" s="102" t="e">
        <f t="shared" si="143"/>
        <v>#N/A</v>
      </c>
      <c r="G504" s="103" t="str">
        <f>IF(D504="","",(D504+G503)*(1+((1+'Retirement Calculator'!$B$56)^(1/12)-1)))</f>
        <v/>
      </c>
      <c r="H504" s="55" t="str">
        <f>IF(C504="","",FV((1+'Retirement Calculator'!$B$56)^(1/12)-1,AI504,-C504,,0))</f>
        <v/>
      </c>
      <c r="I504" s="71"/>
      <c r="J504" s="99"/>
      <c r="K504" s="99"/>
      <c r="L504" s="102" t="e">
        <f t="shared" si="144"/>
        <v>#N/A</v>
      </c>
      <c r="M504" s="12" t="str">
        <f>IF(I504="","",FV((1+'Retirement Calculator'!$B$57)^(1/12)-1,AR504,-I504,,0))</f>
        <v/>
      </c>
      <c r="N504" s="12" t="str">
        <f>IF(J504="","",(J504+N503)*(1+((1+'Retirement Calculator'!$B$57)^(1/12)-1)))</f>
        <v/>
      </c>
      <c r="O504" s="71"/>
      <c r="P504" s="71"/>
      <c r="Q504" s="99"/>
      <c r="R504" s="69" t="e">
        <f t="shared" si="145"/>
        <v>#N/A</v>
      </c>
      <c r="S504" s="12" t="str">
        <f>IF(O504="","",FV((1+'Retirement Calculator'!$B$58)^(1/12)-1,BA504,-O504,,0))</f>
        <v/>
      </c>
      <c r="T504" s="43" t="str">
        <f>IF(P504="","",(P504+T503)*(1+((1+'Retirement Calculator'!$B$58)^(1/12)-1)))</f>
        <v/>
      </c>
      <c r="U504" s="71"/>
      <c r="V504" s="99"/>
      <c r="W504" s="108" t="str">
        <f>IF(U504="","",(U504+W503)*(1+((1+'Retirement Calculator'!$C$65)^(1/12)-1)))</f>
        <v/>
      </c>
      <c r="X504" s="73">
        <f t="shared" si="140"/>
        <v>0</v>
      </c>
      <c r="Y504" s="83" t="str">
        <f>IF(ISERROR(B504),"",SUM($X$5:X504))</f>
        <v/>
      </c>
      <c r="Z504" s="73">
        <f t="shared" si="141"/>
        <v>0</v>
      </c>
      <c r="AA504" s="83" t="str">
        <f>IF(ISERROR(B504),"",IF(Z504=0,NA(),SUM($Z$5:Z504)))</f>
        <v/>
      </c>
      <c r="AB504" s="83">
        <f t="shared" si="142"/>
        <v>0</v>
      </c>
      <c r="AC504" s="83" t="str">
        <f>IF(ISERROR(B504),"",IF(AB504=0,NA(),SUM($AB$5:AB504)))</f>
        <v/>
      </c>
      <c r="AD504" s="68" t="str">
        <f>IF(ISERROR(AI504),"",IF(AG504=AG503+1,AD503*(1+'Retirement Calculator'!$B$6),AD503))</f>
        <v/>
      </c>
      <c r="AE504" s="135"/>
      <c r="AF504" s="83" t="str">
        <f>IF(AE504="","",NPER((1+'Retirement Calculator'!$B$15)/(1+'Retirement Calculator'!$B$14)-1,-12*AE504,AA504,,1))</f>
        <v/>
      </c>
      <c r="AG504" s="129" t="str">
        <f t="shared" si="146"/>
        <v/>
      </c>
      <c r="AH504" s="43" t="e">
        <f t="shared" si="147"/>
        <v>#N/A</v>
      </c>
      <c r="AI504" s="43" t="e">
        <f>IF(AI503&lt;'Retirement Calculator'!$B$68,AI503+1,NA())</f>
        <v>#N/A</v>
      </c>
      <c r="AJ504" s="47" t="str">
        <f>IF(ISERROR(AI504),"",IF(AG504=AG503+1,AJ503*(1+'Retirement Calculator'!$B$67),AJ503))</f>
        <v/>
      </c>
      <c r="AK504" s="43" t="e">
        <f>IF(ISERROR(AJ504),"",FV((1+'Retirement Calculator'!$B$56)^(1/12)-1,AI504,-AJ504,,0))</f>
        <v>#N/A</v>
      </c>
      <c r="AL504" s="47">
        <f>SUM($AJ$5:AJ504)</f>
        <v>15743347.467671828</v>
      </c>
      <c r="AN504" s="43" t="str">
        <f>IF(C504="","",SUM($C$5:C504))</f>
        <v/>
      </c>
      <c r="AP504" s="43" t="str">
        <f t="shared" si="148"/>
        <v/>
      </c>
      <c r="AQ504" s="43" t="e">
        <f t="shared" si="149"/>
        <v>#N/A</v>
      </c>
      <c r="AR504" s="43" t="e">
        <f>IF(AR503&lt;'Retirement Calculator'!$B$68,AR503+1,NA())</f>
        <v>#N/A</v>
      </c>
      <c r="AS504" s="45" t="str">
        <f>IF(ISERROR(AR504),"",IF(AP504=AP503+1,AS503*(1+'Retirement Calculator'!$B$67),AS503))</f>
        <v/>
      </c>
      <c r="AT504" s="43" t="e">
        <f>IF(ISERROR(AS504),"",FV((1+'Retirement Calculator'!$B$57)^(1/12)-1,AR504,-AS504,,0))</f>
        <v>#N/A</v>
      </c>
      <c r="AU504" s="47" t="e">
        <f>SUM($AJ$5:AS504)</f>
        <v>#N/A</v>
      </c>
      <c r="AW504" s="43" t="str">
        <f>IF(I504="","",SUM($I$5:I504))</f>
        <v/>
      </c>
      <c r="AY504" s="43" t="str">
        <f t="shared" si="150"/>
        <v/>
      </c>
      <c r="AZ504" s="43" t="e">
        <f t="shared" si="151"/>
        <v>#N/A</v>
      </c>
      <c r="BA504" s="43" t="e">
        <f>IF(BA503&lt;'Retirement Calculator'!$B$68,BA503+1,NA())</f>
        <v>#N/A</v>
      </c>
      <c r="BB504" s="45" t="str">
        <f>IF(ISERROR(BA504),"",IF(AY504=AY503+1,BB503*(1+'Retirement Calculator'!$B$67),BB503))</f>
        <v/>
      </c>
      <c r="BC504" s="43" t="e">
        <f>IF(ISERROR(BB504),"",FV((1+'Retirement Calculator'!$B$58)^(1/12)-1,BA504,-BB504,,0))</f>
        <v>#N/A</v>
      </c>
      <c r="BD504" s="47" t="e">
        <f>SUM($AJ$5:BB504)</f>
        <v>#N/A</v>
      </c>
      <c r="BF504" s="43" t="str">
        <f>IF(O504="","",SUM($O$5:O504))</f>
        <v/>
      </c>
      <c r="BH504" s="43" t="str">
        <f t="shared" si="152"/>
        <v/>
      </c>
      <c r="BI504" s="43" t="e">
        <f t="shared" si="153"/>
        <v>#N/A</v>
      </c>
      <c r="BJ504" s="43" t="e">
        <f>IF(BJ503&lt;'Retirement Calculator'!$B$68,BJ503+1,NA())</f>
        <v>#N/A</v>
      </c>
      <c r="BM504" s="43" t="str">
        <f t="shared" si="154"/>
        <v/>
      </c>
      <c r="BN504" s="43" t="e">
        <f t="shared" si="155"/>
        <v>#N/A</v>
      </c>
      <c r="BO504" s="43" t="e">
        <f>IF(BO503&lt;'Retirement Calculator'!$B$68,BO503+1,NA())</f>
        <v>#N/A</v>
      </c>
      <c r="BR504" s="43" t="str">
        <f t="shared" si="156"/>
        <v/>
      </c>
      <c r="BS504" s="43" t="e">
        <f t="shared" si="157"/>
        <v>#N/A</v>
      </c>
      <c r="BT504" s="43" t="e">
        <f>IF(BT503&lt;'Retirement Calculator'!$B$68,BT503+1,NA())</f>
        <v>#N/A</v>
      </c>
      <c r="BW504" s="43" t="str">
        <f t="shared" si="158"/>
        <v/>
      </c>
      <c r="BX504" s="43" t="e">
        <f t="shared" si="159"/>
        <v>#N/A</v>
      </c>
      <c r="BY504" s="43" t="e">
        <f>IF(BY503&lt;'Retirement Calculator'!$B$68,BY503+1,NA())</f>
        <v>#N/A</v>
      </c>
    </row>
    <row r="505" spans="1:77">
      <c r="A505" s="44"/>
      <c r="B505" s="12" t="e">
        <f xml:space="preserve"> IF(ISERROR(F505),NA(),AI505)</f>
        <v>#N/A</v>
      </c>
      <c r="C505" s="71"/>
      <c r="D505" s="104"/>
      <c r="E505" s="99"/>
      <c r="F505" s="102" t="e">
        <f t="shared" si="143"/>
        <v>#N/A</v>
      </c>
      <c r="G505" s="103" t="str">
        <f>IF(D505="","",(D505+G504)*(1+((1+'Retirement Calculator'!$B$56)^(1/12)-1)))</f>
        <v/>
      </c>
      <c r="H505" s="55" t="str">
        <f>IF(C505="","",FV((1+'Retirement Calculator'!$B$56)^(1/12)-1,AI505,-C505,,0))</f>
        <v/>
      </c>
      <c r="I505" s="71"/>
      <c r="J505" s="99"/>
      <c r="K505" s="99"/>
      <c r="L505" s="102" t="e">
        <f t="shared" si="144"/>
        <v>#N/A</v>
      </c>
      <c r="M505" s="12" t="str">
        <f>IF(I505="","",FV((1+'Retirement Calculator'!$B$57)^(1/12)-1,AR505,-I505,,0))</f>
        <v/>
      </c>
      <c r="N505" s="12" t="str">
        <f>IF(J505="","",(J505+N504)*(1+((1+'Retirement Calculator'!$B$57)^(1/12)-1)))</f>
        <v/>
      </c>
      <c r="O505" s="71"/>
      <c r="P505" s="71"/>
      <c r="Q505" s="99"/>
      <c r="R505" s="69" t="e">
        <f t="shared" si="145"/>
        <v>#N/A</v>
      </c>
      <c r="S505" s="12" t="str">
        <f>IF(O505="","",FV((1+'Retirement Calculator'!$B$58)^(1/12)-1,BA505,-O505,,0))</f>
        <v/>
      </c>
      <c r="T505" s="43" t="str">
        <f>IF(P505="","",(P505+T504)*(1+((1+'Retirement Calculator'!$B$58)^(1/12)-1)))</f>
        <v/>
      </c>
      <c r="U505" s="71"/>
      <c r="V505" s="99"/>
      <c r="W505" s="108" t="str">
        <f>IF(U505="","",(U505+W504)*(1+((1+'Retirement Calculator'!$C$65)^(1/12)-1)))</f>
        <v/>
      </c>
      <c r="X505" s="73">
        <f t="shared" si="140"/>
        <v>0</v>
      </c>
      <c r="Y505" s="83" t="str">
        <f>IF(ISERROR(B505),"",SUM($X$5:X505))</f>
        <v/>
      </c>
      <c r="Z505" s="73">
        <f t="shared" si="141"/>
        <v>0</v>
      </c>
      <c r="AA505" s="83" t="str">
        <f>IF(ISERROR(B505),"",IF(Z505=0,NA(),SUM($Z$5:Z505)))</f>
        <v/>
      </c>
      <c r="AB505" s="83">
        <f t="shared" si="142"/>
        <v>0</v>
      </c>
      <c r="AC505" s="83" t="str">
        <f>IF(ISERROR(B505),"",IF(AB505=0,NA(),SUM($AB$5:AB505)))</f>
        <v/>
      </c>
      <c r="AD505" s="68" t="str">
        <f>IF(ISERROR(AI505),"",IF(AG505=AG504+1,AD504*(1+'Retirement Calculator'!$B$6),AD504))</f>
        <v/>
      </c>
      <c r="AE505" s="135"/>
      <c r="AF505" s="83" t="str">
        <f>IF(AE505="","",NPER((1+'Retirement Calculator'!$B$15)/(1+'Retirement Calculator'!$B$14)-1,-12*AE505,AA505,,1))</f>
        <v/>
      </c>
      <c r="AG505" s="129" t="str">
        <f t="shared" si="146"/>
        <v/>
      </c>
      <c r="AH505" s="43" t="e">
        <f t="shared" si="147"/>
        <v>#N/A</v>
      </c>
      <c r="AI505" s="43" t="e">
        <f>IF(AI504&lt;'Retirement Calculator'!$B$68,AI504+1,NA())</f>
        <v>#N/A</v>
      </c>
      <c r="AJ505" s="47" t="str">
        <f>IF(ISERROR(AI505),"",IF(AG505=AG504+1,AJ504*(1+'Retirement Calculator'!$B$67),AJ504))</f>
        <v/>
      </c>
      <c r="AK505" s="43" t="e">
        <f>IF(ISERROR(AJ505),"",FV((1+'Retirement Calculator'!$B$56)^(1/12)-1,AI505,-AJ505,,0))</f>
        <v>#N/A</v>
      </c>
      <c r="AL505" s="47">
        <f>SUM($AJ$5:AJ505)</f>
        <v>15743347.467671828</v>
      </c>
      <c r="AN505" s="43" t="str">
        <f>IF(C505="","",SUM($C$5:C505))</f>
        <v/>
      </c>
      <c r="AP505" s="43" t="str">
        <f t="shared" si="148"/>
        <v/>
      </c>
      <c r="AQ505" s="43" t="e">
        <f t="shared" si="149"/>
        <v>#N/A</v>
      </c>
      <c r="AR505" s="43" t="e">
        <f>IF(AR504&lt;'Retirement Calculator'!$B$68,AR504+1,NA())</f>
        <v>#N/A</v>
      </c>
      <c r="AS505" s="45" t="str">
        <f>IF(ISERROR(AR505),"",IF(AP505=AP504+1,AS504*(1+'Retirement Calculator'!$B$67),AS504))</f>
        <v/>
      </c>
      <c r="AT505" s="43" t="e">
        <f>IF(ISERROR(AS505),"",FV((1+'Retirement Calculator'!$B$57)^(1/12)-1,AR505,-AS505,,0))</f>
        <v>#N/A</v>
      </c>
      <c r="AU505" s="47" t="e">
        <f>SUM($AJ$5:AS505)</f>
        <v>#N/A</v>
      </c>
      <c r="AW505" s="43" t="str">
        <f>IF(I505="","",SUM($I$5:I505))</f>
        <v/>
      </c>
      <c r="AY505" s="43" t="str">
        <f t="shared" si="150"/>
        <v/>
      </c>
      <c r="AZ505" s="43" t="e">
        <f t="shared" si="151"/>
        <v>#N/A</v>
      </c>
      <c r="BA505" s="43" t="e">
        <f>IF(BA504&lt;'Retirement Calculator'!$B$68,BA504+1,NA())</f>
        <v>#N/A</v>
      </c>
      <c r="BB505" s="45" t="str">
        <f>IF(ISERROR(BA505),"",IF(AY505=AY504+1,BB504*(1+'Retirement Calculator'!$B$67),BB504))</f>
        <v/>
      </c>
      <c r="BC505" s="43" t="e">
        <f>IF(ISERROR(BB505),"",FV((1+'Retirement Calculator'!$B$58)^(1/12)-1,BA505,-BB505,,0))</f>
        <v>#N/A</v>
      </c>
      <c r="BD505" s="47" t="e">
        <f>SUM($AJ$5:BB505)</f>
        <v>#N/A</v>
      </c>
      <c r="BF505" s="43" t="str">
        <f>IF(O505="","",SUM($O$5:O505))</f>
        <v/>
      </c>
      <c r="BH505" s="43" t="str">
        <f t="shared" si="152"/>
        <v/>
      </c>
      <c r="BI505" s="43" t="e">
        <f t="shared" si="153"/>
        <v>#N/A</v>
      </c>
      <c r="BJ505" s="43" t="e">
        <f>IF(BJ504&lt;'Retirement Calculator'!$B$68,BJ504+1,NA())</f>
        <v>#N/A</v>
      </c>
      <c r="BM505" s="43" t="str">
        <f t="shared" si="154"/>
        <v/>
      </c>
      <c r="BN505" s="43" t="e">
        <f t="shared" si="155"/>
        <v>#N/A</v>
      </c>
      <c r="BO505" s="43" t="e">
        <f>IF(BO504&lt;'Retirement Calculator'!$B$68,BO504+1,NA())</f>
        <v>#N/A</v>
      </c>
      <c r="BR505" s="43" t="str">
        <f t="shared" si="156"/>
        <v/>
      </c>
      <c r="BS505" s="43" t="e">
        <f t="shared" si="157"/>
        <v>#N/A</v>
      </c>
      <c r="BT505" s="43" t="e">
        <f>IF(BT504&lt;'Retirement Calculator'!$B$68,BT504+1,NA())</f>
        <v>#N/A</v>
      </c>
      <c r="BW505" s="43" t="str">
        <f t="shared" si="158"/>
        <v/>
      </c>
      <c r="BX505" s="43" t="e">
        <f t="shared" si="159"/>
        <v>#N/A</v>
      </c>
      <c r="BY505" s="43" t="e">
        <f>IF(BY504&lt;'Retirement Calculator'!$B$68,BY504+1,NA())</f>
        <v>#N/A</v>
      </c>
    </row>
    <row r="506" spans="1:77">
      <c r="A506" s="44"/>
      <c r="B506" s="12" t="e">
        <f xml:space="preserve"> IF(ISERROR(F506),NA(),AI506)</f>
        <v>#N/A</v>
      </c>
      <c r="C506" s="71"/>
      <c r="D506" s="104"/>
      <c r="E506" s="99"/>
      <c r="F506" s="102" t="e">
        <f t="shared" si="143"/>
        <v>#N/A</v>
      </c>
      <c r="G506" s="103" t="str">
        <f>IF(D506="","",(D506+G505)*(1+((1+'Retirement Calculator'!$B$56)^(1/12)-1)))</f>
        <v/>
      </c>
      <c r="H506" s="55" t="str">
        <f>IF(C506="","",FV((1+'Retirement Calculator'!$B$56)^(1/12)-1,AI506,-C506,,0))</f>
        <v/>
      </c>
      <c r="I506" s="71"/>
      <c r="J506" s="99"/>
      <c r="K506" s="99"/>
      <c r="L506" s="102" t="e">
        <f t="shared" si="144"/>
        <v>#N/A</v>
      </c>
      <c r="M506" s="12" t="str">
        <f>IF(I506="","",FV((1+'Retirement Calculator'!$B$57)^(1/12)-1,AR506,-I506,,0))</f>
        <v/>
      </c>
      <c r="N506" s="12" t="str">
        <f>IF(J506="","",(J506+N505)*(1+((1+'Retirement Calculator'!$B$57)^(1/12)-1)))</f>
        <v/>
      </c>
      <c r="O506" s="71"/>
      <c r="P506" s="71"/>
      <c r="Q506" s="99"/>
      <c r="R506" s="69" t="e">
        <f t="shared" si="145"/>
        <v>#N/A</v>
      </c>
      <c r="S506" s="12" t="str">
        <f>IF(O506="","",FV((1+'Retirement Calculator'!$B$58)^(1/12)-1,BA506,-O506,,0))</f>
        <v/>
      </c>
      <c r="T506" s="43" t="str">
        <f>IF(P506="","",(P506+T505)*(1+((1+'Retirement Calculator'!$B$58)^(1/12)-1)))</f>
        <v/>
      </c>
      <c r="U506" s="71"/>
      <c r="V506" s="99"/>
      <c r="W506" s="108" t="str">
        <f>IF(U506="","",(U506+W505)*(1+((1+'Retirement Calculator'!$C$65)^(1/12)-1)))</f>
        <v/>
      </c>
      <c r="X506" s="73">
        <f t="shared" si="140"/>
        <v>0</v>
      </c>
      <c r="Y506" s="83" t="str">
        <f>IF(ISERROR(B506),"",SUM($X$5:X506))</f>
        <v/>
      </c>
      <c r="Z506" s="73">
        <f t="shared" si="141"/>
        <v>0</v>
      </c>
      <c r="AA506" s="83" t="str">
        <f>IF(ISERROR(B506),"",IF(Z506=0,NA(),SUM($Z$5:Z506)))</f>
        <v/>
      </c>
      <c r="AB506" s="83">
        <f t="shared" si="142"/>
        <v>0</v>
      </c>
      <c r="AC506" s="83" t="str">
        <f>IF(ISERROR(B506),"",IF(AB506=0,NA(),SUM($AB$5:AB506)))</f>
        <v/>
      </c>
      <c r="AD506" s="68" t="str">
        <f>IF(ISERROR(AI506),"",IF(AG506=AG505+1,AD505*(1+'Retirement Calculator'!$B$6),AD505))</f>
        <v/>
      </c>
      <c r="AE506" s="135"/>
      <c r="AF506" s="83" t="str">
        <f>IF(AE506="","",NPER((1+'Retirement Calculator'!$B$15)/(1+'Retirement Calculator'!$B$14)-1,-12*AE506,AA506,,1))</f>
        <v/>
      </c>
      <c r="AG506" s="129" t="str">
        <f t="shared" si="146"/>
        <v/>
      </c>
      <c r="AH506" s="43" t="e">
        <f t="shared" si="147"/>
        <v>#N/A</v>
      </c>
      <c r="AI506" s="43" t="e">
        <f>IF(AI505&lt;'Retirement Calculator'!$B$68,AI505+1,NA())</f>
        <v>#N/A</v>
      </c>
      <c r="AJ506" s="47" t="str">
        <f>IF(ISERROR(AI506),"",IF(AG506=AG505+1,AJ505*(1+'Retirement Calculator'!$B$67),AJ505))</f>
        <v/>
      </c>
      <c r="AK506" s="43" t="e">
        <f>IF(ISERROR(AJ506),"",FV((1+'Retirement Calculator'!$B$56)^(1/12)-1,AI506,-AJ506,,0))</f>
        <v>#N/A</v>
      </c>
      <c r="AL506" s="47">
        <f>SUM($AJ$5:AJ506)</f>
        <v>15743347.467671828</v>
      </c>
      <c r="AN506" s="43" t="str">
        <f>IF(C506="","",SUM($C$5:C506))</f>
        <v/>
      </c>
      <c r="AP506" s="43" t="str">
        <f t="shared" si="148"/>
        <v/>
      </c>
      <c r="AQ506" s="43" t="e">
        <f t="shared" si="149"/>
        <v>#N/A</v>
      </c>
      <c r="AR506" s="43" t="e">
        <f>IF(AR505&lt;'Retirement Calculator'!$B$68,AR505+1,NA())</f>
        <v>#N/A</v>
      </c>
      <c r="AS506" s="45" t="str">
        <f>IF(ISERROR(AR506),"",IF(AP506=AP505+1,AS505*(1+'Retirement Calculator'!$B$67),AS505))</f>
        <v/>
      </c>
      <c r="AT506" s="43" t="e">
        <f>IF(ISERROR(AS506),"",FV((1+'Retirement Calculator'!$B$57)^(1/12)-1,AR506,-AS506,,0))</f>
        <v>#N/A</v>
      </c>
      <c r="AU506" s="47" t="e">
        <f>SUM($AJ$5:AS506)</f>
        <v>#N/A</v>
      </c>
      <c r="AW506" s="43" t="str">
        <f>IF(I506="","",SUM($I$5:I506))</f>
        <v/>
      </c>
      <c r="AY506" s="43" t="str">
        <f t="shared" si="150"/>
        <v/>
      </c>
      <c r="AZ506" s="43" t="e">
        <f t="shared" si="151"/>
        <v>#N/A</v>
      </c>
      <c r="BA506" s="43" t="e">
        <f>IF(BA505&lt;'Retirement Calculator'!$B$68,BA505+1,NA())</f>
        <v>#N/A</v>
      </c>
      <c r="BB506" s="45" t="str">
        <f>IF(ISERROR(BA506),"",IF(AY506=AY505+1,BB505*(1+'Retirement Calculator'!$B$67),BB505))</f>
        <v/>
      </c>
      <c r="BC506" s="43" t="e">
        <f>IF(ISERROR(BB506),"",FV((1+'Retirement Calculator'!$B$58)^(1/12)-1,BA506,-BB506,,0))</f>
        <v>#N/A</v>
      </c>
      <c r="BD506" s="47" t="e">
        <f>SUM($AJ$5:BB506)</f>
        <v>#N/A</v>
      </c>
      <c r="BF506" s="43" t="str">
        <f>IF(O506="","",SUM($O$5:O506))</f>
        <v/>
      </c>
      <c r="BH506" s="43" t="str">
        <f t="shared" si="152"/>
        <v/>
      </c>
      <c r="BI506" s="43" t="e">
        <f t="shared" si="153"/>
        <v>#N/A</v>
      </c>
      <c r="BJ506" s="43" t="e">
        <f>IF(BJ505&lt;'Retirement Calculator'!$B$68,BJ505+1,NA())</f>
        <v>#N/A</v>
      </c>
      <c r="BM506" s="43" t="str">
        <f t="shared" si="154"/>
        <v/>
      </c>
      <c r="BN506" s="43" t="e">
        <f t="shared" si="155"/>
        <v>#N/A</v>
      </c>
      <c r="BO506" s="43" t="e">
        <f>IF(BO505&lt;'Retirement Calculator'!$B$68,BO505+1,NA())</f>
        <v>#N/A</v>
      </c>
      <c r="BR506" s="43" t="str">
        <f t="shared" si="156"/>
        <v/>
      </c>
      <c r="BS506" s="43" t="e">
        <f t="shared" si="157"/>
        <v>#N/A</v>
      </c>
      <c r="BT506" s="43" t="e">
        <f>IF(BT505&lt;'Retirement Calculator'!$B$68,BT505+1,NA())</f>
        <v>#N/A</v>
      </c>
      <c r="BW506" s="43" t="str">
        <f t="shared" si="158"/>
        <v/>
      </c>
      <c r="BX506" s="43" t="e">
        <f t="shared" si="159"/>
        <v>#N/A</v>
      </c>
      <c r="BY506" s="43" t="e">
        <f>IF(BY505&lt;'Retirement Calculator'!$B$68,BY505+1,NA())</f>
        <v>#N/A</v>
      </c>
    </row>
    <row r="507" spans="1:77">
      <c r="A507" s="44"/>
      <c r="B507" s="12" t="e">
        <f xml:space="preserve"> IF(ISERROR(F507),NA(),AI507)</f>
        <v>#N/A</v>
      </c>
      <c r="C507" s="71"/>
      <c r="D507" s="104"/>
      <c r="E507" s="99"/>
      <c r="F507" s="102" t="e">
        <f t="shared" si="143"/>
        <v>#N/A</v>
      </c>
      <c r="G507" s="103" t="str">
        <f>IF(D507="","",(D507+G506)*(1+((1+'Retirement Calculator'!$B$56)^(1/12)-1)))</f>
        <v/>
      </c>
      <c r="H507" s="55" t="str">
        <f>IF(C507="","",FV((1+'Retirement Calculator'!$B$56)^(1/12)-1,AI507,-C507,,0))</f>
        <v/>
      </c>
      <c r="I507" s="71"/>
      <c r="J507" s="99"/>
      <c r="K507" s="99"/>
      <c r="L507" s="102" t="e">
        <f t="shared" si="144"/>
        <v>#N/A</v>
      </c>
      <c r="M507" s="12" t="str">
        <f>IF(I507="","",FV((1+'Retirement Calculator'!$B$57)^(1/12)-1,AR507,-I507,,0))</f>
        <v/>
      </c>
      <c r="N507" s="12" t="str">
        <f>IF(J507="","",(J507+N506)*(1+((1+'Retirement Calculator'!$B$57)^(1/12)-1)))</f>
        <v/>
      </c>
      <c r="O507" s="71"/>
      <c r="P507" s="71"/>
      <c r="Q507" s="99"/>
      <c r="R507" s="69" t="e">
        <f t="shared" si="145"/>
        <v>#N/A</v>
      </c>
      <c r="S507" s="12" t="str">
        <f>IF(O507="","",FV((1+'Retirement Calculator'!$B$58)^(1/12)-1,BA507,-O507,,0))</f>
        <v/>
      </c>
      <c r="T507" s="43" t="str">
        <f>IF(P507="","",(P507+T506)*(1+((1+'Retirement Calculator'!$B$58)^(1/12)-1)))</f>
        <v/>
      </c>
      <c r="U507" s="71"/>
      <c r="V507" s="99"/>
      <c r="W507" s="108" t="str">
        <f>IF(U507="","",(U507+W506)*(1+((1+'Retirement Calculator'!$C$65)^(1/12)-1)))</f>
        <v/>
      </c>
      <c r="X507" s="73">
        <f t="shared" si="140"/>
        <v>0</v>
      </c>
      <c r="Y507" s="83" t="str">
        <f>IF(ISERROR(B507),"",SUM($X$5:X507))</f>
        <v/>
      </c>
      <c r="Z507" s="73">
        <f t="shared" si="141"/>
        <v>0</v>
      </c>
      <c r="AA507" s="83" t="str">
        <f>IF(ISERROR(B507),"",IF(Z507=0,NA(),SUM($Z$5:Z507)))</f>
        <v/>
      </c>
      <c r="AB507" s="83">
        <f t="shared" si="142"/>
        <v>0</v>
      </c>
      <c r="AC507" s="83" t="str">
        <f>IF(ISERROR(B507),"",IF(AB507=0,NA(),SUM($AB$5:AB507)))</f>
        <v/>
      </c>
      <c r="AD507" s="68" t="str">
        <f>IF(ISERROR(AI507),"",IF(AG507=AG506+1,AD506*(1+'Retirement Calculator'!$B$6),AD506))</f>
        <v/>
      </c>
      <c r="AE507" s="135"/>
      <c r="AF507" s="83" t="str">
        <f>IF(AE507="","",NPER((1+'Retirement Calculator'!$B$15)/(1+'Retirement Calculator'!$B$14)-1,-12*AE507,AA507,,1))</f>
        <v/>
      </c>
      <c r="AG507" s="129" t="str">
        <f t="shared" si="146"/>
        <v/>
      </c>
      <c r="AH507" s="43" t="e">
        <f t="shared" si="147"/>
        <v>#N/A</v>
      </c>
      <c r="AI507" s="43" t="e">
        <f>IF(AI506&lt;'Retirement Calculator'!$B$68,AI506+1,NA())</f>
        <v>#N/A</v>
      </c>
      <c r="AJ507" s="47" t="str">
        <f>IF(ISERROR(AI507),"",IF(AG507=AG506+1,AJ506*(1+'Retirement Calculator'!$B$67),AJ506))</f>
        <v/>
      </c>
      <c r="AK507" s="43" t="e">
        <f>IF(ISERROR(AJ507),"",FV((1+'Retirement Calculator'!$B$56)^(1/12)-1,AI507,-AJ507,,0))</f>
        <v>#N/A</v>
      </c>
      <c r="AL507" s="47">
        <f>SUM($AJ$5:AJ507)</f>
        <v>15743347.467671828</v>
      </c>
      <c r="AN507" s="43" t="str">
        <f>IF(C507="","",SUM($C$5:C507))</f>
        <v/>
      </c>
      <c r="AP507" s="43" t="str">
        <f t="shared" si="148"/>
        <v/>
      </c>
      <c r="AQ507" s="43" t="e">
        <f t="shared" si="149"/>
        <v>#N/A</v>
      </c>
      <c r="AR507" s="43" t="e">
        <f>IF(AR506&lt;'Retirement Calculator'!$B$68,AR506+1,NA())</f>
        <v>#N/A</v>
      </c>
      <c r="AS507" s="45" t="str">
        <f>IF(ISERROR(AR507),"",IF(AP507=AP506+1,AS506*(1+'Retirement Calculator'!$B$67),AS506))</f>
        <v/>
      </c>
      <c r="AT507" s="43" t="e">
        <f>IF(ISERROR(AS507),"",FV((1+'Retirement Calculator'!$B$57)^(1/12)-1,AR507,-AS507,,0))</f>
        <v>#N/A</v>
      </c>
      <c r="AU507" s="47" t="e">
        <f>SUM($AJ$5:AS507)</f>
        <v>#N/A</v>
      </c>
      <c r="AW507" s="43" t="str">
        <f>IF(I507="","",SUM($I$5:I507))</f>
        <v/>
      </c>
      <c r="AY507" s="43" t="str">
        <f t="shared" si="150"/>
        <v/>
      </c>
      <c r="AZ507" s="43" t="e">
        <f t="shared" si="151"/>
        <v>#N/A</v>
      </c>
      <c r="BA507" s="43" t="e">
        <f>IF(BA506&lt;'Retirement Calculator'!$B$68,BA506+1,NA())</f>
        <v>#N/A</v>
      </c>
      <c r="BB507" s="45" t="str">
        <f>IF(ISERROR(BA507),"",IF(AY507=AY506+1,BB506*(1+'Retirement Calculator'!$B$67),BB506))</f>
        <v/>
      </c>
      <c r="BC507" s="43" t="e">
        <f>IF(ISERROR(BB507),"",FV((1+'Retirement Calculator'!$B$58)^(1/12)-1,BA507,-BB507,,0))</f>
        <v>#N/A</v>
      </c>
      <c r="BD507" s="47" t="e">
        <f>SUM($AJ$5:BB507)</f>
        <v>#N/A</v>
      </c>
      <c r="BF507" s="43" t="str">
        <f>IF(O507="","",SUM($O$5:O507))</f>
        <v/>
      </c>
      <c r="BH507" s="43" t="str">
        <f t="shared" si="152"/>
        <v/>
      </c>
      <c r="BI507" s="43" t="e">
        <f t="shared" si="153"/>
        <v>#N/A</v>
      </c>
      <c r="BJ507" s="43" t="e">
        <f>IF(BJ506&lt;'Retirement Calculator'!$B$68,BJ506+1,NA())</f>
        <v>#N/A</v>
      </c>
      <c r="BM507" s="43" t="str">
        <f t="shared" si="154"/>
        <v/>
      </c>
      <c r="BN507" s="43" t="e">
        <f t="shared" si="155"/>
        <v>#N/A</v>
      </c>
      <c r="BO507" s="43" t="e">
        <f>IF(BO506&lt;'Retirement Calculator'!$B$68,BO506+1,NA())</f>
        <v>#N/A</v>
      </c>
      <c r="BR507" s="43" t="str">
        <f t="shared" si="156"/>
        <v/>
      </c>
      <c r="BS507" s="43" t="e">
        <f t="shared" si="157"/>
        <v>#N/A</v>
      </c>
      <c r="BT507" s="43" t="e">
        <f>IF(BT506&lt;'Retirement Calculator'!$B$68,BT506+1,NA())</f>
        <v>#N/A</v>
      </c>
      <c r="BW507" s="43" t="str">
        <f t="shared" si="158"/>
        <v/>
      </c>
      <c r="BX507" s="43" t="e">
        <f t="shared" si="159"/>
        <v>#N/A</v>
      </c>
      <c r="BY507" s="43" t="e">
        <f>IF(BY506&lt;'Retirement Calculator'!$B$68,BY506+1,NA())</f>
        <v>#N/A</v>
      </c>
    </row>
    <row r="508" spans="1:77">
      <c r="A508" s="44"/>
      <c r="B508" s="12" t="e">
        <f xml:space="preserve"> IF(ISERROR(F508),NA(),AI508)</f>
        <v>#N/A</v>
      </c>
      <c r="C508" s="71"/>
      <c r="D508" s="104"/>
      <c r="E508" s="99"/>
      <c r="F508" s="102" t="e">
        <f t="shared" si="143"/>
        <v>#N/A</v>
      </c>
      <c r="G508" s="103" t="str">
        <f>IF(D508="","",(D508+G507)*(1+((1+'Retirement Calculator'!$B$56)^(1/12)-1)))</f>
        <v/>
      </c>
      <c r="H508" s="55" t="str">
        <f>IF(C508="","",FV((1+'Retirement Calculator'!$B$56)^(1/12)-1,AI508,-C508,,0))</f>
        <v/>
      </c>
      <c r="I508" s="71"/>
      <c r="J508" s="99"/>
      <c r="K508" s="99"/>
      <c r="L508" s="102" t="e">
        <f t="shared" si="144"/>
        <v>#N/A</v>
      </c>
      <c r="M508" s="12" t="str">
        <f>IF(I508="","",FV((1+'Retirement Calculator'!$B$57)^(1/12)-1,AR508,-I508,,0))</f>
        <v/>
      </c>
      <c r="N508" s="12" t="str">
        <f>IF(J508="","",(J508+N507)*(1+((1+'Retirement Calculator'!$B$57)^(1/12)-1)))</f>
        <v/>
      </c>
      <c r="O508" s="71"/>
      <c r="P508" s="71"/>
      <c r="Q508" s="99"/>
      <c r="R508" s="69" t="e">
        <f t="shared" si="145"/>
        <v>#N/A</v>
      </c>
      <c r="S508" s="12" t="str">
        <f>IF(O508="","",FV((1+'Retirement Calculator'!$B$58)^(1/12)-1,BA508,-O508,,0))</f>
        <v/>
      </c>
      <c r="T508" s="43" t="str">
        <f>IF(P508="","",(P508+T507)*(1+((1+'Retirement Calculator'!$B$58)^(1/12)-1)))</f>
        <v/>
      </c>
      <c r="U508" s="71"/>
      <c r="V508" s="99"/>
      <c r="W508" s="108" t="str">
        <f>IF(U508="","",(U508+W507)*(1+((1+'Retirement Calculator'!$C$65)^(1/12)-1)))</f>
        <v/>
      </c>
      <c r="X508" s="73">
        <f t="shared" si="140"/>
        <v>0</v>
      </c>
      <c r="Y508" s="83" t="str">
        <f>IF(ISERROR(B508),"",SUM($X$5:X508))</f>
        <v/>
      </c>
      <c r="Z508" s="73">
        <f t="shared" si="141"/>
        <v>0</v>
      </c>
      <c r="AA508" s="83" t="str">
        <f>IF(ISERROR(B508),"",IF(Z508=0,NA(),SUM($Z$5:Z508)))</f>
        <v/>
      </c>
      <c r="AB508" s="83">
        <f t="shared" si="142"/>
        <v>0</v>
      </c>
      <c r="AC508" s="83" t="str">
        <f>IF(ISERROR(B508),"",IF(AB508=0,NA(),SUM($AB$5:AB508)))</f>
        <v/>
      </c>
      <c r="AD508" s="68" t="str">
        <f>IF(ISERROR(AI508),"",IF(AG508=AG507+1,AD507*(1+'Retirement Calculator'!$B$6),AD507))</f>
        <v/>
      </c>
      <c r="AE508" s="135"/>
      <c r="AF508" s="83" t="str">
        <f>IF(AE508="","",NPER((1+'Retirement Calculator'!$B$15)/(1+'Retirement Calculator'!$B$14)-1,-12*AE508,AA508,,1))</f>
        <v/>
      </c>
      <c r="AG508" s="129" t="str">
        <f t="shared" si="146"/>
        <v/>
      </c>
      <c r="AH508" s="43" t="e">
        <f t="shared" si="147"/>
        <v>#N/A</v>
      </c>
      <c r="AI508" s="43" t="e">
        <f>IF(AI507&lt;'Retirement Calculator'!$B$68,AI507+1,NA())</f>
        <v>#N/A</v>
      </c>
      <c r="AJ508" s="47" t="str">
        <f>IF(ISERROR(AI508),"",IF(AG508=AG507+1,AJ507*(1+'Retirement Calculator'!$B$67),AJ507))</f>
        <v/>
      </c>
      <c r="AK508" s="43" t="e">
        <f>IF(ISERROR(AJ508),"",FV((1+'Retirement Calculator'!$B$56)^(1/12)-1,AI508,-AJ508,,0))</f>
        <v>#N/A</v>
      </c>
      <c r="AL508" s="47">
        <f>SUM($AJ$5:AJ508)</f>
        <v>15743347.467671828</v>
      </c>
      <c r="AN508" s="43" t="str">
        <f>IF(C508="","",SUM($C$5:C508))</f>
        <v/>
      </c>
      <c r="AP508" s="43" t="str">
        <f t="shared" si="148"/>
        <v/>
      </c>
      <c r="AQ508" s="43" t="e">
        <f t="shared" si="149"/>
        <v>#N/A</v>
      </c>
      <c r="AR508" s="43" t="e">
        <f>IF(AR507&lt;'Retirement Calculator'!$B$68,AR507+1,NA())</f>
        <v>#N/A</v>
      </c>
      <c r="AS508" s="45" t="str">
        <f>IF(ISERROR(AR508),"",IF(AP508=AP507+1,AS507*(1+'Retirement Calculator'!$B$67),AS507))</f>
        <v/>
      </c>
      <c r="AT508" s="43" t="e">
        <f>IF(ISERROR(AS508),"",FV((1+'Retirement Calculator'!$B$57)^(1/12)-1,AR508,-AS508,,0))</f>
        <v>#N/A</v>
      </c>
      <c r="AU508" s="47" t="e">
        <f>SUM($AJ$5:AS508)</f>
        <v>#N/A</v>
      </c>
      <c r="AW508" s="43" t="str">
        <f>IF(I508="","",SUM($I$5:I508))</f>
        <v/>
      </c>
      <c r="AY508" s="43" t="str">
        <f t="shared" si="150"/>
        <v/>
      </c>
      <c r="AZ508" s="43" t="e">
        <f t="shared" si="151"/>
        <v>#N/A</v>
      </c>
      <c r="BA508" s="43" t="e">
        <f>IF(BA507&lt;'Retirement Calculator'!$B$68,BA507+1,NA())</f>
        <v>#N/A</v>
      </c>
      <c r="BB508" s="45" t="str">
        <f>IF(ISERROR(BA508),"",IF(AY508=AY507+1,BB507*(1+'Retirement Calculator'!$B$67),BB507))</f>
        <v/>
      </c>
      <c r="BC508" s="43" t="e">
        <f>IF(ISERROR(BB508),"",FV((1+'Retirement Calculator'!$B$58)^(1/12)-1,BA508,-BB508,,0))</f>
        <v>#N/A</v>
      </c>
      <c r="BD508" s="47" t="e">
        <f>SUM($AJ$5:BB508)</f>
        <v>#N/A</v>
      </c>
      <c r="BF508" s="43" t="str">
        <f>IF(O508="","",SUM($O$5:O508))</f>
        <v/>
      </c>
      <c r="BH508" s="43" t="str">
        <f t="shared" si="152"/>
        <v/>
      </c>
      <c r="BI508" s="43" t="e">
        <f t="shared" si="153"/>
        <v>#N/A</v>
      </c>
      <c r="BJ508" s="43" t="e">
        <f>IF(BJ507&lt;'Retirement Calculator'!$B$68,BJ507+1,NA())</f>
        <v>#N/A</v>
      </c>
      <c r="BM508" s="43" t="str">
        <f t="shared" si="154"/>
        <v/>
      </c>
      <c r="BN508" s="43" t="e">
        <f t="shared" si="155"/>
        <v>#N/A</v>
      </c>
      <c r="BO508" s="43" t="e">
        <f>IF(BO507&lt;'Retirement Calculator'!$B$68,BO507+1,NA())</f>
        <v>#N/A</v>
      </c>
      <c r="BR508" s="43" t="str">
        <f t="shared" si="156"/>
        <v/>
      </c>
      <c r="BS508" s="43" t="e">
        <f t="shared" si="157"/>
        <v>#N/A</v>
      </c>
      <c r="BT508" s="43" t="e">
        <f>IF(BT507&lt;'Retirement Calculator'!$B$68,BT507+1,NA())</f>
        <v>#N/A</v>
      </c>
      <c r="BW508" s="43" t="str">
        <f t="shared" si="158"/>
        <v/>
      </c>
      <c r="BX508" s="43" t="e">
        <f t="shared" si="159"/>
        <v>#N/A</v>
      </c>
      <c r="BY508" s="43" t="e">
        <f>IF(BY507&lt;'Retirement Calculator'!$B$68,BY507+1,NA())</f>
        <v>#N/A</v>
      </c>
    </row>
    <row r="509" spans="1:77">
      <c r="A509" s="44"/>
      <c r="B509" s="12" t="e">
        <f xml:space="preserve"> IF(ISERROR(F509),NA(),AI509)</f>
        <v>#N/A</v>
      </c>
      <c r="C509" s="71"/>
      <c r="D509" s="104"/>
      <c r="E509" s="99"/>
      <c r="F509" s="102" t="e">
        <f t="shared" si="143"/>
        <v>#N/A</v>
      </c>
      <c r="G509" s="103" t="str">
        <f>IF(D509="","",(D509+G508)*(1+((1+'Retirement Calculator'!$B$56)^(1/12)-1)))</f>
        <v/>
      </c>
      <c r="H509" s="55" t="str">
        <f>IF(C509="","",FV((1+'Retirement Calculator'!$B$56)^(1/12)-1,AI509,-C509,,0))</f>
        <v/>
      </c>
      <c r="I509" s="71"/>
      <c r="J509" s="99"/>
      <c r="K509" s="99"/>
      <c r="L509" s="102" t="e">
        <f t="shared" si="144"/>
        <v>#N/A</v>
      </c>
      <c r="M509" s="12" t="str">
        <f>IF(I509="","",FV((1+'Retirement Calculator'!$B$57)^(1/12)-1,AR509,-I509,,0))</f>
        <v/>
      </c>
      <c r="N509" s="12" t="str">
        <f>IF(J509="","",(J509+N508)*(1+((1+'Retirement Calculator'!$B$57)^(1/12)-1)))</f>
        <v/>
      </c>
      <c r="O509" s="71"/>
      <c r="P509" s="71"/>
      <c r="Q509" s="99"/>
      <c r="R509" s="69" t="e">
        <f t="shared" si="145"/>
        <v>#N/A</v>
      </c>
      <c r="S509" s="12" t="str">
        <f>IF(O509="","",FV((1+'Retirement Calculator'!$B$58)^(1/12)-1,BA509,-O509,,0))</f>
        <v/>
      </c>
      <c r="T509" s="43" t="str">
        <f>IF(P509="","",(P509+T508)*(1+((1+'Retirement Calculator'!$B$58)^(1/12)-1)))</f>
        <v/>
      </c>
      <c r="U509" s="71"/>
      <c r="V509" s="99"/>
      <c r="W509" s="108" t="str">
        <f>IF(U509="","",(U509+W508)*(1+((1+'Retirement Calculator'!$C$65)^(1/12)-1)))</f>
        <v/>
      </c>
      <c r="X509" s="73">
        <f t="shared" si="140"/>
        <v>0</v>
      </c>
      <c r="Y509" s="83" t="str">
        <f>IF(ISERROR(B509),"",SUM($X$5:X509))</f>
        <v/>
      </c>
      <c r="Z509" s="73">
        <f t="shared" si="141"/>
        <v>0</v>
      </c>
      <c r="AA509" s="83" t="str">
        <f>IF(ISERROR(B509),"",IF(Z509=0,NA(),SUM($Z$5:Z509)))</f>
        <v/>
      </c>
      <c r="AB509" s="83">
        <f t="shared" si="142"/>
        <v>0</v>
      </c>
      <c r="AC509" s="83" t="str">
        <f>IF(ISERROR(B509),"",IF(AB509=0,NA(),SUM($AB$5:AB509)))</f>
        <v/>
      </c>
      <c r="AD509" s="68" t="str">
        <f>IF(ISERROR(AI509),"",IF(AG509=AG508+1,AD508*(1+'Retirement Calculator'!$B$6),AD508))</f>
        <v/>
      </c>
      <c r="AE509" s="135"/>
      <c r="AF509" s="83" t="str">
        <f>IF(AE509="","",NPER((1+'Retirement Calculator'!$B$15)/(1+'Retirement Calculator'!$B$14)-1,-12*AE509,AA509,,1))</f>
        <v/>
      </c>
      <c r="AG509" s="129" t="str">
        <f t="shared" si="146"/>
        <v/>
      </c>
      <c r="AH509" s="43" t="e">
        <f t="shared" si="147"/>
        <v>#N/A</v>
      </c>
      <c r="AI509" s="43" t="e">
        <f>IF(AI508&lt;'Retirement Calculator'!$B$68,AI508+1,NA())</f>
        <v>#N/A</v>
      </c>
      <c r="AJ509" s="47" t="str">
        <f>IF(ISERROR(AI509),"",IF(AG509=AG508+1,AJ508*(1+'Retirement Calculator'!$B$67),AJ508))</f>
        <v/>
      </c>
      <c r="AK509" s="43" t="e">
        <f>IF(ISERROR(AJ509),"",FV((1+'Retirement Calculator'!$B$56)^(1/12)-1,AI509,-AJ509,,0))</f>
        <v>#N/A</v>
      </c>
      <c r="AL509" s="47">
        <f>SUM($AJ$5:AJ509)</f>
        <v>15743347.467671828</v>
      </c>
      <c r="AN509" s="43" t="str">
        <f>IF(C509="","",SUM($C$5:C509))</f>
        <v/>
      </c>
      <c r="AP509" s="43" t="str">
        <f t="shared" si="148"/>
        <v/>
      </c>
      <c r="AQ509" s="43" t="e">
        <f t="shared" si="149"/>
        <v>#N/A</v>
      </c>
      <c r="AR509" s="43" t="e">
        <f>IF(AR508&lt;'Retirement Calculator'!$B$68,AR508+1,NA())</f>
        <v>#N/A</v>
      </c>
      <c r="AS509" s="45" t="str">
        <f>IF(ISERROR(AR509),"",IF(AP509=AP508+1,AS508*(1+'Retirement Calculator'!$B$67),AS508))</f>
        <v/>
      </c>
      <c r="AT509" s="43" t="e">
        <f>IF(ISERROR(AS509),"",FV((1+'Retirement Calculator'!$B$57)^(1/12)-1,AR509,-AS509,,0))</f>
        <v>#N/A</v>
      </c>
      <c r="AU509" s="47" t="e">
        <f>SUM($AJ$5:AS509)</f>
        <v>#N/A</v>
      </c>
      <c r="AW509" s="43" t="str">
        <f>IF(I509="","",SUM($I$5:I509))</f>
        <v/>
      </c>
      <c r="AY509" s="43" t="str">
        <f t="shared" si="150"/>
        <v/>
      </c>
      <c r="AZ509" s="43" t="e">
        <f t="shared" si="151"/>
        <v>#N/A</v>
      </c>
      <c r="BA509" s="43" t="e">
        <f>IF(BA508&lt;'Retirement Calculator'!$B$68,BA508+1,NA())</f>
        <v>#N/A</v>
      </c>
      <c r="BB509" s="45" t="str">
        <f>IF(ISERROR(BA509),"",IF(AY509=AY508+1,BB508*(1+'Retirement Calculator'!$B$67),BB508))</f>
        <v/>
      </c>
      <c r="BC509" s="43" t="e">
        <f>IF(ISERROR(BB509),"",FV((1+'Retirement Calculator'!$B$58)^(1/12)-1,BA509,-BB509,,0))</f>
        <v>#N/A</v>
      </c>
      <c r="BD509" s="47" t="e">
        <f>SUM($AJ$5:BB509)</f>
        <v>#N/A</v>
      </c>
      <c r="BF509" s="43" t="str">
        <f>IF(O509="","",SUM($O$5:O509))</f>
        <v/>
      </c>
      <c r="BH509" s="43" t="str">
        <f t="shared" si="152"/>
        <v/>
      </c>
      <c r="BI509" s="43" t="e">
        <f t="shared" si="153"/>
        <v>#N/A</v>
      </c>
      <c r="BJ509" s="43" t="e">
        <f>IF(BJ508&lt;'Retirement Calculator'!$B$68,BJ508+1,NA())</f>
        <v>#N/A</v>
      </c>
      <c r="BM509" s="43" t="str">
        <f t="shared" si="154"/>
        <v/>
      </c>
      <c r="BN509" s="43" t="e">
        <f t="shared" si="155"/>
        <v>#N/A</v>
      </c>
      <c r="BO509" s="43" t="e">
        <f>IF(BO508&lt;'Retirement Calculator'!$B$68,BO508+1,NA())</f>
        <v>#N/A</v>
      </c>
      <c r="BR509" s="43" t="str">
        <f t="shared" si="156"/>
        <v/>
      </c>
      <c r="BS509" s="43" t="e">
        <f t="shared" si="157"/>
        <v>#N/A</v>
      </c>
      <c r="BT509" s="43" t="e">
        <f>IF(BT508&lt;'Retirement Calculator'!$B$68,BT508+1,NA())</f>
        <v>#N/A</v>
      </c>
      <c r="BW509" s="43" t="str">
        <f t="shared" si="158"/>
        <v/>
      </c>
      <c r="BX509" s="43" t="e">
        <f t="shared" si="159"/>
        <v>#N/A</v>
      </c>
      <c r="BY509" s="43" t="e">
        <f>IF(BY508&lt;'Retirement Calculator'!$B$68,BY508+1,NA())</f>
        <v>#N/A</v>
      </c>
    </row>
    <row r="510" spans="1:77">
      <c r="A510" s="44"/>
      <c r="B510" s="12" t="e">
        <f xml:space="preserve"> IF(ISERROR(F510),NA(),AI510)</f>
        <v>#N/A</v>
      </c>
      <c r="C510" s="71"/>
      <c r="D510" s="104"/>
      <c r="E510" s="99"/>
      <c r="F510" s="102" t="e">
        <f t="shared" si="143"/>
        <v>#N/A</v>
      </c>
      <c r="G510" s="103" t="str">
        <f>IF(D510="","",(D510+G509)*(1+((1+'Retirement Calculator'!$B$56)^(1/12)-1)))</f>
        <v/>
      </c>
      <c r="H510" s="55" t="str">
        <f>IF(C510="","",FV((1+'Retirement Calculator'!$B$56)^(1/12)-1,AI510,-C510,,0))</f>
        <v/>
      </c>
      <c r="I510" s="71"/>
      <c r="J510" s="99"/>
      <c r="K510" s="99"/>
      <c r="L510" s="102" t="e">
        <f t="shared" si="144"/>
        <v>#N/A</v>
      </c>
      <c r="M510" s="12" t="str">
        <f>IF(I510="","",FV((1+'Retirement Calculator'!$B$57)^(1/12)-1,AR510,-I510,,0))</f>
        <v/>
      </c>
      <c r="N510" s="12" t="str">
        <f>IF(J510="","",(J510+N509)*(1+((1+'Retirement Calculator'!$B$57)^(1/12)-1)))</f>
        <v/>
      </c>
      <c r="O510" s="71"/>
      <c r="P510" s="71"/>
      <c r="Q510" s="99"/>
      <c r="R510" s="69" t="e">
        <f t="shared" si="145"/>
        <v>#N/A</v>
      </c>
      <c r="S510" s="12" t="str">
        <f>IF(O510="","",FV((1+'Retirement Calculator'!$B$58)^(1/12)-1,BA510,-O510,,0))</f>
        <v/>
      </c>
      <c r="T510" s="43" t="str">
        <f>IF(P510="","",(P510+T509)*(1+((1+'Retirement Calculator'!$B$58)^(1/12)-1)))</f>
        <v/>
      </c>
      <c r="U510" s="71"/>
      <c r="V510" s="99"/>
      <c r="W510" s="108" t="str">
        <f>IF(U510="","",(U510+W509)*(1+((1+'Retirement Calculator'!$C$65)^(1/12)-1)))</f>
        <v/>
      </c>
      <c r="X510" s="73">
        <f t="shared" si="140"/>
        <v>0</v>
      </c>
      <c r="Y510" s="83" t="str">
        <f>IF(ISERROR(B510),"",SUM($X$5:X510))</f>
        <v/>
      </c>
      <c r="Z510" s="73">
        <f t="shared" si="141"/>
        <v>0</v>
      </c>
      <c r="AA510" s="83" t="str">
        <f>IF(ISERROR(B510),"",IF(Z510=0,NA(),SUM($Z$5:Z510)))</f>
        <v/>
      </c>
      <c r="AB510" s="83">
        <f t="shared" si="142"/>
        <v>0</v>
      </c>
      <c r="AC510" s="83" t="str">
        <f>IF(ISERROR(B510),"",IF(AB510=0,NA(),SUM($AB$5:AB510)))</f>
        <v/>
      </c>
      <c r="AD510" s="68" t="str">
        <f>IF(ISERROR(AI510),"",IF(AG510=AG509+1,AD509*(1+'Retirement Calculator'!$B$6),AD509))</f>
        <v/>
      </c>
      <c r="AE510" s="135"/>
      <c r="AF510" s="83" t="str">
        <f>IF(AE510="","",NPER((1+'Retirement Calculator'!$B$15)/(1+'Retirement Calculator'!$B$14)-1,-12*AE510,AA510,,1))</f>
        <v/>
      </c>
      <c r="AG510" s="129" t="str">
        <f t="shared" si="146"/>
        <v/>
      </c>
      <c r="AH510" s="43" t="e">
        <f t="shared" si="147"/>
        <v>#N/A</v>
      </c>
      <c r="AI510" s="43" t="e">
        <f>IF(AI509&lt;'Retirement Calculator'!$B$68,AI509+1,NA())</f>
        <v>#N/A</v>
      </c>
      <c r="AJ510" s="47" t="str">
        <f>IF(ISERROR(AI510),"",IF(AG510=AG509+1,AJ509*(1+'Retirement Calculator'!$B$67),AJ509))</f>
        <v/>
      </c>
      <c r="AK510" s="43" t="e">
        <f>IF(ISERROR(AJ510),"",FV((1+'Retirement Calculator'!$B$56)^(1/12)-1,AI510,-AJ510,,0))</f>
        <v>#N/A</v>
      </c>
      <c r="AL510" s="47">
        <f>SUM($AJ$5:AJ510)</f>
        <v>15743347.467671828</v>
      </c>
      <c r="AN510" s="43" t="str">
        <f>IF(C510="","",SUM($C$5:C510))</f>
        <v/>
      </c>
      <c r="AP510" s="43" t="str">
        <f t="shared" si="148"/>
        <v/>
      </c>
      <c r="AQ510" s="43" t="e">
        <f t="shared" si="149"/>
        <v>#N/A</v>
      </c>
      <c r="AR510" s="43" t="e">
        <f>IF(AR509&lt;'Retirement Calculator'!$B$68,AR509+1,NA())</f>
        <v>#N/A</v>
      </c>
      <c r="AS510" s="45" t="str">
        <f>IF(ISERROR(AR510),"",IF(AP510=AP509+1,AS509*(1+'Retirement Calculator'!$B$67),AS509))</f>
        <v/>
      </c>
      <c r="AT510" s="43" t="e">
        <f>IF(ISERROR(AS510),"",FV((1+'Retirement Calculator'!$B$57)^(1/12)-1,AR510,-AS510,,0))</f>
        <v>#N/A</v>
      </c>
      <c r="AU510" s="47" t="e">
        <f>SUM($AJ$5:AS510)</f>
        <v>#N/A</v>
      </c>
      <c r="AW510" s="43" t="str">
        <f>IF(I510="","",SUM($I$5:I510))</f>
        <v/>
      </c>
      <c r="AY510" s="43" t="str">
        <f t="shared" si="150"/>
        <v/>
      </c>
      <c r="AZ510" s="43" t="e">
        <f t="shared" si="151"/>
        <v>#N/A</v>
      </c>
      <c r="BA510" s="43" t="e">
        <f>IF(BA509&lt;'Retirement Calculator'!$B$68,BA509+1,NA())</f>
        <v>#N/A</v>
      </c>
      <c r="BB510" s="45" t="str">
        <f>IF(ISERROR(BA510),"",IF(AY510=AY509+1,BB509*(1+'Retirement Calculator'!$B$67),BB509))</f>
        <v/>
      </c>
      <c r="BC510" s="43" t="e">
        <f>IF(ISERROR(BB510),"",FV((1+'Retirement Calculator'!$B$58)^(1/12)-1,BA510,-BB510,,0))</f>
        <v>#N/A</v>
      </c>
      <c r="BD510" s="47" t="e">
        <f>SUM($AJ$5:BB510)</f>
        <v>#N/A</v>
      </c>
      <c r="BF510" s="43" t="str">
        <f>IF(O510="","",SUM($O$5:O510))</f>
        <v/>
      </c>
      <c r="BH510" s="43" t="str">
        <f t="shared" si="152"/>
        <v/>
      </c>
      <c r="BI510" s="43" t="e">
        <f t="shared" si="153"/>
        <v>#N/A</v>
      </c>
      <c r="BJ510" s="43" t="e">
        <f>IF(BJ509&lt;'Retirement Calculator'!$B$68,BJ509+1,NA())</f>
        <v>#N/A</v>
      </c>
      <c r="BM510" s="43" t="str">
        <f t="shared" si="154"/>
        <v/>
      </c>
      <c r="BN510" s="43" t="e">
        <f t="shared" si="155"/>
        <v>#N/A</v>
      </c>
      <c r="BO510" s="43" t="e">
        <f>IF(BO509&lt;'Retirement Calculator'!$B$68,BO509+1,NA())</f>
        <v>#N/A</v>
      </c>
      <c r="BR510" s="43" t="str">
        <f t="shared" si="156"/>
        <v/>
      </c>
      <c r="BS510" s="43" t="e">
        <f t="shared" si="157"/>
        <v>#N/A</v>
      </c>
      <c r="BT510" s="43" t="e">
        <f>IF(BT509&lt;'Retirement Calculator'!$B$68,BT509+1,NA())</f>
        <v>#N/A</v>
      </c>
      <c r="BW510" s="43" t="str">
        <f t="shared" si="158"/>
        <v/>
      </c>
      <c r="BX510" s="43" t="e">
        <f t="shared" si="159"/>
        <v>#N/A</v>
      </c>
      <c r="BY510" s="43" t="e">
        <f>IF(BY509&lt;'Retirement Calculator'!$B$68,BY509+1,NA())</f>
        <v>#N/A</v>
      </c>
    </row>
    <row r="511" spans="1:77">
      <c r="A511" s="44"/>
      <c r="B511" s="12" t="e">
        <f xml:space="preserve"> IF(ISERROR(F511),NA(),AI511)</f>
        <v>#N/A</v>
      </c>
      <c r="C511" s="71"/>
      <c r="D511" s="104"/>
      <c r="E511" s="99"/>
      <c r="F511" s="102" t="e">
        <f t="shared" si="143"/>
        <v>#N/A</v>
      </c>
      <c r="G511" s="103" t="str">
        <f>IF(D511="","",(D511+G510)*(1+((1+'Retirement Calculator'!$B$56)^(1/12)-1)))</f>
        <v/>
      </c>
      <c r="H511" s="55" t="str">
        <f>IF(C511="","",FV((1+'Retirement Calculator'!$B$56)^(1/12)-1,AI511,-C511,,0))</f>
        <v/>
      </c>
      <c r="I511" s="71"/>
      <c r="J511" s="99"/>
      <c r="K511" s="99"/>
      <c r="L511" s="102" t="e">
        <f t="shared" si="144"/>
        <v>#N/A</v>
      </c>
      <c r="M511" s="12" t="str">
        <f>IF(I511="","",FV((1+'Retirement Calculator'!$B$57)^(1/12)-1,AR511,-I511,,0))</f>
        <v/>
      </c>
      <c r="N511" s="12" t="str">
        <f>IF(J511="","",(J511+N510)*(1+((1+'Retirement Calculator'!$B$57)^(1/12)-1)))</f>
        <v/>
      </c>
      <c r="O511" s="71"/>
      <c r="P511" s="71"/>
      <c r="Q511" s="99"/>
      <c r="R511" s="69" t="e">
        <f t="shared" si="145"/>
        <v>#N/A</v>
      </c>
      <c r="S511" s="12" t="str">
        <f>IF(O511="","",FV((1+'Retirement Calculator'!$B$58)^(1/12)-1,BA511,-O511,,0))</f>
        <v/>
      </c>
      <c r="T511" s="43" t="str">
        <f>IF(P511="","",(P511+T510)*(1+((1+'Retirement Calculator'!$B$58)^(1/12)-1)))</f>
        <v/>
      </c>
      <c r="U511" s="71"/>
      <c r="V511" s="99"/>
      <c r="W511" s="108" t="str">
        <f>IF(U511="","",(U511+W510)*(1+((1+'Retirement Calculator'!$C$65)^(1/12)-1)))</f>
        <v/>
      </c>
      <c r="X511" s="73">
        <f t="shared" si="140"/>
        <v>0</v>
      </c>
      <c r="Y511" s="83" t="str">
        <f>IF(ISERROR(B511),"",SUM($X$5:X511))</f>
        <v/>
      </c>
      <c r="Z511" s="73">
        <f t="shared" si="141"/>
        <v>0</v>
      </c>
      <c r="AA511" s="83" t="str">
        <f>IF(ISERROR(B511),"",IF(Z511=0,NA(),SUM($Z$5:Z511)))</f>
        <v/>
      </c>
      <c r="AB511" s="83">
        <f t="shared" si="142"/>
        <v>0</v>
      </c>
      <c r="AC511" s="83" t="str">
        <f>IF(ISERROR(B511),"",IF(AB511=0,NA(),SUM($AB$5:AB511)))</f>
        <v/>
      </c>
      <c r="AD511" s="68" t="str">
        <f>IF(ISERROR(AI511),"",IF(AG511=AG510+1,AD510*(1+'Retirement Calculator'!$B$6),AD510))</f>
        <v/>
      </c>
      <c r="AE511" s="135"/>
      <c r="AF511" s="83" t="str">
        <f>IF(AE511="","",NPER((1+'Retirement Calculator'!$B$15)/(1+'Retirement Calculator'!$B$14)-1,-12*AE511,AA511,,1))</f>
        <v/>
      </c>
      <c r="AG511" s="129" t="str">
        <f t="shared" si="146"/>
        <v/>
      </c>
      <c r="AH511" s="43" t="e">
        <f t="shared" si="147"/>
        <v>#N/A</v>
      </c>
      <c r="AI511" s="43" t="e">
        <f>IF(AI510&lt;'Retirement Calculator'!$B$68,AI510+1,NA())</f>
        <v>#N/A</v>
      </c>
      <c r="AJ511" s="47" t="str">
        <f>IF(ISERROR(AI511),"",IF(AG511=AG510+1,AJ510*(1+'Retirement Calculator'!$B$67),AJ510))</f>
        <v/>
      </c>
      <c r="AK511" s="43" t="e">
        <f>IF(ISERROR(AJ511),"",FV((1+'Retirement Calculator'!$B$56)^(1/12)-1,AI511,-AJ511,,0))</f>
        <v>#N/A</v>
      </c>
      <c r="AL511" s="47">
        <f>SUM($AJ$5:AJ511)</f>
        <v>15743347.467671828</v>
      </c>
      <c r="AN511" s="43" t="str">
        <f>IF(C511="","",SUM($C$5:C511))</f>
        <v/>
      </c>
      <c r="AP511" s="43" t="str">
        <f t="shared" si="148"/>
        <v/>
      </c>
      <c r="AQ511" s="43" t="e">
        <f t="shared" si="149"/>
        <v>#N/A</v>
      </c>
      <c r="AR511" s="43" t="e">
        <f>IF(AR510&lt;'Retirement Calculator'!$B$68,AR510+1,NA())</f>
        <v>#N/A</v>
      </c>
      <c r="AS511" s="45" t="str">
        <f>IF(ISERROR(AR511),"",IF(AP511=AP510+1,AS510*(1+'Retirement Calculator'!$B$67),AS510))</f>
        <v/>
      </c>
      <c r="AT511" s="43" t="e">
        <f>IF(ISERROR(AS511),"",FV((1+'Retirement Calculator'!$B$57)^(1/12)-1,AR511,-AS511,,0))</f>
        <v>#N/A</v>
      </c>
      <c r="AU511" s="47" t="e">
        <f>SUM($AJ$5:AS511)</f>
        <v>#N/A</v>
      </c>
      <c r="AW511" s="43" t="str">
        <f>IF(I511="","",SUM($I$5:I511))</f>
        <v/>
      </c>
      <c r="AY511" s="43" t="str">
        <f t="shared" si="150"/>
        <v/>
      </c>
      <c r="AZ511" s="43" t="e">
        <f t="shared" si="151"/>
        <v>#N/A</v>
      </c>
      <c r="BA511" s="43" t="e">
        <f>IF(BA510&lt;'Retirement Calculator'!$B$68,BA510+1,NA())</f>
        <v>#N/A</v>
      </c>
      <c r="BB511" s="45" t="str">
        <f>IF(ISERROR(BA511),"",IF(AY511=AY510+1,BB510*(1+'Retirement Calculator'!$B$67),BB510))</f>
        <v/>
      </c>
      <c r="BC511" s="43" t="e">
        <f>IF(ISERROR(BB511),"",FV((1+'Retirement Calculator'!$B$58)^(1/12)-1,BA511,-BB511,,0))</f>
        <v>#N/A</v>
      </c>
      <c r="BD511" s="47" t="e">
        <f>SUM($AJ$5:BB511)</f>
        <v>#N/A</v>
      </c>
      <c r="BF511" s="43" t="str">
        <f>IF(O511="","",SUM($O$5:O511))</f>
        <v/>
      </c>
      <c r="BH511" s="43" t="str">
        <f t="shared" si="152"/>
        <v/>
      </c>
      <c r="BI511" s="43" t="e">
        <f t="shared" si="153"/>
        <v>#N/A</v>
      </c>
      <c r="BJ511" s="43" t="e">
        <f>IF(BJ510&lt;'Retirement Calculator'!$B$68,BJ510+1,NA())</f>
        <v>#N/A</v>
      </c>
      <c r="BM511" s="43" t="str">
        <f t="shared" si="154"/>
        <v/>
      </c>
      <c r="BN511" s="43" t="e">
        <f t="shared" si="155"/>
        <v>#N/A</v>
      </c>
      <c r="BO511" s="43" t="e">
        <f>IF(BO510&lt;'Retirement Calculator'!$B$68,BO510+1,NA())</f>
        <v>#N/A</v>
      </c>
      <c r="BR511" s="43" t="str">
        <f t="shared" si="156"/>
        <v/>
      </c>
      <c r="BS511" s="43" t="e">
        <f t="shared" si="157"/>
        <v>#N/A</v>
      </c>
      <c r="BT511" s="43" t="e">
        <f>IF(BT510&lt;'Retirement Calculator'!$B$68,BT510+1,NA())</f>
        <v>#N/A</v>
      </c>
      <c r="BW511" s="43" t="str">
        <f t="shared" si="158"/>
        <v/>
      </c>
      <c r="BX511" s="43" t="e">
        <f t="shared" si="159"/>
        <v>#N/A</v>
      </c>
      <c r="BY511" s="43" t="e">
        <f>IF(BY510&lt;'Retirement Calculator'!$B$68,BY510+1,NA())</f>
        <v>#N/A</v>
      </c>
    </row>
    <row r="512" spans="1:77">
      <c r="A512" s="44"/>
      <c r="B512" s="12" t="e">
        <f xml:space="preserve"> IF(ISERROR(F512),NA(),AI512)</f>
        <v>#N/A</v>
      </c>
      <c r="C512" s="71"/>
      <c r="D512" s="104"/>
      <c r="E512" s="99"/>
      <c r="F512" s="102" t="e">
        <f t="shared" si="143"/>
        <v>#N/A</v>
      </c>
      <c r="G512" s="103" t="str">
        <f>IF(D512="","",(D512+G511)*(1+((1+'Retirement Calculator'!$B$56)^(1/12)-1)))</f>
        <v/>
      </c>
      <c r="H512" s="55" t="str">
        <f>IF(C512="","",FV((1+'Retirement Calculator'!$B$56)^(1/12)-1,AI512,-C512,,0))</f>
        <v/>
      </c>
      <c r="I512" s="71"/>
      <c r="J512" s="99"/>
      <c r="K512" s="99"/>
      <c r="L512" s="102" t="e">
        <f t="shared" si="144"/>
        <v>#N/A</v>
      </c>
      <c r="M512" s="12" t="str">
        <f>IF(I512="","",FV((1+'Retirement Calculator'!$B$57)^(1/12)-1,AR512,-I512,,0))</f>
        <v/>
      </c>
      <c r="N512" s="12" t="str">
        <f>IF(J512="","",(J512+N511)*(1+((1+'Retirement Calculator'!$B$57)^(1/12)-1)))</f>
        <v/>
      </c>
      <c r="O512" s="71"/>
      <c r="P512" s="71"/>
      <c r="Q512" s="99"/>
      <c r="R512" s="69" t="e">
        <f t="shared" si="145"/>
        <v>#N/A</v>
      </c>
      <c r="S512" s="12" t="str">
        <f>IF(O512="","",FV((1+'Retirement Calculator'!$B$58)^(1/12)-1,BA512,-O512,,0))</f>
        <v/>
      </c>
      <c r="T512" s="43" t="str">
        <f>IF(P512="","",(P512+T511)*(1+((1+'Retirement Calculator'!$B$58)^(1/12)-1)))</f>
        <v/>
      </c>
      <c r="U512" s="71"/>
      <c r="V512" s="99"/>
      <c r="W512" s="108" t="str">
        <f>IF(U512="","",(U512+W511)*(1+((1+'Retirement Calculator'!$C$65)^(1/12)-1)))</f>
        <v/>
      </c>
      <c r="X512" s="73">
        <f t="shared" si="140"/>
        <v>0</v>
      </c>
      <c r="Y512" s="83" t="str">
        <f>IF(ISERROR(B512),"",SUM($X$5:X512))</f>
        <v/>
      </c>
      <c r="Z512" s="73">
        <f t="shared" si="141"/>
        <v>0</v>
      </c>
      <c r="AA512" s="83" t="str">
        <f>IF(ISERROR(B512),"",IF(Z512=0,NA(),SUM($Z$5:Z512)))</f>
        <v/>
      </c>
      <c r="AB512" s="83">
        <f t="shared" si="142"/>
        <v>0</v>
      </c>
      <c r="AC512" s="83" t="str">
        <f>IF(ISERROR(B512),"",IF(AB512=0,NA(),SUM($AB$5:AB512)))</f>
        <v/>
      </c>
      <c r="AD512" s="68" t="str">
        <f>IF(ISERROR(AI512),"",IF(AG512=AG511+1,AD511*(1+'Retirement Calculator'!$B$6),AD511))</f>
        <v/>
      </c>
      <c r="AE512" s="135"/>
      <c r="AF512" s="83" t="str">
        <f>IF(AE512="","",NPER((1+'Retirement Calculator'!$B$15)/(1+'Retirement Calculator'!$B$14)-1,-12*AE512,AA512,,1))</f>
        <v/>
      </c>
      <c r="AG512" s="129" t="str">
        <f t="shared" si="146"/>
        <v/>
      </c>
      <c r="AH512" s="43" t="e">
        <f t="shared" si="147"/>
        <v>#N/A</v>
      </c>
      <c r="AI512" s="43" t="e">
        <f>IF(AI511&lt;'Retirement Calculator'!$B$68,AI511+1,NA())</f>
        <v>#N/A</v>
      </c>
      <c r="AJ512" s="47" t="str">
        <f>IF(ISERROR(AI512),"",IF(AG512=AG511+1,AJ511*(1+'Retirement Calculator'!$B$67),AJ511))</f>
        <v/>
      </c>
      <c r="AK512" s="43" t="e">
        <f>IF(ISERROR(AJ512),"",FV((1+'Retirement Calculator'!$B$56)^(1/12)-1,AI512,-AJ512,,0))</f>
        <v>#N/A</v>
      </c>
      <c r="AL512" s="47">
        <f>SUM($AJ$5:AJ512)</f>
        <v>15743347.467671828</v>
      </c>
      <c r="AN512" s="43" t="str">
        <f>IF(C512="","",SUM($C$5:C512))</f>
        <v/>
      </c>
      <c r="AP512" s="43" t="str">
        <f t="shared" si="148"/>
        <v/>
      </c>
      <c r="AQ512" s="43" t="e">
        <f t="shared" si="149"/>
        <v>#N/A</v>
      </c>
      <c r="AR512" s="43" t="e">
        <f>IF(AR511&lt;'Retirement Calculator'!$B$68,AR511+1,NA())</f>
        <v>#N/A</v>
      </c>
      <c r="AS512" s="45" t="str">
        <f>IF(ISERROR(AR512),"",IF(AP512=AP511+1,AS511*(1+'Retirement Calculator'!$B$67),AS511))</f>
        <v/>
      </c>
      <c r="AT512" s="43" t="e">
        <f>IF(ISERROR(AS512),"",FV((1+'Retirement Calculator'!$B$57)^(1/12)-1,AR512,-AS512,,0))</f>
        <v>#N/A</v>
      </c>
      <c r="AU512" s="47" t="e">
        <f>SUM($AJ$5:AS512)</f>
        <v>#N/A</v>
      </c>
      <c r="AW512" s="43" t="str">
        <f>IF(I512="","",SUM($I$5:I512))</f>
        <v/>
      </c>
      <c r="AY512" s="43" t="str">
        <f t="shared" si="150"/>
        <v/>
      </c>
      <c r="AZ512" s="43" t="e">
        <f t="shared" si="151"/>
        <v>#N/A</v>
      </c>
      <c r="BA512" s="43" t="e">
        <f>IF(BA511&lt;'Retirement Calculator'!$B$68,BA511+1,NA())</f>
        <v>#N/A</v>
      </c>
      <c r="BB512" s="45" t="str">
        <f>IF(ISERROR(BA512),"",IF(AY512=AY511+1,BB511*(1+'Retirement Calculator'!$B$67),BB511))</f>
        <v/>
      </c>
      <c r="BC512" s="43" t="e">
        <f>IF(ISERROR(BB512),"",FV((1+'Retirement Calculator'!$B$58)^(1/12)-1,BA512,-BB512,,0))</f>
        <v>#N/A</v>
      </c>
      <c r="BD512" s="47" t="e">
        <f>SUM($AJ$5:BB512)</f>
        <v>#N/A</v>
      </c>
      <c r="BF512" s="43" t="str">
        <f>IF(O512="","",SUM($O$5:O512))</f>
        <v/>
      </c>
      <c r="BH512" s="43" t="str">
        <f t="shared" si="152"/>
        <v/>
      </c>
      <c r="BI512" s="43" t="e">
        <f t="shared" si="153"/>
        <v>#N/A</v>
      </c>
      <c r="BJ512" s="43" t="e">
        <f>IF(BJ511&lt;'Retirement Calculator'!$B$68,BJ511+1,NA())</f>
        <v>#N/A</v>
      </c>
      <c r="BM512" s="43" t="str">
        <f t="shared" si="154"/>
        <v/>
      </c>
      <c r="BN512" s="43" t="e">
        <f t="shared" si="155"/>
        <v>#N/A</v>
      </c>
      <c r="BO512" s="43" t="e">
        <f>IF(BO511&lt;'Retirement Calculator'!$B$68,BO511+1,NA())</f>
        <v>#N/A</v>
      </c>
      <c r="BR512" s="43" t="str">
        <f t="shared" si="156"/>
        <v/>
      </c>
      <c r="BS512" s="43" t="e">
        <f t="shared" si="157"/>
        <v>#N/A</v>
      </c>
      <c r="BT512" s="43" t="e">
        <f>IF(BT511&lt;'Retirement Calculator'!$B$68,BT511+1,NA())</f>
        <v>#N/A</v>
      </c>
      <c r="BW512" s="43" t="str">
        <f t="shared" si="158"/>
        <v/>
      </c>
      <c r="BX512" s="43" t="e">
        <f t="shared" si="159"/>
        <v>#N/A</v>
      </c>
      <c r="BY512" s="43" t="e">
        <f>IF(BY511&lt;'Retirement Calculator'!$B$68,BY511+1,NA())</f>
        <v>#N/A</v>
      </c>
    </row>
    <row r="513" spans="1:77">
      <c r="A513" s="44"/>
      <c r="B513" s="12" t="e">
        <f xml:space="preserve"> IF(ISERROR(F513),NA(),AI513)</f>
        <v>#N/A</v>
      </c>
      <c r="C513" s="71"/>
      <c r="D513" s="104"/>
      <c r="E513" s="99"/>
      <c r="F513" s="102" t="e">
        <f t="shared" si="143"/>
        <v>#N/A</v>
      </c>
      <c r="G513" s="103" t="str">
        <f>IF(D513="","",(D513+G512)*(1+((1+'Retirement Calculator'!$B$56)^(1/12)-1)))</f>
        <v/>
      </c>
      <c r="H513" s="55" t="str">
        <f>IF(C513="","",FV((1+'Retirement Calculator'!$B$56)^(1/12)-1,AI513,-C513,,0))</f>
        <v/>
      </c>
      <c r="I513" s="71"/>
      <c r="J513" s="99"/>
      <c r="K513" s="99"/>
      <c r="L513" s="102" t="e">
        <f t="shared" si="144"/>
        <v>#N/A</v>
      </c>
      <c r="M513" s="12" t="str">
        <f>IF(I513="","",FV((1+'Retirement Calculator'!$B$57)^(1/12)-1,AR513,-I513,,0))</f>
        <v/>
      </c>
      <c r="N513" s="12" t="str">
        <f>IF(J513="","",(J513+N512)*(1+((1+'Retirement Calculator'!$B$57)^(1/12)-1)))</f>
        <v/>
      </c>
      <c r="O513" s="71"/>
      <c r="P513" s="71"/>
      <c r="Q513" s="99"/>
      <c r="R513" s="69" t="e">
        <f t="shared" si="145"/>
        <v>#N/A</v>
      </c>
      <c r="S513" s="12" t="str">
        <f>IF(O513="","",FV((1+'Retirement Calculator'!$B$58)^(1/12)-1,BA513,-O513,,0))</f>
        <v/>
      </c>
      <c r="T513" s="43" t="str">
        <f>IF(P513="","",(P513+T512)*(1+((1+'Retirement Calculator'!$B$58)^(1/12)-1)))</f>
        <v/>
      </c>
      <c r="U513" s="71"/>
      <c r="V513" s="99"/>
      <c r="W513" s="108" t="str">
        <f>IF(U513="","",(U513+W512)*(1+((1+'Retirement Calculator'!$C$65)^(1/12)-1)))</f>
        <v/>
      </c>
      <c r="X513" s="73">
        <f t="shared" si="140"/>
        <v>0</v>
      </c>
      <c r="Y513" s="83" t="str">
        <f>IF(ISERROR(B513),"",SUM($X$5:X513))</f>
        <v/>
      </c>
      <c r="Z513" s="73">
        <f t="shared" si="141"/>
        <v>0</v>
      </c>
      <c r="AA513" s="83" t="str">
        <f>IF(ISERROR(B513),"",IF(Z513=0,NA(),SUM($Z$5:Z513)))</f>
        <v/>
      </c>
      <c r="AB513" s="83">
        <f t="shared" si="142"/>
        <v>0</v>
      </c>
      <c r="AC513" s="83" t="str">
        <f>IF(ISERROR(B513),"",IF(AB513=0,NA(),SUM($AB$5:AB513)))</f>
        <v/>
      </c>
      <c r="AD513" s="68" t="str">
        <f>IF(ISERROR(AI513),"",IF(AG513=AG512+1,AD512*(1+'Retirement Calculator'!$B$6),AD512))</f>
        <v/>
      </c>
      <c r="AE513" s="135"/>
      <c r="AF513" s="83" t="str">
        <f>IF(AE513="","",NPER((1+'Retirement Calculator'!$B$15)/(1+'Retirement Calculator'!$B$14)-1,-12*AE513,AA513,,1))</f>
        <v/>
      </c>
      <c r="AG513" s="129" t="str">
        <f t="shared" si="146"/>
        <v/>
      </c>
      <c r="AH513" s="43" t="e">
        <f t="shared" si="147"/>
        <v>#N/A</v>
      </c>
      <c r="AI513" s="43" t="e">
        <f>IF(AI512&lt;'Retirement Calculator'!$B$68,AI512+1,NA())</f>
        <v>#N/A</v>
      </c>
      <c r="AJ513" s="47" t="str">
        <f>IF(ISERROR(AI513),"",IF(AG513=AG512+1,AJ512*(1+'Retirement Calculator'!$B$67),AJ512))</f>
        <v/>
      </c>
      <c r="AK513" s="43" t="e">
        <f>IF(ISERROR(AJ513),"",FV((1+'Retirement Calculator'!$B$56)^(1/12)-1,AI513,-AJ513,,0))</f>
        <v>#N/A</v>
      </c>
      <c r="AL513" s="47">
        <f>SUM($AJ$5:AJ513)</f>
        <v>15743347.467671828</v>
      </c>
      <c r="AN513" s="43" t="str">
        <f>IF(C513="","",SUM($C$5:C513))</f>
        <v/>
      </c>
      <c r="AP513" s="43" t="str">
        <f t="shared" si="148"/>
        <v/>
      </c>
      <c r="AQ513" s="43" t="e">
        <f t="shared" si="149"/>
        <v>#N/A</v>
      </c>
      <c r="AR513" s="43" t="e">
        <f>IF(AR512&lt;'Retirement Calculator'!$B$68,AR512+1,NA())</f>
        <v>#N/A</v>
      </c>
      <c r="AS513" s="45" t="str">
        <f>IF(ISERROR(AR513),"",IF(AP513=AP512+1,AS512*(1+'Retirement Calculator'!$B$67),AS512))</f>
        <v/>
      </c>
      <c r="AT513" s="43" t="e">
        <f>IF(ISERROR(AS513),"",FV((1+'Retirement Calculator'!$B$57)^(1/12)-1,AR513,-AS513,,0))</f>
        <v>#N/A</v>
      </c>
      <c r="AU513" s="47" t="e">
        <f>SUM($AJ$5:AS513)</f>
        <v>#N/A</v>
      </c>
      <c r="AW513" s="43" t="str">
        <f>IF(I513="","",SUM($I$5:I513))</f>
        <v/>
      </c>
      <c r="AY513" s="43" t="str">
        <f t="shared" si="150"/>
        <v/>
      </c>
      <c r="AZ513" s="43" t="e">
        <f t="shared" si="151"/>
        <v>#N/A</v>
      </c>
      <c r="BA513" s="43" t="e">
        <f>IF(BA512&lt;'Retirement Calculator'!$B$68,BA512+1,NA())</f>
        <v>#N/A</v>
      </c>
      <c r="BB513" s="45" t="str">
        <f>IF(ISERROR(BA513),"",IF(AY513=AY512+1,BB512*(1+'Retirement Calculator'!$B$67),BB512))</f>
        <v/>
      </c>
      <c r="BC513" s="43" t="e">
        <f>IF(ISERROR(BB513),"",FV((1+'Retirement Calculator'!$B$58)^(1/12)-1,BA513,-BB513,,0))</f>
        <v>#N/A</v>
      </c>
      <c r="BD513" s="47" t="e">
        <f>SUM($AJ$5:BB513)</f>
        <v>#N/A</v>
      </c>
      <c r="BF513" s="43" t="str">
        <f>IF(O513="","",SUM($O$5:O513))</f>
        <v/>
      </c>
      <c r="BH513" s="43" t="str">
        <f t="shared" si="152"/>
        <v/>
      </c>
      <c r="BI513" s="43" t="e">
        <f t="shared" si="153"/>
        <v>#N/A</v>
      </c>
      <c r="BJ513" s="43" t="e">
        <f>IF(BJ512&lt;'Retirement Calculator'!$B$68,BJ512+1,NA())</f>
        <v>#N/A</v>
      </c>
      <c r="BM513" s="43" t="str">
        <f t="shared" si="154"/>
        <v/>
      </c>
      <c r="BN513" s="43" t="e">
        <f t="shared" si="155"/>
        <v>#N/A</v>
      </c>
      <c r="BO513" s="43" t="e">
        <f>IF(BO512&lt;'Retirement Calculator'!$B$68,BO512+1,NA())</f>
        <v>#N/A</v>
      </c>
      <c r="BR513" s="43" t="str">
        <f t="shared" si="156"/>
        <v/>
      </c>
      <c r="BS513" s="43" t="e">
        <f t="shared" si="157"/>
        <v>#N/A</v>
      </c>
      <c r="BT513" s="43" t="e">
        <f>IF(BT512&lt;'Retirement Calculator'!$B$68,BT512+1,NA())</f>
        <v>#N/A</v>
      </c>
      <c r="BW513" s="43" t="str">
        <f t="shared" si="158"/>
        <v/>
      </c>
      <c r="BX513" s="43" t="e">
        <f t="shared" si="159"/>
        <v>#N/A</v>
      </c>
      <c r="BY513" s="43" t="e">
        <f>IF(BY512&lt;'Retirement Calculator'!$B$68,BY512+1,NA())</f>
        <v>#N/A</v>
      </c>
    </row>
    <row r="514" spans="1:77">
      <c r="A514" s="44"/>
      <c r="B514" s="12" t="e">
        <f xml:space="preserve"> IF(ISERROR(F514),NA(),AI514)</f>
        <v>#N/A</v>
      </c>
      <c r="C514" s="71"/>
      <c r="D514" s="104"/>
      <c r="E514" s="99"/>
      <c r="F514" s="102" t="e">
        <f t="shared" si="143"/>
        <v>#N/A</v>
      </c>
      <c r="G514" s="103" t="str">
        <f>IF(D514="","",(D514+G513)*(1+((1+'Retirement Calculator'!$B$56)^(1/12)-1)))</f>
        <v/>
      </c>
      <c r="H514" s="55" t="str">
        <f>IF(C514="","",FV((1+'Retirement Calculator'!$B$56)^(1/12)-1,AI514,-C514,,0))</f>
        <v/>
      </c>
      <c r="I514" s="71"/>
      <c r="J514" s="99"/>
      <c r="K514" s="99"/>
      <c r="L514" s="102" t="e">
        <f t="shared" si="144"/>
        <v>#N/A</v>
      </c>
      <c r="M514" s="12" t="str">
        <f>IF(I514="","",FV((1+'Retirement Calculator'!$B$57)^(1/12)-1,AR514,-I514,,0))</f>
        <v/>
      </c>
      <c r="N514" s="12" t="str">
        <f>IF(J514="","",(J514+N513)*(1+((1+'Retirement Calculator'!$B$57)^(1/12)-1)))</f>
        <v/>
      </c>
      <c r="O514" s="71"/>
      <c r="P514" s="71"/>
      <c r="Q514" s="99"/>
      <c r="R514" s="69" t="e">
        <f t="shared" si="145"/>
        <v>#N/A</v>
      </c>
      <c r="S514" s="12" t="str">
        <f>IF(O514="","",FV((1+'Retirement Calculator'!$B$58)^(1/12)-1,BA514,-O514,,0))</f>
        <v/>
      </c>
      <c r="T514" s="43" t="str">
        <f>IF(P514="","",(P514+T513)*(1+((1+'Retirement Calculator'!$B$58)^(1/12)-1)))</f>
        <v/>
      </c>
      <c r="U514" s="71"/>
      <c r="V514" s="99"/>
      <c r="W514" s="108" t="str">
        <f>IF(U514="","",(U514+W513)*(1+((1+'Retirement Calculator'!$C$65)^(1/12)-1)))</f>
        <v/>
      </c>
      <c r="X514" s="73">
        <f t="shared" si="140"/>
        <v>0</v>
      </c>
      <c r="Y514" s="83" t="str">
        <f>IF(ISERROR(B514),"",SUM($X$5:X514))</f>
        <v/>
      </c>
      <c r="Z514" s="73">
        <f t="shared" si="141"/>
        <v>0</v>
      </c>
      <c r="AA514" s="83" t="str">
        <f>IF(ISERROR(B514),"",IF(Z514=0,NA(),SUM($Z$5:Z514)))</f>
        <v/>
      </c>
      <c r="AB514" s="83">
        <f t="shared" si="142"/>
        <v>0</v>
      </c>
      <c r="AC514" s="83" t="str">
        <f>IF(ISERROR(B514),"",IF(AB514=0,NA(),SUM($AB$5:AB514)))</f>
        <v/>
      </c>
      <c r="AD514" s="68" t="str">
        <f>IF(ISERROR(AI514),"",IF(AG514=AG513+1,AD513*(1+'Retirement Calculator'!$B$6),AD513))</f>
        <v/>
      </c>
      <c r="AE514" s="135"/>
      <c r="AF514" s="83" t="str">
        <f>IF(AE514="","",NPER((1+'Retirement Calculator'!$B$15)/(1+'Retirement Calculator'!$B$14)-1,-12*AE514,AA514,,1))</f>
        <v/>
      </c>
      <c r="AG514" s="129" t="str">
        <f t="shared" si="146"/>
        <v/>
      </c>
      <c r="AH514" s="43" t="e">
        <f t="shared" si="147"/>
        <v>#N/A</v>
      </c>
      <c r="AI514" s="43" t="e">
        <f>IF(AI513&lt;'Retirement Calculator'!$B$68,AI513+1,NA())</f>
        <v>#N/A</v>
      </c>
      <c r="AJ514" s="47" t="str">
        <f>IF(ISERROR(AI514),"",IF(AG514=AG513+1,AJ513*(1+'Retirement Calculator'!$B$67),AJ513))</f>
        <v/>
      </c>
      <c r="AK514" s="43" t="e">
        <f>IF(ISERROR(AJ514),"",FV((1+'Retirement Calculator'!$B$56)^(1/12)-1,AI514,-AJ514,,0))</f>
        <v>#N/A</v>
      </c>
      <c r="AL514" s="47">
        <f>SUM($AJ$5:AJ514)</f>
        <v>15743347.467671828</v>
      </c>
      <c r="AN514" s="43" t="str">
        <f>IF(C514="","",SUM($C$5:C514))</f>
        <v/>
      </c>
      <c r="AP514" s="43" t="str">
        <f t="shared" si="148"/>
        <v/>
      </c>
      <c r="AQ514" s="43" t="e">
        <f t="shared" si="149"/>
        <v>#N/A</v>
      </c>
      <c r="AR514" s="43" t="e">
        <f>IF(AR513&lt;'Retirement Calculator'!$B$68,AR513+1,NA())</f>
        <v>#N/A</v>
      </c>
      <c r="AS514" s="45" t="str">
        <f>IF(ISERROR(AR514),"",IF(AP514=AP513+1,AS513*(1+'Retirement Calculator'!$B$67),AS513))</f>
        <v/>
      </c>
      <c r="AT514" s="43" t="e">
        <f>IF(ISERROR(AS514),"",FV((1+'Retirement Calculator'!$B$57)^(1/12)-1,AR514,-AS514,,0))</f>
        <v>#N/A</v>
      </c>
      <c r="AU514" s="47" t="e">
        <f>SUM($AJ$5:AS514)</f>
        <v>#N/A</v>
      </c>
      <c r="AW514" s="43" t="str">
        <f>IF(I514="","",SUM($I$5:I514))</f>
        <v/>
      </c>
      <c r="AY514" s="43" t="str">
        <f t="shared" si="150"/>
        <v/>
      </c>
      <c r="AZ514" s="43" t="e">
        <f t="shared" si="151"/>
        <v>#N/A</v>
      </c>
      <c r="BA514" s="43" t="e">
        <f>IF(BA513&lt;'Retirement Calculator'!$B$68,BA513+1,NA())</f>
        <v>#N/A</v>
      </c>
      <c r="BB514" s="45" t="str">
        <f>IF(ISERROR(BA514),"",IF(AY514=AY513+1,BB513*(1+'Retirement Calculator'!$B$67),BB513))</f>
        <v/>
      </c>
      <c r="BC514" s="43" t="e">
        <f>IF(ISERROR(BB514),"",FV((1+'Retirement Calculator'!$B$58)^(1/12)-1,BA514,-BB514,,0))</f>
        <v>#N/A</v>
      </c>
      <c r="BD514" s="47" t="e">
        <f>SUM($AJ$5:BB514)</f>
        <v>#N/A</v>
      </c>
      <c r="BF514" s="43" t="str">
        <f>IF(O514="","",SUM($O$5:O514))</f>
        <v/>
      </c>
      <c r="BH514" s="43" t="str">
        <f t="shared" si="152"/>
        <v/>
      </c>
      <c r="BI514" s="43" t="e">
        <f t="shared" si="153"/>
        <v>#N/A</v>
      </c>
      <c r="BJ514" s="43" t="e">
        <f>IF(BJ513&lt;'Retirement Calculator'!$B$68,BJ513+1,NA())</f>
        <v>#N/A</v>
      </c>
      <c r="BM514" s="43" t="str">
        <f t="shared" si="154"/>
        <v/>
      </c>
      <c r="BN514" s="43" t="e">
        <f t="shared" si="155"/>
        <v>#N/A</v>
      </c>
      <c r="BO514" s="43" t="e">
        <f>IF(BO513&lt;'Retirement Calculator'!$B$68,BO513+1,NA())</f>
        <v>#N/A</v>
      </c>
      <c r="BR514" s="43" t="str">
        <f t="shared" si="156"/>
        <v/>
      </c>
      <c r="BS514" s="43" t="e">
        <f t="shared" si="157"/>
        <v>#N/A</v>
      </c>
      <c r="BT514" s="43" t="e">
        <f>IF(BT513&lt;'Retirement Calculator'!$B$68,BT513+1,NA())</f>
        <v>#N/A</v>
      </c>
      <c r="BW514" s="43" t="str">
        <f t="shared" si="158"/>
        <v/>
      </c>
      <c r="BX514" s="43" t="e">
        <f t="shared" si="159"/>
        <v>#N/A</v>
      </c>
      <c r="BY514" s="43" t="e">
        <f>IF(BY513&lt;'Retirement Calculator'!$B$68,BY513+1,NA())</f>
        <v>#N/A</v>
      </c>
    </row>
    <row r="515" spans="1:77">
      <c r="A515" s="44"/>
      <c r="B515" s="12" t="e">
        <f xml:space="preserve"> IF(ISERROR(F515),NA(),AI515)</f>
        <v>#N/A</v>
      </c>
      <c r="C515" s="71"/>
      <c r="D515" s="104"/>
      <c r="E515" s="99"/>
      <c r="F515" s="102" t="e">
        <f t="shared" si="143"/>
        <v>#N/A</v>
      </c>
      <c r="G515" s="103" t="str">
        <f>IF(D515="","",(D515+G514)*(1+((1+'Retirement Calculator'!$B$56)^(1/12)-1)))</f>
        <v/>
      </c>
      <c r="H515" s="55" t="str">
        <f>IF(C515="","",FV((1+'Retirement Calculator'!$B$56)^(1/12)-1,AI515,-C515,,0))</f>
        <v/>
      </c>
      <c r="I515" s="71"/>
      <c r="J515" s="99"/>
      <c r="K515" s="99"/>
      <c r="L515" s="102" t="e">
        <f t="shared" si="144"/>
        <v>#N/A</v>
      </c>
      <c r="M515" s="12" t="str">
        <f>IF(I515="","",FV((1+'Retirement Calculator'!$B$57)^(1/12)-1,AR515,-I515,,0))</f>
        <v/>
      </c>
      <c r="N515" s="12" t="str">
        <f>IF(J515="","",(J515+N514)*(1+((1+'Retirement Calculator'!$B$57)^(1/12)-1)))</f>
        <v/>
      </c>
      <c r="O515" s="71"/>
      <c r="P515" s="71"/>
      <c r="Q515" s="99"/>
      <c r="R515" s="69" t="e">
        <f t="shared" si="145"/>
        <v>#N/A</v>
      </c>
      <c r="S515" s="12" t="str">
        <f>IF(O515="","",FV((1+'Retirement Calculator'!$B$58)^(1/12)-1,BA515,-O515,,0))</f>
        <v/>
      </c>
      <c r="T515" s="43" t="str">
        <f>IF(P515="","",(P515+T514)*(1+((1+'Retirement Calculator'!$B$58)^(1/12)-1)))</f>
        <v/>
      </c>
      <c r="U515" s="71"/>
      <c r="V515" s="99"/>
      <c r="W515" s="108" t="str">
        <f>IF(U515="","",(U515+W514)*(1+((1+'Retirement Calculator'!$C$65)^(1/12)-1)))</f>
        <v/>
      </c>
      <c r="X515" s="73">
        <f t="shared" si="140"/>
        <v>0</v>
      </c>
      <c r="Y515" s="83" t="str">
        <f>IF(ISERROR(B515),"",SUM($X$5:X515))</f>
        <v/>
      </c>
      <c r="Z515" s="73">
        <f t="shared" si="141"/>
        <v>0</v>
      </c>
      <c r="AA515" s="83" t="str">
        <f>IF(ISERROR(B515),"",IF(Z515=0,NA(),SUM($Z$5:Z515)))</f>
        <v/>
      </c>
      <c r="AB515" s="83">
        <f t="shared" si="142"/>
        <v>0</v>
      </c>
      <c r="AC515" s="83" t="str">
        <f>IF(ISERROR(B515),"",IF(AB515=0,NA(),SUM($AB$5:AB515)))</f>
        <v/>
      </c>
      <c r="AD515" s="68" t="str">
        <f>IF(ISERROR(AI515),"",IF(AG515=AG514+1,AD514*(1+'Retirement Calculator'!$B$6),AD514))</f>
        <v/>
      </c>
      <c r="AE515" s="135"/>
      <c r="AF515" s="83" t="str">
        <f>IF(AE515="","",NPER((1+'Retirement Calculator'!$B$15)/(1+'Retirement Calculator'!$B$14)-1,-12*AE515,AA515,,1))</f>
        <v/>
      </c>
      <c r="AG515" s="129" t="str">
        <f t="shared" si="146"/>
        <v/>
      </c>
      <c r="AH515" s="43" t="e">
        <f t="shared" si="147"/>
        <v>#N/A</v>
      </c>
      <c r="AI515" s="43" t="e">
        <f>IF(AI514&lt;'Retirement Calculator'!$B$68,AI514+1,NA())</f>
        <v>#N/A</v>
      </c>
      <c r="AJ515" s="47" t="str">
        <f>IF(ISERROR(AI515),"",IF(AG515=AG514+1,AJ514*(1+'Retirement Calculator'!$B$67),AJ514))</f>
        <v/>
      </c>
      <c r="AK515" s="43" t="e">
        <f>IF(ISERROR(AJ515),"",FV((1+'Retirement Calculator'!$B$56)^(1/12)-1,AI515,-AJ515,,0))</f>
        <v>#N/A</v>
      </c>
      <c r="AL515" s="47">
        <f>SUM($AJ$5:AJ515)</f>
        <v>15743347.467671828</v>
      </c>
      <c r="AN515" s="43" t="str">
        <f>IF(C515="","",SUM($C$5:C515))</f>
        <v/>
      </c>
      <c r="AP515" s="43" t="str">
        <f t="shared" si="148"/>
        <v/>
      </c>
      <c r="AQ515" s="43" t="e">
        <f t="shared" si="149"/>
        <v>#N/A</v>
      </c>
      <c r="AR515" s="43" t="e">
        <f>IF(AR514&lt;'Retirement Calculator'!$B$68,AR514+1,NA())</f>
        <v>#N/A</v>
      </c>
      <c r="AS515" s="45" t="str">
        <f>IF(ISERROR(AR515),"",IF(AP515=AP514+1,AS514*(1+'Retirement Calculator'!$B$67),AS514))</f>
        <v/>
      </c>
      <c r="AT515" s="43" t="e">
        <f>IF(ISERROR(AS515),"",FV((1+'Retirement Calculator'!$B$57)^(1/12)-1,AR515,-AS515,,0))</f>
        <v>#N/A</v>
      </c>
      <c r="AU515" s="47" t="e">
        <f>SUM($AJ$5:AS515)</f>
        <v>#N/A</v>
      </c>
      <c r="AW515" s="43" t="str">
        <f>IF(I515="","",SUM($I$5:I515))</f>
        <v/>
      </c>
      <c r="AY515" s="43" t="str">
        <f t="shared" si="150"/>
        <v/>
      </c>
      <c r="AZ515" s="43" t="e">
        <f t="shared" si="151"/>
        <v>#N/A</v>
      </c>
      <c r="BA515" s="43" t="e">
        <f>IF(BA514&lt;'Retirement Calculator'!$B$68,BA514+1,NA())</f>
        <v>#N/A</v>
      </c>
      <c r="BB515" s="45" t="str">
        <f>IF(ISERROR(BA515),"",IF(AY515=AY514+1,BB514*(1+'Retirement Calculator'!$B$67),BB514))</f>
        <v/>
      </c>
      <c r="BC515" s="43" t="e">
        <f>IF(ISERROR(BB515),"",FV((1+'Retirement Calculator'!$B$58)^(1/12)-1,BA515,-BB515,,0))</f>
        <v>#N/A</v>
      </c>
      <c r="BD515" s="47" t="e">
        <f>SUM($AJ$5:BB515)</f>
        <v>#N/A</v>
      </c>
      <c r="BF515" s="43" t="str">
        <f>IF(O515="","",SUM($O$5:O515))</f>
        <v/>
      </c>
      <c r="BH515" s="43" t="str">
        <f t="shared" si="152"/>
        <v/>
      </c>
      <c r="BI515" s="43" t="e">
        <f t="shared" si="153"/>
        <v>#N/A</v>
      </c>
      <c r="BJ515" s="43" t="e">
        <f>IF(BJ514&lt;'Retirement Calculator'!$B$68,BJ514+1,NA())</f>
        <v>#N/A</v>
      </c>
      <c r="BM515" s="43" t="str">
        <f t="shared" si="154"/>
        <v/>
      </c>
      <c r="BN515" s="43" t="e">
        <f t="shared" si="155"/>
        <v>#N/A</v>
      </c>
      <c r="BO515" s="43" t="e">
        <f>IF(BO514&lt;'Retirement Calculator'!$B$68,BO514+1,NA())</f>
        <v>#N/A</v>
      </c>
      <c r="BR515" s="43" t="str">
        <f t="shared" si="156"/>
        <v/>
      </c>
      <c r="BS515" s="43" t="e">
        <f t="shared" si="157"/>
        <v>#N/A</v>
      </c>
      <c r="BT515" s="43" t="e">
        <f>IF(BT514&lt;'Retirement Calculator'!$B$68,BT514+1,NA())</f>
        <v>#N/A</v>
      </c>
      <c r="BW515" s="43" t="str">
        <f t="shared" si="158"/>
        <v/>
      </c>
      <c r="BX515" s="43" t="e">
        <f t="shared" si="159"/>
        <v>#N/A</v>
      </c>
      <c r="BY515" s="43" t="e">
        <f>IF(BY514&lt;'Retirement Calculator'!$B$68,BY514+1,NA())</f>
        <v>#N/A</v>
      </c>
    </row>
    <row r="516" spans="1:77">
      <c r="A516" s="44"/>
      <c r="B516" s="12" t="e">
        <f xml:space="preserve"> IF(ISERROR(F516),NA(),AI516)</f>
        <v>#N/A</v>
      </c>
      <c r="C516" s="71"/>
      <c r="D516" s="104"/>
      <c r="E516" s="99"/>
      <c r="F516" s="102" t="e">
        <f t="shared" si="143"/>
        <v>#N/A</v>
      </c>
      <c r="G516" s="103" t="str">
        <f>IF(D516="","",(D516+G515)*(1+((1+'Retirement Calculator'!$B$56)^(1/12)-1)))</f>
        <v/>
      </c>
      <c r="H516" s="55" t="str">
        <f>IF(C516="","",FV((1+'Retirement Calculator'!$B$56)^(1/12)-1,AI516,-C516,,0))</f>
        <v/>
      </c>
      <c r="I516" s="71"/>
      <c r="J516" s="99"/>
      <c r="K516" s="99"/>
      <c r="L516" s="102" t="e">
        <f t="shared" si="144"/>
        <v>#N/A</v>
      </c>
      <c r="M516" s="12" t="str">
        <f>IF(I516="","",FV((1+'Retirement Calculator'!$B$57)^(1/12)-1,AR516,-I516,,0))</f>
        <v/>
      </c>
      <c r="N516" s="12" t="str">
        <f>IF(J516="","",(J516+N515)*(1+((1+'Retirement Calculator'!$B$57)^(1/12)-1)))</f>
        <v/>
      </c>
      <c r="O516" s="71"/>
      <c r="P516" s="71"/>
      <c r="Q516" s="99"/>
      <c r="R516" s="69" t="e">
        <f t="shared" si="145"/>
        <v>#N/A</v>
      </c>
      <c r="S516" s="12" t="str">
        <f>IF(O516="","",FV((1+'Retirement Calculator'!$B$58)^(1/12)-1,BA516,-O516,,0))</f>
        <v/>
      </c>
      <c r="T516" s="43" t="str">
        <f>IF(P516="","",(P516+T515)*(1+((1+'Retirement Calculator'!$B$58)^(1/12)-1)))</f>
        <v/>
      </c>
      <c r="U516" s="71"/>
      <c r="V516" s="99"/>
      <c r="W516" s="108" t="str">
        <f>IF(U516="","",(U516+W515)*(1+((1+'Retirement Calculator'!$C$65)^(1/12)-1)))</f>
        <v/>
      </c>
      <c r="X516" s="73">
        <f t="shared" si="140"/>
        <v>0</v>
      </c>
      <c r="Y516" s="83" t="str">
        <f>IF(ISERROR(B516),"",SUM($X$5:X516))</f>
        <v/>
      </c>
      <c r="Z516" s="73">
        <f t="shared" si="141"/>
        <v>0</v>
      </c>
      <c r="AA516" s="83" t="str">
        <f>IF(ISERROR(B516),"",IF(Z516=0,NA(),SUM($Z$5:Z516)))</f>
        <v/>
      </c>
      <c r="AB516" s="83">
        <f t="shared" si="142"/>
        <v>0</v>
      </c>
      <c r="AC516" s="83" t="str">
        <f>IF(ISERROR(B516),"",IF(AB516=0,NA(),SUM($AB$5:AB516)))</f>
        <v/>
      </c>
      <c r="AD516" s="68" t="str">
        <f>IF(ISERROR(AI516),"",IF(AG516=AG515+1,AD515*(1+'Retirement Calculator'!$B$6),AD515))</f>
        <v/>
      </c>
      <c r="AE516" s="135"/>
      <c r="AF516" s="83" t="str">
        <f>IF(AE516="","",NPER((1+'Retirement Calculator'!$B$15)/(1+'Retirement Calculator'!$B$14)-1,-12*AE516,AA516,,1))</f>
        <v/>
      </c>
      <c r="AG516" s="129" t="str">
        <f t="shared" si="146"/>
        <v/>
      </c>
      <c r="AH516" s="43" t="e">
        <f t="shared" si="147"/>
        <v>#N/A</v>
      </c>
      <c r="AI516" s="43" t="e">
        <f>IF(AI515&lt;'Retirement Calculator'!$B$68,AI515+1,NA())</f>
        <v>#N/A</v>
      </c>
      <c r="AJ516" s="47" t="str">
        <f>IF(ISERROR(AI516),"",IF(AG516=AG515+1,AJ515*(1+'Retirement Calculator'!$B$67),AJ515))</f>
        <v/>
      </c>
      <c r="AK516" s="43" t="e">
        <f>IF(ISERROR(AJ516),"",FV((1+'Retirement Calculator'!$B$56)^(1/12)-1,AI516,-AJ516,,0))</f>
        <v>#N/A</v>
      </c>
      <c r="AL516" s="47">
        <f>SUM($AJ$5:AJ516)</f>
        <v>15743347.467671828</v>
      </c>
      <c r="AN516" s="43" t="str">
        <f>IF(C516="","",SUM($C$5:C516))</f>
        <v/>
      </c>
      <c r="AP516" s="43" t="str">
        <f t="shared" si="148"/>
        <v/>
      </c>
      <c r="AQ516" s="43" t="e">
        <f t="shared" si="149"/>
        <v>#N/A</v>
      </c>
      <c r="AR516" s="43" t="e">
        <f>IF(AR515&lt;'Retirement Calculator'!$B$68,AR515+1,NA())</f>
        <v>#N/A</v>
      </c>
      <c r="AS516" s="45" t="str">
        <f>IF(ISERROR(AR516),"",IF(AP516=AP515+1,AS515*(1+'Retirement Calculator'!$B$67),AS515))</f>
        <v/>
      </c>
      <c r="AT516" s="43" t="e">
        <f>IF(ISERROR(AS516),"",FV((1+'Retirement Calculator'!$B$57)^(1/12)-1,AR516,-AS516,,0))</f>
        <v>#N/A</v>
      </c>
      <c r="AU516" s="47" t="e">
        <f>SUM($AJ$5:AS516)</f>
        <v>#N/A</v>
      </c>
      <c r="AW516" s="43" t="str">
        <f>IF(I516="","",SUM($I$5:I516))</f>
        <v/>
      </c>
      <c r="AY516" s="43" t="str">
        <f t="shared" si="150"/>
        <v/>
      </c>
      <c r="AZ516" s="43" t="e">
        <f t="shared" si="151"/>
        <v>#N/A</v>
      </c>
      <c r="BA516" s="43" t="e">
        <f>IF(BA515&lt;'Retirement Calculator'!$B$68,BA515+1,NA())</f>
        <v>#N/A</v>
      </c>
      <c r="BB516" s="45" t="str">
        <f>IF(ISERROR(BA516),"",IF(AY516=AY515+1,BB515*(1+'Retirement Calculator'!$B$67),BB515))</f>
        <v/>
      </c>
      <c r="BC516" s="43" t="e">
        <f>IF(ISERROR(BB516),"",FV((1+'Retirement Calculator'!$B$58)^(1/12)-1,BA516,-BB516,,0))</f>
        <v>#N/A</v>
      </c>
      <c r="BD516" s="47" t="e">
        <f>SUM($AJ$5:BB516)</f>
        <v>#N/A</v>
      </c>
      <c r="BF516" s="43" t="str">
        <f>IF(O516="","",SUM($O$5:O516))</f>
        <v/>
      </c>
      <c r="BH516" s="43" t="str">
        <f t="shared" si="152"/>
        <v/>
      </c>
      <c r="BI516" s="43" t="e">
        <f t="shared" si="153"/>
        <v>#N/A</v>
      </c>
      <c r="BJ516" s="43" t="e">
        <f>IF(BJ515&lt;'Retirement Calculator'!$B$68,BJ515+1,NA())</f>
        <v>#N/A</v>
      </c>
      <c r="BM516" s="43" t="str">
        <f t="shared" si="154"/>
        <v/>
      </c>
      <c r="BN516" s="43" t="e">
        <f t="shared" si="155"/>
        <v>#N/A</v>
      </c>
      <c r="BO516" s="43" t="e">
        <f>IF(BO515&lt;'Retirement Calculator'!$B$68,BO515+1,NA())</f>
        <v>#N/A</v>
      </c>
      <c r="BR516" s="43" t="str">
        <f t="shared" si="156"/>
        <v/>
      </c>
      <c r="BS516" s="43" t="e">
        <f t="shared" si="157"/>
        <v>#N/A</v>
      </c>
      <c r="BT516" s="43" t="e">
        <f>IF(BT515&lt;'Retirement Calculator'!$B$68,BT515+1,NA())</f>
        <v>#N/A</v>
      </c>
      <c r="BW516" s="43" t="str">
        <f t="shared" si="158"/>
        <v/>
      </c>
      <c r="BX516" s="43" t="e">
        <f t="shared" si="159"/>
        <v>#N/A</v>
      </c>
      <c r="BY516" s="43" t="e">
        <f>IF(BY515&lt;'Retirement Calculator'!$B$68,BY515+1,NA())</f>
        <v>#N/A</v>
      </c>
    </row>
    <row r="517" spans="1:77">
      <c r="A517" s="44"/>
      <c r="B517" s="12" t="e">
        <f xml:space="preserve"> IF(ISERROR(F517),NA(),AI517)</f>
        <v>#N/A</v>
      </c>
      <c r="C517" s="71"/>
      <c r="D517" s="104"/>
      <c r="E517" s="99"/>
      <c r="F517" s="102" t="e">
        <f t="shared" si="143"/>
        <v>#N/A</v>
      </c>
      <c r="G517" s="103" t="str">
        <f>IF(D517="","",(D517+G516)*(1+((1+'Retirement Calculator'!$B$56)^(1/12)-1)))</f>
        <v/>
      </c>
      <c r="H517" s="55" t="str">
        <f>IF(C517="","",FV((1+'Retirement Calculator'!$B$56)^(1/12)-1,AI517,-C517,,0))</f>
        <v/>
      </c>
      <c r="I517" s="71"/>
      <c r="J517" s="99"/>
      <c r="K517" s="99"/>
      <c r="L517" s="102" t="e">
        <f t="shared" si="144"/>
        <v>#N/A</v>
      </c>
      <c r="M517" s="12" t="str">
        <f>IF(I517="","",FV((1+'Retirement Calculator'!$B$57)^(1/12)-1,AR517,-I517,,0))</f>
        <v/>
      </c>
      <c r="N517" s="12" t="str">
        <f>IF(J517="","",(J517+N516)*(1+((1+'Retirement Calculator'!$B$57)^(1/12)-1)))</f>
        <v/>
      </c>
      <c r="O517" s="71"/>
      <c r="P517" s="71"/>
      <c r="Q517" s="99"/>
      <c r="R517" s="69" t="e">
        <f t="shared" si="145"/>
        <v>#N/A</v>
      </c>
      <c r="S517" s="12" t="str">
        <f>IF(O517="","",FV((1+'Retirement Calculator'!$B$58)^(1/12)-1,BA517,-O517,,0))</f>
        <v/>
      </c>
      <c r="T517" s="43" t="str">
        <f>IF(P517="","",(P517+T516)*(1+((1+'Retirement Calculator'!$B$58)^(1/12)-1)))</f>
        <v/>
      </c>
      <c r="U517" s="71"/>
      <c r="V517" s="99"/>
      <c r="W517" s="108" t="str">
        <f>IF(U517="","",(U517+W516)*(1+((1+'Retirement Calculator'!$C$65)^(1/12)-1)))</f>
        <v/>
      </c>
      <c r="X517" s="73">
        <f t="shared" ref="X517:X580" si="160">C517+D517+I517+J517+O517+P517+U517</f>
        <v>0</v>
      </c>
      <c r="Y517" s="83" t="str">
        <f>IF(ISERROR(B517),"",SUM($X$5:X517))</f>
        <v/>
      </c>
      <c r="Z517" s="73">
        <f t="shared" ref="Z517:Z580" si="161">E517+K517+Q517+V517</f>
        <v>0</v>
      </c>
      <c r="AA517" s="83" t="str">
        <f>IF(ISERROR(B517),"",IF(Z517=0,NA(),SUM($Z$5:Z517)))</f>
        <v/>
      </c>
      <c r="AB517" s="83">
        <f t="shared" si="142"/>
        <v>0</v>
      </c>
      <c r="AC517" s="83" t="str">
        <f>IF(ISERROR(B517),"",IF(AB517=0,NA(),SUM($AB$5:AB517)))</f>
        <v/>
      </c>
      <c r="AD517" s="68" t="str">
        <f>IF(ISERROR(AI517),"",IF(AG517=AG516+1,AD516*(1+'Retirement Calculator'!$B$6),AD516))</f>
        <v/>
      </c>
      <c r="AE517" s="135"/>
      <c r="AF517" s="83" t="str">
        <f>IF(AE517="","",NPER((1+'Retirement Calculator'!$B$15)/(1+'Retirement Calculator'!$B$14)-1,-12*AE517,AA517,,1))</f>
        <v/>
      </c>
      <c r="AG517" s="129" t="str">
        <f t="shared" si="146"/>
        <v/>
      </c>
      <c r="AH517" s="43" t="e">
        <f t="shared" si="147"/>
        <v>#N/A</v>
      </c>
      <c r="AI517" s="43" t="e">
        <f>IF(AI516&lt;'Retirement Calculator'!$B$68,AI516+1,NA())</f>
        <v>#N/A</v>
      </c>
      <c r="AJ517" s="47" t="str">
        <f>IF(ISERROR(AI517),"",IF(AG517=AG516+1,AJ516*(1+'Retirement Calculator'!$B$67),AJ516))</f>
        <v/>
      </c>
      <c r="AK517" s="43" t="e">
        <f>IF(ISERROR(AJ517),"",FV((1+'Retirement Calculator'!$B$56)^(1/12)-1,AI517,-AJ517,,0))</f>
        <v>#N/A</v>
      </c>
      <c r="AL517" s="47">
        <f>SUM($AJ$5:AJ517)</f>
        <v>15743347.467671828</v>
      </c>
      <c r="AN517" s="43" t="str">
        <f>IF(C517="","",SUM($C$5:C517))</f>
        <v/>
      </c>
      <c r="AP517" s="43" t="str">
        <f t="shared" si="148"/>
        <v/>
      </c>
      <c r="AQ517" s="43" t="e">
        <f t="shared" si="149"/>
        <v>#N/A</v>
      </c>
      <c r="AR517" s="43" t="e">
        <f>IF(AR516&lt;'Retirement Calculator'!$B$68,AR516+1,NA())</f>
        <v>#N/A</v>
      </c>
      <c r="AS517" s="45" t="str">
        <f>IF(ISERROR(AR517),"",IF(AP517=AP516+1,AS516*(1+'Retirement Calculator'!$B$67),AS516))</f>
        <v/>
      </c>
      <c r="AT517" s="43" t="e">
        <f>IF(ISERROR(AS517),"",FV((1+'Retirement Calculator'!$B$57)^(1/12)-1,AR517,-AS517,,0))</f>
        <v>#N/A</v>
      </c>
      <c r="AU517" s="47" t="e">
        <f>SUM($AJ$5:AS517)</f>
        <v>#N/A</v>
      </c>
      <c r="AW517" s="43" t="str">
        <f>IF(I517="","",SUM($I$5:I517))</f>
        <v/>
      </c>
      <c r="AY517" s="43" t="str">
        <f t="shared" si="150"/>
        <v/>
      </c>
      <c r="AZ517" s="43" t="e">
        <f t="shared" si="151"/>
        <v>#N/A</v>
      </c>
      <c r="BA517" s="43" t="e">
        <f>IF(BA516&lt;'Retirement Calculator'!$B$68,BA516+1,NA())</f>
        <v>#N/A</v>
      </c>
      <c r="BB517" s="45" t="str">
        <f>IF(ISERROR(BA517),"",IF(AY517=AY516+1,BB516*(1+'Retirement Calculator'!$B$67),BB516))</f>
        <v/>
      </c>
      <c r="BC517" s="43" t="e">
        <f>IF(ISERROR(BB517),"",FV((1+'Retirement Calculator'!$B$58)^(1/12)-1,BA517,-BB517,,0))</f>
        <v>#N/A</v>
      </c>
      <c r="BD517" s="47" t="e">
        <f>SUM($AJ$5:BB517)</f>
        <v>#N/A</v>
      </c>
      <c r="BF517" s="43" t="str">
        <f>IF(O517="","",SUM($O$5:O517))</f>
        <v/>
      </c>
      <c r="BH517" s="43" t="str">
        <f t="shared" si="152"/>
        <v/>
      </c>
      <c r="BI517" s="43" t="e">
        <f t="shared" si="153"/>
        <v>#N/A</v>
      </c>
      <c r="BJ517" s="43" t="e">
        <f>IF(BJ516&lt;'Retirement Calculator'!$B$68,BJ516+1,NA())</f>
        <v>#N/A</v>
      </c>
      <c r="BM517" s="43" t="str">
        <f t="shared" si="154"/>
        <v/>
      </c>
      <c r="BN517" s="43" t="e">
        <f t="shared" si="155"/>
        <v>#N/A</v>
      </c>
      <c r="BO517" s="43" t="e">
        <f>IF(BO516&lt;'Retirement Calculator'!$B$68,BO516+1,NA())</f>
        <v>#N/A</v>
      </c>
      <c r="BR517" s="43" t="str">
        <f t="shared" si="156"/>
        <v/>
      </c>
      <c r="BS517" s="43" t="e">
        <f t="shared" si="157"/>
        <v>#N/A</v>
      </c>
      <c r="BT517" s="43" t="e">
        <f>IF(BT516&lt;'Retirement Calculator'!$B$68,BT516+1,NA())</f>
        <v>#N/A</v>
      </c>
      <c r="BW517" s="43" t="str">
        <f t="shared" si="158"/>
        <v/>
      </c>
      <c r="BX517" s="43" t="e">
        <f t="shared" si="159"/>
        <v>#N/A</v>
      </c>
      <c r="BY517" s="43" t="e">
        <f>IF(BY516&lt;'Retirement Calculator'!$B$68,BY516+1,NA())</f>
        <v>#N/A</v>
      </c>
    </row>
    <row r="518" spans="1:77">
      <c r="A518" s="44"/>
      <c r="B518" s="12" t="e">
        <f xml:space="preserve"> IF(ISERROR(F518),NA(),AI518)</f>
        <v>#N/A</v>
      </c>
      <c r="C518" s="71"/>
      <c r="D518" s="104"/>
      <c r="E518" s="99"/>
      <c r="F518" s="102" t="e">
        <f t="shared" si="143"/>
        <v>#N/A</v>
      </c>
      <c r="G518" s="103" t="str">
        <f>IF(D518="","",(D518+G517)*(1+((1+'Retirement Calculator'!$B$56)^(1/12)-1)))</f>
        <v/>
      </c>
      <c r="H518" s="55" t="str">
        <f>IF(C518="","",FV((1+'Retirement Calculator'!$B$56)^(1/12)-1,AI518,-C518,,0))</f>
        <v/>
      </c>
      <c r="I518" s="71"/>
      <c r="J518" s="99"/>
      <c r="K518" s="99"/>
      <c r="L518" s="102" t="e">
        <f t="shared" si="144"/>
        <v>#N/A</v>
      </c>
      <c r="M518" s="12" t="str">
        <f>IF(I518="","",FV((1+'Retirement Calculator'!$B$57)^(1/12)-1,AR518,-I518,,0))</f>
        <v/>
      </c>
      <c r="N518" s="12" t="str">
        <f>IF(J518="","",(J518+N517)*(1+((1+'Retirement Calculator'!$B$57)^(1/12)-1)))</f>
        <v/>
      </c>
      <c r="O518" s="71"/>
      <c r="P518" s="71"/>
      <c r="Q518" s="99"/>
      <c r="R518" s="69" t="e">
        <f t="shared" si="145"/>
        <v>#N/A</v>
      </c>
      <c r="S518" s="12" t="str">
        <f>IF(O518="","",FV((1+'Retirement Calculator'!$B$58)^(1/12)-1,BA518,-O518,,0))</f>
        <v/>
      </c>
      <c r="T518" s="43" t="str">
        <f>IF(P518="","",(P518+T517)*(1+((1+'Retirement Calculator'!$B$58)^(1/12)-1)))</f>
        <v/>
      </c>
      <c r="U518" s="71"/>
      <c r="V518" s="99"/>
      <c r="W518" s="108" t="str">
        <f>IF(U518="","",(U518+W517)*(1+((1+'Retirement Calculator'!$C$65)^(1/12)-1)))</f>
        <v/>
      </c>
      <c r="X518" s="73">
        <f t="shared" si="160"/>
        <v>0</v>
      </c>
      <c r="Y518" s="83" t="str">
        <f>IF(ISERROR(B518),"",SUM($X$5:X518))</f>
        <v/>
      </c>
      <c r="Z518" s="73">
        <f t="shared" si="161"/>
        <v>0</v>
      </c>
      <c r="AA518" s="83" t="str">
        <f>IF(ISERROR(B518),"",IF(Z518=0,NA(),SUM($Z$5:Z518)))</f>
        <v/>
      </c>
      <c r="AB518" s="83">
        <f t="shared" ref="AB518:AB581" si="162">IF(ISERROR(H518+M518+S518+G518+N518+T518+W518),0,H518+M518+S518+G518+N518+T518+W518)</f>
        <v>0</v>
      </c>
      <c r="AC518" s="83" t="str">
        <f>IF(ISERROR(B518),"",IF(AB518=0,NA(),SUM($AB$5:AB518)))</f>
        <v/>
      </c>
      <c r="AD518" s="68" t="str">
        <f>IF(ISERROR(AI518),"",IF(AG518=AG517+1,AD517*(1+'Retirement Calculator'!$B$6),AD517))</f>
        <v/>
      </c>
      <c r="AE518" s="135"/>
      <c r="AF518" s="83" t="str">
        <f>IF(AE518="","",NPER((1+'Retirement Calculator'!$B$15)/(1+'Retirement Calculator'!$B$14)-1,-12*AE518,AA518,,1))</f>
        <v/>
      </c>
      <c r="AG518" s="129" t="str">
        <f t="shared" si="146"/>
        <v/>
      </c>
      <c r="AH518" s="43" t="e">
        <f t="shared" si="147"/>
        <v>#N/A</v>
      </c>
      <c r="AI518" s="43" t="e">
        <f>IF(AI517&lt;'Retirement Calculator'!$B$68,AI517+1,NA())</f>
        <v>#N/A</v>
      </c>
      <c r="AJ518" s="47" t="str">
        <f>IF(ISERROR(AI518),"",IF(AG518=AG517+1,AJ517*(1+'Retirement Calculator'!$B$67),AJ517))</f>
        <v/>
      </c>
      <c r="AK518" s="43" t="e">
        <f>IF(ISERROR(AJ518),"",FV((1+'Retirement Calculator'!$B$56)^(1/12)-1,AI518,-AJ518,,0))</f>
        <v>#N/A</v>
      </c>
      <c r="AL518" s="47">
        <f>SUM($AJ$5:AJ518)</f>
        <v>15743347.467671828</v>
      </c>
      <c r="AN518" s="43" t="str">
        <f>IF(C518="","",SUM($C$5:C518))</f>
        <v/>
      </c>
      <c r="AP518" s="43" t="str">
        <f t="shared" si="148"/>
        <v/>
      </c>
      <c r="AQ518" s="43" t="e">
        <f t="shared" si="149"/>
        <v>#N/A</v>
      </c>
      <c r="AR518" s="43" t="e">
        <f>IF(AR517&lt;'Retirement Calculator'!$B$68,AR517+1,NA())</f>
        <v>#N/A</v>
      </c>
      <c r="AS518" s="45" t="str">
        <f>IF(ISERROR(AR518),"",IF(AP518=AP517+1,AS517*(1+'Retirement Calculator'!$B$67),AS517))</f>
        <v/>
      </c>
      <c r="AT518" s="43" t="e">
        <f>IF(ISERROR(AS518),"",FV((1+'Retirement Calculator'!$B$57)^(1/12)-1,AR518,-AS518,,0))</f>
        <v>#N/A</v>
      </c>
      <c r="AU518" s="47" t="e">
        <f>SUM($AJ$5:AS518)</f>
        <v>#N/A</v>
      </c>
      <c r="AW518" s="43" t="str">
        <f>IF(I518="","",SUM($I$5:I518))</f>
        <v/>
      </c>
      <c r="AY518" s="43" t="str">
        <f t="shared" si="150"/>
        <v/>
      </c>
      <c r="AZ518" s="43" t="e">
        <f t="shared" si="151"/>
        <v>#N/A</v>
      </c>
      <c r="BA518" s="43" t="e">
        <f>IF(BA517&lt;'Retirement Calculator'!$B$68,BA517+1,NA())</f>
        <v>#N/A</v>
      </c>
      <c r="BB518" s="45" t="str">
        <f>IF(ISERROR(BA518),"",IF(AY518=AY517+1,BB517*(1+'Retirement Calculator'!$B$67),BB517))</f>
        <v/>
      </c>
      <c r="BC518" s="43" t="e">
        <f>IF(ISERROR(BB518),"",FV((1+'Retirement Calculator'!$B$58)^(1/12)-1,BA518,-BB518,,0))</f>
        <v>#N/A</v>
      </c>
      <c r="BD518" s="47" t="e">
        <f>SUM($AJ$5:BB518)</f>
        <v>#N/A</v>
      </c>
      <c r="BF518" s="43" t="str">
        <f>IF(O518="","",SUM($O$5:O518))</f>
        <v/>
      </c>
      <c r="BH518" s="43" t="str">
        <f t="shared" si="152"/>
        <v/>
      </c>
      <c r="BI518" s="43" t="e">
        <f t="shared" si="153"/>
        <v>#N/A</v>
      </c>
      <c r="BJ518" s="43" t="e">
        <f>IF(BJ517&lt;'Retirement Calculator'!$B$68,BJ517+1,NA())</f>
        <v>#N/A</v>
      </c>
      <c r="BM518" s="43" t="str">
        <f t="shared" si="154"/>
        <v/>
      </c>
      <c r="BN518" s="43" t="e">
        <f t="shared" si="155"/>
        <v>#N/A</v>
      </c>
      <c r="BO518" s="43" t="e">
        <f>IF(BO517&lt;'Retirement Calculator'!$B$68,BO517+1,NA())</f>
        <v>#N/A</v>
      </c>
      <c r="BR518" s="43" t="str">
        <f t="shared" si="156"/>
        <v/>
      </c>
      <c r="BS518" s="43" t="e">
        <f t="shared" si="157"/>
        <v>#N/A</v>
      </c>
      <c r="BT518" s="43" t="e">
        <f>IF(BT517&lt;'Retirement Calculator'!$B$68,BT517+1,NA())</f>
        <v>#N/A</v>
      </c>
      <c r="BW518" s="43" t="str">
        <f t="shared" si="158"/>
        <v/>
      </c>
      <c r="BX518" s="43" t="e">
        <f t="shared" si="159"/>
        <v>#N/A</v>
      </c>
      <c r="BY518" s="43" t="e">
        <f>IF(BY517&lt;'Retirement Calculator'!$B$68,BY517+1,NA())</f>
        <v>#N/A</v>
      </c>
    </row>
    <row r="519" spans="1:77">
      <c r="A519" s="44"/>
      <c r="B519" s="12" t="e">
        <f xml:space="preserve"> IF(ISERROR(F519),NA(),AI519)</f>
        <v>#N/A</v>
      </c>
      <c r="C519" s="71"/>
      <c r="D519" s="104"/>
      <c r="E519" s="99"/>
      <c r="F519" s="102" t="e">
        <f t="shared" ref="F519:F582" si="163">IF(ISERROR(G519+H519),NA(),G519+H519)</f>
        <v>#N/A</v>
      </c>
      <c r="G519" s="103" t="str">
        <f>IF(D519="","",(D519+G518)*(1+((1+'Retirement Calculator'!$B$56)^(1/12)-1)))</f>
        <v/>
      </c>
      <c r="H519" s="55" t="str">
        <f>IF(C519="","",FV((1+'Retirement Calculator'!$B$56)^(1/12)-1,AI519,-C519,,0))</f>
        <v/>
      </c>
      <c r="I519" s="71"/>
      <c r="J519" s="99"/>
      <c r="K519" s="99"/>
      <c r="L519" s="102" t="e">
        <f t="shared" ref="L519:L582" si="164">IF(ISERROR(M519+N519),NA(),M519+N519)</f>
        <v>#N/A</v>
      </c>
      <c r="M519" s="12" t="str">
        <f>IF(I519="","",FV((1+'Retirement Calculator'!$B$57)^(1/12)-1,AR519,-I519,,0))</f>
        <v/>
      </c>
      <c r="N519" s="12" t="str">
        <f>IF(J519="","",(J519+N518)*(1+((1+'Retirement Calculator'!$B$57)^(1/12)-1)))</f>
        <v/>
      </c>
      <c r="O519" s="71"/>
      <c r="P519" s="71"/>
      <c r="Q519" s="99"/>
      <c r="R519" s="69" t="e">
        <f t="shared" ref="R519:R582" si="165">IF(ISERROR(S519+T519),NA(),S519+T519)</f>
        <v>#N/A</v>
      </c>
      <c r="S519" s="12" t="str">
        <f>IF(O519="","",FV((1+'Retirement Calculator'!$B$58)^(1/12)-1,BA519,-O519,,0))</f>
        <v/>
      </c>
      <c r="T519" s="43" t="str">
        <f>IF(P519="","",(P519+T518)*(1+((1+'Retirement Calculator'!$B$58)^(1/12)-1)))</f>
        <v/>
      </c>
      <c r="U519" s="71"/>
      <c r="V519" s="99"/>
      <c r="W519" s="108" t="str">
        <f>IF(U519="","",(U519+W518)*(1+((1+'Retirement Calculator'!$C$65)^(1/12)-1)))</f>
        <v/>
      </c>
      <c r="X519" s="73">
        <f t="shared" si="160"/>
        <v>0</v>
      </c>
      <c r="Y519" s="83" t="str">
        <f>IF(ISERROR(B519),"",SUM($X$5:X519))</f>
        <v/>
      </c>
      <c r="Z519" s="73">
        <f t="shared" si="161"/>
        <v>0</v>
      </c>
      <c r="AA519" s="83" t="str">
        <f>IF(ISERROR(B519),"",IF(Z519=0,NA(),SUM($Z$5:Z519)))</f>
        <v/>
      </c>
      <c r="AB519" s="83">
        <f t="shared" si="162"/>
        <v>0</v>
      </c>
      <c r="AC519" s="83" t="str">
        <f>IF(ISERROR(B519),"",IF(AB519=0,NA(),SUM($AB$5:AB519)))</f>
        <v/>
      </c>
      <c r="AD519" s="68" t="str">
        <f>IF(ISERROR(AI519),"",IF(AG519=AG518+1,AD518*(1+'Retirement Calculator'!$B$6),AD518))</f>
        <v/>
      </c>
      <c r="AE519" s="135"/>
      <c r="AF519" s="83" t="str">
        <f>IF(AE519="","",NPER((1+'Retirement Calculator'!$B$15)/(1+'Retirement Calculator'!$B$14)-1,-12*AE519,AA519,,1))</f>
        <v/>
      </c>
      <c r="AG519" s="129" t="str">
        <f t="shared" ref="AG519:AG582" si="166">IF(ISERROR(AI519),"",IF(INT(AI518/12)-(AI518/12)=0,AG518+1,AG518))</f>
        <v/>
      </c>
      <c r="AH519" s="43" t="e">
        <f t="shared" ref="AH519:AH582" si="167">AI519</f>
        <v>#N/A</v>
      </c>
      <c r="AI519" s="43" t="e">
        <f>IF(AI518&lt;'Retirement Calculator'!$B$68,AI518+1,NA())</f>
        <v>#N/A</v>
      </c>
      <c r="AJ519" s="47" t="str">
        <f>IF(ISERROR(AI519),"",IF(AG519=AG518+1,AJ518*(1+'Retirement Calculator'!$B$67),AJ518))</f>
        <v/>
      </c>
      <c r="AK519" s="43" t="e">
        <f>IF(ISERROR(AJ519),"",FV((1+'Retirement Calculator'!$B$56)^(1/12)-1,AI519,-AJ519,,0))</f>
        <v>#N/A</v>
      </c>
      <c r="AL519" s="47">
        <f>SUM($AJ$5:AJ519)</f>
        <v>15743347.467671828</v>
      </c>
      <c r="AN519" s="43" t="str">
        <f>IF(C519="","",SUM($C$5:C519))</f>
        <v/>
      </c>
      <c r="AP519" s="43" t="str">
        <f t="shared" ref="AP519:AP582" si="168">IF(ISERROR(AR519),"",IF(INT(AR518/12)-(AR518/12)=0,AP518+1,AP518))</f>
        <v/>
      </c>
      <c r="AQ519" s="43" t="e">
        <f t="shared" ref="AQ519:AQ582" si="169">AR519</f>
        <v>#N/A</v>
      </c>
      <c r="AR519" s="43" t="e">
        <f>IF(AR518&lt;'Retirement Calculator'!$B$68,AR518+1,NA())</f>
        <v>#N/A</v>
      </c>
      <c r="AS519" s="45" t="str">
        <f>IF(ISERROR(AR519),"",IF(AP519=AP518+1,AS518*(1+'Retirement Calculator'!$B$67),AS518))</f>
        <v/>
      </c>
      <c r="AT519" s="43" t="e">
        <f>IF(ISERROR(AS519),"",FV((1+'Retirement Calculator'!$B$57)^(1/12)-1,AR519,-AS519,,0))</f>
        <v>#N/A</v>
      </c>
      <c r="AU519" s="47" t="e">
        <f>SUM($AJ$5:AS519)</f>
        <v>#N/A</v>
      </c>
      <c r="AW519" s="43" t="str">
        <f>IF(I519="","",SUM($I$5:I519))</f>
        <v/>
      </c>
      <c r="AY519" s="43" t="str">
        <f t="shared" ref="AY519:AY582" si="170">IF(ISERROR(BA519),"",IF(INT(BA518/12)-(BA518/12)=0,AY518+1,AY518))</f>
        <v/>
      </c>
      <c r="AZ519" s="43" t="e">
        <f t="shared" ref="AZ519:AZ582" si="171">BA519</f>
        <v>#N/A</v>
      </c>
      <c r="BA519" s="43" t="e">
        <f>IF(BA518&lt;'Retirement Calculator'!$B$68,BA518+1,NA())</f>
        <v>#N/A</v>
      </c>
      <c r="BB519" s="45" t="str">
        <f>IF(ISERROR(BA519),"",IF(AY519=AY518+1,BB518*(1+'Retirement Calculator'!$B$67),BB518))</f>
        <v/>
      </c>
      <c r="BC519" s="43" t="e">
        <f>IF(ISERROR(BB519),"",FV((1+'Retirement Calculator'!$B$58)^(1/12)-1,BA519,-BB519,,0))</f>
        <v>#N/A</v>
      </c>
      <c r="BD519" s="47" t="e">
        <f>SUM($AJ$5:BB519)</f>
        <v>#N/A</v>
      </c>
      <c r="BF519" s="43" t="str">
        <f>IF(O519="","",SUM($O$5:O519))</f>
        <v/>
      </c>
      <c r="BH519" s="43" t="str">
        <f t="shared" ref="BH519:BH582" si="172">IF(ISERROR(BJ519),"",IF(INT(BJ518/12)-(BJ518/12)=0,BH518+1,BH518))</f>
        <v/>
      </c>
      <c r="BI519" s="43" t="e">
        <f t="shared" ref="BI519:BI582" si="173">BJ519</f>
        <v>#N/A</v>
      </c>
      <c r="BJ519" s="43" t="e">
        <f>IF(BJ518&lt;'Retirement Calculator'!$B$68,BJ518+1,NA())</f>
        <v>#N/A</v>
      </c>
      <c r="BM519" s="43" t="str">
        <f t="shared" ref="BM519:BM582" si="174">IF(ISERROR(BO519),"",IF(INT(BO518/12)-(BO518/12)=0,BM518+1,BM518))</f>
        <v/>
      </c>
      <c r="BN519" s="43" t="e">
        <f t="shared" ref="BN519:BN582" si="175">BO519</f>
        <v>#N/A</v>
      </c>
      <c r="BO519" s="43" t="e">
        <f>IF(BO518&lt;'Retirement Calculator'!$B$68,BO518+1,NA())</f>
        <v>#N/A</v>
      </c>
      <c r="BR519" s="43" t="str">
        <f t="shared" ref="BR519:BR582" si="176">IF(ISERROR(BT519),"",IF(INT(BT518/12)-(BT518/12)=0,BR518+1,BR518))</f>
        <v/>
      </c>
      <c r="BS519" s="43" t="e">
        <f t="shared" ref="BS519:BS582" si="177">BT519</f>
        <v>#N/A</v>
      </c>
      <c r="BT519" s="43" t="e">
        <f>IF(BT518&lt;'Retirement Calculator'!$B$68,BT518+1,NA())</f>
        <v>#N/A</v>
      </c>
      <c r="BW519" s="43" t="str">
        <f t="shared" ref="BW519:BW582" si="178">IF(ISERROR(BY519),"",IF(INT(BY518/12)-(BY518/12)=0,BW518+1,BW518))</f>
        <v/>
      </c>
      <c r="BX519" s="43" t="e">
        <f t="shared" ref="BX519:BX582" si="179">BY519</f>
        <v>#N/A</v>
      </c>
      <c r="BY519" s="43" t="e">
        <f>IF(BY518&lt;'Retirement Calculator'!$B$68,BY518+1,NA())</f>
        <v>#N/A</v>
      </c>
    </row>
    <row r="520" spans="1:77">
      <c r="A520" s="44"/>
      <c r="B520" s="12" t="e">
        <f xml:space="preserve"> IF(ISERROR(F520),NA(),AI520)</f>
        <v>#N/A</v>
      </c>
      <c r="C520" s="71"/>
      <c r="D520" s="104"/>
      <c r="E520" s="99"/>
      <c r="F520" s="102" t="e">
        <f t="shared" si="163"/>
        <v>#N/A</v>
      </c>
      <c r="G520" s="103" t="str">
        <f>IF(D520="","",(D520+G519)*(1+((1+'Retirement Calculator'!$B$56)^(1/12)-1)))</f>
        <v/>
      </c>
      <c r="H520" s="55" t="str">
        <f>IF(C520="","",FV((1+'Retirement Calculator'!$B$56)^(1/12)-1,AI520,-C520,,0))</f>
        <v/>
      </c>
      <c r="I520" s="71"/>
      <c r="J520" s="99"/>
      <c r="K520" s="99"/>
      <c r="L520" s="102" t="e">
        <f t="shared" si="164"/>
        <v>#N/A</v>
      </c>
      <c r="M520" s="12" t="str">
        <f>IF(I520="","",FV((1+'Retirement Calculator'!$B$57)^(1/12)-1,AR520,-I520,,0))</f>
        <v/>
      </c>
      <c r="N520" s="12" t="str">
        <f>IF(J520="","",(J520+N519)*(1+((1+'Retirement Calculator'!$B$57)^(1/12)-1)))</f>
        <v/>
      </c>
      <c r="O520" s="71"/>
      <c r="P520" s="71"/>
      <c r="Q520" s="99"/>
      <c r="R520" s="69" t="e">
        <f t="shared" si="165"/>
        <v>#N/A</v>
      </c>
      <c r="S520" s="12" t="str">
        <f>IF(O520="","",FV((1+'Retirement Calculator'!$B$58)^(1/12)-1,BA520,-O520,,0))</f>
        <v/>
      </c>
      <c r="T520" s="43" t="str">
        <f>IF(P520="","",(P520+T519)*(1+((1+'Retirement Calculator'!$B$58)^(1/12)-1)))</f>
        <v/>
      </c>
      <c r="U520" s="71"/>
      <c r="V520" s="99"/>
      <c r="W520" s="108" t="str">
        <f>IF(U520="","",(U520+W519)*(1+((1+'Retirement Calculator'!$C$65)^(1/12)-1)))</f>
        <v/>
      </c>
      <c r="X520" s="73">
        <f t="shared" si="160"/>
        <v>0</v>
      </c>
      <c r="Y520" s="83" t="str">
        <f>IF(ISERROR(B520),"",SUM($X$5:X520))</f>
        <v/>
      </c>
      <c r="Z520" s="73">
        <f t="shared" si="161"/>
        <v>0</v>
      </c>
      <c r="AA520" s="83" t="str">
        <f>IF(ISERROR(B520),"",IF(Z520=0,NA(),SUM($Z$5:Z520)))</f>
        <v/>
      </c>
      <c r="AB520" s="83">
        <f t="shared" si="162"/>
        <v>0</v>
      </c>
      <c r="AC520" s="83" t="str">
        <f>IF(ISERROR(B520),"",IF(AB520=0,NA(),SUM($AB$5:AB520)))</f>
        <v/>
      </c>
      <c r="AD520" s="68" t="str">
        <f>IF(ISERROR(AI520),"",IF(AG520=AG519+1,AD519*(1+'Retirement Calculator'!$B$6),AD519))</f>
        <v/>
      </c>
      <c r="AE520" s="135"/>
      <c r="AF520" s="83" t="str">
        <f>IF(AE520="","",NPER((1+'Retirement Calculator'!$B$15)/(1+'Retirement Calculator'!$B$14)-1,-12*AE520,AA520,,1))</f>
        <v/>
      </c>
      <c r="AG520" s="129" t="str">
        <f t="shared" si="166"/>
        <v/>
      </c>
      <c r="AH520" s="43" t="e">
        <f t="shared" si="167"/>
        <v>#N/A</v>
      </c>
      <c r="AI520" s="43" t="e">
        <f>IF(AI519&lt;'Retirement Calculator'!$B$68,AI519+1,NA())</f>
        <v>#N/A</v>
      </c>
      <c r="AJ520" s="47" t="str">
        <f>IF(ISERROR(AI520),"",IF(AG520=AG519+1,AJ519*(1+'Retirement Calculator'!$B$67),AJ519))</f>
        <v/>
      </c>
      <c r="AK520" s="43" t="e">
        <f>IF(ISERROR(AJ520),"",FV((1+'Retirement Calculator'!$B$56)^(1/12)-1,AI520,-AJ520,,0))</f>
        <v>#N/A</v>
      </c>
      <c r="AL520" s="47">
        <f>SUM($AJ$5:AJ520)</f>
        <v>15743347.467671828</v>
      </c>
      <c r="AN520" s="43" t="str">
        <f>IF(C520="","",SUM($C$5:C520))</f>
        <v/>
      </c>
      <c r="AP520" s="43" t="str">
        <f t="shared" si="168"/>
        <v/>
      </c>
      <c r="AQ520" s="43" t="e">
        <f t="shared" si="169"/>
        <v>#N/A</v>
      </c>
      <c r="AR520" s="43" t="e">
        <f>IF(AR519&lt;'Retirement Calculator'!$B$68,AR519+1,NA())</f>
        <v>#N/A</v>
      </c>
      <c r="AS520" s="45" t="str">
        <f>IF(ISERROR(AR520),"",IF(AP520=AP519+1,AS519*(1+'Retirement Calculator'!$B$67),AS519))</f>
        <v/>
      </c>
      <c r="AT520" s="43" t="e">
        <f>IF(ISERROR(AS520),"",FV((1+'Retirement Calculator'!$B$57)^(1/12)-1,AR520,-AS520,,0))</f>
        <v>#N/A</v>
      </c>
      <c r="AU520" s="47" t="e">
        <f>SUM($AJ$5:AS520)</f>
        <v>#N/A</v>
      </c>
      <c r="AW520" s="43" t="str">
        <f>IF(I520="","",SUM($I$5:I520))</f>
        <v/>
      </c>
      <c r="AY520" s="43" t="str">
        <f t="shared" si="170"/>
        <v/>
      </c>
      <c r="AZ520" s="43" t="e">
        <f t="shared" si="171"/>
        <v>#N/A</v>
      </c>
      <c r="BA520" s="43" t="e">
        <f>IF(BA519&lt;'Retirement Calculator'!$B$68,BA519+1,NA())</f>
        <v>#N/A</v>
      </c>
      <c r="BB520" s="45" t="str">
        <f>IF(ISERROR(BA520),"",IF(AY520=AY519+1,BB519*(1+'Retirement Calculator'!$B$67),BB519))</f>
        <v/>
      </c>
      <c r="BC520" s="43" t="e">
        <f>IF(ISERROR(BB520),"",FV((1+'Retirement Calculator'!$B$58)^(1/12)-1,BA520,-BB520,,0))</f>
        <v>#N/A</v>
      </c>
      <c r="BD520" s="47" t="e">
        <f>SUM($AJ$5:BB520)</f>
        <v>#N/A</v>
      </c>
      <c r="BF520" s="43" t="str">
        <f>IF(O520="","",SUM($O$5:O520))</f>
        <v/>
      </c>
      <c r="BH520" s="43" t="str">
        <f t="shared" si="172"/>
        <v/>
      </c>
      <c r="BI520" s="43" t="e">
        <f t="shared" si="173"/>
        <v>#N/A</v>
      </c>
      <c r="BJ520" s="43" t="e">
        <f>IF(BJ519&lt;'Retirement Calculator'!$B$68,BJ519+1,NA())</f>
        <v>#N/A</v>
      </c>
      <c r="BM520" s="43" t="str">
        <f t="shared" si="174"/>
        <v/>
      </c>
      <c r="BN520" s="43" t="e">
        <f t="shared" si="175"/>
        <v>#N/A</v>
      </c>
      <c r="BO520" s="43" t="e">
        <f>IF(BO519&lt;'Retirement Calculator'!$B$68,BO519+1,NA())</f>
        <v>#N/A</v>
      </c>
      <c r="BR520" s="43" t="str">
        <f t="shared" si="176"/>
        <v/>
      </c>
      <c r="BS520" s="43" t="e">
        <f t="shared" si="177"/>
        <v>#N/A</v>
      </c>
      <c r="BT520" s="43" t="e">
        <f>IF(BT519&lt;'Retirement Calculator'!$B$68,BT519+1,NA())</f>
        <v>#N/A</v>
      </c>
      <c r="BW520" s="43" t="str">
        <f t="shared" si="178"/>
        <v/>
      </c>
      <c r="BX520" s="43" t="e">
        <f t="shared" si="179"/>
        <v>#N/A</v>
      </c>
      <c r="BY520" s="43" t="e">
        <f>IF(BY519&lt;'Retirement Calculator'!$B$68,BY519+1,NA())</f>
        <v>#N/A</v>
      </c>
    </row>
    <row r="521" spans="1:77">
      <c r="A521" s="44"/>
      <c r="B521" s="12" t="e">
        <f xml:space="preserve"> IF(ISERROR(F521),NA(),AI521)</f>
        <v>#N/A</v>
      </c>
      <c r="C521" s="71"/>
      <c r="D521" s="104"/>
      <c r="E521" s="99"/>
      <c r="F521" s="102" t="e">
        <f t="shared" si="163"/>
        <v>#N/A</v>
      </c>
      <c r="G521" s="103" t="str">
        <f>IF(D521="","",(D521+G520)*(1+((1+'Retirement Calculator'!$B$56)^(1/12)-1)))</f>
        <v/>
      </c>
      <c r="H521" s="55" t="str">
        <f>IF(C521="","",FV((1+'Retirement Calculator'!$B$56)^(1/12)-1,AI521,-C521,,0))</f>
        <v/>
      </c>
      <c r="I521" s="71"/>
      <c r="J521" s="99"/>
      <c r="K521" s="99"/>
      <c r="L521" s="102" t="e">
        <f t="shared" si="164"/>
        <v>#N/A</v>
      </c>
      <c r="M521" s="12" t="str">
        <f>IF(I521="","",FV((1+'Retirement Calculator'!$B$57)^(1/12)-1,AR521,-I521,,0))</f>
        <v/>
      </c>
      <c r="N521" s="12" t="str">
        <f>IF(J521="","",(J521+N520)*(1+((1+'Retirement Calculator'!$B$57)^(1/12)-1)))</f>
        <v/>
      </c>
      <c r="O521" s="71"/>
      <c r="P521" s="71"/>
      <c r="Q521" s="99"/>
      <c r="R521" s="69" t="e">
        <f t="shared" si="165"/>
        <v>#N/A</v>
      </c>
      <c r="S521" s="12" t="str">
        <f>IF(O521="","",FV((1+'Retirement Calculator'!$B$58)^(1/12)-1,BA521,-O521,,0))</f>
        <v/>
      </c>
      <c r="T521" s="43" t="str">
        <f>IF(P521="","",(P521+T520)*(1+((1+'Retirement Calculator'!$B$58)^(1/12)-1)))</f>
        <v/>
      </c>
      <c r="U521" s="71"/>
      <c r="V521" s="99"/>
      <c r="W521" s="108" t="str">
        <f>IF(U521="","",(U521+W520)*(1+((1+'Retirement Calculator'!$C$65)^(1/12)-1)))</f>
        <v/>
      </c>
      <c r="X521" s="73">
        <f t="shared" si="160"/>
        <v>0</v>
      </c>
      <c r="Y521" s="83" t="str">
        <f>IF(ISERROR(B521),"",SUM($X$5:X521))</f>
        <v/>
      </c>
      <c r="Z521" s="73">
        <f t="shared" si="161"/>
        <v>0</v>
      </c>
      <c r="AA521" s="83" t="str">
        <f>IF(ISERROR(B521),"",IF(Z521=0,NA(),SUM($Z$5:Z521)))</f>
        <v/>
      </c>
      <c r="AB521" s="83">
        <f t="shared" si="162"/>
        <v>0</v>
      </c>
      <c r="AC521" s="83" t="str">
        <f>IF(ISERROR(B521),"",IF(AB521=0,NA(),SUM($AB$5:AB521)))</f>
        <v/>
      </c>
      <c r="AD521" s="68" t="str">
        <f>IF(ISERROR(AI521),"",IF(AG521=AG520+1,AD520*(1+'Retirement Calculator'!$B$6),AD520))</f>
        <v/>
      </c>
      <c r="AE521" s="135"/>
      <c r="AF521" s="83" t="str">
        <f>IF(AE521="","",NPER((1+'Retirement Calculator'!$B$15)/(1+'Retirement Calculator'!$B$14)-1,-12*AE521,AA521,,1))</f>
        <v/>
      </c>
      <c r="AG521" s="129" t="str">
        <f t="shared" si="166"/>
        <v/>
      </c>
      <c r="AH521" s="43" t="e">
        <f t="shared" si="167"/>
        <v>#N/A</v>
      </c>
      <c r="AI521" s="43" t="e">
        <f>IF(AI520&lt;'Retirement Calculator'!$B$68,AI520+1,NA())</f>
        <v>#N/A</v>
      </c>
      <c r="AJ521" s="47" t="str">
        <f>IF(ISERROR(AI521),"",IF(AG521=AG520+1,AJ520*(1+'Retirement Calculator'!$B$67),AJ520))</f>
        <v/>
      </c>
      <c r="AK521" s="43" t="e">
        <f>IF(ISERROR(AJ521),"",FV((1+'Retirement Calculator'!$B$56)^(1/12)-1,AI521,-AJ521,,0))</f>
        <v>#N/A</v>
      </c>
      <c r="AL521" s="47">
        <f>SUM($AJ$5:AJ521)</f>
        <v>15743347.467671828</v>
      </c>
      <c r="AN521" s="43" t="str">
        <f>IF(C521="","",SUM($C$5:C521))</f>
        <v/>
      </c>
      <c r="AP521" s="43" t="str">
        <f t="shared" si="168"/>
        <v/>
      </c>
      <c r="AQ521" s="43" t="e">
        <f t="shared" si="169"/>
        <v>#N/A</v>
      </c>
      <c r="AR521" s="43" t="e">
        <f>IF(AR520&lt;'Retirement Calculator'!$B$68,AR520+1,NA())</f>
        <v>#N/A</v>
      </c>
      <c r="AS521" s="45" t="str">
        <f>IF(ISERROR(AR521),"",IF(AP521=AP520+1,AS520*(1+'Retirement Calculator'!$B$67),AS520))</f>
        <v/>
      </c>
      <c r="AT521" s="43" t="e">
        <f>IF(ISERROR(AS521),"",FV((1+'Retirement Calculator'!$B$57)^(1/12)-1,AR521,-AS521,,0))</f>
        <v>#N/A</v>
      </c>
      <c r="AU521" s="47" t="e">
        <f>SUM($AJ$5:AS521)</f>
        <v>#N/A</v>
      </c>
      <c r="AW521" s="43" t="str">
        <f>IF(I521="","",SUM($I$5:I521))</f>
        <v/>
      </c>
      <c r="AY521" s="43" t="str">
        <f t="shared" si="170"/>
        <v/>
      </c>
      <c r="AZ521" s="43" t="e">
        <f t="shared" si="171"/>
        <v>#N/A</v>
      </c>
      <c r="BA521" s="43" t="e">
        <f>IF(BA520&lt;'Retirement Calculator'!$B$68,BA520+1,NA())</f>
        <v>#N/A</v>
      </c>
      <c r="BB521" s="45" t="str">
        <f>IF(ISERROR(BA521),"",IF(AY521=AY520+1,BB520*(1+'Retirement Calculator'!$B$67),BB520))</f>
        <v/>
      </c>
      <c r="BC521" s="43" t="e">
        <f>IF(ISERROR(BB521),"",FV((1+'Retirement Calculator'!$B$58)^(1/12)-1,BA521,-BB521,,0))</f>
        <v>#N/A</v>
      </c>
      <c r="BD521" s="47" t="e">
        <f>SUM($AJ$5:BB521)</f>
        <v>#N/A</v>
      </c>
      <c r="BF521" s="43" t="str">
        <f>IF(O521="","",SUM($O$5:O521))</f>
        <v/>
      </c>
      <c r="BH521" s="43" t="str">
        <f t="shared" si="172"/>
        <v/>
      </c>
      <c r="BI521" s="43" t="e">
        <f t="shared" si="173"/>
        <v>#N/A</v>
      </c>
      <c r="BJ521" s="43" t="e">
        <f>IF(BJ520&lt;'Retirement Calculator'!$B$68,BJ520+1,NA())</f>
        <v>#N/A</v>
      </c>
      <c r="BM521" s="43" t="str">
        <f t="shared" si="174"/>
        <v/>
      </c>
      <c r="BN521" s="43" t="e">
        <f t="shared" si="175"/>
        <v>#N/A</v>
      </c>
      <c r="BO521" s="43" t="e">
        <f>IF(BO520&lt;'Retirement Calculator'!$B$68,BO520+1,NA())</f>
        <v>#N/A</v>
      </c>
      <c r="BR521" s="43" t="str">
        <f t="shared" si="176"/>
        <v/>
      </c>
      <c r="BS521" s="43" t="e">
        <f t="shared" si="177"/>
        <v>#N/A</v>
      </c>
      <c r="BT521" s="43" t="e">
        <f>IF(BT520&lt;'Retirement Calculator'!$B$68,BT520+1,NA())</f>
        <v>#N/A</v>
      </c>
      <c r="BW521" s="43" t="str">
        <f t="shared" si="178"/>
        <v/>
      </c>
      <c r="BX521" s="43" t="e">
        <f t="shared" si="179"/>
        <v>#N/A</v>
      </c>
      <c r="BY521" s="43" t="e">
        <f>IF(BY520&lt;'Retirement Calculator'!$B$68,BY520+1,NA())</f>
        <v>#N/A</v>
      </c>
    </row>
    <row r="522" spans="1:77">
      <c r="A522" s="44"/>
      <c r="B522" s="12" t="e">
        <f xml:space="preserve"> IF(ISERROR(F522),NA(),AI522)</f>
        <v>#N/A</v>
      </c>
      <c r="C522" s="71"/>
      <c r="D522" s="104"/>
      <c r="E522" s="99"/>
      <c r="F522" s="102" t="e">
        <f t="shared" si="163"/>
        <v>#N/A</v>
      </c>
      <c r="G522" s="103" t="str">
        <f>IF(D522="","",(D522+G521)*(1+((1+'Retirement Calculator'!$B$56)^(1/12)-1)))</f>
        <v/>
      </c>
      <c r="H522" s="55" t="str">
        <f>IF(C522="","",FV((1+'Retirement Calculator'!$B$56)^(1/12)-1,AI522,-C522,,0))</f>
        <v/>
      </c>
      <c r="I522" s="71"/>
      <c r="J522" s="99"/>
      <c r="K522" s="99"/>
      <c r="L522" s="102" t="e">
        <f t="shared" si="164"/>
        <v>#N/A</v>
      </c>
      <c r="M522" s="12" t="str">
        <f>IF(I522="","",FV((1+'Retirement Calculator'!$B$57)^(1/12)-1,AR522,-I522,,0))</f>
        <v/>
      </c>
      <c r="N522" s="12" t="str">
        <f>IF(J522="","",(J522+N521)*(1+((1+'Retirement Calculator'!$B$57)^(1/12)-1)))</f>
        <v/>
      </c>
      <c r="O522" s="71"/>
      <c r="P522" s="71"/>
      <c r="Q522" s="99"/>
      <c r="R522" s="69" t="e">
        <f t="shared" si="165"/>
        <v>#N/A</v>
      </c>
      <c r="S522" s="12" t="str">
        <f>IF(O522="","",FV((1+'Retirement Calculator'!$B$58)^(1/12)-1,BA522,-O522,,0))</f>
        <v/>
      </c>
      <c r="T522" s="43" t="str">
        <f>IF(P522="","",(P522+T521)*(1+((1+'Retirement Calculator'!$B$58)^(1/12)-1)))</f>
        <v/>
      </c>
      <c r="U522" s="71"/>
      <c r="V522" s="99"/>
      <c r="W522" s="108" t="str">
        <f>IF(U522="","",(U522+W521)*(1+((1+'Retirement Calculator'!$C$65)^(1/12)-1)))</f>
        <v/>
      </c>
      <c r="X522" s="73">
        <f t="shared" si="160"/>
        <v>0</v>
      </c>
      <c r="Y522" s="83" t="str">
        <f>IF(ISERROR(B522),"",SUM($X$5:X522))</f>
        <v/>
      </c>
      <c r="Z522" s="73">
        <f t="shared" si="161"/>
        <v>0</v>
      </c>
      <c r="AA522" s="83" t="str">
        <f>IF(ISERROR(B522),"",IF(Z522=0,NA(),SUM($Z$5:Z522)))</f>
        <v/>
      </c>
      <c r="AB522" s="83">
        <f t="shared" si="162"/>
        <v>0</v>
      </c>
      <c r="AC522" s="83" t="str">
        <f>IF(ISERROR(B522),"",IF(AB522=0,NA(),SUM($AB$5:AB522)))</f>
        <v/>
      </c>
      <c r="AD522" s="68" t="str">
        <f>IF(ISERROR(AI522),"",IF(AG522=AG521+1,AD521*(1+'Retirement Calculator'!$B$6),AD521))</f>
        <v/>
      </c>
      <c r="AE522" s="135"/>
      <c r="AF522" s="83" t="str">
        <f>IF(AE522="","",NPER((1+'Retirement Calculator'!$B$15)/(1+'Retirement Calculator'!$B$14)-1,-12*AE522,AA522,,1))</f>
        <v/>
      </c>
      <c r="AG522" s="129" t="str">
        <f t="shared" si="166"/>
        <v/>
      </c>
      <c r="AH522" s="43" t="e">
        <f t="shared" si="167"/>
        <v>#N/A</v>
      </c>
      <c r="AI522" s="43" t="e">
        <f>IF(AI521&lt;'Retirement Calculator'!$B$68,AI521+1,NA())</f>
        <v>#N/A</v>
      </c>
      <c r="AJ522" s="47" t="str">
        <f>IF(ISERROR(AI522),"",IF(AG522=AG521+1,AJ521*(1+'Retirement Calculator'!$B$67),AJ521))</f>
        <v/>
      </c>
      <c r="AK522" s="43" t="e">
        <f>IF(ISERROR(AJ522),"",FV((1+'Retirement Calculator'!$B$56)^(1/12)-1,AI522,-AJ522,,0))</f>
        <v>#N/A</v>
      </c>
      <c r="AL522" s="47">
        <f>SUM($AJ$5:AJ522)</f>
        <v>15743347.467671828</v>
      </c>
      <c r="AN522" s="43" t="str">
        <f>IF(C522="","",SUM($C$5:C522))</f>
        <v/>
      </c>
      <c r="AP522" s="43" t="str">
        <f t="shared" si="168"/>
        <v/>
      </c>
      <c r="AQ522" s="43" t="e">
        <f t="shared" si="169"/>
        <v>#N/A</v>
      </c>
      <c r="AR522" s="43" t="e">
        <f>IF(AR521&lt;'Retirement Calculator'!$B$68,AR521+1,NA())</f>
        <v>#N/A</v>
      </c>
      <c r="AS522" s="45" t="str">
        <f>IF(ISERROR(AR522),"",IF(AP522=AP521+1,AS521*(1+'Retirement Calculator'!$B$67),AS521))</f>
        <v/>
      </c>
      <c r="AT522" s="43" t="e">
        <f>IF(ISERROR(AS522),"",FV((1+'Retirement Calculator'!$B$57)^(1/12)-1,AR522,-AS522,,0))</f>
        <v>#N/A</v>
      </c>
      <c r="AU522" s="47" t="e">
        <f>SUM($AJ$5:AS522)</f>
        <v>#N/A</v>
      </c>
      <c r="AW522" s="43" t="str">
        <f>IF(I522="","",SUM($I$5:I522))</f>
        <v/>
      </c>
      <c r="AY522" s="43" t="str">
        <f t="shared" si="170"/>
        <v/>
      </c>
      <c r="AZ522" s="43" t="e">
        <f t="shared" si="171"/>
        <v>#N/A</v>
      </c>
      <c r="BA522" s="43" t="e">
        <f>IF(BA521&lt;'Retirement Calculator'!$B$68,BA521+1,NA())</f>
        <v>#N/A</v>
      </c>
      <c r="BB522" s="45" t="str">
        <f>IF(ISERROR(BA522),"",IF(AY522=AY521+1,BB521*(1+'Retirement Calculator'!$B$67),BB521))</f>
        <v/>
      </c>
      <c r="BC522" s="43" t="e">
        <f>IF(ISERROR(BB522),"",FV((1+'Retirement Calculator'!$B$58)^(1/12)-1,BA522,-BB522,,0))</f>
        <v>#N/A</v>
      </c>
      <c r="BD522" s="47" t="e">
        <f>SUM($AJ$5:BB522)</f>
        <v>#N/A</v>
      </c>
      <c r="BF522" s="43" t="str">
        <f>IF(O522="","",SUM($O$5:O522))</f>
        <v/>
      </c>
      <c r="BH522" s="43" t="str">
        <f t="shared" si="172"/>
        <v/>
      </c>
      <c r="BI522" s="43" t="e">
        <f t="shared" si="173"/>
        <v>#N/A</v>
      </c>
      <c r="BJ522" s="43" t="e">
        <f>IF(BJ521&lt;'Retirement Calculator'!$B$68,BJ521+1,NA())</f>
        <v>#N/A</v>
      </c>
      <c r="BM522" s="43" t="str">
        <f t="shared" si="174"/>
        <v/>
      </c>
      <c r="BN522" s="43" t="e">
        <f t="shared" si="175"/>
        <v>#N/A</v>
      </c>
      <c r="BO522" s="43" t="e">
        <f>IF(BO521&lt;'Retirement Calculator'!$B$68,BO521+1,NA())</f>
        <v>#N/A</v>
      </c>
      <c r="BR522" s="43" t="str">
        <f t="shared" si="176"/>
        <v/>
      </c>
      <c r="BS522" s="43" t="e">
        <f t="shared" si="177"/>
        <v>#N/A</v>
      </c>
      <c r="BT522" s="43" t="e">
        <f>IF(BT521&lt;'Retirement Calculator'!$B$68,BT521+1,NA())</f>
        <v>#N/A</v>
      </c>
      <c r="BW522" s="43" t="str">
        <f t="shared" si="178"/>
        <v/>
      </c>
      <c r="BX522" s="43" t="e">
        <f t="shared" si="179"/>
        <v>#N/A</v>
      </c>
      <c r="BY522" s="43" t="e">
        <f>IF(BY521&lt;'Retirement Calculator'!$B$68,BY521+1,NA())</f>
        <v>#N/A</v>
      </c>
    </row>
    <row r="523" spans="1:77">
      <c r="A523" s="44"/>
      <c r="B523" s="12" t="e">
        <f xml:space="preserve"> IF(ISERROR(F523),NA(),AI523)</f>
        <v>#N/A</v>
      </c>
      <c r="C523" s="71"/>
      <c r="D523" s="104"/>
      <c r="E523" s="99"/>
      <c r="F523" s="102" t="e">
        <f t="shared" si="163"/>
        <v>#N/A</v>
      </c>
      <c r="G523" s="103" t="str">
        <f>IF(D523="","",(D523+G522)*(1+((1+'Retirement Calculator'!$B$56)^(1/12)-1)))</f>
        <v/>
      </c>
      <c r="H523" s="55" t="str">
        <f>IF(C523="","",FV((1+'Retirement Calculator'!$B$56)^(1/12)-1,AI523,-C523,,0))</f>
        <v/>
      </c>
      <c r="I523" s="71"/>
      <c r="J523" s="99"/>
      <c r="K523" s="99"/>
      <c r="L523" s="102" t="e">
        <f t="shared" si="164"/>
        <v>#N/A</v>
      </c>
      <c r="M523" s="12" t="str">
        <f>IF(I523="","",FV((1+'Retirement Calculator'!$B$57)^(1/12)-1,AR523,-I523,,0))</f>
        <v/>
      </c>
      <c r="N523" s="12" t="str">
        <f>IF(J523="","",(J523+N522)*(1+((1+'Retirement Calculator'!$B$57)^(1/12)-1)))</f>
        <v/>
      </c>
      <c r="O523" s="71"/>
      <c r="P523" s="71"/>
      <c r="Q523" s="99"/>
      <c r="R523" s="69" t="e">
        <f t="shared" si="165"/>
        <v>#N/A</v>
      </c>
      <c r="S523" s="12" t="str">
        <f>IF(O523="","",FV((1+'Retirement Calculator'!$B$58)^(1/12)-1,BA523,-O523,,0))</f>
        <v/>
      </c>
      <c r="T523" s="43" t="str">
        <f>IF(P523="","",(P523+T522)*(1+((1+'Retirement Calculator'!$B$58)^(1/12)-1)))</f>
        <v/>
      </c>
      <c r="U523" s="71"/>
      <c r="V523" s="99"/>
      <c r="W523" s="108" t="str">
        <f>IF(U523="","",(U523+W522)*(1+((1+'Retirement Calculator'!$C$65)^(1/12)-1)))</f>
        <v/>
      </c>
      <c r="X523" s="73">
        <f t="shared" si="160"/>
        <v>0</v>
      </c>
      <c r="Y523" s="83" t="str">
        <f>IF(ISERROR(B523),"",SUM($X$5:X523))</f>
        <v/>
      </c>
      <c r="Z523" s="73">
        <f t="shared" si="161"/>
        <v>0</v>
      </c>
      <c r="AA523" s="83" t="str">
        <f>IF(ISERROR(B523),"",IF(Z523=0,NA(),SUM($Z$5:Z523)))</f>
        <v/>
      </c>
      <c r="AB523" s="83">
        <f t="shared" si="162"/>
        <v>0</v>
      </c>
      <c r="AC523" s="83" t="str">
        <f>IF(ISERROR(B523),"",IF(AB523=0,NA(),SUM($AB$5:AB523)))</f>
        <v/>
      </c>
      <c r="AD523" s="68" t="str">
        <f>IF(ISERROR(AI523),"",IF(AG523=AG522+1,AD522*(1+'Retirement Calculator'!$B$6),AD522))</f>
        <v/>
      </c>
      <c r="AE523" s="135"/>
      <c r="AF523" s="83" t="str">
        <f>IF(AE523="","",NPER((1+'Retirement Calculator'!$B$15)/(1+'Retirement Calculator'!$B$14)-1,-12*AE523,AA523,,1))</f>
        <v/>
      </c>
      <c r="AG523" s="129" t="str">
        <f t="shared" si="166"/>
        <v/>
      </c>
      <c r="AH523" s="43" t="e">
        <f t="shared" si="167"/>
        <v>#N/A</v>
      </c>
      <c r="AI523" s="43" t="e">
        <f>IF(AI522&lt;'Retirement Calculator'!$B$68,AI522+1,NA())</f>
        <v>#N/A</v>
      </c>
      <c r="AJ523" s="47" t="str">
        <f>IF(ISERROR(AI523),"",IF(AG523=AG522+1,AJ522*(1+'Retirement Calculator'!$B$67),AJ522))</f>
        <v/>
      </c>
      <c r="AK523" s="43" t="e">
        <f>IF(ISERROR(AJ523),"",FV((1+'Retirement Calculator'!$B$56)^(1/12)-1,AI523,-AJ523,,0))</f>
        <v>#N/A</v>
      </c>
      <c r="AL523" s="47">
        <f>SUM($AJ$5:AJ523)</f>
        <v>15743347.467671828</v>
      </c>
      <c r="AN523" s="43" t="str">
        <f>IF(C523="","",SUM($C$5:C523))</f>
        <v/>
      </c>
      <c r="AP523" s="43" t="str">
        <f t="shared" si="168"/>
        <v/>
      </c>
      <c r="AQ523" s="43" t="e">
        <f t="shared" si="169"/>
        <v>#N/A</v>
      </c>
      <c r="AR523" s="43" t="e">
        <f>IF(AR522&lt;'Retirement Calculator'!$B$68,AR522+1,NA())</f>
        <v>#N/A</v>
      </c>
      <c r="AS523" s="45" t="str">
        <f>IF(ISERROR(AR523),"",IF(AP523=AP522+1,AS522*(1+'Retirement Calculator'!$B$67),AS522))</f>
        <v/>
      </c>
      <c r="AT523" s="43" t="e">
        <f>IF(ISERROR(AS523),"",FV((1+'Retirement Calculator'!$B$57)^(1/12)-1,AR523,-AS523,,0))</f>
        <v>#N/A</v>
      </c>
      <c r="AU523" s="47" t="e">
        <f>SUM($AJ$5:AS523)</f>
        <v>#N/A</v>
      </c>
      <c r="AW523" s="43" t="str">
        <f>IF(I523="","",SUM($I$5:I523))</f>
        <v/>
      </c>
      <c r="AY523" s="43" t="str">
        <f t="shared" si="170"/>
        <v/>
      </c>
      <c r="AZ523" s="43" t="e">
        <f t="shared" si="171"/>
        <v>#N/A</v>
      </c>
      <c r="BA523" s="43" t="e">
        <f>IF(BA522&lt;'Retirement Calculator'!$B$68,BA522+1,NA())</f>
        <v>#N/A</v>
      </c>
      <c r="BB523" s="45" t="str">
        <f>IF(ISERROR(BA523),"",IF(AY523=AY522+1,BB522*(1+'Retirement Calculator'!$B$67),BB522))</f>
        <v/>
      </c>
      <c r="BC523" s="43" t="e">
        <f>IF(ISERROR(BB523),"",FV((1+'Retirement Calculator'!$B$58)^(1/12)-1,BA523,-BB523,,0))</f>
        <v>#N/A</v>
      </c>
      <c r="BD523" s="47" t="e">
        <f>SUM($AJ$5:BB523)</f>
        <v>#N/A</v>
      </c>
      <c r="BF523" s="43" t="str">
        <f>IF(O523="","",SUM($O$5:O523))</f>
        <v/>
      </c>
      <c r="BH523" s="43" t="str">
        <f t="shared" si="172"/>
        <v/>
      </c>
      <c r="BI523" s="43" t="e">
        <f t="shared" si="173"/>
        <v>#N/A</v>
      </c>
      <c r="BJ523" s="43" t="e">
        <f>IF(BJ522&lt;'Retirement Calculator'!$B$68,BJ522+1,NA())</f>
        <v>#N/A</v>
      </c>
      <c r="BM523" s="43" t="str">
        <f t="shared" si="174"/>
        <v/>
      </c>
      <c r="BN523" s="43" t="e">
        <f t="shared" si="175"/>
        <v>#N/A</v>
      </c>
      <c r="BO523" s="43" t="e">
        <f>IF(BO522&lt;'Retirement Calculator'!$B$68,BO522+1,NA())</f>
        <v>#N/A</v>
      </c>
      <c r="BR523" s="43" t="str">
        <f t="shared" si="176"/>
        <v/>
      </c>
      <c r="BS523" s="43" t="e">
        <f t="shared" si="177"/>
        <v>#N/A</v>
      </c>
      <c r="BT523" s="43" t="e">
        <f>IF(BT522&lt;'Retirement Calculator'!$B$68,BT522+1,NA())</f>
        <v>#N/A</v>
      </c>
      <c r="BW523" s="43" t="str">
        <f t="shared" si="178"/>
        <v/>
      </c>
      <c r="BX523" s="43" t="e">
        <f t="shared" si="179"/>
        <v>#N/A</v>
      </c>
      <c r="BY523" s="43" t="e">
        <f>IF(BY522&lt;'Retirement Calculator'!$B$68,BY522+1,NA())</f>
        <v>#N/A</v>
      </c>
    </row>
    <row r="524" spans="1:77">
      <c r="A524" s="44"/>
      <c r="B524" s="12" t="e">
        <f xml:space="preserve"> IF(ISERROR(F524),NA(),AI524)</f>
        <v>#N/A</v>
      </c>
      <c r="C524" s="71"/>
      <c r="D524" s="104"/>
      <c r="E524" s="99"/>
      <c r="F524" s="102" t="e">
        <f t="shared" si="163"/>
        <v>#N/A</v>
      </c>
      <c r="G524" s="103" t="str">
        <f>IF(D524="","",(D524+G523)*(1+((1+'Retirement Calculator'!$B$56)^(1/12)-1)))</f>
        <v/>
      </c>
      <c r="H524" s="55" t="str">
        <f>IF(C524="","",FV((1+'Retirement Calculator'!$B$56)^(1/12)-1,AI524,-C524,,0))</f>
        <v/>
      </c>
      <c r="I524" s="71"/>
      <c r="J524" s="99"/>
      <c r="K524" s="99"/>
      <c r="L524" s="102" t="e">
        <f t="shared" si="164"/>
        <v>#N/A</v>
      </c>
      <c r="M524" s="12" t="str">
        <f>IF(I524="","",FV((1+'Retirement Calculator'!$B$57)^(1/12)-1,AR524,-I524,,0))</f>
        <v/>
      </c>
      <c r="N524" s="12" t="str">
        <f>IF(J524="","",(J524+N523)*(1+((1+'Retirement Calculator'!$B$57)^(1/12)-1)))</f>
        <v/>
      </c>
      <c r="O524" s="71"/>
      <c r="P524" s="71"/>
      <c r="Q524" s="99"/>
      <c r="R524" s="69" t="e">
        <f t="shared" si="165"/>
        <v>#N/A</v>
      </c>
      <c r="S524" s="12" t="str">
        <f>IF(O524="","",FV((1+'Retirement Calculator'!$B$58)^(1/12)-1,BA524,-O524,,0))</f>
        <v/>
      </c>
      <c r="T524" s="43" t="str">
        <f>IF(P524="","",(P524+T523)*(1+((1+'Retirement Calculator'!$B$58)^(1/12)-1)))</f>
        <v/>
      </c>
      <c r="U524" s="71"/>
      <c r="V524" s="99"/>
      <c r="W524" s="108" t="str">
        <f>IF(U524="","",(U524+W523)*(1+((1+'Retirement Calculator'!$C$65)^(1/12)-1)))</f>
        <v/>
      </c>
      <c r="X524" s="73">
        <f t="shared" si="160"/>
        <v>0</v>
      </c>
      <c r="Y524" s="83" t="str">
        <f>IF(ISERROR(B524),"",SUM($X$5:X524))</f>
        <v/>
      </c>
      <c r="Z524" s="73">
        <f t="shared" si="161"/>
        <v>0</v>
      </c>
      <c r="AA524" s="83" t="str">
        <f>IF(ISERROR(B524),"",IF(Z524=0,NA(),SUM($Z$5:Z524)))</f>
        <v/>
      </c>
      <c r="AB524" s="83">
        <f t="shared" si="162"/>
        <v>0</v>
      </c>
      <c r="AC524" s="83" t="str">
        <f>IF(ISERROR(B524),"",IF(AB524=0,NA(),SUM($AB$5:AB524)))</f>
        <v/>
      </c>
      <c r="AD524" s="68" t="str">
        <f>IF(ISERROR(AI524),"",IF(AG524=AG523+1,AD523*(1+'Retirement Calculator'!$B$6),AD523))</f>
        <v/>
      </c>
      <c r="AE524" s="135"/>
      <c r="AF524" s="83" t="str">
        <f>IF(AE524="","",NPER((1+'Retirement Calculator'!$B$15)/(1+'Retirement Calculator'!$B$14)-1,-12*AE524,AA524,,1))</f>
        <v/>
      </c>
      <c r="AG524" s="129" t="str">
        <f t="shared" si="166"/>
        <v/>
      </c>
      <c r="AH524" s="43" t="e">
        <f t="shared" si="167"/>
        <v>#N/A</v>
      </c>
      <c r="AI524" s="43" t="e">
        <f>IF(AI523&lt;'Retirement Calculator'!$B$68,AI523+1,NA())</f>
        <v>#N/A</v>
      </c>
      <c r="AJ524" s="47" t="str">
        <f>IF(ISERROR(AI524),"",IF(AG524=AG523+1,AJ523*(1+'Retirement Calculator'!$B$67),AJ523))</f>
        <v/>
      </c>
      <c r="AK524" s="43" t="e">
        <f>IF(ISERROR(AJ524),"",FV((1+'Retirement Calculator'!$B$56)^(1/12)-1,AI524,-AJ524,,0))</f>
        <v>#N/A</v>
      </c>
      <c r="AL524" s="47">
        <f>SUM($AJ$5:AJ524)</f>
        <v>15743347.467671828</v>
      </c>
      <c r="AN524" s="43" t="str">
        <f>IF(C524="","",SUM($C$5:C524))</f>
        <v/>
      </c>
      <c r="AP524" s="43" t="str">
        <f t="shared" si="168"/>
        <v/>
      </c>
      <c r="AQ524" s="43" t="e">
        <f t="shared" si="169"/>
        <v>#N/A</v>
      </c>
      <c r="AR524" s="43" t="e">
        <f>IF(AR523&lt;'Retirement Calculator'!$B$68,AR523+1,NA())</f>
        <v>#N/A</v>
      </c>
      <c r="AS524" s="45" t="str">
        <f>IF(ISERROR(AR524),"",IF(AP524=AP523+1,AS523*(1+'Retirement Calculator'!$B$67),AS523))</f>
        <v/>
      </c>
      <c r="AT524" s="43" t="e">
        <f>IF(ISERROR(AS524),"",FV((1+'Retirement Calculator'!$B$57)^(1/12)-1,AR524,-AS524,,0))</f>
        <v>#N/A</v>
      </c>
      <c r="AU524" s="47" t="e">
        <f>SUM($AJ$5:AS524)</f>
        <v>#N/A</v>
      </c>
      <c r="AW524" s="43" t="str">
        <f>IF(I524="","",SUM($I$5:I524))</f>
        <v/>
      </c>
      <c r="AY524" s="43" t="str">
        <f t="shared" si="170"/>
        <v/>
      </c>
      <c r="AZ524" s="43" t="e">
        <f t="shared" si="171"/>
        <v>#N/A</v>
      </c>
      <c r="BA524" s="43" t="e">
        <f>IF(BA523&lt;'Retirement Calculator'!$B$68,BA523+1,NA())</f>
        <v>#N/A</v>
      </c>
      <c r="BB524" s="45" t="str">
        <f>IF(ISERROR(BA524),"",IF(AY524=AY523+1,BB523*(1+'Retirement Calculator'!$B$67),BB523))</f>
        <v/>
      </c>
      <c r="BC524" s="43" t="e">
        <f>IF(ISERROR(BB524),"",FV((1+'Retirement Calculator'!$B$58)^(1/12)-1,BA524,-BB524,,0))</f>
        <v>#N/A</v>
      </c>
      <c r="BD524" s="47" t="e">
        <f>SUM($AJ$5:BB524)</f>
        <v>#N/A</v>
      </c>
      <c r="BF524" s="43" t="str">
        <f>IF(O524="","",SUM($O$5:O524))</f>
        <v/>
      </c>
      <c r="BH524" s="43" t="str">
        <f t="shared" si="172"/>
        <v/>
      </c>
      <c r="BI524" s="43" t="e">
        <f t="shared" si="173"/>
        <v>#N/A</v>
      </c>
      <c r="BJ524" s="43" t="e">
        <f>IF(BJ523&lt;'Retirement Calculator'!$B$68,BJ523+1,NA())</f>
        <v>#N/A</v>
      </c>
      <c r="BM524" s="43" t="str">
        <f t="shared" si="174"/>
        <v/>
      </c>
      <c r="BN524" s="43" t="e">
        <f t="shared" si="175"/>
        <v>#N/A</v>
      </c>
      <c r="BO524" s="43" t="e">
        <f>IF(BO523&lt;'Retirement Calculator'!$B$68,BO523+1,NA())</f>
        <v>#N/A</v>
      </c>
      <c r="BR524" s="43" t="str">
        <f t="shared" si="176"/>
        <v/>
      </c>
      <c r="BS524" s="43" t="e">
        <f t="shared" si="177"/>
        <v>#N/A</v>
      </c>
      <c r="BT524" s="43" t="e">
        <f>IF(BT523&lt;'Retirement Calculator'!$B$68,BT523+1,NA())</f>
        <v>#N/A</v>
      </c>
      <c r="BW524" s="43" t="str">
        <f t="shared" si="178"/>
        <v/>
      </c>
      <c r="BX524" s="43" t="e">
        <f t="shared" si="179"/>
        <v>#N/A</v>
      </c>
      <c r="BY524" s="43" t="e">
        <f>IF(BY523&lt;'Retirement Calculator'!$B$68,BY523+1,NA())</f>
        <v>#N/A</v>
      </c>
    </row>
    <row r="525" spans="1:77">
      <c r="A525" s="44"/>
      <c r="B525" s="12" t="e">
        <f xml:space="preserve"> IF(ISERROR(F525),NA(),AI525)</f>
        <v>#N/A</v>
      </c>
      <c r="C525" s="71"/>
      <c r="D525" s="104"/>
      <c r="E525" s="99"/>
      <c r="F525" s="102" t="e">
        <f t="shared" si="163"/>
        <v>#N/A</v>
      </c>
      <c r="G525" s="103" t="str">
        <f>IF(D525="","",(D525+G524)*(1+((1+'Retirement Calculator'!$B$56)^(1/12)-1)))</f>
        <v/>
      </c>
      <c r="H525" s="55" t="str">
        <f>IF(C525="","",FV((1+'Retirement Calculator'!$B$56)^(1/12)-1,AI525,-C525,,0))</f>
        <v/>
      </c>
      <c r="I525" s="71"/>
      <c r="J525" s="99"/>
      <c r="K525" s="99"/>
      <c r="L525" s="102" t="e">
        <f t="shared" si="164"/>
        <v>#N/A</v>
      </c>
      <c r="M525" s="12" t="str">
        <f>IF(I525="","",FV((1+'Retirement Calculator'!$B$57)^(1/12)-1,AR525,-I525,,0))</f>
        <v/>
      </c>
      <c r="N525" s="12" t="str">
        <f>IF(J525="","",(J525+N524)*(1+((1+'Retirement Calculator'!$B$57)^(1/12)-1)))</f>
        <v/>
      </c>
      <c r="O525" s="71"/>
      <c r="P525" s="71"/>
      <c r="Q525" s="99"/>
      <c r="R525" s="69" t="e">
        <f t="shared" si="165"/>
        <v>#N/A</v>
      </c>
      <c r="S525" s="12" t="str">
        <f>IF(O525="","",FV((1+'Retirement Calculator'!$B$58)^(1/12)-1,BA525,-O525,,0))</f>
        <v/>
      </c>
      <c r="T525" s="43" t="str">
        <f>IF(P525="","",(P525+T524)*(1+((1+'Retirement Calculator'!$B$58)^(1/12)-1)))</f>
        <v/>
      </c>
      <c r="U525" s="71"/>
      <c r="V525" s="99"/>
      <c r="W525" s="108" t="str">
        <f>IF(U525="","",(U525+W524)*(1+((1+'Retirement Calculator'!$C$65)^(1/12)-1)))</f>
        <v/>
      </c>
      <c r="X525" s="73">
        <f t="shared" si="160"/>
        <v>0</v>
      </c>
      <c r="Y525" s="83" t="str">
        <f>IF(ISERROR(B525),"",SUM($X$5:X525))</f>
        <v/>
      </c>
      <c r="Z525" s="73">
        <f t="shared" si="161"/>
        <v>0</v>
      </c>
      <c r="AA525" s="83" t="str">
        <f>IF(ISERROR(B525),"",IF(Z525=0,NA(),SUM($Z$5:Z525)))</f>
        <v/>
      </c>
      <c r="AB525" s="83">
        <f t="shared" si="162"/>
        <v>0</v>
      </c>
      <c r="AC525" s="83" t="str">
        <f>IF(ISERROR(B525),"",IF(AB525=0,NA(),SUM($AB$5:AB525)))</f>
        <v/>
      </c>
      <c r="AD525" s="68" t="str">
        <f>IF(ISERROR(AI525),"",IF(AG525=AG524+1,AD524*(1+'Retirement Calculator'!$B$6),AD524))</f>
        <v/>
      </c>
      <c r="AE525" s="135"/>
      <c r="AF525" s="83" t="str">
        <f>IF(AE525="","",NPER((1+'Retirement Calculator'!$B$15)/(1+'Retirement Calculator'!$B$14)-1,-12*AE525,AA525,,1))</f>
        <v/>
      </c>
      <c r="AG525" s="129" t="str">
        <f t="shared" si="166"/>
        <v/>
      </c>
      <c r="AH525" s="43" t="e">
        <f t="shared" si="167"/>
        <v>#N/A</v>
      </c>
      <c r="AI525" s="43" t="e">
        <f>IF(AI524&lt;'Retirement Calculator'!$B$68,AI524+1,NA())</f>
        <v>#N/A</v>
      </c>
      <c r="AJ525" s="47" t="str">
        <f>IF(ISERROR(AI525),"",IF(AG525=AG524+1,AJ524*(1+'Retirement Calculator'!$B$67),AJ524))</f>
        <v/>
      </c>
      <c r="AK525" s="43" t="e">
        <f>IF(ISERROR(AJ525),"",FV((1+'Retirement Calculator'!$B$56)^(1/12)-1,AI525,-AJ525,,0))</f>
        <v>#N/A</v>
      </c>
      <c r="AL525" s="47">
        <f>SUM($AJ$5:AJ525)</f>
        <v>15743347.467671828</v>
      </c>
      <c r="AN525" s="43" t="str">
        <f>IF(C525="","",SUM($C$5:C525))</f>
        <v/>
      </c>
      <c r="AP525" s="43" t="str">
        <f t="shared" si="168"/>
        <v/>
      </c>
      <c r="AQ525" s="43" t="e">
        <f t="shared" si="169"/>
        <v>#N/A</v>
      </c>
      <c r="AR525" s="43" t="e">
        <f>IF(AR524&lt;'Retirement Calculator'!$B$68,AR524+1,NA())</f>
        <v>#N/A</v>
      </c>
      <c r="AS525" s="45" t="str">
        <f>IF(ISERROR(AR525),"",IF(AP525=AP524+1,AS524*(1+'Retirement Calculator'!$B$67),AS524))</f>
        <v/>
      </c>
      <c r="AT525" s="43" t="e">
        <f>IF(ISERROR(AS525),"",FV((1+'Retirement Calculator'!$B$57)^(1/12)-1,AR525,-AS525,,0))</f>
        <v>#N/A</v>
      </c>
      <c r="AU525" s="47" t="e">
        <f>SUM($AJ$5:AS525)</f>
        <v>#N/A</v>
      </c>
      <c r="AW525" s="43" t="str">
        <f>IF(I525="","",SUM($I$5:I525))</f>
        <v/>
      </c>
      <c r="AY525" s="43" t="str">
        <f t="shared" si="170"/>
        <v/>
      </c>
      <c r="AZ525" s="43" t="e">
        <f t="shared" si="171"/>
        <v>#N/A</v>
      </c>
      <c r="BA525" s="43" t="e">
        <f>IF(BA524&lt;'Retirement Calculator'!$B$68,BA524+1,NA())</f>
        <v>#N/A</v>
      </c>
      <c r="BB525" s="45" t="str">
        <f>IF(ISERROR(BA525),"",IF(AY525=AY524+1,BB524*(1+'Retirement Calculator'!$B$67),BB524))</f>
        <v/>
      </c>
      <c r="BC525" s="43" t="e">
        <f>IF(ISERROR(BB525),"",FV((1+'Retirement Calculator'!$B$58)^(1/12)-1,BA525,-BB525,,0))</f>
        <v>#N/A</v>
      </c>
      <c r="BD525" s="47" t="e">
        <f>SUM($AJ$5:BB525)</f>
        <v>#N/A</v>
      </c>
      <c r="BF525" s="43" t="str">
        <f>IF(O525="","",SUM($O$5:O525))</f>
        <v/>
      </c>
      <c r="BH525" s="43" t="str">
        <f t="shared" si="172"/>
        <v/>
      </c>
      <c r="BI525" s="43" t="e">
        <f t="shared" si="173"/>
        <v>#N/A</v>
      </c>
      <c r="BJ525" s="43" t="e">
        <f>IF(BJ524&lt;'Retirement Calculator'!$B$68,BJ524+1,NA())</f>
        <v>#N/A</v>
      </c>
      <c r="BM525" s="43" t="str">
        <f t="shared" si="174"/>
        <v/>
      </c>
      <c r="BN525" s="43" t="e">
        <f t="shared" si="175"/>
        <v>#N/A</v>
      </c>
      <c r="BO525" s="43" t="e">
        <f>IF(BO524&lt;'Retirement Calculator'!$B$68,BO524+1,NA())</f>
        <v>#N/A</v>
      </c>
      <c r="BR525" s="43" t="str">
        <f t="shared" si="176"/>
        <v/>
      </c>
      <c r="BS525" s="43" t="e">
        <f t="shared" si="177"/>
        <v>#N/A</v>
      </c>
      <c r="BT525" s="43" t="e">
        <f>IF(BT524&lt;'Retirement Calculator'!$B$68,BT524+1,NA())</f>
        <v>#N/A</v>
      </c>
      <c r="BW525" s="43" t="str">
        <f t="shared" si="178"/>
        <v/>
      </c>
      <c r="BX525" s="43" t="e">
        <f t="shared" si="179"/>
        <v>#N/A</v>
      </c>
      <c r="BY525" s="43" t="e">
        <f>IF(BY524&lt;'Retirement Calculator'!$B$68,BY524+1,NA())</f>
        <v>#N/A</v>
      </c>
    </row>
    <row r="526" spans="1:77">
      <c r="A526" s="44"/>
      <c r="B526" s="12" t="e">
        <f xml:space="preserve"> IF(ISERROR(F526),NA(),AI526)</f>
        <v>#N/A</v>
      </c>
      <c r="C526" s="71"/>
      <c r="D526" s="104"/>
      <c r="E526" s="99"/>
      <c r="F526" s="102" t="e">
        <f t="shared" si="163"/>
        <v>#N/A</v>
      </c>
      <c r="G526" s="103" t="str">
        <f>IF(D526="","",(D526+G525)*(1+((1+'Retirement Calculator'!$B$56)^(1/12)-1)))</f>
        <v/>
      </c>
      <c r="H526" s="55" t="str">
        <f>IF(C526="","",FV((1+'Retirement Calculator'!$B$56)^(1/12)-1,AI526,-C526,,0))</f>
        <v/>
      </c>
      <c r="I526" s="71"/>
      <c r="J526" s="99"/>
      <c r="K526" s="99"/>
      <c r="L526" s="102" t="e">
        <f t="shared" si="164"/>
        <v>#N/A</v>
      </c>
      <c r="M526" s="12" t="str">
        <f>IF(I526="","",FV((1+'Retirement Calculator'!$B$57)^(1/12)-1,AR526,-I526,,0))</f>
        <v/>
      </c>
      <c r="N526" s="12" t="str">
        <f>IF(J526="","",(J526+N525)*(1+((1+'Retirement Calculator'!$B$57)^(1/12)-1)))</f>
        <v/>
      </c>
      <c r="O526" s="71"/>
      <c r="P526" s="71"/>
      <c r="Q526" s="99"/>
      <c r="R526" s="69" t="e">
        <f t="shared" si="165"/>
        <v>#N/A</v>
      </c>
      <c r="S526" s="12" t="str">
        <f>IF(O526="","",FV((1+'Retirement Calculator'!$B$58)^(1/12)-1,BA526,-O526,,0))</f>
        <v/>
      </c>
      <c r="T526" s="43" t="str">
        <f>IF(P526="","",(P526+T525)*(1+((1+'Retirement Calculator'!$B$58)^(1/12)-1)))</f>
        <v/>
      </c>
      <c r="U526" s="71"/>
      <c r="V526" s="99"/>
      <c r="W526" s="108" t="str">
        <f>IF(U526="","",(U526+W525)*(1+((1+'Retirement Calculator'!$C$65)^(1/12)-1)))</f>
        <v/>
      </c>
      <c r="X526" s="73">
        <f t="shared" si="160"/>
        <v>0</v>
      </c>
      <c r="Y526" s="83" t="str">
        <f>IF(ISERROR(B526),"",SUM($X$5:X526))</f>
        <v/>
      </c>
      <c r="Z526" s="73">
        <f t="shared" si="161"/>
        <v>0</v>
      </c>
      <c r="AA526" s="83" t="str">
        <f>IF(ISERROR(B526),"",IF(Z526=0,NA(),SUM($Z$5:Z526)))</f>
        <v/>
      </c>
      <c r="AB526" s="83">
        <f t="shared" si="162"/>
        <v>0</v>
      </c>
      <c r="AC526" s="83" t="str">
        <f>IF(ISERROR(B526),"",IF(AB526=0,NA(),SUM($AB$5:AB526)))</f>
        <v/>
      </c>
      <c r="AD526" s="68" t="str">
        <f>IF(ISERROR(AI526),"",IF(AG526=AG525+1,AD525*(1+'Retirement Calculator'!$B$6),AD525))</f>
        <v/>
      </c>
      <c r="AE526" s="135"/>
      <c r="AF526" s="83" t="str">
        <f>IF(AE526="","",NPER((1+'Retirement Calculator'!$B$15)/(1+'Retirement Calculator'!$B$14)-1,-12*AE526,AA526,,1))</f>
        <v/>
      </c>
      <c r="AG526" s="129" t="str">
        <f t="shared" si="166"/>
        <v/>
      </c>
      <c r="AH526" s="43" t="e">
        <f t="shared" si="167"/>
        <v>#N/A</v>
      </c>
      <c r="AI526" s="43" t="e">
        <f>IF(AI525&lt;'Retirement Calculator'!$B$68,AI525+1,NA())</f>
        <v>#N/A</v>
      </c>
      <c r="AJ526" s="47" t="str">
        <f>IF(ISERROR(AI526),"",IF(AG526=AG525+1,AJ525*(1+'Retirement Calculator'!$B$67),AJ525))</f>
        <v/>
      </c>
      <c r="AK526" s="43" t="e">
        <f>IF(ISERROR(AJ526),"",FV((1+'Retirement Calculator'!$B$56)^(1/12)-1,AI526,-AJ526,,0))</f>
        <v>#N/A</v>
      </c>
      <c r="AL526" s="47">
        <f>SUM($AJ$5:AJ526)</f>
        <v>15743347.467671828</v>
      </c>
      <c r="AN526" s="43" t="str">
        <f>IF(C526="","",SUM($C$5:C526))</f>
        <v/>
      </c>
      <c r="AP526" s="43" t="str">
        <f t="shared" si="168"/>
        <v/>
      </c>
      <c r="AQ526" s="43" t="e">
        <f t="shared" si="169"/>
        <v>#N/A</v>
      </c>
      <c r="AR526" s="43" t="e">
        <f>IF(AR525&lt;'Retirement Calculator'!$B$68,AR525+1,NA())</f>
        <v>#N/A</v>
      </c>
      <c r="AS526" s="45" t="str">
        <f>IF(ISERROR(AR526),"",IF(AP526=AP525+1,AS525*(1+'Retirement Calculator'!$B$67),AS525))</f>
        <v/>
      </c>
      <c r="AT526" s="43" t="e">
        <f>IF(ISERROR(AS526),"",FV((1+'Retirement Calculator'!$B$57)^(1/12)-1,AR526,-AS526,,0))</f>
        <v>#N/A</v>
      </c>
      <c r="AU526" s="47" t="e">
        <f>SUM($AJ$5:AS526)</f>
        <v>#N/A</v>
      </c>
      <c r="AW526" s="43" t="str">
        <f>IF(I526="","",SUM($I$5:I526))</f>
        <v/>
      </c>
      <c r="AY526" s="43" t="str">
        <f t="shared" si="170"/>
        <v/>
      </c>
      <c r="AZ526" s="43" t="e">
        <f t="shared" si="171"/>
        <v>#N/A</v>
      </c>
      <c r="BA526" s="43" t="e">
        <f>IF(BA525&lt;'Retirement Calculator'!$B$68,BA525+1,NA())</f>
        <v>#N/A</v>
      </c>
      <c r="BB526" s="45" t="str">
        <f>IF(ISERROR(BA526),"",IF(AY526=AY525+1,BB525*(1+'Retirement Calculator'!$B$67),BB525))</f>
        <v/>
      </c>
      <c r="BC526" s="43" t="e">
        <f>IF(ISERROR(BB526),"",FV((1+'Retirement Calculator'!$B$58)^(1/12)-1,BA526,-BB526,,0))</f>
        <v>#N/A</v>
      </c>
      <c r="BD526" s="47" t="e">
        <f>SUM($AJ$5:BB526)</f>
        <v>#N/A</v>
      </c>
      <c r="BF526" s="43" t="str">
        <f>IF(O526="","",SUM($O$5:O526))</f>
        <v/>
      </c>
      <c r="BH526" s="43" t="str">
        <f t="shared" si="172"/>
        <v/>
      </c>
      <c r="BI526" s="43" t="e">
        <f t="shared" si="173"/>
        <v>#N/A</v>
      </c>
      <c r="BJ526" s="43" t="e">
        <f>IF(BJ525&lt;'Retirement Calculator'!$B$68,BJ525+1,NA())</f>
        <v>#N/A</v>
      </c>
      <c r="BM526" s="43" t="str">
        <f t="shared" si="174"/>
        <v/>
      </c>
      <c r="BN526" s="43" t="e">
        <f t="shared" si="175"/>
        <v>#N/A</v>
      </c>
      <c r="BO526" s="43" t="e">
        <f>IF(BO525&lt;'Retirement Calculator'!$B$68,BO525+1,NA())</f>
        <v>#N/A</v>
      </c>
      <c r="BR526" s="43" t="str">
        <f t="shared" si="176"/>
        <v/>
      </c>
      <c r="BS526" s="43" t="e">
        <f t="shared" si="177"/>
        <v>#N/A</v>
      </c>
      <c r="BT526" s="43" t="e">
        <f>IF(BT525&lt;'Retirement Calculator'!$B$68,BT525+1,NA())</f>
        <v>#N/A</v>
      </c>
      <c r="BW526" s="43" t="str">
        <f t="shared" si="178"/>
        <v/>
      </c>
      <c r="BX526" s="43" t="e">
        <f t="shared" si="179"/>
        <v>#N/A</v>
      </c>
      <c r="BY526" s="43" t="e">
        <f>IF(BY525&lt;'Retirement Calculator'!$B$68,BY525+1,NA())</f>
        <v>#N/A</v>
      </c>
    </row>
    <row r="527" spans="1:77">
      <c r="A527" s="44"/>
      <c r="B527" s="12" t="e">
        <f xml:space="preserve"> IF(ISERROR(F527),NA(),AI527)</f>
        <v>#N/A</v>
      </c>
      <c r="C527" s="71"/>
      <c r="D527" s="104"/>
      <c r="E527" s="99"/>
      <c r="F527" s="102" t="e">
        <f t="shared" si="163"/>
        <v>#N/A</v>
      </c>
      <c r="G527" s="103" t="str">
        <f>IF(D527="","",(D527+G526)*(1+((1+'Retirement Calculator'!$B$56)^(1/12)-1)))</f>
        <v/>
      </c>
      <c r="H527" s="55" t="str">
        <f>IF(C527="","",FV((1+'Retirement Calculator'!$B$56)^(1/12)-1,AI527,-C527,,0))</f>
        <v/>
      </c>
      <c r="I527" s="71"/>
      <c r="J527" s="99"/>
      <c r="K527" s="99"/>
      <c r="L527" s="102" t="e">
        <f t="shared" si="164"/>
        <v>#N/A</v>
      </c>
      <c r="M527" s="12" t="str">
        <f>IF(I527="","",FV((1+'Retirement Calculator'!$B$57)^(1/12)-1,AR527,-I527,,0))</f>
        <v/>
      </c>
      <c r="N527" s="12" t="str">
        <f>IF(J527="","",(J527+N526)*(1+((1+'Retirement Calculator'!$B$57)^(1/12)-1)))</f>
        <v/>
      </c>
      <c r="O527" s="71"/>
      <c r="P527" s="71"/>
      <c r="Q527" s="99"/>
      <c r="R527" s="69" t="e">
        <f t="shared" si="165"/>
        <v>#N/A</v>
      </c>
      <c r="S527" s="12" t="str">
        <f>IF(O527="","",FV((1+'Retirement Calculator'!$B$58)^(1/12)-1,BA527,-O527,,0))</f>
        <v/>
      </c>
      <c r="T527" s="43" t="str">
        <f>IF(P527="","",(P527+T526)*(1+((1+'Retirement Calculator'!$B$58)^(1/12)-1)))</f>
        <v/>
      </c>
      <c r="U527" s="71"/>
      <c r="V527" s="99"/>
      <c r="W527" s="108" t="str">
        <f>IF(U527="","",(U527+W526)*(1+((1+'Retirement Calculator'!$C$65)^(1/12)-1)))</f>
        <v/>
      </c>
      <c r="X527" s="73">
        <f t="shared" si="160"/>
        <v>0</v>
      </c>
      <c r="Y527" s="83" t="str">
        <f>IF(ISERROR(B527),"",SUM($X$5:X527))</f>
        <v/>
      </c>
      <c r="Z527" s="73">
        <f t="shared" si="161"/>
        <v>0</v>
      </c>
      <c r="AA527" s="83" t="str">
        <f>IF(ISERROR(B527),"",IF(Z527=0,NA(),SUM($Z$5:Z527)))</f>
        <v/>
      </c>
      <c r="AB527" s="83">
        <f t="shared" si="162"/>
        <v>0</v>
      </c>
      <c r="AC527" s="83" t="str">
        <f>IF(ISERROR(B527),"",IF(AB527=0,NA(),SUM($AB$5:AB527)))</f>
        <v/>
      </c>
      <c r="AD527" s="68" t="str">
        <f>IF(ISERROR(AI527),"",IF(AG527=AG526+1,AD526*(1+'Retirement Calculator'!$B$6),AD526))</f>
        <v/>
      </c>
      <c r="AE527" s="135"/>
      <c r="AF527" s="83" t="str">
        <f>IF(AE527="","",NPER((1+'Retirement Calculator'!$B$15)/(1+'Retirement Calculator'!$B$14)-1,-12*AE527,AA527,,1))</f>
        <v/>
      </c>
      <c r="AG527" s="129" t="str">
        <f t="shared" si="166"/>
        <v/>
      </c>
      <c r="AH527" s="43" t="e">
        <f t="shared" si="167"/>
        <v>#N/A</v>
      </c>
      <c r="AI527" s="43" t="e">
        <f>IF(AI526&lt;'Retirement Calculator'!$B$68,AI526+1,NA())</f>
        <v>#N/A</v>
      </c>
      <c r="AJ527" s="47" t="str">
        <f>IF(ISERROR(AI527),"",IF(AG527=AG526+1,AJ526*(1+'Retirement Calculator'!$B$67),AJ526))</f>
        <v/>
      </c>
      <c r="AK527" s="43" t="e">
        <f>IF(ISERROR(AJ527),"",FV((1+'Retirement Calculator'!$B$56)^(1/12)-1,AI527,-AJ527,,0))</f>
        <v>#N/A</v>
      </c>
      <c r="AL527" s="47">
        <f>SUM($AJ$5:AJ527)</f>
        <v>15743347.467671828</v>
      </c>
      <c r="AN527" s="43" t="str">
        <f>IF(C527="","",SUM($C$5:C527))</f>
        <v/>
      </c>
      <c r="AP527" s="43" t="str">
        <f t="shared" si="168"/>
        <v/>
      </c>
      <c r="AQ527" s="43" t="e">
        <f t="shared" si="169"/>
        <v>#N/A</v>
      </c>
      <c r="AR527" s="43" t="e">
        <f>IF(AR526&lt;'Retirement Calculator'!$B$68,AR526+1,NA())</f>
        <v>#N/A</v>
      </c>
      <c r="AS527" s="45" t="str">
        <f>IF(ISERROR(AR527),"",IF(AP527=AP526+1,AS526*(1+'Retirement Calculator'!$B$67),AS526))</f>
        <v/>
      </c>
      <c r="AT527" s="43" t="e">
        <f>IF(ISERROR(AS527),"",FV((1+'Retirement Calculator'!$B$57)^(1/12)-1,AR527,-AS527,,0))</f>
        <v>#N/A</v>
      </c>
      <c r="AU527" s="47" t="e">
        <f>SUM($AJ$5:AS527)</f>
        <v>#N/A</v>
      </c>
      <c r="AW527" s="43" t="str">
        <f>IF(I527="","",SUM($I$5:I527))</f>
        <v/>
      </c>
      <c r="AY527" s="43" t="str">
        <f t="shared" si="170"/>
        <v/>
      </c>
      <c r="AZ527" s="43" t="e">
        <f t="shared" si="171"/>
        <v>#N/A</v>
      </c>
      <c r="BA527" s="43" t="e">
        <f>IF(BA526&lt;'Retirement Calculator'!$B$68,BA526+1,NA())</f>
        <v>#N/A</v>
      </c>
      <c r="BB527" s="45" t="str">
        <f>IF(ISERROR(BA527),"",IF(AY527=AY526+1,BB526*(1+'Retirement Calculator'!$B$67),BB526))</f>
        <v/>
      </c>
      <c r="BC527" s="43" t="e">
        <f>IF(ISERROR(BB527),"",FV((1+'Retirement Calculator'!$B$58)^(1/12)-1,BA527,-BB527,,0))</f>
        <v>#N/A</v>
      </c>
      <c r="BD527" s="47" t="e">
        <f>SUM($AJ$5:BB527)</f>
        <v>#N/A</v>
      </c>
      <c r="BF527" s="43" t="str">
        <f>IF(O527="","",SUM($O$5:O527))</f>
        <v/>
      </c>
      <c r="BH527" s="43" t="str">
        <f t="shared" si="172"/>
        <v/>
      </c>
      <c r="BI527" s="43" t="e">
        <f t="shared" si="173"/>
        <v>#N/A</v>
      </c>
      <c r="BJ527" s="43" t="e">
        <f>IF(BJ526&lt;'Retirement Calculator'!$B$68,BJ526+1,NA())</f>
        <v>#N/A</v>
      </c>
      <c r="BM527" s="43" t="str">
        <f t="shared" si="174"/>
        <v/>
      </c>
      <c r="BN527" s="43" t="e">
        <f t="shared" si="175"/>
        <v>#N/A</v>
      </c>
      <c r="BO527" s="43" t="e">
        <f>IF(BO526&lt;'Retirement Calculator'!$B$68,BO526+1,NA())</f>
        <v>#N/A</v>
      </c>
      <c r="BR527" s="43" t="str">
        <f t="shared" si="176"/>
        <v/>
      </c>
      <c r="BS527" s="43" t="e">
        <f t="shared" si="177"/>
        <v>#N/A</v>
      </c>
      <c r="BT527" s="43" t="e">
        <f>IF(BT526&lt;'Retirement Calculator'!$B$68,BT526+1,NA())</f>
        <v>#N/A</v>
      </c>
      <c r="BW527" s="43" t="str">
        <f t="shared" si="178"/>
        <v/>
      </c>
      <c r="BX527" s="43" t="e">
        <f t="shared" si="179"/>
        <v>#N/A</v>
      </c>
      <c r="BY527" s="43" t="e">
        <f>IF(BY526&lt;'Retirement Calculator'!$B$68,BY526+1,NA())</f>
        <v>#N/A</v>
      </c>
    </row>
    <row r="528" spans="1:77">
      <c r="A528" s="44"/>
      <c r="B528" s="12" t="e">
        <f xml:space="preserve"> IF(ISERROR(F528),NA(),AI528)</f>
        <v>#N/A</v>
      </c>
      <c r="C528" s="71"/>
      <c r="D528" s="104"/>
      <c r="E528" s="99"/>
      <c r="F528" s="102" t="e">
        <f t="shared" si="163"/>
        <v>#N/A</v>
      </c>
      <c r="G528" s="103" t="str">
        <f>IF(D528="","",(D528+G527)*(1+((1+'Retirement Calculator'!$B$56)^(1/12)-1)))</f>
        <v/>
      </c>
      <c r="H528" s="55" t="str">
        <f>IF(C528="","",FV((1+'Retirement Calculator'!$B$56)^(1/12)-1,AI528,-C528,,0))</f>
        <v/>
      </c>
      <c r="I528" s="71"/>
      <c r="J528" s="99"/>
      <c r="K528" s="99"/>
      <c r="L528" s="102" t="e">
        <f t="shared" si="164"/>
        <v>#N/A</v>
      </c>
      <c r="M528" s="12" t="str">
        <f>IF(I528="","",FV((1+'Retirement Calculator'!$B$57)^(1/12)-1,AR528,-I528,,0))</f>
        <v/>
      </c>
      <c r="N528" s="12" t="str">
        <f>IF(J528="","",(J528+N527)*(1+((1+'Retirement Calculator'!$B$57)^(1/12)-1)))</f>
        <v/>
      </c>
      <c r="O528" s="71"/>
      <c r="P528" s="71"/>
      <c r="Q528" s="99"/>
      <c r="R528" s="69" t="e">
        <f t="shared" si="165"/>
        <v>#N/A</v>
      </c>
      <c r="S528" s="12" t="str">
        <f>IF(O528="","",FV((1+'Retirement Calculator'!$B$58)^(1/12)-1,BA528,-O528,,0))</f>
        <v/>
      </c>
      <c r="T528" s="43" t="str">
        <f>IF(P528="","",(P528+T527)*(1+((1+'Retirement Calculator'!$B$58)^(1/12)-1)))</f>
        <v/>
      </c>
      <c r="U528" s="71"/>
      <c r="V528" s="99"/>
      <c r="W528" s="108" t="str">
        <f>IF(U528="","",(U528+W527)*(1+((1+'Retirement Calculator'!$C$65)^(1/12)-1)))</f>
        <v/>
      </c>
      <c r="X528" s="73">
        <f t="shared" si="160"/>
        <v>0</v>
      </c>
      <c r="Y528" s="83" t="str">
        <f>IF(ISERROR(B528),"",SUM($X$5:X528))</f>
        <v/>
      </c>
      <c r="Z528" s="73">
        <f t="shared" si="161"/>
        <v>0</v>
      </c>
      <c r="AA528" s="83" t="str">
        <f>IF(ISERROR(B528),"",IF(Z528=0,NA(),SUM($Z$5:Z528)))</f>
        <v/>
      </c>
      <c r="AB528" s="83">
        <f t="shared" si="162"/>
        <v>0</v>
      </c>
      <c r="AC528" s="83" t="str">
        <f>IF(ISERROR(B528),"",IF(AB528=0,NA(),SUM($AB$5:AB528)))</f>
        <v/>
      </c>
      <c r="AD528" s="68" t="str">
        <f>IF(ISERROR(AI528),"",IF(AG528=AG527+1,AD527*(1+'Retirement Calculator'!$B$6),AD527))</f>
        <v/>
      </c>
      <c r="AE528" s="135"/>
      <c r="AF528" s="83" t="str">
        <f>IF(AE528="","",NPER((1+'Retirement Calculator'!$B$15)/(1+'Retirement Calculator'!$B$14)-1,-12*AE528,AA528,,1))</f>
        <v/>
      </c>
      <c r="AG528" s="129" t="str">
        <f t="shared" si="166"/>
        <v/>
      </c>
      <c r="AH528" s="43" t="e">
        <f t="shared" si="167"/>
        <v>#N/A</v>
      </c>
      <c r="AI528" s="43" t="e">
        <f>IF(AI527&lt;'Retirement Calculator'!$B$68,AI527+1,NA())</f>
        <v>#N/A</v>
      </c>
      <c r="AJ528" s="47" t="str">
        <f>IF(ISERROR(AI528),"",IF(AG528=AG527+1,AJ527*(1+'Retirement Calculator'!$B$67),AJ527))</f>
        <v/>
      </c>
      <c r="AK528" s="43" t="e">
        <f>IF(ISERROR(AJ528),"",FV((1+'Retirement Calculator'!$B$56)^(1/12)-1,AI528,-AJ528,,0))</f>
        <v>#N/A</v>
      </c>
      <c r="AL528" s="47">
        <f>SUM($AJ$5:AJ528)</f>
        <v>15743347.467671828</v>
      </c>
      <c r="AN528" s="43" t="str">
        <f>IF(C528="","",SUM($C$5:C528))</f>
        <v/>
      </c>
      <c r="AP528" s="43" t="str">
        <f t="shared" si="168"/>
        <v/>
      </c>
      <c r="AQ528" s="43" t="e">
        <f t="shared" si="169"/>
        <v>#N/A</v>
      </c>
      <c r="AR528" s="43" t="e">
        <f>IF(AR527&lt;'Retirement Calculator'!$B$68,AR527+1,NA())</f>
        <v>#N/A</v>
      </c>
      <c r="AS528" s="45" t="str">
        <f>IF(ISERROR(AR528),"",IF(AP528=AP527+1,AS527*(1+'Retirement Calculator'!$B$67),AS527))</f>
        <v/>
      </c>
      <c r="AT528" s="43" t="e">
        <f>IF(ISERROR(AS528),"",FV((1+'Retirement Calculator'!$B$57)^(1/12)-1,AR528,-AS528,,0))</f>
        <v>#N/A</v>
      </c>
      <c r="AU528" s="47" t="e">
        <f>SUM($AJ$5:AS528)</f>
        <v>#N/A</v>
      </c>
      <c r="AW528" s="43" t="str">
        <f>IF(I528="","",SUM($I$5:I528))</f>
        <v/>
      </c>
      <c r="AY528" s="43" t="str">
        <f t="shared" si="170"/>
        <v/>
      </c>
      <c r="AZ528" s="43" t="e">
        <f t="shared" si="171"/>
        <v>#N/A</v>
      </c>
      <c r="BA528" s="43" t="e">
        <f>IF(BA527&lt;'Retirement Calculator'!$B$68,BA527+1,NA())</f>
        <v>#N/A</v>
      </c>
      <c r="BB528" s="45" t="str">
        <f>IF(ISERROR(BA528),"",IF(AY528=AY527+1,BB527*(1+'Retirement Calculator'!$B$67),BB527))</f>
        <v/>
      </c>
      <c r="BC528" s="43" t="e">
        <f>IF(ISERROR(BB528),"",FV((1+'Retirement Calculator'!$B$58)^(1/12)-1,BA528,-BB528,,0))</f>
        <v>#N/A</v>
      </c>
      <c r="BD528" s="47" t="e">
        <f>SUM($AJ$5:BB528)</f>
        <v>#N/A</v>
      </c>
      <c r="BF528" s="43" t="str">
        <f>IF(O528="","",SUM($O$5:O528))</f>
        <v/>
      </c>
      <c r="BH528" s="43" t="str">
        <f t="shared" si="172"/>
        <v/>
      </c>
      <c r="BI528" s="43" t="e">
        <f t="shared" si="173"/>
        <v>#N/A</v>
      </c>
      <c r="BJ528" s="43" t="e">
        <f>IF(BJ527&lt;'Retirement Calculator'!$B$68,BJ527+1,NA())</f>
        <v>#N/A</v>
      </c>
      <c r="BM528" s="43" t="str">
        <f t="shared" si="174"/>
        <v/>
      </c>
      <c r="BN528" s="43" t="e">
        <f t="shared" si="175"/>
        <v>#N/A</v>
      </c>
      <c r="BO528" s="43" t="e">
        <f>IF(BO527&lt;'Retirement Calculator'!$B$68,BO527+1,NA())</f>
        <v>#N/A</v>
      </c>
      <c r="BR528" s="43" t="str">
        <f t="shared" si="176"/>
        <v/>
      </c>
      <c r="BS528" s="43" t="e">
        <f t="shared" si="177"/>
        <v>#N/A</v>
      </c>
      <c r="BT528" s="43" t="e">
        <f>IF(BT527&lt;'Retirement Calculator'!$B$68,BT527+1,NA())</f>
        <v>#N/A</v>
      </c>
      <c r="BW528" s="43" t="str">
        <f t="shared" si="178"/>
        <v/>
      </c>
      <c r="BX528" s="43" t="e">
        <f t="shared" si="179"/>
        <v>#N/A</v>
      </c>
      <c r="BY528" s="43" t="e">
        <f>IF(BY527&lt;'Retirement Calculator'!$B$68,BY527+1,NA())</f>
        <v>#N/A</v>
      </c>
    </row>
    <row r="529" spans="1:77">
      <c r="A529" s="44"/>
      <c r="B529" s="12" t="e">
        <f xml:space="preserve"> IF(ISERROR(F529),NA(),AI529)</f>
        <v>#N/A</v>
      </c>
      <c r="C529" s="71"/>
      <c r="D529" s="104"/>
      <c r="E529" s="99"/>
      <c r="F529" s="102" t="e">
        <f t="shared" si="163"/>
        <v>#N/A</v>
      </c>
      <c r="G529" s="103" t="str">
        <f>IF(D529="","",(D529+G528)*(1+((1+'Retirement Calculator'!$B$56)^(1/12)-1)))</f>
        <v/>
      </c>
      <c r="H529" s="55" t="str">
        <f>IF(C529="","",FV((1+'Retirement Calculator'!$B$56)^(1/12)-1,AI529,-C529,,0))</f>
        <v/>
      </c>
      <c r="I529" s="71"/>
      <c r="J529" s="99"/>
      <c r="K529" s="99"/>
      <c r="L529" s="102" t="e">
        <f t="shared" si="164"/>
        <v>#N/A</v>
      </c>
      <c r="M529" s="12" t="str">
        <f>IF(I529="","",FV((1+'Retirement Calculator'!$B$57)^(1/12)-1,AR529,-I529,,0))</f>
        <v/>
      </c>
      <c r="N529" s="12" t="str">
        <f>IF(J529="","",(J529+N528)*(1+((1+'Retirement Calculator'!$B$57)^(1/12)-1)))</f>
        <v/>
      </c>
      <c r="O529" s="71"/>
      <c r="P529" s="71"/>
      <c r="Q529" s="99"/>
      <c r="R529" s="69" t="e">
        <f t="shared" si="165"/>
        <v>#N/A</v>
      </c>
      <c r="S529" s="12" t="str">
        <f>IF(O529="","",FV((1+'Retirement Calculator'!$B$58)^(1/12)-1,BA529,-O529,,0))</f>
        <v/>
      </c>
      <c r="T529" s="43" t="str">
        <f>IF(P529="","",(P529+T528)*(1+((1+'Retirement Calculator'!$B$58)^(1/12)-1)))</f>
        <v/>
      </c>
      <c r="U529" s="71"/>
      <c r="V529" s="99"/>
      <c r="W529" s="108" t="str">
        <f>IF(U529="","",(U529+W528)*(1+((1+'Retirement Calculator'!$C$65)^(1/12)-1)))</f>
        <v/>
      </c>
      <c r="X529" s="73">
        <f t="shared" si="160"/>
        <v>0</v>
      </c>
      <c r="Y529" s="83" t="str">
        <f>IF(ISERROR(B529),"",SUM($X$5:X529))</f>
        <v/>
      </c>
      <c r="Z529" s="73">
        <f t="shared" si="161"/>
        <v>0</v>
      </c>
      <c r="AA529" s="83" t="str">
        <f>IF(ISERROR(B529),"",IF(Z529=0,NA(),SUM($Z$5:Z529)))</f>
        <v/>
      </c>
      <c r="AB529" s="83">
        <f t="shared" si="162"/>
        <v>0</v>
      </c>
      <c r="AC529" s="83" t="str">
        <f>IF(ISERROR(B529),"",IF(AB529=0,NA(),SUM($AB$5:AB529)))</f>
        <v/>
      </c>
      <c r="AD529" s="68" t="str">
        <f>IF(ISERROR(AI529),"",IF(AG529=AG528+1,AD528*(1+'Retirement Calculator'!$B$6),AD528))</f>
        <v/>
      </c>
      <c r="AE529" s="135"/>
      <c r="AF529" s="83" t="str">
        <f>IF(AE529="","",NPER((1+'Retirement Calculator'!$B$15)/(1+'Retirement Calculator'!$B$14)-1,-12*AE529,AA529,,1))</f>
        <v/>
      </c>
      <c r="AG529" s="129" t="str">
        <f t="shared" si="166"/>
        <v/>
      </c>
      <c r="AH529" s="43" t="e">
        <f t="shared" si="167"/>
        <v>#N/A</v>
      </c>
      <c r="AI529" s="43" t="e">
        <f>IF(AI528&lt;'Retirement Calculator'!$B$68,AI528+1,NA())</f>
        <v>#N/A</v>
      </c>
      <c r="AJ529" s="47" t="str">
        <f>IF(ISERROR(AI529),"",IF(AG529=AG528+1,AJ528*(1+'Retirement Calculator'!$B$67),AJ528))</f>
        <v/>
      </c>
      <c r="AK529" s="43" t="e">
        <f>IF(ISERROR(AJ529),"",FV((1+'Retirement Calculator'!$B$56)^(1/12)-1,AI529,-AJ529,,0))</f>
        <v>#N/A</v>
      </c>
      <c r="AL529" s="47">
        <f>SUM($AJ$5:AJ529)</f>
        <v>15743347.467671828</v>
      </c>
      <c r="AN529" s="43" t="str">
        <f>IF(C529="","",SUM($C$5:C529))</f>
        <v/>
      </c>
      <c r="AP529" s="43" t="str">
        <f t="shared" si="168"/>
        <v/>
      </c>
      <c r="AQ529" s="43" t="e">
        <f t="shared" si="169"/>
        <v>#N/A</v>
      </c>
      <c r="AR529" s="43" t="e">
        <f>IF(AR528&lt;'Retirement Calculator'!$B$68,AR528+1,NA())</f>
        <v>#N/A</v>
      </c>
      <c r="AS529" s="45" t="str">
        <f>IF(ISERROR(AR529),"",IF(AP529=AP528+1,AS528*(1+'Retirement Calculator'!$B$67),AS528))</f>
        <v/>
      </c>
      <c r="AT529" s="43" t="e">
        <f>IF(ISERROR(AS529),"",FV((1+'Retirement Calculator'!$B$57)^(1/12)-1,AR529,-AS529,,0))</f>
        <v>#N/A</v>
      </c>
      <c r="AU529" s="47" t="e">
        <f>SUM($AJ$5:AS529)</f>
        <v>#N/A</v>
      </c>
      <c r="AW529" s="43" t="str">
        <f>IF(I529="","",SUM($I$5:I529))</f>
        <v/>
      </c>
      <c r="AY529" s="43" t="str">
        <f t="shared" si="170"/>
        <v/>
      </c>
      <c r="AZ529" s="43" t="e">
        <f t="shared" si="171"/>
        <v>#N/A</v>
      </c>
      <c r="BA529" s="43" t="e">
        <f>IF(BA528&lt;'Retirement Calculator'!$B$68,BA528+1,NA())</f>
        <v>#N/A</v>
      </c>
      <c r="BB529" s="45" t="str">
        <f>IF(ISERROR(BA529),"",IF(AY529=AY528+1,BB528*(1+'Retirement Calculator'!$B$67),BB528))</f>
        <v/>
      </c>
      <c r="BC529" s="43" t="e">
        <f>IF(ISERROR(BB529),"",FV((1+'Retirement Calculator'!$B$58)^(1/12)-1,BA529,-BB529,,0))</f>
        <v>#N/A</v>
      </c>
      <c r="BD529" s="47" t="e">
        <f>SUM($AJ$5:BB529)</f>
        <v>#N/A</v>
      </c>
      <c r="BF529" s="43" t="str">
        <f>IF(O529="","",SUM($O$5:O529))</f>
        <v/>
      </c>
      <c r="BH529" s="43" t="str">
        <f t="shared" si="172"/>
        <v/>
      </c>
      <c r="BI529" s="43" t="e">
        <f t="shared" si="173"/>
        <v>#N/A</v>
      </c>
      <c r="BJ529" s="43" t="e">
        <f>IF(BJ528&lt;'Retirement Calculator'!$B$68,BJ528+1,NA())</f>
        <v>#N/A</v>
      </c>
      <c r="BM529" s="43" t="str">
        <f t="shared" si="174"/>
        <v/>
      </c>
      <c r="BN529" s="43" t="e">
        <f t="shared" si="175"/>
        <v>#N/A</v>
      </c>
      <c r="BO529" s="43" t="e">
        <f>IF(BO528&lt;'Retirement Calculator'!$B$68,BO528+1,NA())</f>
        <v>#N/A</v>
      </c>
      <c r="BR529" s="43" t="str">
        <f t="shared" si="176"/>
        <v/>
      </c>
      <c r="BS529" s="43" t="e">
        <f t="shared" si="177"/>
        <v>#N/A</v>
      </c>
      <c r="BT529" s="43" t="e">
        <f>IF(BT528&lt;'Retirement Calculator'!$B$68,BT528+1,NA())</f>
        <v>#N/A</v>
      </c>
      <c r="BW529" s="43" t="str">
        <f t="shared" si="178"/>
        <v/>
      </c>
      <c r="BX529" s="43" t="e">
        <f t="shared" si="179"/>
        <v>#N/A</v>
      </c>
      <c r="BY529" s="43" t="e">
        <f>IF(BY528&lt;'Retirement Calculator'!$B$68,BY528+1,NA())</f>
        <v>#N/A</v>
      </c>
    </row>
    <row r="530" spans="1:77">
      <c r="A530" s="44"/>
      <c r="B530" s="12" t="e">
        <f xml:space="preserve"> IF(ISERROR(F530),NA(),AI530)</f>
        <v>#N/A</v>
      </c>
      <c r="C530" s="71"/>
      <c r="D530" s="104"/>
      <c r="E530" s="99"/>
      <c r="F530" s="102" t="e">
        <f t="shared" si="163"/>
        <v>#N/A</v>
      </c>
      <c r="G530" s="103" t="str">
        <f>IF(D530="","",(D530+G529)*(1+((1+'Retirement Calculator'!$B$56)^(1/12)-1)))</f>
        <v/>
      </c>
      <c r="H530" s="55" t="str">
        <f>IF(C530="","",FV((1+'Retirement Calculator'!$B$56)^(1/12)-1,AI530,-C530,,0))</f>
        <v/>
      </c>
      <c r="I530" s="71"/>
      <c r="J530" s="99"/>
      <c r="K530" s="99"/>
      <c r="L530" s="102" t="e">
        <f t="shared" si="164"/>
        <v>#N/A</v>
      </c>
      <c r="M530" s="12" t="str">
        <f>IF(I530="","",FV((1+'Retirement Calculator'!$B$57)^(1/12)-1,AR530,-I530,,0))</f>
        <v/>
      </c>
      <c r="N530" s="12" t="str">
        <f>IF(J530="","",(J530+N529)*(1+((1+'Retirement Calculator'!$B$57)^(1/12)-1)))</f>
        <v/>
      </c>
      <c r="O530" s="71"/>
      <c r="P530" s="71"/>
      <c r="Q530" s="99"/>
      <c r="R530" s="69" t="e">
        <f t="shared" si="165"/>
        <v>#N/A</v>
      </c>
      <c r="S530" s="12" t="str">
        <f>IF(O530="","",FV((1+'Retirement Calculator'!$B$58)^(1/12)-1,BA530,-O530,,0))</f>
        <v/>
      </c>
      <c r="T530" s="43" t="str">
        <f>IF(P530="","",(P530+T529)*(1+((1+'Retirement Calculator'!$B$58)^(1/12)-1)))</f>
        <v/>
      </c>
      <c r="U530" s="71"/>
      <c r="V530" s="99"/>
      <c r="W530" s="108" t="str">
        <f>IF(U530="","",(U530+W529)*(1+((1+'Retirement Calculator'!$C$65)^(1/12)-1)))</f>
        <v/>
      </c>
      <c r="X530" s="73">
        <f t="shared" si="160"/>
        <v>0</v>
      </c>
      <c r="Y530" s="83" t="str">
        <f>IF(ISERROR(B530),"",SUM($X$5:X530))</f>
        <v/>
      </c>
      <c r="Z530" s="73">
        <f t="shared" si="161"/>
        <v>0</v>
      </c>
      <c r="AA530" s="83" t="str">
        <f>IF(ISERROR(B530),"",IF(Z530=0,NA(),SUM($Z$5:Z530)))</f>
        <v/>
      </c>
      <c r="AB530" s="83">
        <f t="shared" si="162"/>
        <v>0</v>
      </c>
      <c r="AC530" s="83" t="str">
        <f>IF(ISERROR(B530),"",IF(AB530=0,NA(),SUM($AB$5:AB530)))</f>
        <v/>
      </c>
      <c r="AD530" s="68" t="str">
        <f>IF(ISERROR(AI530),"",IF(AG530=AG529+1,AD529*(1+'Retirement Calculator'!$B$6),AD529))</f>
        <v/>
      </c>
      <c r="AE530" s="135"/>
      <c r="AF530" s="83" t="str">
        <f>IF(AE530="","",NPER((1+'Retirement Calculator'!$B$15)/(1+'Retirement Calculator'!$B$14)-1,-12*AE530,AA530,,1))</f>
        <v/>
      </c>
      <c r="AG530" s="129" t="str">
        <f t="shared" si="166"/>
        <v/>
      </c>
      <c r="AH530" s="43" t="e">
        <f t="shared" si="167"/>
        <v>#N/A</v>
      </c>
      <c r="AI530" s="43" t="e">
        <f>IF(AI529&lt;'Retirement Calculator'!$B$68,AI529+1,NA())</f>
        <v>#N/A</v>
      </c>
      <c r="AJ530" s="47" t="str">
        <f>IF(ISERROR(AI530),"",IF(AG530=AG529+1,AJ529*(1+'Retirement Calculator'!$B$67),AJ529))</f>
        <v/>
      </c>
      <c r="AK530" s="43" t="e">
        <f>IF(ISERROR(AJ530),"",FV((1+'Retirement Calculator'!$B$56)^(1/12)-1,AI530,-AJ530,,0))</f>
        <v>#N/A</v>
      </c>
      <c r="AL530" s="47">
        <f>SUM($AJ$5:AJ530)</f>
        <v>15743347.467671828</v>
      </c>
      <c r="AN530" s="43" t="str">
        <f>IF(C530="","",SUM($C$5:C530))</f>
        <v/>
      </c>
      <c r="AP530" s="43" t="str">
        <f t="shared" si="168"/>
        <v/>
      </c>
      <c r="AQ530" s="43" t="e">
        <f t="shared" si="169"/>
        <v>#N/A</v>
      </c>
      <c r="AR530" s="43" t="e">
        <f>IF(AR529&lt;'Retirement Calculator'!$B$68,AR529+1,NA())</f>
        <v>#N/A</v>
      </c>
      <c r="AS530" s="45" t="str">
        <f>IF(ISERROR(AR530),"",IF(AP530=AP529+1,AS529*(1+'Retirement Calculator'!$B$67),AS529))</f>
        <v/>
      </c>
      <c r="AT530" s="43" t="e">
        <f>IF(ISERROR(AS530),"",FV((1+'Retirement Calculator'!$B$57)^(1/12)-1,AR530,-AS530,,0))</f>
        <v>#N/A</v>
      </c>
      <c r="AU530" s="47" t="e">
        <f>SUM($AJ$5:AS530)</f>
        <v>#N/A</v>
      </c>
      <c r="AW530" s="43" t="str">
        <f>IF(I530="","",SUM($I$5:I530))</f>
        <v/>
      </c>
      <c r="AY530" s="43" t="str">
        <f t="shared" si="170"/>
        <v/>
      </c>
      <c r="AZ530" s="43" t="e">
        <f t="shared" si="171"/>
        <v>#N/A</v>
      </c>
      <c r="BA530" s="43" t="e">
        <f>IF(BA529&lt;'Retirement Calculator'!$B$68,BA529+1,NA())</f>
        <v>#N/A</v>
      </c>
      <c r="BB530" s="45" t="str">
        <f>IF(ISERROR(BA530),"",IF(AY530=AY529+1,BB529*(1+'Retirement Calculator'!$B$67),BB529))</f>
        <v/>
      </c>
      <c r="BC530" s="43" t="e">
        <f>IF(ISERROR(BB530),"",FV((1+'Retirement Calculator'!$B$58)^(1/12)-1,BA530,-BB530,,0))</f>
        <v>#N/A</v>
      </c>
      <c r="BD530" s="47" t="e">
        <f>SUM($AJ$5:BB530)</f>
        <v>#N/A</v>
      </c>
      <c r="BF530" s="43" t="str">
        <f>IF(O530="","",SUM($O$5:O530))</f>
        <v/>
      </c>
      <c r="BH530" s="43" t="str">
        <f t="shared" si="172"/>
        <v/>
      </c>
      <c r="BI530" s="43" t="e">
        <f t="shared" si="173"/>
        <v>#N/A</v>
      </c>
      <c r="BJ530" s="43" t="e">
        <f>IF(BJ529&lt;'Retirement Calculator'!$B$68,BJ529+1,NA())</f>
        <v>#N/A</v>
      </c>
      <c r="BM530" s="43" t="str">
        <f t="shared" si="174"/>
        <v/>
      </c>
      <c r="BN530" s="43" t="e">
        <f t="shared" si="175"/>
        <v>#N/A</v>
      </c>
      <c r="BO530" s="43" t="e">
        <f>IF(BO529&lt;'Retirement Calculator'!$B$68,BO529+1,NA())</f>
        <v>#N/A</v>
      </c>
      <c r="BR530" s="43" t="str">
        <f t="shared" si="176"/>
        <v/>
      </c>
      <c r="BS530" s="43" t="e">
        <f t="shared" si="177"/>
        <v>#N/A</v>
      </c>
      <c r="BT530" s="43" t="e">
        <f>IF(BT529&lt;'Retirement Calculator'!$B$68,BT529+1,NA())</f>
        <v>#N/A</v>
      </c>
      <c r="BW530" s="43" t="str">
        <f t="shared" si="178"/>
        <v/>
      </c>
      <c r="BX530" s="43" t="e">
        <f t="shared" si="179"/>
        <v>#N/A</v>
      </c>
      <c r="BY530" s="43" t="e">
        <f>IF(BY529&lt;'Retirement Calculator'!$B$68,BY529+1,NA())</f>
        <v>#N/A</v>
      </c>
    </row>
    <row r="531" spans="1:77">
      <c r="A531" s="44"/>
      <c r="B531" s="12" t="e">
        <f xml:space="preserve"> IF(ISERROR(F531),NA(),AI531)</f>
        <v>#N/A</v>
      </c>
      <c r="C531" s="71"/>
      <c r="D531" s="104"/>
      <c r="E531" s="99"/>
      <c r="F531" s="102" t="e">
        <f t="shared" si="163"/>
        <v>#N/A</v>
      </c>
      <c r="G531" s="103" t="str">
        <f>IF(D531="","",(D531+G530)*(1+((1+'Retirement Calculator'!$B$56)^(1/12)-1)))</f>
        <v/>
      </c>
      <c r="H531" s="55" t="str">
        <f>IF(C531="","",FV((1+'Retirement Calculator'!$B$56)^(1/12)-1,AI531,-C531,,0))</f>
        <v/>
      </c>
      <c r="I531" s="71"/>
      <c r="J531" s="99"/>
      <c r="K531" s="99"/>
      <c r="L531" s="102" t="e">
        <f t="shared" si="164"/>
        <v>#N/A</v>
      </c>
      <c r="M531" s="12" t="str">
        <f>IF(I531="","",FV((1+'Retirement Calculator'!$B$57)^(1/12)-1,AR531,-I531,,0))</f>
        <v/>
      </c>
      <c r="N531" s="12" t="str">
        <f>IF(J531="","",(J531+N530)*(1+((1+'Retirement Calculator'!$B$57)^(1/12)-1)))</f>
        <v/>
      </c>
      <c r="O531" s="71"/>
      <c r="P531" s="71"/>
      <c r="Q531" s="99"/>
      <c r="R531" s="69" t="e">
        <f t="shared" si="165"/>
        <v>#N/A</v>
      </c>
      <c r="S531" s="12" t="str">
        <f>IF(O531="","",FV((1+'Retirement Calculator'!$B$58)^(1/12)-1,BA531,-O531,,0))</f>
        <v/>
      </c>
      <c r="T531" s="43" t="str">
        <f>IF(P531="","",(P531+T530)*(1+((1+'Retirement Calculator'!$B$58)^(1/12)-1)))</f>
        <v/>
      </c>
      <c r="U531" s="71"/>
      <c r="V531" s="99"/>
      <c r="W531" s="108" t="str">
        <f>IF(U531="","",(U531+W530)*(1+((1+'Retirement Calculator'!$C$65)^(1/12)-1)))</f>
        <v/>
      </c>
      <c r="X531" s="73">
        <f t="shared" si="160"/>
        <v>0</v>
      </c>
      <c r="Y531" s="83" t="str">
        <f>IF(ISERROR(B531),"",SUM($X$5:X531))</f>
        <v/>
      </c>
      <c r="Z531" s="73">
        <f t="shared" si="161"/>
        <v>0</v>
      </c>
      <c r="AA531" s="83" t="str">
        <f>IF(ISERROR(B531),"",IF(Z531=0,NA(),SUM($Z$5:Z531)))</f>
        <v/>
      </c>
      <c r="AB531" s="83">
        <f t="shared" si="162"/>
        <v>0</v>
      </c>
      <c r="AC531" s="83" t="str">
        <f>IF(ISERROR(B531),"",IF(AB531=0,NA(),SUM($AB$5:AB531)))</f>
        <v/>
      </c>
      <c r="AD531" s="68" t="str">
        <f>IF(ISERROR(AI531),"",IF(AG531=AG530+1,AD530*(1+'Retirement Calculator'!$B$6),AD530))</f>
        <v/>
      </c>
      <c r="AE531" s="135"/>
      <c r="AF531" s="83" t="str">
        <f>IF(AE531="","",NPER((1+'Retirement Calculator'!$B$15)/(1+'Retirement Calculator'!$B$14)-1,-12*AE531,AA531,,1))</f>
        <v/>
      </c>
      <c r="AG531" s="129" t="str">
        <f t="shared" si="166"/>
        <v/>
      </c>
      <c r="AH531" s="43" t="e">
        <f t="shared" si="167"/>
        <v>#N/A</v>
      </c>
      <c r="AI531" s="43" t="e">
        <f>IF(AI530&lt;'Retirement Calculator'!$B$68,AI530+1,NA())</f>
        <v>#N/A</v>
      </c>
      <c r="AJ531" s="47" t="str">
        <f>IF(ISERROR(AI531),"",IF(AG531=AG530+1,AJ530*(1+'Retirement Calculator'!$B$67),AJ530))</f>
        <v/>
      </c>
      <c r="AK531" s="43" t="e">
        <f>IF(ISERROR(AJ531),"",FV((1+'Retirement Calculator'!$B$56)^(1/12)-1,AI531,-AJ531,,0))</f>
        <v>#N/A</v>
      </c>
      <c r="AL531" s="47">
        <f>SUM($AJ$5:AJ531)</f>
        <v>15743347.467671828</v>
      </c>
      <c r="AN531" s="43" t="str">
        <f>IF(C531="","",SUM($C$5:C531))</f>
        <v/>
      </c>
      <c r="AP531" s="43" t="str">
        <f t="shared" si="168"/>
        <v/>
      </c>
      <c r="AQ531" s="43" t="e">
        <f t="shared" si="169"/>
        <v>#N/A</v>
      </c>
      <c r="AR531" s="43" t="e">
        <f>IF(AR530&lt;'Retirement Calculator'!$B$68,AR530+1,NA())</f>
        <v>#N/A</v>
      </c>
      <c r="AS531" s="45" t="str">
        <f>IF(ISERROR(AR531),"",IF(AP531=AP530+1,AS530*(1+'Retirement Calculator'!$B$67),AS530))</f>
        <v/>
      </c>
      <c r="AT531" s="43" t="e">
        <f>IF(ISERROR(AS531),"",FV((1+'Retirement Calculator'!$B$57)^(1/12)-1,AR531,-AS531,,0))</f>
        <v>#N/A</v>
      </c>
      <c r="AU531" s="47" t="e">
        <f>SUM($AJ$5:AS531)</f>
        <v>#N/A</v>
      </c>
      <c r="AW531" s="43" t="str">
        <f>IF(I531="","",SUM($I$5:I531))</f>
        <v/>
      </c>
      <c r="AY531" s="43" t="str">
        <f t="shared" si="170"/>
        <v/>
      </c>
      <c r="AZ531" s="43" t="e">
        <f t="shared" si="171"/>
        <v>#N/A</v>
      </c>
      <c r="BA531" s="43" t="e">
        <f>IF(BA530&lt;'Retirement Calculator'!$B$68,BA530+1,NA())</f>
        <v>#N/A</v>
      </c>
      <c r="BB531" s="45" t="str">
        <f>IF(ISERROR(BA531),"",IF(AY531=AY530+1,BB530*(1+'Retirement Calculator'!$B$67),BB530))</f>
        <v/>
      </c>
      <c r="BC531" s="43" t="e">
        <f>IF(ISERROR(BB531),"",FV((1+'Retirement Calculator'!$B$58)^(1/12)-1,BA531,-BB531,,0))</f>
        <v>#N/A</v>
      </c>
      <c r="BD531" s="47" t="e">
        <f>SUM($AJ$5:BB531)</f>
        <v>#N/A</v>
      </c>
      <c r="BF531" s="43" t="str">
        <f>IF(O531="","",SUM($O$5:O531))</f>
        <v/>
      </c>
      <c r="BH531" s="43" t="str">
        <f t="shared" si="172"/>
        <v/>
      </c>
      <c r="BI531" s="43" t="e">
        <f t="shared" si="173"/>
        <v>#N/A</v>
      </c>
      <c r="BJ531" s="43" t="e">
        <f>IF(BJ530&lt;'Retirement Calculator'!$B$68,BJ530+1,NA())</f>
        <v>#N/A</v>
      </c>
      <c r="BM531" s="43" t="str">
        <f t="shared" si="174"/>
        <v/>
      </c>
      <c r="BN531" s="43" t="e">
        <f t="shared" si="175"/>
        <v>#N/A</v>
      </c>
      <c r="BO531" s="43" t="e">
        <f>IF(BO530&lt;'Retirement Calculator'!$B$68,BO530+1,NA())</f>
        <v>#N/A</v>
      </c>
      <c r="BR531" s="43" t="str">
        <f t="shared" si="176"/>
        <v/>
      </c>
      <c r="BS531" s="43" t="e">
        <f t="shared" si="177"/>
        <v>#N/A</v>
      </c>
      <c r="BT531" s="43" t="e">
        <f>IF(BT530&lt;'Retirement Calculator'!$B$68,BT530+1,NA())</f>
        <v>#N/A</v>
      </c>
      <c r="BW531" s="43" t="str">
        <f t="shared" si="178"/>
        <v/>
      </c>
      <c r="BX531" s="43" t="e">
        <f t="shared" si="179"/>
        <v>#N/A</v>
      </c>
      <c r="BY531" s="43" t="e">
        <f>IF(BY530&lt;'Retirement Calculator'!$B$68,BY530+1,NA())</f>
        <v>#N/A</v>
      </c>
    </row>
    <row r="532" spans="1:77">
      <c r="A532" s="44"/>
      <c r="B532" s="12" t="e">
        <f xml:space="preserve"> IF(ISERROR(F532),NA(),AI532)</f>
        <v>#N/A</v>
      </c>
      <c r="C532" s="71"/>
      <c r="D532" s="104"/>
      <c r="E532" s="99"/>
      <c r="F532" s="102" t="e">
        <f t="shared" si="163"/>
        <v>#N/A</v>
      </c>
      <c r="G532" s="103" t="str">
        <f>IF(D532="","",(D532+G531)*(1+((1+'Retirement Calculator'!$B$56)^(1/12)-1)))</f>
        <v/>
      </c>
      <c r="H532" s="55" t="str">
        <f>IF(C532="","",FV((1+'Retirement Calculator'!$B$56)^(1/12)-1,AI532,-C532,,0))</f>
        <v/>
      </c>
      <c r="I532" s="71"/>
      <c r="J532" s="99"/>
      <c r="K532" s="99"/>
      <c r="L532" s="102" t="e">
        <f t="shared" si="164"/>
        <v>#N/A</v>
      </c>
      <c r="M532" s="12" t="str">
        <f>IF(I532="","",FV((1+'Retirement Calculator'!$B$57)^(1/12)-1,AR532,-I532,,0))</f>
        <v/>
      </c>
      <c r="N532" s="12" t="str">
        <f>IF(J532="","",(J532+N531)*(1+((1+'Retirement Calculator'!$B$57)^(1/12)-1)))</f>
        <v/>
      </c>
      <c r="O532" s="71"/>
      <c r="P532" s="71"/>
      <c r="Q532" s="99"/>
      <c r="R532" s="69" t="e">
        <f t="shared" si="165"/>
        <v>#N/A</v>
      </c>
      <c r="S532" s="12" t="str">
        <f>IF(O532="","",FV((1+'Retirement Calculator'!$B$58)^(1/12)-1,BA532,-O532,,0))</f>
        <v/>
      </c>
      <c r="T532" s="43" t="str">
        <f>IF(P532="","",(P532+T531)*(1+((1+'Retirement Calculator'!$B$58)^(1/12)-1)))</f>
        <v/>
      </c>
      <c r="U532" s="71"/>
      <c r="V532" s="99"/>
      <c r="W532" s="108" t="str">
        <f>IF(U532="","",(U532+W531)*(1+((1+'Retirement Calculator'!$C$65)^(1/12)-1)))</f>
        <v/>
      </c>
      <c r="X532" s="73">
        <f t="shared" si="160"/>
        <v>0</v>
      </c>
      <c r="Y532" s="83" t="str">
        <f>IF(ISERROR(B532),"",SUM($X$5:X532))</f>
        <v/>
      </c>
      <c r="Z532" s="73">
        <f t="shared" si="161"/>
        <v>0</v>
      </c>
      <c r="AA532" s="83" t="str">
        <f>IF(ISERROR(B532),"",IF(Z532=0,NA(),SUM($Z$5:Z532)))</f>
        <v/>
      </c>
      <c r="AB532" s="83">
        <f t="shared" si="162"/>
        <v>0</v>
      </c>
      <c r="AC532" s="83" t="str">
        <f>IF(ISERROR(B532),"",IF(AB532=0,NA(),SUM($AB$5:AB532)))</f>
        <v/>
      </c>
      <c r="AD532" s="68" t="str">
        <f>IF(ISERROR(AI532),"",IF(AG532=AG531+1,AD531*(1+'Retirement Calculator'!$B$6),AD531))</f>
        <v/>
      </c>
      <c r="AE532" s="135"/>
      <c r="AF532" s="83" t="str">
        <f>IF(AE532="","",NPER((1+'Retirement Calculator'!$B$15)/(1+'Retirement Calculator'!$B$14)-1,-12*AE532,AA532,,1))</f>
        <v/>
      </c>
      <c r="AG532" s="129" t="str">
        <f t="shared" si="166"/>
        <v/>
      </c>
      <c r="AH532" s="43" t="e">
        <f t="shared" si="167"/>
        <v>#N/A</v>
      </c>
      <c r="AI532" s="43" t="e">
        <f>IF(AI531&lt;'Retirement Calculator'!$B$68,AI531+1,NA())</f>
        <v>#N/A</v>
      </c>
      <c r="AJ532" s="47" t="str">
        <f>IF(ISERROR(AI532),"",IF(AG532=AG531+1,AJ531*(1+'Retirement Calculator'!$B$67),AJ531))</f>
        <v/>
      </c>
      <c r="AK532" s="43" t="e">
        <f>IF(ISERROR(AJ532),"",FV((1+'Retirement Calculator'!$B$56)^(1/12)-1,AI532,-AJ532,,0))</f>
        <v>#N/A</v>
      </c>
      <c r="AL532" s="47">
        <f>SUM($AJ$5:AJ532)</f>
        <v>15743347.467671828</v>
      </c>
      <c r="AN532" s="43" t="str">
        <f>IF(C532="","",SUM($C$5:C532))</f>
        <v/>
      </c>
      <c r="AP532" s="43" t="str">
        <f t="shared" si="168"/>
        <v/>
      </c>
      <c r="AQ532" s="43" t="e">
        <f t="shared" si="169"/>
        <v>#N/A</v>
      </c>
      <c r="AR532" s="43" t="e">
        <f>IF(AR531&lt;'Retirement Calculator'!$B$68,AR531+1,NA())</f>
        <v>#N/A</v>
      </c>
      <c r="AS532" s="45" t="str">
        <f>IF(ISERROR(AR532),"",IF(AP532=AP531+1,AS531*(1+'Retirement Calculator'!$B$67),AS531))</f>
        <v/>
      </c>
      <c r="AT532" s="43" t="e">
        <f>IF(ISERROR(AS532),"",FV((1+'Retirement Calculator'!$B$57)^(1/12)-1,AR532,-AS532,,0))</f>
        <v>#N/A</v>
      </c>
      <c r="AU532" s="47" t="e">
        <f>SUM($AJ$5:AS532)</f>
        <v>#N/A</v>
      </c>
      <c r="AW532" s="43" t="str">
        <f>IF(I532="","",SUM($I$5:I532))</f>
        <v/>
      </c>
      <c r="AY532" s="43" t="str">
        <f t="shared" si="170"/>
        <v/>
      </c>
      <c r="AZ532" s="43" t="e">
        <f t="shared" si="171"/>
        <v>#N/A</v>
      </c>
      <c r="BA532" s="43" t="e">
        <f>IF(BA531&lt;'Retirement Calculator'!$B$68,BA531+1,NA())</f>
        <v>#N/A</v>
      </c>
      <c r="BB532" s="45" t="str">
        <f>IF(ISERROR(BA532),"",IF(AY532=AY531+1,BB531*(1+'Retirement Calculator'!$B$67),BB531))</f>
        <v/>
      </c>
      <c r="BC532" s="43" t="e">
        <f>IF(ISERROR(BB532),"",FV((1+'Retirement Calculator'!$B$58)^(1/12)-1,BA532,-BB532,,0))</f>
        <v>#N/A</v>
      </c>
      <c r="BD532" s="47" t="e">
        <f>SUM($AJ$5:BB532)</f>
        <v>#N/A</v>
      </c>
      <c r="BF532" s="43" t="str">
        <f>IF(O532="","",SUM($O$5:O532))</f>
        <v/>
      </c>
      <c r="BH532" s="43" t="str">
        <f t="shared" si="172"/>
        <v/>
      </c>
      <c r="BI532" s="43" t="e">
        <f t="shared" si="173"/>
        <v>#N/A</v>
      </c>
      <c r="BJ532" s="43" t="e">
        <f>IF(BJ531&lt;'Retirement Calculator'!$B$68,BJ531+1,NA())</f>
        <v>#N/A</v>
      </c>
      <c r="BM532" s="43" t="str">
        <f t="shared" si="174"/>
        <v/>
      </c>
      <c r="BN532" s="43" t="e">
        <f t="shared" si="175"/>
        <v>#N/A</v>
      </c>
      <c r="BO532" s="43" t="e">
        <f>IF(BO531&lt;'Retirement Calculator'!$B$68,BO531+1,NA())</f>
        <v>#N/A</v>
      </c>
      <c r="BR532" s="43" t="str">
        <f t="shared" si="176"/>
        <v/>
      </c>
      <c r="BS532" s="43" t="e">
        <f t="shared" si="177"/>
        <v>#N/A</v>
      </c>
      <c r="BT532" s="43" t="e">
        <f>IF(BT531&lt;'Retirement Calculator'!$B$68,BT531+1,NA())</f>
        <v>#N/A</v>
      </c>
      <c r="BW532" s="43" t="str">
        <f t="shared" si="178"/>
        <v/>
      </c>
      <c r="BX532" s="43" t="e">
        <f t="shared" si="179"/>
        <v>#N/A</v>
      </c>
      <c r="BY532" s="43" t="e">
        <f>IF(BY531&lt;'Retirement Calculator'!$B$68,BY531+1,NA())</f>
        <v>#N/A</v>
      </c>
    </row>
    <row r="533" spans="1:77">
      <c r="A533" s="44"/>
      <c r="B533" s="12" t="e">
        <f xml:space="preserve"> IF(ISERROR(F533),NA(),AI533)</f>
        <v>#N/A</v>
      </c>
      <c r="C533" s="71"/>
      <c r="D533" s="104"/>
      <c r="E533" s="99"/>
      <c r="F533" s="102" t="e">
        <f t="shared" si="163"/>
        <v>#N/A</v>
      </c>
      <c r="G533" s="103" t="str">
        <f>IF(D533="","",(D533+G532)*(1+((1+'Retirement Calculator'!$B$56)^(1/12)-1)))</f>
        <v/>
      </c>
      <c r="H533" s="55" t="str">
        <f>IF(C533="","",FV((1+'Retirement Calculator'!$B$56)^(1/12)-1,AI533,-C533,,0))</f>
        <v/>
      </c>
      <c r="I533" s="71"/>
      <c r="J533" s="99"/>
      <c r="K533" s="99"/>
      <c r="L533" s="102" t="e">
        <f t="shared" si="164"/>
        <v>#N/A</v>
      </c>
      <c r="M533" s="12" t="str">
        <f>IF(I533="","",FV((1+'Retirement Calculator'!$B$57)^(1/12)-1,AR533,-I533,,0))</f>
        <v/>
      </c>
      <c r="N533" s="12" t="str">
        <f>IF(J533="","",(J533+N532)*(1+((1+'Retirement Calculator'!$B$57)^(1/12)-1)))</f>
        <v/>
      </c>
      <c r="O533" s="71"/>
      <c r="P533" s="71"/>
      <c r="Q533" s="99"/>
      <c r="R533" s="69" t="e">
        <f t="shared" si="165"/>
        <v>#N/A</v>
      </c>
      <c r="S533" s="12" t="str">
        <f>IF(O533="","",FV((1+'Retirement Calculator'!$B$58)^(1/12)-1,BA533,-O533,,0))</f>
        <v/>
      </c>
      <c r="T533" s="43" t="str">
        <f>IF(P533="","",(P533+T532)*(1+((1+'Retirement Calculator'!$B$58)^(1/12)-1)))</f>
        <v/>
      </c>
      <c r="U533" s="71"/>
      <c r="V533" s="99"/>
      <c r="W533" s="108" t="str">
        <f>IF(U533="","",(U533+W532)*(1+((1+'Retirement Calculator'!$C$65)^(1/12)-1)))</f>
        <v/>
      </c>
      <c r="X533" s="73">
        <f t="shared" si="160"/>
        <v>0</v>
      </c>
      <c r="Y533" s="83" t="str">
        <f>IF(ISERROR(B533),"",SUM($X$5:X533))</f>
        <v/>
      </c>
      <c r="Z533" s="73">
        <f t="shared" si="161"/>
        <v>0</v>
      </c>
      <c r="AA533" s="83" t="str">
        <f>IF(ISERROR(B533),"",IF(Z533=0,NA(),SUM($Z$5:Z533)))</f>
        <v/>
      </c>
      <c r="AB533" s="83">
        <f t="shared" si="162"/>
        <v>0</v>
      </c>
      <c r="AC533" s="83" t="str">
        <f>IF(ISERROR(B533),"",IF(AB533=0,NA(),SUM($AB$5:AB533)))</f>
        <v/>
      </c>
      <c r="AD533" s="68" t="str">
        <f>IF(ISERROR(AI533),"",IF(AG533=AG532+1,AD532*(1+'Retirement Calculator'!$B$6),AD532))</f>
        <v/>
      </c>
      <c r="AE533" s="135"/>
      <c r="AF533" s="83" t="str">
        <f>IF(AE533="","",NPER((1+'Retirement Calculator'!$B$15)/(1+'Retirement Calculator'!$B$14)-1,-12*AE533,AA533,,1))</f>
        <v/>
      </c>
      <c r="AG533" s="129" t="str">
        <f t="shared" si="166"/>
        <v/>
      </c>
      <c r="AH533" s="43" t="e">
        <f t="shared" si="167"/>
        <v>#N/A</v>
      </c>
      <c r="AI533" s="43" t="e">
        <f>IF(AI532&lt;'Retirement Calculator'!$B$68,AI532+1,NA())</f>
        <v>#N/A</v>
      </c>
      <c r="AJ533" s="47" t="str">
        <f>IF(ISERROR(AI533),"",IF(AG533=AG532+1,AJ532*(1+'Retirement Calculator'!$B$67),AJ532))</f>
        <v/>
      </c>
      <c r="AK533" s="43" t="e">
        <f>IF(ISERROR(AJ533),"",FV((1+'Retirement Calculator'!$B$56)^(1/12)-1,AI533,-AJ533,,0))</f>
        <v>#N/A</v>
      </c>
      <c r="AL533" s="47">
        <f>SUM($AJ$5:AJ533)</f>
        <v>15743347.467671828</v>
      </c>
      <c r="AN533" s="43" t="str">
        <f>IF(C533="","",SUM($C$5:C533))</f>
        <v/>
      </c>
      <c r="AP533" s="43" t="str">
        <f t="shared" si="168"/>
        <v/>
      </c>
      <c r="AQ533" s="43" t="e">
        <f t="shared" si="169"/>
        <v>#N/A</v>
      </c>
      <c r="AR533" s="43" t="e">
        <f>IF(AR532&lt;'Retirement Calculator'!$B$68,AR532+1,NA())</f>
        <v>#N/A</v>
      </c>
      <c r="AS533" s="45" t="str">
        <f>IF(ISERROR(AR533),"",IF(AP533=AP532+1,AS532*(1+'Retirement Calculator'!$B$67),AS532))</f>
        <v/>
      </c>
      <c r="AT533" s="43" t="e">
        <f>IF(ISERROR(AS533),"",FV((1+'Retirement Calculator'!$B$57)^(1/12)-1,AR533,-AS533,,0))</f>
        <v>#N/A</v>
      </c>
      <c r="AU533" s="47" t="e">
        <f>SUM($AJ$5:AS533)</f>
        <v>#N/A</v>
      </c>
      <c r="AW533" s="43" t="str">
        <f>IF(I533="","",SUM($I$5:I533))</f>
        <v/>
      </c>
      <c r="AY533" s="43" t="str">
        <f t="shared" si="170"/>
        <v/>
      </c>
      <c r="AZ533" s="43" t="e">
        <f t="shared" si="171"/>
        <v>#N/A</v>
      </c>
      <c r="BA533" s="43" t="e">
        <f>IF(BA532&lt;'Retirement Calculator'!$B$68,BA532+1,NA())</f>
        <v>#N/A</v>
      </c>
      <c r="BB533" s="45" t="str">
        <f>IF(ISERROR(BA533),"",IF(AY533=AY532+1,BB532*(1+'Retirement Calculator'!$B$67),BB532))</f>
        <v/>
      </c>
      <c r="BC533" s="43" t="e">
        <f>IF(ISERROR(BB533),"",FV((1+'Retirement Calculator'!$B$58)^(1/12)-1,BA533,-BB533,,0))</f>
        <v>#N/A</v>
      </c>
      <c r="BD533" s="47" t="e">
        <f>SUM($AJ$5:BB533)</f>
        <v>#N/A</v>
      </c>
      <c r="BF533" s="43" t="str">
        <f>IF(O533="","",SUM($O$5:O533))</f>
        <v/>
      </c>
      <c r="BH533" s="43" t="str">
        <f t="shared" si="172"/>
        <v/>
      </c>
      <c r="BI533" s="43" t="e">
        <f t="shared" si="173"/>
        <v>#N/A</v>
      </c>
      <c r="BJ533" s="43" t="e">
        <f>IF(BJ532&lt;'Retirement Calculator'!$B$68,BJ532+1,NA())</f>
        <v>#N/A</v>
      </c>
      <c r="BM533" s="43" t="str">
        <f t="shared" si="174"/>
        <v/>
      </c>
      <c r="BN533" s="43" t="e">
        <f t="shared" si="175"/>
        <v>#N/A</v>
      </c>
      <c r="BO533" s="43" t="e">
        <f>IF(BO532&lt;'Retirement Calculator'!$B$68,BO532+1,NA())</f>
        <v>#N/A</v>
      </c>
      <c r="BR533" s="43" t="str">
        <f t="shared" si="176"/>
        <v/>
      </c>
      <c r="BS533" s="43" t="e">
        <f t="shared" si="177"/>
        <v>#N/A</v>
      </c>
      <c r="BT533" s="43" t="e">
        <f>IF(BT532&lt;'Retirement Calculator'!$B$68,BT532+1,NA())</f>
        <v>#N/A</v>
      </c>
      <c r="BW533" s="43" t="str">
        <f t="shared" si="178"/>
        <v/>
      </c>
      <c r="BX533" s="43" t="e">
        <f t="shared" si="179"/>
        <v>#N/A</v>
      </c>
      <c r="BY533" s="43" t="e">
        <f>IF(BY532&lt;'Retirement Calculator'!$B$68,BY532+1,NA())</f>
        <v>#N/A</v>
      </c>
    </row>
    <row r="534" spans="1:77">
      <c r="A534" s="44"/>
      <c r="B534" s="12" t="e">
        <f xml:space="preserve"> IF(ISERROR(F534),NA(),AI534)</f>
        <v>#N/A</v>
      </c>
      <c r="C534" s="71"/>
      <c r="D534" s="104"/>
      <c r="E534" s="99"/>
      <c r="F534" s="102" t="e">
        <f t="shared" si="163"/>
        <v>#N/A</v>
      </c>
      <c r="G534" s="103" t="str">
        <f>IF(D534="","",(D534+G533)*(1+((1+'Retirement Calculator'!$B$56)^(1/12)-1)))</f>
        <v/>
      </c>
      <c r="H534" s="55" t="str">
        <f>IF(C534="","",FV((1+'Retirement Calculator'!$B$56)^(1/12)-1,AI534,-C534,,0))</f>
        <v/>
      </c>
      <c r="I534" s="71"/>
      <c r="J534" s="99"/>
      <c r="K534" s="99"/>
      <c r="L534" s="102" t="e">
        <f t="shared" si="164"/>
        <v>#N/A</v>
      </c>
      <c r="M534" s="12" t="str">
        <f>IF(I534="","",FV((1+'Retirement Calculator'!$B$57)^(1/12)-1,AR534,-I534,,0))</f>
        <v/>
      </c>
      <c r="N534" s="12" t="str">
        <f>IF(J534="","",(J534+N533)*(1+((1+'Retirement Calculator'!$B$57)^(1/12)-1)))</f>
        <v/>
      </c>
      <c r="O534" s="71"/>
      <c r="P534" s="71"/>
      <c r="Q534" s="99"/>
      <c r="R534" s="69" t="e">
        <f t="shared" si="165"/>
        <v>#N/A</v>
      </c>
      <c r="S534" s="12" t="str">
        <f>IF(O534="","",FV((1+'Retirement Calculator'!$B$58)^(1/12)-1,BA534,-O534,,0))</f>
        <v/>
      </c>
      <c r="T534" s="43" t="str">
        <f>IF(P534="","",(P534+T533)*(1+((1+'Retirement Calculator'!$B$58)^(1/12)-1)))</f>
        <v/>
      </c>
      <c r="U534" s="71"/>
      <c r="V534" s="99"/>
      <c r="W534" s="108" t="str">
        <f>IF(U534="","",(U534+W533)*(1+((1+'Retirement Calculator'!$C$65)^(1/12)-1)))</f>
        <v/>
      </c>
      <c r="X534" s="73">
        <f t="shared" si="160"/>
        <v>0</v>
      </c>
      <c r="Y534" s="83" t="str">
        <f>IF(ISERROR(B534),"",SUM($X$5:X534))</f>
        <v/>
      </c>
      <c r="Z534" s="73">
        <f t="shared" si="161"/>
        <v>0</v>
      </c>
      <c r="AA534" s="83" t="str">
        <f>IF(ISERROR(B534),"",IF(Z534=0,NA(),SUM($Z$5:Z534)))</f>
        <v/>
      </c>
      <c r="AB534" s="83">
        <f t="shared" si="162"/>
        <v>0</v>
      </c>
      <c r="AC534" s="83" t="str">
        <f>IF(ISERROR(B534),"",IF(AB534=0,NA(),SUM($AB$5:AB534)))</f>
        <v/>
      </c>
      <c r="AD534" s="68" t="str">
        <f>IF(ISERROR(AI534),"",IF(AG534=AG533+1,AD533*(1+'Retirement Calculator'!$B$6),AD533))</f>
        <v/>
      </c>
      <c r="AE534" s="135"/>
      <c r="AF534" s="83" t="str">
        <f>IF(AE534="","",NPER((1+'Retirement Calculator'!$B$15)/(1+'Retirement Calculator'!$B$14)-1,-12*AE534,AA534,,1))</f>
        <v/>
      </c>
      <c r="AG534" s="129" t="str">
        <f t="shared" si="166"/>
        <v/>
      </c>
      <c r="AH534" s="43" t="e">
        <f t="shared" si="167"/>
        <v>#N/A</v>
      </c>
      <c r="AI534" s="43" t="e">
        <f>IF(AI533&lt;'Retirement Calculator'!$B$68,AI533+1,NA())</f>
        <v>#N/A</v>
      </c>
      <c r="AJ534" s="47" t="str">
        <f>IF(ISERROR(AI534),"",IF(AG534=AG533+1,AJ533*(1+'Retirement Calculator'!$B$67),AJ533))</f>
        <v/>
      </c>
      <c r="AK534" s="43" t="e">
        <f>IF(ISERROR(AJ534),"",FV((1+'Retirement Calculator'!$B$56)^(1/12)-1,AI534,-AJ534,,0))</f>
        <v>#N/A</v>
      </c>
      <c r="AL534" s="47">
        <f>SUM($AJ$5:AJ534)</f>
        <v>15743347.467671828</v>
      </c>
      <c r="AN534" s="43" t="str">
        <f>IF(C534="","",SUM($C$5:C534))</f>
        <v/>
      </c>
      <c r="AP534" s="43" t="str">
        <f t="shared" si="168"/>
        <v/>
      </c>
      <c r="AQ534" s="43" t="e">
        <f t="shared" si="169"/>
        <v>#N/A</v>
      </c>
      <c r="AR534" s="43" t="e">
        <f>IF(AR533&lt;'Retirement Calculator'!$B$68,AR533+1,NA())</f>
        <v>#N/A</v>
      </c>
      <c r="AS534" s="45" t="str">
        <f>IF(ISERROR(AR534),"",IF(AP534=AP533+1,AS533*(1+'Retirement Calculator'!$B$67),AS533))</f>
        <v/>
      </c>
      <c r="AT534" s="43" t="e">
        <f>IF(ISERROR(AS534),"",FV((1+'Retirement Calculator'!$B$57)^(1/12)-1,AR534,-AS534,,0))</f>
        <v>#N/A</v>
      </c>
      <c r="AU534" s="47" t="e">
        <f>SUM($AJ$5:AS534)</f>
        <v>#N/A</v>
      </c>
      <c r="AW534" s="43" t="str">
        <f>IF(I534="","",SUM($I$5:I534))</f>
        <v/>
      </c>
      <c r="AY534" s="43" t="str">
        <f t="shared" si="170"/>
        <v/>
      </c>
      <c r="AZ534" s="43" t="e">
        <f t="shared" si="171"/>
        <v>#N/A</v>
      </c>
      <c r="BA534" s="43" t="e">
        <f>IF(BA533&lt;'Retirement Calculator'!$B$68,BA533+1,NA())</f>
        <v>#N/A</v>
      </c>
      <c r="BB534" s="45" t="str">
        <f>IF(ISERROR(BA534),"",IF(AY534=AY533+1,BB533*(1+'Retirement Calculator'!$B$67),BB533))</f>
        <v/>
      </c>
      <c r="BC534" s="43" t="e">
        <f>IF(ISERROR(BB534),"",FV((1+'Retirement Calculator'!$B$58)^(1/12)-1,BA534,-BB534,,0))</f>
        <v>#N/A</v>
      </c>
      <c r="BD534" s="47" t="e">
        <f>SUM($AJ$5:BB534)</f>
        <v>#N/A</v>
      </c>
      <c r="BF534" s="43" t="str">
        <f>IF(O534="","",SUM($O$5:O534))</f>
        <v/>
      </c>
      <c r="BH534" s="43" t="str">
        <f t="shared" si="172"/>
        <v/>
      </c>
      <c r="BI534" s="43" t="e">
        <f t="shared" si="173"/>
        <v>#N/A</v>
      </c>
      <c r="BJ534" s="43" t="e">
        <f>IF(BJ533&lt;'Retirement Calculator'!$B$68,BJ533+1,NA())</f>
        <v>#N/A</v>
      </c>
      <c r="BM534" s="43" t="str">
        <f t="shared" si="174"/>
        <v/>
      </c>
      <c r="BN534" s="43" t="e">
        <f t="shared" si="175"/>
        <v>#N/A</v>
      </c>
      <c r="BO534" s="43" t="e">
        <f>IF(BO533&lt;'Retirement Calculator'!$B$68,BO533+1,NA())</f>
        <v>#N/A</v>
      </c>
      <c r="BR534" s="43" t="str">
        <f t="shared" si="176"/>
        <v/>
      </c>
      <c r="BS534" s="43" t="e">
        <f t="shared" si="177"/>
        <v>#N/A</v>
      </c>
      <c r="BT534" s="43" t="e">
        <f>IF(BT533&lt;'Retirement Calculator'!$B$68,BT533+1,NA())</f>
        <v>#N/A</v>
      </c>
      <c r="BW534" s="43" t="str">
        <f t="shared" si="178"/>
        <v/>
      </c>
      <c r="BX534" s="43" t="e">
        <f t="shared" si="179"/>
        <v>#N/A</v>
      </c>
      <c r="BY534" s="43" t="e">
        <f>IF(BY533&lt;'Retirement Calculator'!$B$68,BY533+1,NA())</f>
        <v>#N/A</v>
      </c>
    </row>
    <row r="535" spans="1:77">
      <c r="A535" s="44"/>
      <c r="B535" s="12" t="e">
        <f xml:space="preserve"> IF(ISERROR(F535),NA(),AI535)</f>
        <v>#N/A</v>
      </c>
      <c r="C535" s="71"/>
      <c r="D535" s="104"/>
      <c r="E535" s="99"/>
      <c r="F535" s="102" t="e">
        <f t="shared" si="163"/>
        <v>#N/A</v>
      </c>
      <c r="G535" s="103" t="str">
        <f>IF(D535="","",(D535+G534)*(1+((1+'Retirement Calculator'!$B$56)^(1/12)-1)))</f>
        <v/>
      </c>
      <c r="H535" s="55" t="str">
        <f>IF(C535="","",FV((1+'Retirement Calculator'!$B$56)^(1/12)-1,AI535,-C535,,0))</f>
        <v/>
      </c>
      <c r="I535" s="71"/>
      <c r="J535" s="99"/>
      <c r="K535" s="99"/>
      <c r="L535" s="102" t="e">
        <f t="shared" si="164"/>
        <v>#N/A</v>
      </c>
      <c r="M535" s="12" t="str">
        <f>IF(I535="","",FV((1+'Retirement Calculator'!$B$57)^(1/12)-1,AR535,-I535,,0))</f>
        <v/>
      </c>
      <c r="N535" s="12" t="str">
        <f>IF(J535="","",(J535+N534)*(1+((1+'Retirement Calculator'!$B$57)^(1/12)-1)))</f>
        <v/>
      </c>
      <c r="O535" s="71"/>
      <c r="P535" s="71"/>
      <c r="Q535" s="99"/>
      <c r="R535" s="69" t="e">
        <f t="shared" si="165"/>
        <v>#N/A</v>
      </c>
      <c r="S535" s="12" t="str">
        <f>IF(O535="","",FV((1+'Retirement Calculator'!$B$58)^(1/12)-1,BA535,-O535,,0))</f>
        <v/>
      </c>
      <c r="T535" s="43" t="str">
        <f>IF(P535="","",(P535+T534)*(1+((1+'Retirement Calculator'!$B$58)^(1/12)-1)))</f>
        <v/>
      </c>
      <c r="U535" s="71"/>
      <c r="V535" s="99"/>
      <c r="W535" s="108" t="str">
        <f>IF(U535="","",(U535+W534)*(1+((1+'Retirement Calculator'!$C$65)^(1/12)-1)))</f>
        <v/>
      </c>
      <c r="X535" s="73">
        <f t="shared" si="160"/>
        <v>0</v>
      </c>
      <c r="Y535" s="83" t="str">
        <f>IF(ISERROR(B535),"",SUM($X$5:X535))</f>
        <v/>
      </c>
      <c r="Z535" s="73">
        <f t="shared" si="161"/>
        <v>0</v>
      </c>
      <c r="AA535" s="83" t="str">
        <f>IF(ISERROR(B535),"",IF(Z535=0,NA(),SUM($Z$5:Z535)))</f>
        <v/>
      </c>
      <c r="AB535" s="83">
        <f t="shared" si="162"/>
        <v>0</v>
      </c>
      <c r="AC535" s="83" t="str">
        <f>IF(ISERROR(B535),"",IF(AB535=0,NA(),SUM($AB$5:AB535)))</f>
        <v/>
      </c>
      <c r="AD535" s="68" t="str">
        <f>IF(ISERROR(AI535),"",IF(AG535=AG534+1,AD534*(1+'Retirement Calculator'!$B$6),AD534))</f>
        <v/>
      </c>
      <c r="AE535" s="135"/>
      <c r="AF535" s="83" t="str">
        <f>IF(AE535="","",NPER((1+'Retirement Calculator'!$B$15)/(1+'Retirement Calculator'!$B$14)-1,-12*AE535,AA535,,1))</f>
        <v/>
      </c>
      <c r="AG535" s="129" t="str">
        <f t="shared" si="166"/>
        <v/>
      </c>
      <c r="AH535" s="43" t="e">
        <f t="shared" si="167"/>
        <v>#N/A</v>
      </c>
      <c r="AI535" s="43" t="e">
        <f>IF(AI534&lt;'Retirement Calculator'!$B$68,AI534+1,NA())</f>
        <v>#N/A</v>
      </c>
      <c r="AJ535" s="47" t="str">
        <f>IF(ISERROR(AI535),"",IF(AG535=AG534+1,AJ534*(1+'Retirement Calculator'!$B$67),AJ534))</f>
        <v/>
      </c>
      <c r="AK535" s="43" t="e">
        <f>IF(ISERROR(AJ535),"",FV((1+'Retirement Calculator'!$B$56)^(1/12)-1,AI535,-AJ535,,0))</f>
        <v>#N/A</v>
      </c>
      <c r="AL535" s="47">
        <f>SUM($AJ$5:AJ535)</f>
        <v>15743347.467671828</v>
      </c>
      <c r="AN535" s="43" t="str">
        <f>IF(C535="","",SUM($C$5:C535))</f>
        <v/>
      </c>
      <c r="AP535" s="43" t="str">
        <f t="shared" si="168"/>
        <v/>
      </c>
      <c r="AQ535" s="43" t="e">
        <f t="shared" si="169"/>
        <v>#N/A</v>
      </c>
      <c r="AR535" s="43" t="e">
        <f>IF(AR534&lt;'Retirement Calculator'!$B$68,AR534+1,NA())</f>
        <v>#N/A</v>
      </c>
      <c r="AS535" s="45" t="str">
        <f>IF(ISERROR(AR535),"",IF(AP535=AP534+1,AS534*(1+'Retirement Calculator'!$B$67),AS534))</f>
        <v/>
      </c>
      <c r="AT535" s="43" t="e">
        <f>IF(ISERROR(AS535),"",FV((1+'Retirement Calculator'!$B$57)^(1/12)-1,AR535,-AS535,,0))</f>
        <v>#N/A</v>
      </c>
      <c r="AU535" s="47" t="e">
        <f>SUM($AJ$5:AS535)</f>
        <v>#N/A</v>
      </c>
      <c r="AW535" s="43" t="str">
        <f>IF(I535="","",SUM($I$5:I535))</f>
        <v/>
      </c>
      <c r="AY535" s="43" t="str">
        <f t="shared" si="170"/>
        <v/>
      </c>
      <c r="AZ535" s="43" t="e">
        <f t="shared" si="171"/>
        <v>#N/A</v>
      </c>
      <c r="BA535" s="43" t="e">
        <f>IF(BA534&lt;'Retirement Calculator'!$B$68,BA534+1,NA())</f>
        <v>#N/A</v>
      </c>
      <c r="BB535" s="45" t="str">
        <f>IF(ISERROR(BA535),"",IF(AY535=AY534+1,BB534*(1+'Retirement Calculator'!$B$67),BB534))</f>
        <v/>
      </c>
      <c r="BC535" s="43" t="e">
        <f>IF(ISERROR(BB535),"",FV((1+'Retirement Calculator'!$B$58)^(1/12)-1,BA535,-BB535,,0))</f>
        <v>#N/A</v>
      </c>
      <c r="BD535" s="47" t="e">
        <f>SUM($AJ$5:BB535)</f>
        <v>#N/A</v>
      </c>
      <c r="BF535" s="43" t="str">
        <f>IF(O535="","",SUM($O$5:O535))</f>
        <v/>
      </c>
      <c r="BH535" s="43" t="str">
        <f t="shared" si="172"/>
        <v/>
      </c>
      <c r="BI535" s="43" t="e">
        <f t="shared" si="173"/>
        <v>#N/A</v>
      </c>
      <c r="BJ535" s="43" t="e">
        <f>IF(BJ534&lt;'Retirement Calculator'!$B$68,BJ534+1,NA())</f>
        <v>#N/A</v>
      </c>
      <c r="BM535" s="43" t="str">
        <f t="shared" si="174"/>
        <v/>
      </c>
      <c r="BN535" s="43" t="e">
        <f t="shared" si="175"/>
        <v>#N/A</v>
      </c>
      <c r="BO535" s="43" t="e">
        <f>IF(BO534&lt;'Retirement Calculator'!$B$68,BO534+1,NA())</f>
        <v>#N/A</v>
      </c>
      <c r="BR535" s="43" t="str">
        <f t="shared" si="176"/>
        <v/>
      </c>
      <c r="BS535" s="43" t="e">
        <f t="shared" si="177"/>
        <v>#N/A</v>
      </c>
      <c r="BT535" s="43" t="e">
        <f>IF(BT534&lt;'Retirement Calculator'!$B$68,BT534+1,NA())</f>
        <v>#N/A</v>
      </c>
      <c r="BW535" s="43" t="str">
        <f t="shared" si="178"/>
        <v/>
      </c>
      <c r="BX535" s="43" t="e">
        <f t="shared" si="179"/>
        <v>#N/A</v>
      </c>
      <c r="BY535" s="43" t="e">
        <f>IF(BY534&lt;'Retirement Calculator'!$B$68,BY534+1,NA())</f>
        <v>#N/A</v>
      </c>
    </row>
    <row r="536" spans="1:77">
      <c r="A536" s="44"/>
      <c r="B536" s="12" t="e">
        <f xml:space="preserve"> IF(ISERROR(F536),NA(),AI536)</f>
        <v>#N/A</v>
      </c>
      <c r="C536" s="71"/>
      <c r="D536" s="104"/>
      <c r="E536" s="99"/>
      <c r="F536" s="102" t="e">
        <f t="shared" si="163"/>
        <v>#N/A</v>
      </c>
      <c r="G536" s="103" t="str">
        <f>IF(D536="","",(D536+G535)*(1+((1+'Retirement Calculator'!$B$56)^(1/12)-1)))</f>
        <v/>
      </c>
      <c r="H536" s="55" t="str">
        <f>IF(C536="","",FV((1+'Retirement Calculator'!$B$56)^(1/12)-1,AI536,-C536,,0))</f>
        <v/>
      </c>
      <c r="I536" s="71"/>
      <c r="J536" s="99"/>
      <c r="K536" s="99"/>
      <c r="L536" s="102" t="e">
        <f t="shared" si="164"/>
        <v>#N/A</v>
      </c>
      <c r="M536" s="12" t="str">
        <f>IF(I536="","",FV((1+'Retirement Calculator'!$B$57)^(1/12)-1,AR536,-I536,,0))</f>
        <v/>
      </c>
      <c r="N536" s="12" t="str">
        <f>IF(J536="","",(J536+N535)*(1+((1+'Retirement Calculator'!$B$57)^(1/12)-1)))</f>
        <v/>
      </c>
      <c r="O536" s="71"/>
      <c r="P536" s="71"/>
      <c r="Q536" s="99"/>
      <c r="R536" s="69" t="e">
        <f t="shared" si="165"/>
        <v>#N/A</v>
      </c>
      <c r="S536" s="12" t="str">
        <f>IF(O536="","",FV((1+'Retirement Calculator'!$B$58)^(1/12)-1,BA536,-O536,,0))</f>
        <v/>
      </c>
      <c r="T536" s="43" t="str">
        <f>IF(P536="","",(P536+T535)*(1+((1+'Retirement Calculator'!$B$58)^(1/12)-1)))</f>
        <v/>
      </c>
      <c r="U536" s="71"/>
      <c r="V536" s="99"/>
      <c r="W536" s="108" t="str">
        <f>IF(U536="","",(U536+W535)*(1+((1+'Retirement Calculator'!$C$65)^(1/12)-1)))</f>
        <v/>
      </c>
      <c r="X536" s="73">
        <f t="shared" si="160"/>
        <v>0</v>
      </c>
      <c r="Y536" s="83" t="str">
        <f>IF(ISERROR(B536),"",SUM($X$5:X536))</f>
        <v/>
      </c>
      <c r="Z536" s="73">
        <f t="shared" si="161"/>
        <v>0</v>
      </c>
      <c r="AA536" s="83" t="str">
        <f>IF(ISERROR(B536),"",IF(Z536=0,NA(),SUM($Z$5:Z536)))</f>
        <v/>
      </c>
      <c r="AB536" s="83">
        <f t="shared" si="162"/>
        <v>0</v>
      </c>
      <c r="AC536" s="83" t="str">
        <f>IF(ISERROR(B536),"",IF(AB536=0,NA(),SUM($AB$5:AB536)))</f>
        <v/>
      </c>
      <c r="AD536" s="68" t="str">
        <f>IF(ISERROR(AI536),"",IF(AG536=AG535+1,AD535*(1+'Retirement Calculator'!$B$6),AD535))</f>
        <v/>
      </c>
      <c r="AE536" s="135"/>
      <c r="AF536" s="83" t="str">
        <f>IF(AE536="","",NPER((1+'Retirement Calculator'!$B$15)/(1+'Retirement Calculator'!$B$14)-1,-12*AE536,AA536,,1))</f>
        <v/>
      </c>
      <c r="AG536" s="129" t="str">
        <f t="shared" si="166"/>
        <v/>
      </c>
      <c r="AH536" s="43" t="e">
        <f t="shared" si="167"/>
        <v>#N/A</v>
      </c>
      <c r="AI536" s="43" t="e">
        <f>IF(AI535&lt;'Retirement Calculator'!$B$68,AI535+1,NA())</f>
        <v>#N/A</v>
      </c>
      <c r="AJ536" s="47" t="str">
        <f>IF(ISERROR(AI536),"",IF(AG536=AG535+1,AJ535*(1+'Retirement Calculator'!$B$67),AJ535))</f>
        <v/>
      </c>
      <c r="AK536" s="43" t="e">
        <f>IF(ISERROR(AJ536),"",FV((1+'Retirement Calculator'!$B$56)^(1/12)-1,AI536,-AJ536,,0))</f>
        <v>#N/A</v>
      </c>
      <c r="AL536" s="47">
        <f>SUM($AJ$5:AJ536)</f>
        <v>15743347.467671828</v>
      </c>
      <c r="AN536" s="43" t="str">
        <f>IF(C536="","",SUM($C$5:C536))</f>
        <v/>
      </c>
      <c r="AP536" s="43" t="str">
        <f t="shared" si="168"/>
        <v/>
      </c>
      <c r="AQ536" s="43" t="e">
        <f t="shared" si="169"/>
        <v>#N/A</v>
      </c>
      <c r="AR536" s="43" t="e">
        <f>IF(AR535&lt;'Retirement Calculator'!$B$68,AR535+1,NA())</f>
        <v>#N/A</v>
      </c>
      <c r="AS536" s="45" t="str">
        <f>IF(ISERROR(AR536),"",IF(AP536=AP535+1,AS535*(1+'Retirement Calculator'!$B$67),AS535))</f>
        <v/>
      </c>
      <c r="AT536" s="43" t="e">
        <f>IF(ISERROR(AS536),"",FV((1+'Retirement Calculator'!$B$57)^(1/12)-1,AR536,-AS536,,0))</f>
        <v>#N/A</v>
      </c>
      <c r="AU536" s="47" t="e">
        <f>SUM($AJ$5:AS536)</f>
        <v>#N/A</v>
      </c>
      <c r="AW536" s="43" t="str">
        <f>IF(I536="","",SUM($I$5:I536))</f>
        <v/>
      </c>
      <c r="AY536" s="43" t="str">
        <f t="shared" si="170"/>
        <v/>
      </c>
      <c r="AZ536" s="43" t="e">
        <f t="shared" si="171"/>
        <v>#N/A</v>
      </c>
      <c r="BA536" s="43" t="e">
        <f>IF(BA535&lt;'Retirement Calculator'!$B$68,BA535+1,NA())</f>
        <v>#N/A</v>
      </c>
      <c r="BB536" s="45" t="str">
        <f>IF(ISERROR(BA536),"",IF(AY536=AY535+1,BB535*(1+'Retirement Calculator'!$B$67),BB535))</f>
        <v/>
      </c>
      <c r="BC536" s="43" t="e">
        <f>IF(ISERROR(BB536),"",FV((1+'Retirement Calculator'!$B$58)^(1/12)-1,BA536,-BB536,,0))</f>
        <v>#N/A</v>
      </c>
      <c r="BD536" s="47" t="e">
        <f>SUM($AJ$5:BB536)</f>
        <v>#N/A</v>
      </c>
      <c r="BF536" s="43" t="str">
        <f>IF(O536="","",SUM($O$5:O536))</f>
        <v/>
      </c>
      <c r="BH536" s="43" t="str">
        <f t="shared" si="172"/>
        <v/>
      </c>
      <c r="BI536" s="43" t="e">
        <f t="shared" si="173"/>
        <v>#N/A</v>
      </c>
      <c r="BJ536" s="43" t="e">
        <f>IF(BJ535&lt;'Retirement Calculator'!$B$68,BJ535+1,NA())</f>
        <v>#N/A</v>
      </c>
      <c r="BM536" s="43" t="str">
        <f t="shared" si="174"/>
        <v/>
      </c>
      <c r="BN536" s="43" t="e">
        <f t="shared" si="175"/>
        <v>#N/A</v>
      </c>
      <c r="BO536" s="43" t="e">
        <f>IF(BO535&lt;'Retirement Calculator'!$B$68,BO535+1,NA())</f>
        <v>#N/A</v>
      </c>
      <c r="BR536" s="43" t="str">
        <f t="shared" si="176"/>
        <v/>
      </c>
      <c r="BS536" s="43" t="e">
        <f t="shared" si="177"/>
        <v>#N/A</v>
      </c>
      <c r="BT536" s="43" t="e">
        <f>IF(BT535&lt;'Retirement Calculator'!$B$68,BT535+1,NA())</f>
        <v>#N/A</v>
      </c>
      <c r="BW536" s="43" t="str">
        <f t="shared" si="178"/>
        <v/>
      </c>
      <c r="BX536" s="43" t="e">
        <f t="shared" si="179"/>
        <v>#N/A</v>
      </c>
      <c r="BY536" s="43" t="e">
        <f>IF(BY535&lt;'Retirement Calculator'!$B$68,BY535+1,NA())</f>
        <v>#N/A</v>
      </c>
    </row>
    <row r="537" spans="1:77">
      <c r="A537" s="44"/>
      <c r="B537" s="12" t="e">
        <f xml:space="preserve"> IF(ISERROR(F537),NA(),AI537)</f>
        <v>#N/A</v>
      </c>
      <c r="C537" s="71"/>
      <c r="D537" s="104"/>
      <c r="E537" s="99"/>
      <c r="F537" s="102" t="e">
        <f t="shared" si="163"/>
        <v>#N/A</v>
      </c>
      <c r="G537" s="103" t="str">
        <f>IF(D537="","",(D537+G536)*(1+((1+'Retirement Calculator'!$B$56)^(1/12)-1)))</f>
        <v/>
      </c>
      <c r="H537" s="55" t="str">
        <f>IF(C537="","",FV((1+'Retirement Calculator'!$B$56)^(1/12)-1,AI537,-C537,,0))</f>
        <v/>
      </c>
      <c r="I537" s="71"/>
      <c r="J537" s="99"/>
      <c r="K537" s="99"/>
      <c r="L537" s="102" t="e">
        <f t="shared" si="164"/>
        <v>#N/A</v>
      </c>
      <c r="M537" s="12" t="str">
        <f>IF(I537="","",FV((1+'Retirement Calculator'!$B$57)^(1/12)-1,AR537,-I537,,0))</f>
        <v/>
      </c>
      <c r="N537" s="12" t="str">
        <f>IF(J537="","",(J537+N536)*(1+((1+'Retirement Calculator'!$B$57)^(1/12)-1)))</f>
        <v/>
      </c>
      <c r="O537" s="71"/>
      <c r="P537" s="71"/>
      <c r="Q537" s="99"/>
      <c r="R537" s="69" t="e">
        <f t="shared" si="165"/>
        <v>#N/A</v>
      </c>
      <c r="S537" s="12" t="str">
        <f>IF(O537="","",FV((1+'Retirement Calculator'!$B$58)^(1/12)-1,BA537,-O537,,0))</f>
        <v/>
      </c>
      <c r="T537" s="43" t="str">
        <f>IF(P537="","",(P537+T536)*(1+((1+'Retirement Calculator'!$B$58)^(1/12)-1)))</f>
        <v/>
      </c>
      <c r="U537" s="71"/>
      <c r="V537" s="99"/>
      <c r="W537" s="108" t="str">
        <f>IF(U537="","",(U537+W536)*(1+((1+'Retirement Calculator'!$C$65)^(1/12)-1)))</f>
        <v/>
      </c>
      <c r="X537" s="73">
        <f t="shared" si="160"/>
        <v>0</v>
      </c>
      <c r="Y537" s="83" t="str">
        <f>IF(ISERROR(B537),"",SUM($X$5:X537))</f>
        <v/>
      </c>
      <c r="Z537" s="73">
        <f t="shared" si="161"/>
        <v>0</v>
      </c>
      <c r="AA537" s="83" t="str">
        <f>IF(ISERROR(B537),"",IF(Z537=0,NA(),SUM($Z$5:Z537)))</f>
        <v/>
      </c>
      <c r="AB537" s="83">
        <f t="shared" si="162"/>
        <v>0</v>
      </c>
      <c r="AC537" s="83" t="str">
        <f>IF(ISERROR(B537),"",IF(AB537=0,NA(),SUM($AB$5:AB537)))</f>
        <v/>
      </c>
      <c r="AD537" s="68" t="str">
        <f>IF(ISERROR(AI537),"",IF(AG537=AG536+1,AD536*(1+'Retirement Calculator'!$B$6),AD536))</f>
        <v/>
      </c>
      <c r="AE537" s="135"/>
      <c r="AF537" s="83" t="str">
        <f>IF(AE537="","",NPER((1+'Retirement Calculator'!$B$15)/(1+'Retirement Calculator'!$B$14)-1,-12*AE537,AA537,,1))</f>
        <v/>
      </c>
      <c r="AG537" s="129" t="str">
        <f t="shared" si="166"/>
        <v/>
      </c>
      <c r="AH537" s="43" t="e">
        <f t="shared" si="167"/>
        <v>#N/A</v>
      </c>
      <c r="AI537" s="43" t="e">
        <f>IF(AI536&lt;'Retirement Calculator'!$B$68,AI536+1,NA())</f>
        <v>#N/A</v>
      </c>
      <c r="AJ537" s="47" t="str">
        <f>IF(ISERROR(AI537),"",IF(AG537=AG536+1,AJ536*(1+'Retirement Calculator'!$B$67),AJ536))</f>
        <v/>
      </c>
      <c r="AK537" s="43" t="e">
        <f>IF(ISERROR(AJ537),"",FV((1+'Retirement Calculator'!$B$56)^(1/12)-1,AI537,-AJ537,,0))</f>
        <v>#N/A</v>
      </c>
      <c r="AL537" s="47">
        <f>SUM($AJ$5:AJ537)</f>
        <v>15743347.467671828</v>
      </c>
      <c r="AN537" s="43" t="str">
        <f>IF(C537="","",SUM($C$5:C537))</f>
        <v/>
      </c>
      <c r="AP537" s="43" t="str">
        <f t="shared" si="168"/>
        <v/>
      </c>
      <c r="AQ537" s="43" t="e">
        <f t="shared" si="169"/>
        <v>#N/A</v>
      </c>
      <c r="AR537" s="43" t="e">
        <f>IF(AR536&lt;'Retirement Calculator'!$B$68,AR536+1,NA())</f>
        <v>#N/A</v>
      </c>
      <c r="AS537" s="45" t="str">
        <f>IF(ISERROR(AR537),"",IF(AP537=AP536+1,AS536*(1+'Retirement Calculator'!$B$67),AS536))</f>
        <v/>
      </c>
      <c r="AT537" s="43" t="e">
        <f>IF(ISERROR(AS537),"",FV((1+'Retirement Calculator'!$B$57)^(1/12)-1,AR537,-AS537,,0))</f>
        <v>#N/A</v>
      </c>
      <c r="AU537" s="47" t="e">
        <f>SUM($AJ$5:AS537)</f>
        <v>#N/A</v>
      </c>
      <c r="AW537" s="43" t="str">
        <f>IF(I537="","",SUM($I$5:I537))</f>
        <v/>
      </c>
      <c r="AY537" s="43" t="str">
        <f t="shared" si="170"/>
        <v/>
      </c>
      <c r="AZ537" s="43" t="e">
        <f t="shared" si="171"/>
        <v>#N/A</v>
      </c>
      <c r="BA537" s="43" t="e">
        <f>IF(BA536&lt;'Retirement Calculator'!$B$68,BA536+1,NA())</f>
        <v>#N/A</v>
      </c>
      <c r="BB537" s="45" t="str">
        <f>IF(ISERROR(BA537),"",IF(AY537=AY536+1,BB536*(1+'Retirement Calculator'!$B$67),BB536))</f>
        <v/>
      </c>
      <c r="BC537" s="43" t="e">
        <f>IF(ISERROR(BB537),"",FV((1+'Retirement Calculator'!$B$58)^(1/12)-1,BA537,-BB537,,0))</f>
        <v>#N/A</v>
      </c>
      <c r="BD537" s="47" t="e">
        <f>SUM($AJ$5:BB537)</f>
        <v>#N/A</v>
      </c>
      <c r="BF537" s="43" t="str">
        <f>IF(O537="","",SUM($O$5:O537))</f>
        <v/>
      </c>
      <c r="BH537" s="43" t="str">
        <f t="shared" si="172"/>
        <v/>
      </c>
      <c r="BI537" s="43" t="e">
        <f t="shared" si="173"/>
        <v>#N/A</v>
      </c>
      <c r="BJ537" s="43" t="e">
        <f>IF(BJ536&lt;'Retirement Calculator'!$B$68,BJ536+1,NA())</f>
        <v>#N/A</v>
      </c>
      <c r="BM537" s="43" t="str">
        <f t="shared" si="174"/>
        <v/>
      </c>
      <c r="BN537" s="43" t="e">
        <f t="shared" si="175"/>
        <v>#N/A</v>
      </c>
      <c r="BO537" s="43" t="e">
        <f>IF(BO536&lt;'Retirement Calculator'!$B$68,BO536+1,NA())</f>
        <v>#N/A</v>
      </c>
      <c r="BR537" s="43" t="str">
        <f t="shared" si="176"/>
        <v/>
      </c>
      <c r="BS537" s="43" t="e">
        <f t="shared" si="177"/>
        <v>#N/A</v>
      </c>
      <c r="BT537" s="43" t="e">
        <f>IF(BT536&lt;'Retirement Calculator'!$B$68,BT536+1,NA())</f>
        <v>#N/A</v>
      </c>
      <c r="BW537" s="43" t="str">
        <f t="shared" si="178"/>
        <v/>
      </c>
      <c r="BX537" s="43" t="e">
        <f t="shared" si="179"/>
        <v>#N/A</v>
      </c>
      <c r="BY537" s="43" t="e">
        <f>IF(BY536&lt;'Retirement Calculator'!$B$68,BY536+1,NA())</f>
        <v>#N/A</v>
      </c>
    </row>
    <row r="538" spans="1:77">
      <c r="A538" s="44"/>
      <c r="B538" s="12" t="e">
        <f xml:space="preserve"> IF(ISERROR(F538),NA(),AI538)</f>
        <v>#N/A</v>
      </c>
      <c r="C538" s="71"/>
      <c r="D538" s="104"/>
      <c r="E538" s="99"/>
      <c r="F538" s="102" t="e">
        <f t="shared" si="163"/>
        <v>#N/A</v>
      </c>
      <c r="G538" s="103" t="str">
        <f>IF(D538="","",(D538+G537)*(1+((1+'Retirement Calculator'!$B$56)^(1/12)-1)))</f>
        <v/>
      </c>
      <c r="H538" s="55" t="str">
        <f>IF(C538="","",FV((1+'Retirement Calculator'!$B$56)^(1/12)-1,AI538,-C538,,0))</f>
        <v/>
      </c>
      <c r="I538" s="71"/>
      <c r="J538" s="99"/>
      <c r="K538" s="99"/>
      <c r="L538" s="102" t="e">
        <f t="shared" si="164"/>
        <v>#N/A</v>
      </c>
      <c r="M538" s="12" t="str">
        <f>IF(I538="","",FV((1+'Retirement Calculator'!$B$57)^(1/12)-1,AR538,-I538,,0))</f>
        <v/>
      </c>
      <c r="N538" s="12" t="str">
        <f>IF(J538="","",(J538+N537)*(1+((1+'Retirement Calculator'!$B$57)^(1/12)-1)))</f>
        <v/>
      </c>
      <c r="O538" s="71"/>
      <c r="P538" s="71"/>
      <c r="Q538" s="99"/>
      <c r="R538" s="69" t="e">
        <f t="shared" si="165"/>
        <v>#N/A</v>
      </c>
      <c r="S538" s="12" t="str">
        <f>IF(O538="","",FV((1+'Retirement Calculator'!$B$58)^(1/12)-1,BA538,-O538,,0))</f>
        <v/>
      </c>
      <c r="T538" s="43" t="str">
        <f>IF(P538="","",(P538+T537)*(1+((1+'Retirement Calculator'!$B$58)^(1/12)-1)))</f>
        <v/>
      </c>
      <c r="U538" s="71"/>
      <c r="V538" s="99"/>
      <c r="W538" s="108" t="str">
        <f>IF(U538="","",(U538+W537)*(1+((1+'Retirement Calculator'!$C$65)^(1/12)-1)))</f>
        <v/>
      </c>
      <c r="X538" s="73">
        <f t="shared" si="160"/>
        <v>0</v>
      </c>
      <c r="Y538" s="83" t="str">
        <f>IF(ISERROR(B538),"",SUM($X$5:X538))</f>
        <v/>
      </c>
      <c r="Z538" s="73">
        <f t="shared" si="161"/>
        <v>0</v>
      </c>
      <c r="AA538" s="83" t="str">
        <f>IF(ISERROR(B538),"",IF(Z538=0,NA(),SUM($Z$5:Z538)))</f>
        <v/>
      </c>
      <c r="AB538" s="83">
        <f t="shared" si="162"/>
        <v>0</v>
      </c>
      <c r="AC538" s="83" t="str">
        <f>IF(ISERROR(B538),"",IF(AB538=0,NA(),SUM($AB$5:AB538)))</f>
        <v/>
      </c>
      <c r="AD538" s="68" t="str">
        <f>IF(ISERROR(AI538),"",IF(AG538=AG537+1,AD537*(1+'Retirement Calculator'!$B$6),AD537))</f>
        <v/>
      </c>
      <c r="AE538" s="135"/>
      <c r="AF538" s="83" t="str">
        <f>IF(AE538="","",NPER((1+'Retirement Calculator'!$B$15)/(1+'Retirement Calculator'!$B$14)-1,-12*AE538,AA538,,1))</f>
        <v/>
      </c>
      <c r="AG538" s="129" t="str">
        <f t="shared" si="166"/>
        <v/>
      </c>
      <c r="AH538" s="43" t="e">
        <f t="shared" si="167"/>
        <v>#N/A</v>
      </c>
      <c r="AI538" s="43" t="e">
        <f>IF(AI537&lt;'Retirement Calculator'!$B$68,AI537+1,NA())</f>
        <v>#N/A</v>
      </c>
      <c r="AJ538" s="47" t="str">
        <f>IF(ISERROR(AI538),"",IF(AG538=AG537+1,AJ537*(1+'Retirement Calculator'!$B$67),AJ537))</f>
        <v/>
      </c>
      <c r="AK538" s="43" t="e">
        <f>IF(ISERROR(AJ538),"",FV((1+'Retirement Calculator'!$B$56)^(1/12)-1,AI538,-AJ538,,0))</f>
        <v>#N/A</v>
      </c>
      <c r="AL538" s="47">
        <f>SUM($AJ$5:AJ538)</f>
        <v>15743347.467671828</v>
      </c>
      <c r="AN538" s="43" t="str">
        <f>IF(C538="","",SUM($C$5:C538))</f>
        <v/>
      </c>
      <c r="AP538" s="43" t="str">
        <f t="shared" si="168"/>
        <v/>
      </c>
      <c r="AQ538" s="43" t="e">
        <f t="shared" si="169"/>
        <v>#N/A</v>
      </c>
      <c r="AR538" s="43" t="e">
        <f>IF(AR537&lt;'Retirement Calculator'!$B$68,AR537+1,NA())</f>
        <v>#N/A</v>
      </c>
      <c r="AS538" s="45" t="str">
        <f>IF(ISERROR(AR538),"",IF(AP538=AP537+1,AS537*(1+'Retirement Calculator'!$B$67),AS537))</f>
        <v/>
      </c>
      <c r="AT538" s="43" t="e">
        <f>IF(ISERROR(AS538),"",FV((1+'Retirement Calculator'!$B$57)^(1/12)-1,AR538,-AS538,,0))</f>
        <v>#N/A</v>
      </c>
      <c r="AU538" s="47" t="e">
        <f>SUM($AJ$5:AS538)</f>
        <v>#N/A</v>
      </c>
      <c r="AW538" s="43" t="str">
        <f>IF(I538="","",SUM($I$5:I538))</f>
        <v/>
      </c>
      <c r="AY538" s="43" t="str">
        <f t="shared" si="170"/>
        <v/>
      </c>
      <c r="AZ538" s="43" t="e">
        <f t="shared" si="171"/>
        <v>#N/A</v>
      </c>
      <c r="BA538" s="43" t="e">
        <f>IF(BA537&lt;'Retirement Calculator'!$B$68,BA537+1,NA())</f>
        <v>#N/A</v>
      </c>
      <c r="BB538" s="45" t="str">
        <f>IF(ISERROR(BA538),"",IF(AY538=AY537+1,BB537*(1+'Retirement Calculator'!$B$67),BB537))</f>
        <v/>
      </c>
      <c r="BC538" s="43" t="e">
        <f>IF(ISERROR(BB538),"",FV((1+'Retirement Calculator'!$B$58)^(1/12)-1,BA538,-BB538,,0))</f>
        <v>#N/A</v>
      </c>
      <c r="BD538" s="47" t="e">
        <f>SUM($AJ$5:BB538)</f>
        <v>#N/A</v>
      </c>
      <c r="BF538" s="43" t="str">
        <f>IF(O538="","",SUM($O$5:O538))</f>
        <v/>
      </c>
      <c r="BH538" s="43" t="str">
        <f t="shared" si="172"/>
        <v/>
      </c>
      <c r="BI538" s="43" t="e">
        <f t="shared" si="173"/>
        <v>#N/A</v>
      </c>
      <c r="BJ538" s="43" t="e">
        <f>IF(BJ537&lt;'Retirement Calculator'!$B$68,BJ537+1,NA())</f>
        <v>#N/A</v>
      </c>
      <c r="BM538" s="43" t="str">
        <f t="shared" si="174"/>
        <v/>
      </c>
      <c r="BN538" s="43" t="e">
        <f t="shared" si="175"/>
        <v>#N/A</v>
      </c>
      <c r="BO538" s="43" t="e">
        <f>IF(BO537&lt;'Retirement Calculator'!$B$68,BO537+1,NA())</f>
        <v>#N/A</v>
      </c>
      <c r="BR538" s="43" t="str">
        <f t="shared" si="176"/>
        <v/>
      </c>
      <c r="BS538" s="43" t="e">
        <f t="shared" si="177"/>
        <v>#N/A</v>
      </c>
      <c r="BT538" s="43" t="e">
        <f>IF(BT537&lt;'Retirement Calculator'!$B$68,BT537+1,NA())</f>
        <v>#N/A</v>
      </c>
      <c r="BW538" s="43" t="str">
        <f t="shared" si="178"/>
        <v/>
      </c>
      <c r="BX538" s="43" t="e">
        <f t="shared" si="179"/>
        <v>#N/A</v>
      </c>
      <c r="BY538" s="43" t="e">
        <f>IF(BY537&lt;'Retirement Calculator'!$B$68,BY537+1,NA())</f>
        <v>#N/A</v>
      </c>
    </row>
    <row r="539" spans="1:77">
      <c r="A539" s="44"/>
      <c r="B539" s="12" t="e">
        <f xml:space="preserve"> IF(ISERROR(F539),NA(),AI539)</f>
        <v>#N/A</v>
      </c>
      <c r="C539" s="71"/>
      <c r="D539" s="104"/>
      <c r="E539" s="99"/>
      <c r="F539" s="102" t="e">
        <f t="shared" si="163"/>
        <v>#N/A</v>
      </c>
      <c r="G539" s="103" t="str">
        <f>IF(D539="","",(D539+G538)*(1+((1+'Retirement Calculator'!$B$56)^(1/12)-1)))</f>
        <v/>
      </c>
      <c r="H539" s="55" t="str">
        <f>IF(C539="","",FV((1+'Retirement Calculator'!$B$56)^(1/12)-1,AI539,-C539,,0))</f>
        <v/>
      </c>
      <c r="I539" s="71"/>
      <c r="J539" s="99"/>
      <c r="K539" s="99"/>
      <c r="L539" s="102" t="e">
        <f t="shared" si="164"/>
        <v>#N/A</v>
      </c>
      <c r="M539" s="12" t="str">
        <f>IF(I539="","",FV((1+'Retirement Calculator'!$B$57)^(1/12)-1,AR539,-I539,,0))</f>
        <v/>
      </c>
      <c r="N539" s="12" t="str">
        <f>IF(J539="","",(J539+N538)*(1+((1+'Retirement Calculator'!$B$57)^(1/12)-1)))</f>
        <v/>
      </c>
      <c r="O539" s="71"/>
      <c r="P539" s="71"/>
      <c r="Q539" s="99"/>
      <c r="R539" s="69" t="e">
        <f t="shared" si="165"/>
        <v>#N/A</v>
      </c>
      <c r="S539" s="12" t="str">
        <f>IF(O539="","",FV((1+'Retirement Calculator'!$B$58)^(1/12)-1,BA539,-O539,,0))</f>
        <v/>
      </c>
      <c r="T539" s="43" t="str">
        <f>IF(P539="","",(P539+T538)*(1+((1+'Retirement Calculator'!$B$58)^(1/12)-1)))</f>
        <v/>
      </c>
      <c r="U539" s="71"/>
      <c r="V539" s="99"/>
      <c r="W539" s="108" t="str">
        <f>IF(U539="","",(U539+W538)*(1+((1+'Retirement Calculator'!$C$65)^(1/12)-1)))</f>
        <v/>
      </c>
      <c r="X539" s="73">
        <f t="shared" si="160"/>
        <v>0</v>
      </c>
      <c r="Y539" s="83" t="str">
        <f>IF(ISERROR(B539),"",SUM($X$5:X539))</f>
        <v/>
      </c>
      <c r="Z539" s="73">
        <f t="shared" si="161"/>
        <v>0</v>
      </c>
      <c r="AA539" s="83" t="str">
        <f>IF(ISERROR(B539),"",IF(Z539=0,NA(),SUM($Z$5:Z539)))</f>
        <v/>
      </c>
      <c r="AB539" s="83">
        <f t="shared" si="162"/>
        <v>0</v>
      </c>
      <c r="AC539" s="83" t="str">
        <f>IF(ISERROR(B539),"",IF(AB539=0,NA(),SUM($AB$5:AB539)))</f>
        <v/>
      </c>
      <c r="AD539" s="68" t="str">
        <f>IF(ISERROR(AI539),"",IF(AG539=AG538+1,AD538*(1+'Retirement Calculator'!$B$6),AD538))</f>
        <v/>
      </c>
      <c r="AE539" s="135"/>
      <c r="AF539" s="83" t="str">
        <f>IF(AE539="","",NPER((1+'Retirement Calculator'!$B$15)/(1+'Retirement Calculator'!$B$14)-1,-12*AE539,AA539,,1))</f>
        <v/>
      </c>
      <c r="AG539" s="129" t="str">
        <f t="shared" si="166"/>
        <v/>
      </c>
      <c r="AH539" s="43" t="e">
        <f t="shared" si="167"/>
        <v>#N/A</v>
      </c>
      <c r="AI539" s="43" t="e">
        <f>IF(AI538&lt;'Retirement Calculator'!$B$68,AI538+1,NA())</f>
        <v>#N/A</v>
      </c>
      <c r="AJ539" s="47" t="str">
        <f>IF(ISERROR(AI539),"",IF(AG539=AG538+1,AJ538*(1+'Retirement Calculator'!$B$67),AJ538))</f>
        <v/>
      </c>
      <c r="AK539" s="43" t="e">
        <f>IF(ISERROR(AJ539),"",FV((1+'Retirement Calculator'!$B$56)^(1/12)-1,AI539,-AJ539,,0))</f>
        <v>#N/A</v>
      </c>
      <c r="AL539" s="47">
        <f>SUM($AJ$5:AJ539)</f>
        <v>15743347.467671828</v>
      </c>
      <c r="AN539" s="43" t="str">
        <f>IF(C539="","",SUM($C$5:C539))</f>
        <v/>
      </c>
      <c r="AP539" s="43" t="str">
        <f t="shared" si="168"/>
        <v/>
      </c>
      <c r="AQ539" s="43" t="e">
        <f t="shared" si="169"/>
        <v>#N/A</v>
      </c>
      <c r="AR539" s="43" t="e">
        <f>IF(AR538&lt;'Retirement Calculator'!$B$68,AR538+1,NA())</f>
        <v>#N/A</v>
      </c>
      <c r="AS539" s="45" t="str">
        <f>IF(ISERROR(AR539),"",IF(AP539=AP538+1,AS538*(1+'Retirement Calculator'!$B$67),AS538))</f>
        <v/>
      </c>
      <c r="AT539" s="43" t="e">
        <f>IF(ISERROR(AS539),"",FV((1+'Retirement Calculator'!$B$57)^(1/12)-1,AR539,-AS539,,0))</f>
        <v>#N/A</v>
      </c>
      <c r="AU539" s="47" t="e">
        <f>SUM($AJ$5:AS539)</f>
        <v>#N/A</v>
      </c>
      <c r="AW539" s="43" t="str">
        <f>IF(I539="","",SUM($I$5:I539))</f>
        <v/>
      </c>
      <c r="AY539" s="43" t="str">
        <f t="shared" si="170"/>
        <v/>
      </c>
      <c r="AZ539" s="43" t="e">
        <f t="shared" si="171"/>
        <v>#N/A</v>
      </c>
      <c r="BA539" s="43" t="e">
        <f>IF(BA538&lt;'Retirement Calculator'!$B$68,BA538+1,NA())</f>
        <v>#N/A</v>
      </c>
      <c r="BB539" s="45" t="str">
        <f>IF(ISERROR(BA539),"",IF(AY539=AY538+1,BB538*(1+'Retirement Calculator'!$B$67),BB538))</f>
        <v/>
      </c>
      <c r="BC539" s="43" t="e">
        <f>IF(ISERROR(BB539),"",FV((1+'Retirement Calculator'!$B$58)^(1/12)-1,BA539,-BB539,,0))</f>
        <v>#N/A</v>
      </c>
      <c r="BD539" s="47" t="e">
        <f>SUM($AJ$5:BB539)</f>
        <v>#N/A</v>
      </c>
      <c r="BF539" s="43" t="str">
        <f>IF(O539="","",SUM($O$5:O539))</f>
        <v/>
      </c>
      <c r="BH539" s="43" t="str">
        <f t="shared" si="172"/>
        <v/>
      </c>
      <c r="BI539" s="43" t="e">
        <f t="shared" si="173"/>
        <v>#N/A</v>
      </c>
      <c r="BJ539" s="43" t="e">
        <f>IF(BJ538&lt;'Retirement Calculator'!$B$68,BJ538+1,NA())</f>
        <v>#N/A</v>
      </c>
      <c r="BM539" s="43" t="str">
        <f t="shared" si="174"/>
        <v/>
      </c>
      <c r="BN539" s="43" t="e">
        <f t="shared" si="175"/>
        <v>#N/A</v>
      </c>
      <c r="BO539" s="43" t="e">
        <f>IF(BO538&lt;'Retirement Calculator'!$B$68,BO538+1,NA())</f>
        <v>#N/A</v>
      </c>
      <c r="BR539" s="43" t="str">
        <f t="shared" si="176"/>
        <v/>
      </c>
      <c r="BS539" s="43" t="e">
        <f t="shared" si="177"/>
        <v>#N/A</v>
      </c>
      <c r="BT539" s="43" t="e">
        <f>IF(BT538&lt;'Retirement Calculator'!$B$68,BT538+1,NA())</f>
        <v>#N/A</v>
      </c>
      <c r="BW539" s="43" t="str">
        <f t="shared" si="178"/>
        <v/>
      </c>
      <c r="BX539" s="43" t="e">
        <f t="shared" si="179"/>
        <v>#N/A</v>
      </c>
      <c r="BY539" s="43" t="e">
        <f>IF(BY538&lt;'Retirement Calculator'!$B$68,BY538+1,NA())</f>
        <v>#N/A</v>
      </c>
    </row>
    <row r="540" spans="1:77">
      <c r="A540" s="44"/>
      <c r="B540" s="12" t="e">
        <f xml:space="preserve"> IF(ISERROR(F540),NA(),AI540)</f>
        <v>#N/A</v>
      </c>
      <c r="C540" s="71"/>
      <c r="D540" s="104"/>
      <c r="E540" s="99"/>
      <c r="F540" s="102" t="e">
        <f t="shared" si="163"/>
        <v>#N/A</v>
      </c>
      <c r="G540" s="103" t="str">
        <f>IF(D540="","",(D540+G539)*(1+((1+'Retirement Calculator'!$B$56)^(1/12)-1)))</f>
        <v/>
      </c>
      <c r="H540" s="55" t="str">
        <f>IF(C540="","",FV((1+'Retirement Calculator'!$B$56)^(1/12)-1,AI540,-C540,,0))</f>
        <v/>
      </c>
      <c r="I540" s="71"/>
      <c r="J540" s="99"/>
      <c r="K540" s="99"/>
      <c r="L540" s="102" t="e">
        <f t="shared" si="164"/>
        <v>#N/A</v>
      </c>
      <c r="M540" s="12" t="str">
        <f>IF(I540="","",FV((1+'Retirement Calculator'!$B$57)^(1/12)-1,AR540,-I540,,0))</f>
        <v/>
      </c>
      <c r="N540" s="12" t="str">
        <f>IF(J540="","",(J540+N539)*(1+((1+'Retirement Calculator'!$B$57)^(1/12)-1)))</f>
        <v/>
      </c>
      <c r="O540" s="71"/>
      <c r="P540" s="71"/>
      <c r="Q540" s="99"/>
      <c r="R540" s="69" t="e">
        <f t="shared" si="165"/>
        <v>#N/A</v>
      </c>
      <c r="S540" s="12" t="str">
        <f>IF(O540="","",FV((1+'Retirement Calculator'!$B$58)^(1/12)-1,BA540,-O540,,0))</f>
        <v/>
      </c>
      <c r="T540" s="43" t="str">
        <f>IF(P540="","",(P540+T539)*(1+((1+'Retirement Calculator'!$B$58)^(1/12)-1)))</f>
        <v/>
      </c>
      <c r="U540" s="71"/>
      <c r="V540" s="99"/>
      <c r="W540" s="108" t="str">
        <f>IF(U540="","",(U540+W539)*(1+((1+'Retirement Calculator'!$C$65)^(1/12)-1)))</f>
        <v/>
      </c>
      <c r="X540" s="73">
        <f t="shared" si="160"/>
        <v>0</v>
      </c>
      <c r="Y540" s="83" t="str">
        <f>IF(ISERROR(B540),"",SUM($X$5:X540))</f>
        <v/>
      </c>
      <c r="Z540" s="73">
        <f t="shared" si="161"/>
        <v>0</v>
      </c>
      <c r="AA540" s="83" t="str">
        <f>IF(ISERROR(B540),"",IF(Z540=0,NA(),SUM($Z$5:Z540)))</f>
        <v/>
      </c>
      <c r="AB540" s="83">
        <f t="shared" si="162"/>
        <v>0</v>
      </c>
      <c r="AC540" s="83" t="str">
        <f>IF(ISERROR(B540),"",IF(AB540=0,NA(),SUM($AB$5:AB540)))</f>
        <v/>
      </c>
      <c r="AD540" s="68" t="str">
        <f>IF(ISERROR(AI540),"",IF(AG540=AG539+1,AD539*(1+'Retirement Calculator'!$B$6),AD539))</f>
        <v/>
      </c>
      <c r="AE540" s="135"/>
      <c r="AF540" s="83" t="str">
        <f>IF(AE540="","",NPER((1+'Retirement Calculator'!$B$15)/(1+'Retirement Calculator'!$B$14)-1,-12*AE540,AA540,,1))</f>
        <v/>
      </c>
      <c r="AG540" s="129" t="str">
        <f t="shared" si="166"/>
        <v/>
      </c>
      <c r="AH540" s="43" t="e">
        <f t="shared" si="167"/>
        <v>#N/A</v>
      </c>
      <c r="AI540" s="43" t="e">
        <f>IF(AI539&lt;'Retirement Calculator'!$B$68,AI539+1,NA())</f>
        <v>#N/A</v>
      </c>
      <c r="AJ540" s="47" t="str">
        <f>IF(ISERROR(AI540),"",IF(AG540=AG539+1,AJ539*(1+'Retirement Calculator'!$B$67),AJ539))</f>
        <v/>
      </c>
      <c r="AK540" s="43" t="e">
        <f>IF(ISERROR(AJ540),"",FV((1+'Retirement Calculator'!$B$56)^(1/12)-1,AI540,-AJ540,,0))</f>
        <v>#N/A</v>
      </c>
      <c r="AL540" s="47">
        <f>SUM($AJ$5:AJ540)</f>
        <v>15743347.467671828</v>
      </c>
      <c r="AN540" s="43" t="str">
        <f>IF(C540="","",SUM($C$5:C540))</f>
        <v/>
      </c>
      <c r="AP540" s="43" t="str">
        <f t="shared" si="168"/>
        <v/>
      </c>
      <c r="AQ540" s="43" t="e">
        <f t="shared" si="169"/>
        <v>#N/A</v>
      </c>
      <c r="AR540" s="43" t="e">
        <f>IF(AR539&lt;'Retirement Calculator'!$B$68,AR539+1,NA())</f>
        <v>#N/A</v>
      </c>
      <c r="AS540" s="45" t="str">
        <f>IF(ISERROR(AR540),"",IF(AP540=AP539+1,AS539*(1+'Retirement Calculator'!$B$67),AS539))</f>
        <v/>
      </c>
      <c r="AT540" s="43" t="e">
        <f>IF(ISERROR(AS540),"",FV((1+'Retirement Calculator'!$B$57)^(1/12)-1,AR540,-AS540,,0))</f>
        <v>#N/A</v>
      </c>
      <c r="AU540" s="47" t="e">
        <f>SUM($AJ$5:AS540)</f>
        <v>#N/A</v>
      </c>
      <c r="AW540" s="43" t="str">
        <f>IF(I540="","",SUM($I$5:I540))</f>
        <v/>
      </c>
      <c r="AY540" s="43" t="str">
        <f t="shared" si="170"/>
        <v/>
      </c>
      <c r="AZ540" s="43" t="e">
        <f t="shared" si="171"/>
        <v>#N/A</v>
      </c>
      <c r="BA540" s="43" t="e">
        <f>IF(BA539&lt;'Retirement Calculator'!$B$68,BA539+1,NA())</f>
        <v>#N/A</v>
      </c>
      <c r="BB540" s="45" t="str">
        <f>IF(ISERROR(BA540),"",IF(AY540=AY539+1,BB539*(1+'Retirement Calculator'!$B$67),BB539))</f>
        <v/>
      </c>
      <c r="BC540" s="43" t="e">
        <f>IF(ISERROR(BB540),"",FV((1+'Retirement Calculator'!$B$58)^(1/12)-1,BA540,-BB540,,0))</f>
        <v>#N/A</v>
      </c>
      <c r="BD540" s="47" t="e">
        <f>SUM($AJ$5:BB540)</f>
        <v>#N/A</v>
      </c>
      <c r="BF540" s="43" t="str">
        <f>IF(O540="","",SUM($O$5:O540))</f>
        <v/>
      </c>
      <c r="BH540" s="43" t="str">
        <f t="shared" si="172"/>
        <v/>
      </c>
      <c r="BI540" s="43" t="e">
        <f t="shared" si="173"/>
        <v>#N/A</v>
      </c>
      <c r="BJ540" s="43" t="e">
        <f>IF(BJ539&lt;'Retirement Calculator'!$B$68,BJ539+1,NA())</f>
        <v>#N/A</v>
      </c>
      <c r="BM540" s="43" t="str">
        <f t="shared" si="174"/>
        <v/>
      </c>
      <c r="BN540" s="43" t="e">
        <f t="shared" si="175"/>
        <v>#N/A</v>
      </c>
      <c r="BO540" s="43" t="e">
        <f>IF(BO539&lt;'Retirement Calculator'!$B$68,BO539+1,NA())</f>
        <v>#N/A</v>
      </c>
      <c r="BR540" s="43" t="str">
        <f t="shared" si="176"/>
        <v/>
      </c>
      <c r="BS540" s="43" t="e">
        <f t="shared" si="177"/>
        <v>#N/A</v>
      </c>
      <c r="BT540" s="43" t="e">
        <f>IF(BT539&lt;'Retirement Calculator'!$B$68,BT539+1,NA())</f>
        <v>#N/A</v>
      </c>
      <c r="BW540" s="43" t="str">
        <f t="shared" si="178"/>
        <v/>
      </c>
      <c r="BX540" s="43" t="e">
        <f t="shared" si="179"/>
        <v>#N/A</v>
      </c>
      <c r="BY540" s="43" t="e">
        <f>IF(BY539&lt;'Retirement Calculator'!$B$68,BY539+1,NA())</f>
        <v>#N/A</v>
      </c>
    </row>
    <row r="541" spans="1:77">
      <c r="A541" s="44"/>
      <c r="B541" s="12" t="e">
        <f xml:space="preserve"> IF(ISERROR(F541),NA(),AI541)</f>
        <v>#N/A</v>
      </c>
      <c r="C541" s="71"/>
      <c r="D541" s="104"/>
      <c r="E541" s="99"/>
      <c r="F541" s="102" t="e">
        <f t="shared" si="163"/>
        <v>#N/A</v>
      </c>
      <c r="G541" s="103" t="str">
        <f>IF(D541="","",(D541+G540)*(1+((1+'Retirement Calculator'!$B$56)^(1/12)-1)))</f>
        <v/>
      </c>
      <c r="H541" s="55" t="str">
        <f>IF(C541="","",FV((1+'Retirement Calculator'!$B$56)^(1/12)-1,AI541,-C541,,0))</f>
        <v/>
      </c>
      <c r="I541" s="71"/>
      <c r="J541" s="99"/>
      <c r="K541" s="99"/>
      <c r="L541" s="102" t="e">
        <f t="shared" si="164"/>
        <v>#N/A</v>
      </c>
      <c r="M541" s="12" t="str">
        <f>IF(I541="","",FV((1+'Retirement Calculator'!$B$57)^(1/12)-1,AR541,-I541,,0))</f>
        <v/>
      </c>
      <c r="N541" s="12" t="str">
        <f>IF(J541="","",(J541+N540)*(1+((1+'Retirement Calculator'!$B$57)^(1/12)-1)))</f>
        <v/>
      </c>
      <c r="O541" s="71"/>
      <c r="P541" s="71"/>
      <c r="Q541" s="99"/>
      <c r="R541" s="69" t="e">
        <f t="shared" si="165"/>
        <v>#N/A</v>
      </c>
      <c r="S541" s="12" t="str">
        <f>IF(O541="","",FV((1+'Retirement Calculator'!$B$58)^(1/12)-1,BA541,-O541,,0))</f>
        <v/>
      </c>
      <c r="T541" s="43" t="str">
        <f>IF(P541="","",(P541+T540)*(1+((1+'Retirement Calculator'!$B$58)^(1/12)-1)))</f>
        <v/>
      </c>
      <c r="U541" s="71"/>
      <c r="V541" s="99"/>
      <c r="W541" s="108" t="str">
        <f>IF(U541="","",(U541+W540)*(1+((1+'Retirement Calculator'!$C$65)^(1/12)-1)))</f>
        <v/>
      </c>
      <c r="X541" s="73">
        <f t="shared" si="160"/>
        <v>0</v>
      </c>
      <c r="Y541" s="83" t="str">
        <f>IF(ISERROR(B541),"",SUM($X$5:X541))</f>
        <v/>
      </c>
      <c r="Z541" s="73">
        <f t="shared" si="161"/>
        <v>0</v>
      </c>
      <c r="AA541" s="83" t="str">
        <f>IF(ISERROR(B541),"",IF(Z541=0,NA(),SUM($Z$5:Z541)))</f>
        <v/>
      </c>
      <c r="AB541" s="83">
        <f t="shared" si="162"/>
        <v>0</v>
      </c>
      <c r="AC541" s="83" t="str">
        <f>IF(ISERROR(B541),"",IF(AB541=0,NA(),SUM($AB$5:AB541)))</f>
        <v/>
      </c>
      <c r="AD541" s="68" t="str">
        <f>IF(ISERROR(AI541),"",IF(AG541=AG540+1,AD540*(1+'Retirement Calculator'!$B$6),AD540))</f>
        <v/>
      </c>
      <c r="AE541" s="135"/>
      <c r="AF541" s="83" t="str">
        <f>IF(AE541="","",NPER((1+'Retirement Calculator'!$B$15)/(1+'Retirement Calculator'!$B$14)-1,-12*AE541,AA541,,1))</f>
        <v/>
      </c>
      <c r="AG541" s="129" t="str">
        <f t="shared" si="166"/>
        <v/>
      </c>
      <c r="AH541" s="43" t="e">
        <f t="shared" si="167"/>
        <v>#N/A</v>
      </c>
      <c r="AI541" s="43" t="e">
        <f>IF(AI540&lt;'Retirement Calculator'!$B$68,AI540+1,NA())</f>
        <v>#N/A</v>
      </c>
      <c r="AJ541" s="47" t="str">
        <f>IF(ISERROR(AI541),"",IF(AG541=AG540+1,AJ540*(1+'Retirement Calculator'!$B$67),AJ540))</f>
        <v/>
      </c>
      <c r="AK541" s="43" t="e">
        <f>IF(ISERROR(AJ541),"",FV((1+'Retirement Calculator'!$B$56)^(1/12)-1,AI541,-AJ541,,0))</f>
        <v>#N/A</v>
      </c>
      <c r="AL541" s="47">
        <f>SUM($AJ$5:AJ541)</f>
        <v>15743347.467671828</v>
      </c>
      <c r="AN541" s="43" t="str">
        <f>IF(C541="","",SUM($C$5:C541))</f>
        <v/>
      </c>
      <c r="AP541" s="43" t="str">
        <f t="shared" si="168"/>
        <v/>
      </c>
      <c r="AQ541" s="43" t="e">
        <f t="shared" si="169"/>
        <v>#N/A</v>
      </c>
      <c r="AR541" s="43" t="e">
        <f>IF(AR540&lt;'Retirement Calculator'!$B$68,AR540+1,NA())</f>
        <v>#N/A</v>
      </c>
      <c r="AS541" s="45" t="str">
        <f>IF(ISERROR(AR541),"",IF(AP541=AP540+1,AS540*(1+'Retirement Calculator'!$B$67),AS540))</f>
        <v/>
      </c>
      <c r="AT541" s="43" t="e">
        <f>IF(ISERROR(AS541),"",FV((1+'Retirement Calculator'!$B$57)^(1/12)-1,AR541,-AS541,,0))</f>
        <v>#N/A</v>
      </c>
      <c r="AU541" s="47" t="e">
        <f>SUM($AJ$5:AS541)</f>
        <v>#N/A</v>
      </c>
      <c r="AW541" s="43" t="str">
        <f>IF(I541="","",SUM($I$5:I541))</f>
        <v/>
      </c>
      <c r="AY541" s="43" t="str">
        <f t="shared" si="170"/>
        <v/>
      </c>
      <c r="AZ541" s="43" t="e">
        <f t="shared" si="171"/>
        <v>#N/A</v>
      </c>
      <c r="BA541" s="43" t="e">
        <f>IF(BA540&lt;'Retirement Calculator'!$B$68,BA540+1,NA())</f>
        <v>#N/A</v>
      </c>
      <c r="BB541" s="45" t="str">
        <f>IF(ISERROR(BA541),"",IF(AY541=AY540+1,BB540*(1+'Retirement Calculator'!$B$67),BB540))</f>
        <v/>
      </c>
      <c r="BC541" s="43" t="e">
        <f>IF(ISERROR(BB541),"",FV((1+'Retirement Calculator'!$B$58)^(1/12)-1,BA541,-BB541,,0))</f>
        <v>#N/A</v>
      </c>
      <c r="BD541" s="47" t="e">
        <f>SUM($AJ$5:BB541)</f>
        <v>#N/A</v>
      </c>
      <c r="BF541" s="43" t="str">
        <f>IF(O541="","",SUM($O$5:O541))</f>
        <v/>
      </c>
      <c r="BH541" s="43" t="str">
        <f t="shared" si="172"/>
        <v/>
      </c>
      <c r="BI541" s="43" t="e">
        <f t="shared" si="173"/>
        <v>#N/A</v>
      </c>
      <c r="BJ541" s="43" t="e">
        <f>IF(BJ540&lt;'Retirement Calculator'!$B$68,BJ540+1,NA())</f>
        <v>#N/A</v>
      </c>
      <c r="BM541" s="43" t="str">
        <f t="shared" si="174"/>
        <v/>
      </c>
      <c r="BN541" s="43" t="e">
        <f t="shared" si="175"/>
        <v>#N/A</v>
      </c>
      <c r="BO541" s="43" t="e">
        <f>IF(BO540&lt;'Retirement Calculator'!$B$68,BO540+1,NA())</f>
        <v>#N/A</v>
      </c>
      <c r="BR541" s="43" t="str">
        <f t="shared" si="176"/>
        <v/>
      </c>
      <c r="BS541" s="43" t="e">
        <f t="shared" si="177"/>
        <v>#N/A</v>
      </c>
      <c r="BT541" s="43" t="e">
        <f>IF(BT540&lt;'Retirement Calculator'!$B$68,BT540+1,NA())</f>
        <v>#N/A</v>
      </c>
      <c r="BW541" s="43" t="str">
        <f t="shared" si="178"/>
        <v/>
      </c>
      <c r="BX541" s="43" t="e">
        <f t="shared" si="179"/>
        <v>#N/A</v>
      </c>
      <c r="BY541" s="43" t="e">
        <f>IF(BY540&lt;'Retirement Calculator'!$B$68,BY540+1,NA())</f>
        <v>#N/A</v>
      </c>
    </row>
    <row r="542" spans="1:77">
      <c r="A542" s="44"/>
      <c r="B542" s="12" t="e">
        <f xml:space="preserve"> IF(ISERROR(F542),NA(),AI542)</f>
        <v>#N/A</v>
      </c>
      <c r="C542" s="71"/>
      <c r="D542" s="104"/>
      <c r="E542" s="99"/>
      <c r="F542" s="102" t="e">
        <f t="shared" si="163"/>
        <v>#N/A</v>
      </c>
      <c r="G542" s="103" t="str">
        <f>IF(D542="","",(D542+G541)*(1+((1+'Retirement Calculator'!$B$56)^(1/12)-1)))</f>
        <v/>
      </c>
      <c r="H542" s="55" t="str">
        <f>IF(C542="","",FV((1+'Retirement Calculator'!$B$56)^(1/12)-1,AI542,-C542,,0))</f>
        <v/>
      </c>
      <c r="I542" s="71"/>
      <c r="J542" s="99"/>
      <c r="K542" s="99"/>
      <c r="L542" s="102" t="e">
        <f t="shared" si="164"/>
        <v>#N/A</v>
      </c>
      <c r="M542" s="12" t="str">
        <f>IF(I542="","",FV((1+'Retirement Calculator'!$B$57)^(1/12)-1,AR542,-I542,,0))</f>
        <v/>
      </c>
      <c r="N542" s="12" t="str">
        <f>IF(J542="","",(J542+N541)*(1+((1+'Retirement Calculator'!$B$57)^(1/12)-1)))</f>
        <v/>
      </c>
      <c r="O542" s="71"/>
      <c r="P542" s="71"/>
      <c r="Q542" s="99"/>
      <c r="R542" s="69" t="e">
        <f t="shared" si="165"/>
        <v>#N/A</v>
      </c>
      <c r="S542" s="12" t="str">
        <f>IF(O542="","",FV((1+'Retirement Calculator'!$B$58)^(1/12)-1,BA542,-O542,,0))</f>
        <v/>
      </c>
      <c r="T542" s="43" t="str">
        <f>IF(P542="","",(P542+T541)*(1+((1+'Retirement Calculator'!$B$58)^(1/12)-1)))</f>
        <v/>
      </c>
      <c r="U542" s="71"/>
      <c r="V542" s="99"/>
      <c r="W542" s="108" t="str">
        <f>IF(U542="","",(U542+W541)*(1+((1+'Retirement Calculator'!$C$65)^(1/12)-1)))</f>
        <v/>
      </c>
      <c r="X542" s="73">
        <f t="shared" si="160"/>
        <v>0</v>
      </c>
      <c r="Y542" s="83" t="str">
        <f>IF(ISERROR(B542),"",SUM($X$5:X542))</f>
        <v/>
      </c>
      <c r="Z542" s="73">
        <f t="shared" si="161"/>
        <v>0</v>
      </c>
      <c r="AA542" s="83" t="str">
        <f>IF(ISERROR(B542),"",IF(Z542=0,NA(),SUM($Z$5:Z542)))</f>
        <v/>
      </c>
      <c r="AB542" s="83">
        <f t="shared" si="162"/>
        <v>0</v>
      </c>
      <c r="AC542" s="83" t="str">
        <f>IF(ISERROR(B542),"",IF(AB542=0,NA(),SUM($AB$5:AB542)))</f>
        <v/>
      </c>
      <c r="AD542" s="68" t="str">
        <f>IF(ISERROR(AI542),"",IF(AG542=AG541+1,AD541*(1+'Retirement Calculator'!$B$6),AD541))</f>
        <v/>
      </c>
      <c r="AE542" s="135"/>
      <c r="AF542" s="83" t="str">
        <f>IF(AE542="","",NPER((1+'Retirement Calculator'!$B$15)/(1+'Retirement Calculator'!$B$14)-1,-12*AE542,AA542,,1))</f>
        <v/>
      </c>
      <c r="AG542" s="129" t="str">
        <f t="shared" si="166"/>
        <v/>
      </c>
      <c r="AH542" s="43" t="e">
        <f t="shared" si="167"/>
        <v>#N/A</v>
      </c>
      <c r="AI542" s="43" t="e">
        <f>IF(AI541&lt;'Retirement Calculator'!$B$68,AI541+1,NA())</f>
        <v>#N/A</v>
      </c>
      <c r="AJ542" s="47" t="str">
        <f>IF(ISERROR(AI542),"",IF(AG542=AG541+1,AJ541*(1+'Retirement Calculator'!$B$67),AJ541))</f>
        <v/>
      </c>
      <c r="AK542" s="43" t="e">
        <f>IF(ISERROR(AJ542),"",FV((1+'Retirement Calculator'!$B$56)^(1/12)-1,AI542,-AJ542,,0))</f>
        <v>#N/A</v>
      </c>
      <c r="AL542" s="47">
        <f>SUM($AJ$5:AJ542)</f>
        <v>15743347.467671828</v>
      </c>
      <c r="AN542" s="43" t="str">
        <f>IF(C542="","",SUM($C$5:C542))</f>
        <v/>
      </c>
      <c r="AP542" s="43" t="str">
        <f t="shared" si="168"/>
        <v/>
      </c>
      <c r="AQ542" s="43" t="e">
        <f t="shared" si="169"/>
        <v>#N/A</v>
      </c>
      <c r="AR542" s="43" t="e">
        <f>IF(AR541&lt;'Retirement Calculator'!$B$68,AR541+1,NA())</f>
        <v>#N/A</v>
      </c>
      <c r="AS542" s="45" t="str">
        <f>IF(ISERROR(AR542),"",IF(AP542=AP541+1,AS541*(1+'Retirement Calculator'!$B$67),AS541))</f>
        <v/>
      </c>
      <c r="AT542" s="43" t="e">
        <f>IF(ISERROR(AS542),"",FV((1+'Retirement Calculator'!$B$57)^(1/12)-1,AR542,-AS542,,0))</f>
        <v>#N/A</v>
      </c>
      <c r="AU542" s="47" t="e">
        <f>SUM($AJ$5:AS542)</f>
        <v>#N/A</v>
      </c>
      <c r="AW542" s="43" t="str">
        <f>IF(I542="","",SUM($I$5:I542))</f>
        <v/>
      </c>
      <c r="AY542" s="43" t="str">
        <f t="shared" si="170"/>
        <v/>
      </c>
      <c r="AZ542" s="43" t="e">
        <f t="shared" si="171"/>
        <v>#N/A</v>
      </c>
      <c r="BA542" s="43" t="e">
        <f>IF(BA541&lt;'Retirement Calculator'!$B$68,BA541+1,NA())</f>
        <v>#N/A</v>
      </c>
      <c r="BB542" s="45" t="str">
        <f>IF(ISERROR(BA542),"",IF(AY542=AY541+1,BB541*(1+'Retirement Calculator'!$B$67),BB541))</f>
        <v/>
      </c>
      <c r="BC542" s="43" t="e">
        <f>IF(ISERROR(BB542),"",FV((1+'Retirement Calculator'!$B$58)^(1/12)-1,BA542,-BB542,,0))</f>
        <v>#N/A</v>
      </c>
      <c r="BD542" s="47" t="e">
        <f>SUM($AJ$5:BB542)</f>
        <v>#N/A</v>
      </c>
      <c r="BF542" s="43" t="str">
        <f>IF(O542="","",SUM($O$5:O542))</f>
        <v/>
      </c>
      <c r="BH542" s="43" t="str">
        <f t="shared" si="172"/>
        <v/>
      </c>
      <c r="BI542" s="43" t="e">
        <f t="shared" si="173"/>
        <v>#N/A</v>
      </c>
      <c r="BJ542" s="43" t="e">
        <f>IF(BJ541&lt;'Retirement Calculator'!$B$68,BJ541+1,NA())</f>
        <v>#N/A</v>
      </c>
      <c r="BM542" s="43" t="str">
        <f t="shared" si="174"/>
        <v/>
      </c>
      <c r="BN542" s="43" t="e">
        <f t="shared" si="175"/>
        <v>#N/A</v>
      </c>
      <c r="BO542" s="43" t="e">
        <f>IF(BO541&lt;'Retirement Calculator'!$B$68,BO541+1,NA())</f>
        <v>#N/A</v>
      </c>
      <c r="BR542" s="43" t="str">
        <f t="shared" si="176"/>
        <v/>
      </c>
      <c r="BS542" s="43" t="e">
        <f t="shared" si="177"/>
        <v>#N/A</v>
      </c>
      <c r="BT542" s="43" t="e">
        <f>IF(BT541&lt;'Retirement Calculator'!$B$68,BT541+1,NA())</f>
        <v>#N/A</v>
      </c>
      <c r="BW542" s="43" t="str">
        <f t="shared" si="178"/>
        <v/>
      </c>
      <c r="BX542" s="43" t="e">
        <f t="shared" si="179"/>
        <v>#N/A</v>
      </c>
      <c r="BY542" s="43" t="e">
        <f>IF(BY541&lt;'Retirement Calculator'!$B$68,BY541+1,NA())</f>
        <v>#N/A</v>
      </c>
    </row>
    <row r="543" spans="1:77">
      <c r="A543" s="44"/>
      <c r="B543" s="12" t="e">
        <f xml:space="preserve"> IF(ISERROR(F543),NA(),AI543)</f>
        <v>#N/A</v>
      </c>
      <c r="C543" s="71"/>
      <c r="D543" s="104"/>
      <c r="E543" s="99"/>
      <c r="F543" s="102" t="e">
        <f t="shared" si="163"/>
        <v>#N/A</v>
      </c>
      <c r="G543" s="103" t="str">
        <f>IF(D543="","",(D543+G542)*(1+((1+'Retirement Calculator'!$B$56)^(1/12)-1)))</f>
        <v/>
      </c>
      <c r="H543" s="55" t="str">
        <f>IF(C543="","",FV((1+'Retirement Calculator'!$B$56)^(1/12)-1,AI543,-C543,,0))</f>
        <v/>
      </c>
      <c r="I543" s="71"/>
      <c r="J543" s="99"/>
      <c r="K543" s="99"/>
      <c r="L543" s="102" t="e">
        <f t="shared" si="164"/>
        <v>#N/A</v>
      </c>
      <c r="M543" s="12" t="str">
        <f>IF(I543="","",FV((1+'Retirement Calculator'!$B$57)^(1/12)-1,AR543,-I543,,0))</f>
        <v/>
      </c>
      <c r="N543" s="12" t="str">
        <f>IF(J543="","",(J543+N542)*(1+((1+'Retirement Calculator'!$B$57)^(1/12)-1)))</f>
        <v/>
      </c>
      <c r="O543" s="71"/>
      <c r="P543" s="71"/>
      <c r="Q543" s="99"/>
      <c r="R543" s="69" t="e">
        <f t="shared" si="165"/>
        <v>#N/A</v>
      </c>
      <c r="S543" s="12" t="str">
        <f>IF(O543="","",FV((1+'Retirement Calculator'!$B$58)^(1/12)-1,BA543,-O543,,0))</f>
        <v/>
      </c>
      <c r="T543" s="43" t="str">
        <f>IF(P543="","",(P543+T542)*(1+((1+'Retirement Calculator'!$B$58)^(1/12)-1)))</f>
        <v/>
      </c>
      <c r="U543" s="71"/>
      <c r="V543" s="99"/>
      <c r="W543" s="108" t="str">
        <f>IF(U543="","",(U543+W542)*(1+((1+'Retirement Calculator'!$C$65)^(1/12)-1)))</f>
        <v/>
      </c>
      <c r="X543" s="73">
        <f t="shared" si="160"/>
        <v>0</v>
      </c>
      <c r="Y543" s="83" t="str">
        <f>IF(ISERROR(B543),"",SUM($X$5:X543))</f>
        <v/>
      </c>
      <c r="Z543" s="73">
        <f t="shared" si="161"/>
        <v>0</v>
      </c>
      <c r="AA543" s="83" t="str">
        <f>IF(ISERROR(B543),"",IF(Z543=0,NA(),SUM($Z$5:Z543)))</f>
        <v/>
      </c>
      <c r="AB543" s="83">
        <f t="shared" si="162"/>
        <v>0</v>
      </c>
      <c r="AC543" s="83" t="str">
        <f>IF(ISERROR(B543),"",IF(AB543=0,NA(),SUM($AB$5:AB543)))</f>
        <v/>
      </c>
      <c r="AD543" s="68" t="str">
        <f>IF(ISERROR(AI543),"",IF(AG543=AG542+1,AD542*(1+'Retirement Calculator'!$B$6),AD542))</f>
        <v/>
      </c>
      <c r="AE543" s="135"/>
      <c r="AF543" s="83" t="str">
        <f>IF(AE543="","",NPER((1+'Retirement Calculator'!$B$15)/(1+'Retirement Calculator'!$B$14)-1,-12*AE543,AA543,,1))</f>
        <v/>
      </c>
      <c r="AG543" s="129" t="str">
        <f t="shared" si="166"/>
        <v/>
      </c>
      <c r="AH543" s="43" t="e">
        <f t="shared" si="167"/>
        <v>#N/A</v>
      </c>
      <c r="AI543" s="43" t="e">
        <f>IF(AI542&lt;'Retirement Calculator'!$B$68,AI542+1,NA())</f>
        <v>#N/A</v>
      </c>
      <c r="AJ543" s="47" t="str">
        <f>IF(ISERROR(AI543),"",IF(AG543=AG542+1,AJ542*(1+'Retirement Calculator'!$B$67),AJ542))</f>
        <v/>
      </c>
      <c r="AK543" s="43" t="e">
        <f>IF(ISERROR(AJ543),"",FV((1+'Retirement Calculator'!$B$56)^(1/12)-1,AI543,-AJ543,,0))</f>
        <v>#N/A</v>
      </c>
      <c r="AL543" s="47">
        <f>SUM($AJ$5:AJ543)</f>
        <v>15743347.467671828</v>
      </c>
      <c r="AN543" s="43" t="str">
        <f>IF(C543="","",SUM($C$5:C543))</f>
        <v/>
      </c>
      <c r="AP543" s="43" t="str">
        <f t="shared" si="168"/>
        <v/>
      </c>
      <c r="AQ543" s="43" t="e">
        <f t="shared" si="169"/>
        <v>#N/A</v>
      </c>
      <c r="AR543" s="43" t="e">
        <f>IF(AR542&lt;'Retirement Calculator'!$B$68,AR542+1,NA())</f>
        <v>#N/A</v>
      </c>
      <c r="AS543" s="45" t="str">
        <f>IF(ISERROR(AR543),"",IF(AP543=AP542+1,AS542*(1+'Retirement Calculator'!$B$67),AS542))</f>
        <v/>
      </c>
      <c r="AT543" s="43" t="e">
        <f>IF(ISERROR(AS543),"",FV((1+'Retirement Calculator'!$B$57)^(1/12)-1,AR543,-AS543,,0))</f>
        <v>#N/A</v>
      </c>
      <c r="AU543" s="47" t="e">
        <f>SUM($AJ$5:AS543)</f>
        <v>#N/A</v>
      </c>
      <c r="AW543" s="43" t="str">
        <f>IF(I543="","",SUM($I$5:I543))</f>
        <v/>
      </c>
      <c r="AY543" s="43" t="str">
        <f t="shared" si="170"/>
        <v/>
      </c>
      <c r="AZ543" s="43" t="e">
        <f t="shared" si="171"/>
        <v>#N/A</v>
      </c>
      <c r="BA543" s="43" t="e">
        <f>IF(BA542&lt;'Retirement Calculator'!$B$68,BA542+1,NA())</f>
        <v>#N/A</v>
      </c>
      <c r="BB543" s="45" t="str">
        <f>IF(ISERROR(BA543),"",IF(AY543=AY542+1,BB542*(1+'Retirement Calculator'!$B$67),BB542))</f>
        <v/>
      </c>
      <c r="BC543" s="43" t="e">
        <f>IF(ISERROR(BB543),"",FV((1+'Retirement Calculator'!$B$58)^(1/12)-1,BA543,-BB543,,0))</f>
        <v>#N/A</v>
      </c>
      <c r="BD543" s="47" t="e">
        <f>SUM($AJ$5:BB543)</f>
        <v>#N/A</v>
      </c>
      <c r="BF543" s="43" t="str">
        <f>IF(O543="","",SUM($O$5:O543))</f>
        <v/>
      </c>
      <c r="BH543" s="43" t="str">
        <f t="shared" si="172"/>
        <v/>
      </c>
      <c r="BI543" s="43" t="e">
        <f t="shared" si="173"/>
        <v>#N/A</v>
      </c>
      <c r="BJ543" s="43" t="e">
        <f>IF(BJ542&lt;'Retirement Calculator'!$B$68,BJ542+1,NA())</f>
        <v>#N/A</v>
      </c>
      <c r="BM543" s="43" t="str">
        <f t="shared" si="174"/>
        <v/>
      </c>
      <c r="BN543" s="43" t="e">
        <f t="shared" si="175"/>
        <v>#N/A</v>
      </c>
      <c r="BO543" s="43" t="e">
        <f>IF(BO542&lt;'Retirement Calculator'!$B$68,BO542+1,NA())</f>
        <v>#N/A</v>
      </c>
      <c r="BR543" s="43" t="str">
        <f t="shared" si="176"/>
        <v/>
      </c>
      <c r="BS543" s="43" t="e">
        <f t="shared" si="177"/>
        <v>#N/A</v>
      </c>
      <c r="BT543" s="43" t="e">
        <f>IF(BT542&lt;'Retirement Calculator'!$B$68,BT542+1,NA())</f>
        <v>#N/A</v>
      </c>
      <c r="BW543" s="43" t="str">
        <f t="shared" si="178"/>
        <v/>
      </c>
      <c r="BX543" s="43" t="e">
        <f t="shared" si="179"/>
        <v>#N/A</v>
      </c>
      <c r="BY543" s="43" t="e">
        <f>IF(BY542&lt;'Retirement Calculator'!$B$68,BY542+1,NA())</f>
        <v>#N/A</v>
      </c>
    </row>
    <row r="544" spans="1:77">
      <c r="A544" s="44"/>
      <c r="B544" s="12" t="e">
        <f xml:space="preserve"> IF(ISERROR(F544),NA(),AI544)</f>
        <v>#N/A</v>
      </c>
      <c r="C544" s="71"/>
      <c r="D544" s="104"/>
      <c r="E544" s="99"/>
      <c r="F544" s="102" t="e">
        <f t="shared" si="163"/>
        <v>#N/A</v>
      </c>
      <c r="G544" s="103" t="str">
        <f>IF(D544="","",(D544+G543)*(1+((1+'Retirement Calculator'!$B$56)^(1/12)-1)))</f>
        <v/>
      </c>
      <c r="H544" s="55" t="str">
        <f>IF(C544="","",FV((1+'Retirement Calculator'!$B$56)^(1/12)-1,AI544,-C544,,0))</f>
        <v/>
      </c>
      <c r="I544" s="71"/>
      <c r="J544" s="99"/>
      <c r="K544" s="99"/>
      <c r="L544" s="102" t="e">
        <f t="shared" si="164"/>
        <v>#N/A</v>
      </c>
      <c r="M544" s="12" t="str">
        <f>IF(I544="","",FV((1+'Retirement Calculator'!$B$57)^(1/12)-1,AR544,-I544,,0))</f>
        <v/>
      </c>
      <c r="N544" s="12" t="str">
        <f>IF(J544="","",(J544+N543)*(1+((1+'Retirement Calculator'!$B$57)^(1/12)-1)))</f>
        <v/>
      </c>
      <c r="O544" s="71"/>
      <c r="P544" s="71"/>
      <c r="Q544" s="99"/>
      <c r="R544" s="69" t="e">
        <f t="shared" si="165"/>
        <v>#N/A</v>
      </c>
      <c r="S544" s="12" t="str">
        <f>IF(O544="","",FV((1+'Retirement Calculator'!$B$58)^(1/12)-1,BA544,-O544,,0))</f>
        <v/>
      </c>
      <c r="T544" s="43" t="str">
        <f>IF(P544="","",(P544+T543)*(1+((1+'Retirement Calculator'!$B$58)^(1/12)-1)))</f>
        <v/>
      </c>
      <c r="U544" s="71"/>
      <c r="V544" s="99"/>
      <c r="W544" s="108" t="str">
        <f>IF(U544="","",(U544+W543)*(1+((1+'Retirement Calculator'!$C$65)^(1/12)-1)))</f>
        <v/>
      </c>
      <c r="X544" s="73">
        <f t="shared" si="160"/>
        <v>0</v>
      </c>
      <c r="Y544" s="83" t="str">
        <f>IF(ISERROR(B544),"",SUM($X$5:X544))</f>
        <v/>
      </c>
      <c r="Z544" s="73">
        <f t="shared" si="161"/>
        <v>0</v>
      </c>
      <c r="AA544" s="83" t="str">
        <f>IF(ISERROR(B544),"",IF(Z544=0,NA(),SUM($Z$5:Z544)))</f>
        <v/>
      </c>
      <c r="AB544" s="83">
        <f t="shared" si="162"/>
        <v>0</v>
      </c>
      <c r="AC544" s="83" t="str">
        <f>IF(ISERROR(B544),"",IF(AB544=0,NA(),SUM($AB$5:AB544)))</f>
        <v/>
      </c>
      <c r="AD544" s="68" t="str">
        <f>IF(ISERROR(AI544),"",IF(AG544=AG543+1,AD543*(1+'Retirement Calculator'!$B$6),AD543))</f>
        <v/>
      </c>
      <c r="AE544" s="135"/>
      <c r="AF544" s="83" t="str">
        <f>IF(AE544="","",NPER((1+'Retirement Calculator'!$B$15)/(1+'Retirement Calculator'!$B$14)-1,-12*AE544,AA544,,1))</f>
        <v/>
      </c>
      <c r="AG544" s="129" t="str">
        <f t="shared" si="166"/>
        <v/>
      </c>
      <c r="AH544" s="43" t="e">
        <f t="shared" si="167"/>
        <v>#N/A</v>
      </c>
      <c r="AI544" s="43" t="e">
        <f>IF(AI543&lt;'Retirement Calculator'!$B$68,AI543+1,NA())</f>
        <v>#N/A</v>
      </c>
      <c r="AJ544" s="47" t="str">
        <f>IF(ISERROR(AI544),"",IF(AG544=AG543+1,AJ543*(1+'Retirement Calculator'!$B$67),AJ543))</f>
        <v/>
      </c>
      <c r="AK544" s="43" t="e">
        <f>IF(ISERROR(AJ544),"",FV((1+'Retirement Calculator'!$B$56)^(1/12)-1,AI544,-AJ544,,0))</f>
        <v>#N/A</v>
      </c>
      <c r="AL544" s="47">
        <f>SUM($AJ$5:AJ544)</f>
        <v>15743347.467671828</v>
      </c>
      <c r="AN544" s="43" t="str">
        <f>IF(C544="","",SUM($C$5:C544))</f>
        <v/>
      </c>
      <c r="AP544" s="43" t="str">
        <f t="shared" si="168"/>
        <v/>
      </c>
      <c r="AQ544" s="43" t="e">
        <f t="shared" si="169"/>
        <v>#N/A</v>
      </c>
      <c r="AR544" s="43" t="e">
        <f>IF(AR543&lt;'Retirement Calculator'!$B$68,AR543+1,NA())</f>
        <v>#N/A</v>
      </c>
      <c r="AS544" s="45" t="str">
        <f>IF(ISERROR(AR544),"",IF(AP544=AP543+1,AS543*(1+'Retirement Calculator'!$B$67),AS543))</f>
        <v/>
      </c>
      <c r="AT544" s="43" t="e">
        <f>IF(ISERROR(AS544),"",FV((1+'Retirement Calculator'!$B$57)^(1/12)-1,AR544,-AS544,,0))</f>
        <v>#N/A</v>
      </c>
      <c r="AU544" s="47" t="e">
        <f>SUM($AJ$5:AS544)</f>
        <v>#N/A</v>
      </c>
      <c r="AW544" s="43" t="str">
        <f>IF(I544="","",SUM($I$5:I544))</f>
        <v/>
      </c>
      <c r="AY544" s="43" t="str">
        <f t="shared" si="170"/>
        <v/>
      </c>
      <c r="AZ544" s="43" t="e">
        <f t="shared" si="171"/>
        <v>#N/A</v>
      </c>
      <c r="BA544" s="43" t="e">
        <f>IF(BA543&lt;'Retirement Calculator'!$B$68,BA543+1,NA())</f>
        <v>#N/A</v>
      </c>
      <c r="BB544" s="45" t="str">
        <f>IF(ISERROR(BA544),"",IF(AY544=AY543+1,BB543*(1+'Retirement Calculator'!$B$67),BB543))</f>
        <v/>
      </c>
      <c r="BC544" s="43" t="e">
        <f>IF(ISERROR(BB544),"",FV((1+'Retirement Calculator'!$B$58)^(1/12)-1,BA544,-BB544,,0))</f>
        <v>#N/A</v>
      </c>
      <c r="BD544" s="47" t="e">
        <f>SUM($AJ$5:BB544)</f>
        <v>#N/A</v>
      </c>
      <c r="BF544" s="43" t="str">
        <f>IF(O544="","",SUM($O$5:O544))</f>
        <v/>
      </c>
      <c r="BH544" s="43" t="str">
        <f t="shared" si="172"/>
        <v/>
      </c>
      <c r="BI544" s="43" t="e">
        <f t="shared" si="173"/>
        <v>#N/A</v>
      </c>
      <c r="BJ544" s="43" t="e">
        <f>IF(BJ543&lt;'Retirement Calculator'!$B$68,BJ543+1,NA())</f>
        <v>#N/A</v>
      </c>
      <c r="BM544" s="43" t="str">
        <f t="shared" si="174"/>
        <v/>
      </c>
      <c r="BN544" s="43" t="e">
        <f t="shared" si="175"/>
        <v>#N/A</v>
      </c>
      <c r="BO544" s="43" t="e">
        <f>IF(BO543&lt;'Retirement Calculator'!$B$68,BO543+1,NA())</f>
        <v>#N/A</v>
      </c>
      <c r="BR544" s="43" t="str">
        <f t="shared" si="176"/>
        <v/>
      </c>
      <c r="BS544" s="43" t="e">
        <f t="shared" si="177"/>
        <v>#N/A</v>
      </c>
      <c r="BT544" s="43" t="e">
        <f>IF(BT543&lt;'Retirement Calculator'!$B$68,BT543+1,NA())</f>
        <v>#N/A</v>
      </c>
      <c r="BW544" s="43" t="str">
        <f t="shared" si="178"/>
        <v/>
      </c>
      <c r="BX544" s="43" t="e">
        <f t="shared" si="179"/>
        <v>#N/A</v>
      </c>
      <c r="BY544" s="43" t="e">
        <f>IF(BY543&lt;'Retirement Calculator'!$B$68,BY543+1,NA())</f>
        <v>#N/A</v>
      </c>
    </row>
    <row r="545" spans="1:77">
      <c r="A545" s="44"/>
      <c r="B545" s="12" t="e">
        <f xml:space="preserve"> IF(ISERROR(F545),NA(),AI545)</f>
        <v>#N/A</v>
      </c>
      <c r="C545" s="71"/>
      <c r="D545" s="104"/>
      <c r="E545" s="99"/>
      <c r="F545" s="102" t="e">
        <f t="shared" si="163"/>
        <v>#N/A</v>
      </c>
      <c r="G545" s="103" t="str">
        <f>IF(D545="","",(D545+G544)*(1+((1+'Retirement Calculator'!$B$56)^(1/12)-1)))</f>
        <v/>
      </c>
      <c r="H545" s="55" t="str">
        <f>IF(C545="","",FV((1+'Retirement Calculator'!$B$56)^(1/12)-1,AI545,-C545,,0))</f>
        <v/>
      </c>
      <c r="I545" s="71"/>
      <c r="J545" s="99"/>
      <c r="K545" s="99"/>
      <c r="L545" s="102" t="e">
        <f t="shared" si="164"/>
        <v>#N/A</v>
      </c>
      <c r="M545" s="12" t="str">
        <f>IF(I545="","",FV((1+'Retirement Calculator'!$B$57)^(1/12)-1,AR545,-I545,,0))</f>
        <v/>
      </c>
      <c r="N545" s="12" t="str">
        <f>IF(J545="","",(J545+N544)*(1+((1+'Retirement Calculator'!$B$57)^(1/12)-1)))</f>
        <v/>
      </c>
      <c r="O545" s="71"/>
      <c r="P545" s="71"/>
      <c r="Q545" s="99"/>
      <c r="R545" s="69" t="e">
        <f t="shared" si="165"/>
        <v>#N/A</v>
      </c>
      <c r="S545" s="12" t="str">
        <f>IF(O545="","",FV((1+'Retirement Calculator'!$B$58)^(1/12)-1,BA545,-O545,,0))</f>
        <v/>
      </c>
      <c r="T545" s="43" t="str">
        <f>IF(P545="","",(P545+T544)*(1+((1+'Retirement Calculator'!$B$58)^(1/12)-1)))</f>
        <v/>
      </c>
      <c r="U545" s="71"/>
      <c r="V545" s="99"/>
      <c r="W545" s="108" t="str">
        <f>IF(U545="","",(U545+W544)*(1+((1+'Retirement Calculator'!$C$65)^(1/12)-1)))</f>
        <v/>
      </c>
      <c r="X545" s="73">
        <f t="shared" si="160"/>
        <v>0</v>
      </c>
      <c r="Y545" s="83" t="str">
        <f>IF(ISERROR(B545),"",SUM($X$5:X545))</f>
        <v/>
      </c>
      <c r="Z545" s="73">
        <f t="shared" si="161"/>
        <v>0</v>
      </c>
      <c r="AA545" s="83" t="str">
        <f>IF(ISERROR(B545),"",IF(Z545=0,NA(),SUM($Z$5:Z545)))</f>
        <v/>
      </c>
      <c r="AB545" s="83">
        <f t="shared" si="162"/>
        <v>0</v>
      </c>
      <c r="AC545" s="83" t="str">
        <f>IF(ISERROR(B545),"",IF(AB545=0,NA(),SUM($AB$5:AB545)))</f>
        <v/>
      </c>
      <c r="AD545" s="68" t="str">
        <f>IF(ISERROR(AI545),"",IF(AG545=AG544+1,AD544*(1+'Retirement Calculator'!$B$6),AD544))</f>
        <v/>
      </c>
      <c r="AE545" s="135"/>
      <c r="AF545" s="83" t="str">
        <f>IF(AE545="","",NPER((1+'Retirement Calculator'!$B$15)/(1+'Retirement Calculator'!$B$14)-1,-12*AE545,AA545,,1))</f>
        <v/>
      </c>
      <c r="AG545" s="129" t="str">
        <f t="shared" si="166"/>
        <v/>
      </c>
      <c r="AH545" s="43" t="e">
        <f t="shared" si="167"/>
        <v>#N/A</v>
      </c>
      <c r="AI545" s="43" t="e">
        <f>IF(AI544&lt;'Retirement Calculator'!$B$68,AI544+1,NA())</f>
        <v>#N/A</v>
      </c>
      <c r="AJ545" s="47" t="str">
        <f>IF(ISERROR(AI545),"",IF(AG545=AG544+1,AJ544*(1+'Retirement Calculator'!$B$67),AJ544))</f>
        <v/>
      </c>
      <c r="AK545" s="43" t="e">
        <f>IF(ISERROR(AJ545),"",FV((1+'Retirement Calculator'!$B$56)^(1/12)-1,AI545,-AJ545,,0))</f>
        <v>#N/A</v>
      </c>
      <c r="AL545" s="47">
        <f>SUM($AJ$5:AJ545)</f>
        <v>15743347.467671828</v>
      </c>
      <c r="AN545" s="43" t="str">
        <f>IF(C545="","",SUM($C$5:C545))</f>
        <v/>
      </c>
      <c r="AP545" s="43" t="str">
        <f t="shared" si="168"/>
        <v/>
      </c>
      <c r="AQ545" s="43" t="e">
        <f t="shared" si="169"/>
        <v>#N/A</v>
      </c>
      <c r="AR545" s="43" t="e">
        <f>IF(AR544&lt;'Retirement Calculator'!$B$68,AR544+1,NA())</f>
        <v>#N/A</v>
      </c>
      <c r="AS545" s="45" t="str">
        <f>IF(ISERROR(AR545),"",IF(AP545=AP544+1,AS544*(1+'Retirement Calculator'!$B$67),AS544))</f>
        <v/>
      </c>
      <c r="AT545" s="43" t="e">
        <f>IF(ISERROR(AS545),"",FV((1+'Retirement Calculator'!$B$57)^(1/12)-1,AR545,-AS545,,0))</f>
        <v>#N/A</v>
      </c>
      <c r="AU545" s="47" t="e">
        <f>SUM($AJ$5:AS545)</f>
        <v>#N/A</v>
      </c>
      <c r="AW545" s="43" t="str">
        <f>IF(I545="","",SUM($I$5:I545))</f>
        <v/>
      </c>
      <c r="AY545" s="43" t="str">
        <f t="shared" si="170"/>
        <v/>
      </c>
      <c r="AZ545" s="43" t="e">
        <f t="shared" si="171"/>
        <v>#N/A</v>
      </c>
      <c r="BA545" s="43" t="e">
        <f>IF(BA544&lt;'Retirement Calculator'!$B$68,BA544+1,NA())</f>
        <v>#N/A</v>
      </c>
      <c r="BB545" s="45" t="str">
        <f>IF(ISERROR(BA545),"",IF(AY545=AY544+1,BB544*(1+'Retirement Calculator'!$B$67),BB544))</f>
        <v/>
      </c>
      <c r="BC545" s="43" t="e">
        <f>IF(ISERROR(BB545),"",FV((1+'Retirement Calculator'!$B$58)^(1/12)-1,BA545,-BB545,,0))</f>
        <v>#N/A</v>
      </c>
      <c r="BD545" s="47" t="e">
        <f>SUM($AJ$5:BB545)</f>
        <v>#N/A</v>
      </c>
      <c r="BF545" s="43" t="str">
        <f>IF(O545="","",SUM($O$5:O545))</f>
        <v/>
      </c>
      <c r="BH545" s="43" t="str">
        <f t="shared" si="172"/>
        <v/>
      </c>
      <c r="BI545" s="43" t="e">
        <f t="shared" si="173"/>
        <v>#N/A</v>
      </c>
      <c r="BJ545" s="43" t="e">
        <f>IF(BJ544&lt;'Retirement Calculator'!$B$68,BJ544+1,NA())</f>
        <v>#N/A</v>
      </c>
      <c r="BM545" s="43" t="str">
        <f t="shared" si="174"/>
        <v/>
      </c>
      <c r="BN545" s="43" t="e">
        <f t="shared" si="175"/>
        <v>#N/A</v>
      </c>
      <c r="BO545" s="43" t="e">
        <f>IF(BO544&lt;'Retirement Calculator'!$B$68,BO544+1,NA())</f>
        <v>#N/A</v>
      </c>
      <c r="BR545" s="43" t="str">
        <f t="shared" si="176"/>
        <v/>
      </c>
      <c r="BS545" s="43" t="e">
        <f t="shared" si="177"/>
        <v>#N/A</v>
      </c>
      <c r="BT545" s="43" t="e">
        <f>IF(BT544&lt;'Retirement Calculator'!$B$68,BT544+1,NA())</f>
        <v>#N/A</v>
      </c>
      <c r="BW545" s="43" t="str">
        <f t="shared" si="178"/>
        <v/>
      </c>
      <c r="BX545" s="43" t="e">
        <f t="shared" si="179"/>
        <v>#N/A</v>
      </c>
      <c r="BY545" s="43" t="e">
        <f>IF(BY544&lt;'Retirement Calculator'!$B$68,BY544+1,NA())</f>
        <v>#N/A</v>
      </c>
    </row>
    <row r="546" spans="1:77">
      <c r="A546" s="44"/>
      <c r="B546" s="12" t="e">
        <f xml:space="preserve"> IF(ISERROR(F546),NA(),AI546)</f>
        <v>#N/A</v>
      </c>
      <c r="C546" s="71"/>
      <c r="D546" s="104"/>
      <c r="E546" s="99"/>
      <c r="F546" s="102" t="e">
        <f t="shared" si="163"/>
        <v>#N/A</v>
      </c>
      <c r="G546" s="103" t="str">
        <f>IF(D546="","",(D546+G545)*(1+((1+'Retirement Calculator'!$B$56)^(1/12)-1)))</f>
        <v/>
      </c>
      <c r="H546" s="55" t="str">
        <f>IF(C546="","",FV((1+'Retirement Calculator'!$B$56)^(1/12)-1,AI546,-C546,,0))</f>
        <v/>
      </c>
      <c r="I546" s="71"/>
      <c r="J546" s="99"/>
      <c r="K546" s="99"/>
      <c r="L546" s="102" t="e">
        <f t="shared" si="164"/>
        <v>#N/A</v>
      </c>
      <c r="M546" s="12" t="str">
        <f>IF(I546="","",FV((1+'Retirement Calculator'!$B$57)^(1/12)-1,AR546,-I546,,0))</f>
        <v/>
      </c>
      <c r="N546" s="12" t="str">
        <f>IF(J546="","",(J546+N545)*(1+((1+'Retirement Calculator'!$B$57)^(1/12)-1)))</f>
        <v/>
      </c>
      <c r="O546" s="71"/>
      <c r="P546" s="71"/>
      <c r="Q546" s="99"/>
      <c r="R546" s="69" t="e">
        <f t="shared" si="165"/>
        <v>#N/A</v>
      </c>
      <c r="S546" s="12" t="str">
        <f>IF(O546="","",FV((1+'Retirement Calculator'!$B$58)^(1/12)-1,BA546,-O546,,0))</f>
        <v/>
      </c>
      <c r="T546" s="43" t="str">
        <f>IF(P546="","",(P546+T545)*(1+((1+'Retirement Calculator'!$B$58)^(1/12)-1)))</f>
        <v/>
      </c>
      <c r="U546" s="71"/>
      <c r="V546" s="99"/>
      <c r="W546" s="108" t="str">
        <f>IF(U546="","",(U546+W545)*(1+((1+'Retirement Calculator'!$C$65)^(1/12)-1)))</f>
        <v/>
      </c>
      <c r="X546" s="73">
        <f t="shared" si="160"/>
        <v>0</v>
      </c>
      <c r="Y546" s="83" t="str">
        <f>IF(ISERROR(B546),"",SUM($X$5:X546))</f>
        <v/>
      </c>
      <c r="Z546" s="73">
        <f t="shared" si="161"/>
        <v>0</v>
      </c>
      <c r="AA546" s="83" t="str">
        <f>IF(ISERROR(B546),"",IF(Z546=0,NA(),SUM($Z$5:Z546)))</f>
        <v/>
      </c>
      <c r="AB546" s="83">
        <f t="shared" si="162"/>
        <v>0</v>
      </c>
      <c r="AC546" s="83" t="str">
        <f>IF(ISERROR(B546),"",IF(AB546=0,NA(),SUM($AB$5:AB546)))</f>
        <v/>
      </c>
      <c r="AD546" s="68" t="str">
        <f>IF(ISERROR(AI546),"",IF(AG546=AG545+1,AD545*(1+'Retirement Calculator'!$B$6),AD545))</f>
        <v/>
      </c>
      <c r="AE546" s="135"/>
      <c r="AF546" s="83" t="str">
        <f>IF(AE546="","",NPER((1+'Retirement Calculator'!$B$15)/(1+'Retirement Calculator'!$B$14)-1,-12*AE546,AA546,,1))</f>
        <v/>
      </c>
      <c r="AG546" s="129" t="str">
        <f t="shared" si="166"/>
        <v/>
      </c>
      <c r="AH546" s="43" t="e">
        <f t="shared" si="167"/>
        <v>#N/A</v>
      </c>
      <c r="AI546" s="43" t="e">
        <f>IF(AI545&lt;'Retirement Calculator'!$B$68,AI545+1,NA())</f>
        <v>#N/A</v>
      </c>
      <c r="AJ546" s="47" t="str">
        <f>IF(ISERROR(AI546),"",IF(AG546=AG545+1,AJ545*(1+'Retirement Calculator'!$B$67),AJ545))</f>
        <v/>
      </c>
      <c r="AK546" s="43" t="e">
        <f>IF(ISERROR(AJ546),"",FV((1+'Retirement Calculator'!$B$56)^(1/12)-1,AI546,-AJ546,,0))</f>
        <v>#N/A</v>
      </c>
      <c r="AL546" s="47">
        <f>SUM($AJ$5:AJ546)</f>
        <v>15743347.467671828</v>
      </c>
      <c r="AN546" s="43" t="str">
        <f>IF(C546="","",SUM($C$5:C546))</f>
        <v/>
      </c>
      <c r="AP546" s="43" t="str">
        <f t="shared" si="168"/>
        <v/>
      </c>
      <c r="AQ546" s="43" t="e">
        <f t="shared" si="169"/>
        <v>#N/A</v>
      </c>
      <c r="AR546" s="43" t="e">
        <f>IF(AR545&lt;'Retirement Calculator'!$B$68,AR545+1,NA())</f>
        <v>#N/A</v>
      </c>
      <c r="AS546" s="45" t="str">
        <f>IF(ISERROR(AR546),"",IF(AP546=AP545+1,AS545*(1+'Retirement Calculator'!$B$67),AS545))</f>
        <v/>
      </c>
      <c r="AT546" s="43" t="e">
        <f>IF(ISERROR(AS546),"",FV((1+'Retirement Calculator'!$B$57)^(1/12)-1,AR546,-AS546,,0))</f>
        <v>#N/A</v>
      </c>
      <c r="AU546" s="47" t="e">
        <f>SUM($AJ$5:AS546)</f>
        <v>#N/A</v>
      </c>
      <c r="AW546" s="43" t="str">
        <f>IF(I546="","",SUM($I$5:I546))</f>
        <v/>
      </c>
      <c r="AY546" s="43" t="str">
        <f t="shared" si="170"/>
        <v/>
      </c>
      <c r="AZ546" s="43" t="e">
        <f t="shared" si="171"/>
        <v>#N/A</v>
      </c>
      <c r="BA546" s="43" t="e">
        <f>IF(BA545&lt;'Retirement Calculator'!$B$68,BA545+1,NA())</f>
        <v>#N/A</v>
      </c>
      <c r="BB546" s="45" t="str">
        <f>IF(ISERROR(BA546),"",IF(AY546=AY545+1,BB545*(1+'Retirement Calculator'!$B$67),BB545))</f>
        <v/>
      </c>
      <c r="BC546" s="43" t="e">
        <f>IF(ISERROR(BB546),"",FV((1+'Retirement Calculator'!$B$58)^(1/12)-1,BA546,-BB546,,0))</f>
        <v>#N/A</v>
      </c>
      <c r="BD546" s="47" t="e">
        <f>SUM($AJ$5:BB546)</f>
        <v>#N/A</v>
      </c>
      <c r="BF546" s="43" t="str">
        <f>IF(O546="","",SUM($O$5:O546))</f>
        <v/>
      </c>
      <c r="BH546" s="43" t="str">
        <f t="shared" si="172"/>
        <v/>
      </c>
      <c r="BI546" s="43" t="e">
        <f t="shared" si="173"/>
        <v>#N/A</v>
      </c>
      <c r="BJ546" s="43" t="e">
        <f>IF(BJ545&lt;'Retirement Calculator'!$B$68,BJ545+1,NA())</f>
        <v>#N/A</v>
      </c>
      <c r="BM546" s="43" t="str">
        <f t="shared" si="174"/>
        <v/>
      </c>
      <c r="BN546" s="43" t="e">
        <f t="shared" si="175"/>
        <v>#N/A</v>
      </c>
      <c r="BO546" s="43" t="e">
        <f>IF(BO545&lt;'Retirement Calculator'!$B$68,BO545+1,NA())</f>
        <v>#N/A</v>
      </c>
      <c r="BR546" s="43" t="str">
        <f t="shared" si="176"/>
        <v/>
      </c>
      <c r="BS546" s="43" t="e">
        <f t="shared" si="177"/>
        <v>#N/A</v>
      </c>
      <c r="BT546" s="43" t="e">
        <f>IF(BT545&lt;'Retirement Calculator'!$B$68,BT545+1,NA())</f>
        <v>#N/A</v>
      </c>
      <c r="BW546" s="43" t="str">
        <f t="shared" si="178"/>
        <v/>
      </c>
      <c r="BX546" s="43" t="e">
        <f t="shared" si="179"/>
        <v>#N/A</v>
      </c>
      <c r="BY546" s="43" t="e">
        <f>IF(BY545&lt;'Retirement Calculator'!$B$68,BY545+1,NA())</f>
        <v>#N/A</v>
      </c>
    </row>
    <row r="547" spans="1:77">
      <c r="A547" s="44"/>
      <c r="B547" s="12" t="e">
        <f xml:space="preserve"> IF(ISERROR(F547),NA(),AI547)</f>
        <v>#N/A</v>
      </c>
      <c r="C547" s="71"/>
      <c r="D547" s="104"/>
      <c r="E547" s="99"/>
      <c r="F547" s="102" t="e">
        <f t="shared" si="163"/>
        <v>#N/A</v>
      </c>
      <c r="G547" s="103" t="str">
        <f>IF(D547="","",(D547+G546)*(1+((1+'Retirement Calculator'!$B$56)^(1/12)-1)))</f>
        <v/>
      </c>
      <c r="H547" s="55" t="str">
        <f>IF(C547="","",FV((1+'Retirement Calculator'!$B$56)^(1/12)-1,AI547,-C547,,0))</f>
        <v/>
      </c>
      <c r="I547" s="71"/>
      <c r="J547" s="99"/>
      <c r="K547" s="99"/>
      <c r="L547" s="102" t="e">
        <f t="shared" si="164"/>
        <v>#N/A</v>
      </c>
      <c r="M547" s="12" t="str">
        <f>IF(I547="","",FV((1+'Retirement Calculator'!$B$57)^(1/12)-1,AR547,-I547,,0))</f>
        <v/>
      </c>
      <c r="N547" s="12" t="str">
        <f>IF(J547="","",(J547+N546)*(1+((1+'Retirement Calculator'!$B$57)^(1/12)-1)))</f>
        <v/>
      </c>
      <c r="O547" s="71"/>
      <c r="P547" s="71"/>
      <c r="Q547" s="99"/>
      <c r="R547" s="69" t="e">
        <f t="shared" si="165"/>
        <v>#N/A</v>
      </c>
      <c r="S547" s="12" t="str">
        <f>IF(O547="","",FV((1+'Retirement Calculator'!$B$58)^(1/12)-1,BA547,-O547,,0))</f>
        <v/>
      </c>
      <c r="T547" s="43" t="str">
        <f>IF(P547="","",(P547+T546)*(1+((1+'Retirement Calculator'!$B$58)^(1/12)-1)))</f>
        <v/>
      </c>
      <c r="U547" s="71"/>
      <c r="V547" s="99"/>
      <c r="W547" s="108" t="str">
        <f>IF(U547="","",(U547+W546)*(1+((1+'Retirement Calculator'!$C$65)^(1/12)-1)))</f>
        <v/>
      </c>
      <c r="X547" s="73">
        <f t="shared" si="160"/>
        <v>0</v>
      </c>
      <c r="Y547" s="83" t="str">
        <f>IF(ISERROR(B547),"",SUM($X$5:X547))</f>
        <v/>
      </c>
      <c r="Z547" s="73">
        <f t="shared" si="161"/>
        <v>0</v>
      </c>
      <c r="AA547" s="83" t="str">
        <f>IF(ISERROR(B547),"",IF(Z547=0,NA(),SUM($Z$5:Z547)))</f>
        <v/>
      </c>
      <c r="AB547" s="83">
        <f t="shared" si="162"/>
        <v>0</v>
      </c>
      <c r="AC547" s="83" t="str">
        <f>IF(ISERROR(B547),"",IF(AB547=0,NA(),SUM($AB$5:AB547)))</f>
        <v/>
      </c>
      <c r="AD547" s="68" t="str">
        <f>IF(ISERROR(AI547),"",IF(AG547=AG546+1,AD546*(1+'Retirement Calculator'!$B$6),AD546))</f>
        <v/>
      </c>
      <c r="AE547" s="135"/>
      <c r="AF547" s="83" t="str">
        <f>IF(AE547="","",NPER((1+'Retirement Calculator'!$B$15)/(1+'Retirement Calculator'!$B$14)-1,-12*AE547,AA547,,1))</f>
        <v/>
      </c>
      <c r="AG547" s="129" t="str">
        <f t="shared" si="166"/>
        <v/>
      </c>
      <c r="AH547" s="43" t="e">
        <f t="shared" si="167"/>
        <v>#N/A</v>
      </c>
      <c r="AI547" s="43" t="e">
        <f>IF(AI546&lt;'Retirement Calculator'!$B$68,AI546+1,NA())</f>
        <v>#N/A</v>
      </c>
      <c r="AJ547" s="47" t="str">
        <f>IF(ISERROR(AI547),"",IF(AG547=AG546+1,AJ546*(1+'Retirement Calculator'!$B$67),AJ546))</f>
        <v/>
      </c>
      <c r="AK547" s="43" t="e">
        <f>IF(ISERROR(AJ547),"",FV((1+'Retirement Calculator'!$B$56)^(1/12)-1,AI547,-AJ547,,0))</f>
        <v>#N/A</v>
      </c>
      <c r="AL547" s="47">
        <f>SUM($AJ$5:AJ547)</f>
        <v>15743347.467671828</v>
      </c>
      <c r="AN547" s="43" t="str">
        <f>IF(C547="","",SUM($C$5:C547))</f>
        <v/>
      </c>
      <c r="AP547" s="43" t="str">
        <f t="shared" si="168"/>
        <v/>
      </c>
      <c r="AQ547" s="43" t="e">
        <f t="shared" si="169"/>
        <v>#N/A</v>
      </c>
      <c r="AR547" s="43" t="e">
        <f>IF(AR546&lt;'Retirement Calculator'!$B$68,AR546+1,NA())</f>
        <v>#N/A</v>
      </c>
      <c r="AS547" s="45" t="str">
        <f>IF(ISERROR(AR547),"",IF(AP547=AP546+1,AS546*(1+'Retirement Calculator'!$B$67),AS546))</f>
        <v/>
      </c>
      <c r="AT547" s="43" t="e">
        <f>IF(ISERROR(AS547),"",FV((1+'Retirement Calculator'!$B$57)^(1/12)-1,AR547,-AS547,,0))</f>
        <v>#N/A</v>
      </c>
      <c r="AU547" s="47" t="e">
        <f>SUM($AJ$5:AS547)</f>
        <v>#N/A</v>
      </c>
      <c r="AW547" s="43" t="str">
        <f>IF(I547="","",SUM($I$5:I547))</f>
        <v/>
      </c>
      <c r="AY547" s="43" t="str">
        <f t="shared" si="170"/>
        <v/>
      </c>
      <c r="AZ547" s="43" t="e">
        <f t="shared" si="171"/>
        <v>#N/A</v>
      </c>
      <c r="BA547" s="43" t="e">
        <f>IF(BA546&lt;'Retirement Calculator'!$B$68,BA546+1,NA())</f>
        <v>#N/A</v>
      </c>
      <c r="BB547" s="45" t="str">
        <f>IF(ISERROR(BA547),"",IF(AY547=AY546+1,BB546*(1+'Retirement Calculator'!$B$67),BB546))</f>
        <v/>
      </c>
      <c r="BC547" s="43" t="e">
        <f>IF(ISERROR(BB547),"",FV((1+'Retirement Calculator'!$B$58)^(1/12)-1,BA547,-BB547,,0))</f>
        <v>#N/A</v>
      </c>
      <c r="BD547" s="47" t="e">
        <f>SUM($AJ$5:BB547)</f>
        <v>#N/A</v>
      </c>
      <c r="BF547" s="43" t="str">
        <f>IF(O547="","",SUM($O$5:O547))</f>
        <v/>
      </c>
      <c r="BH547" s="43" t="str">
        <f t="shared" si="172"/>
        <v/>
      </c>
      <c r="BI547" s="43" t="e">
        <f t="shared" si="173"/>
        <v>#N/A</v>
      </c>
      <c r="BJ547" s="43" t="e">
        <f>IF(BJ546&lt;'Retirement Calculator'!$B$68,BJ546+1,NA())</f>
        <v>#N/A</v>
      </c>
      <c r="BM547" s="43" t="str">
        <f t="shared" si="174"/>
        <v/>
      </c>
      <c r="BN547" s="43" t="e">
        <f t="shared" si="175"/>
        <v>#N/A</v>
      </c>
      <c r="BO547" s="43" t="e">
        <f>IF(BO546&lt;'Retirement Calculator'!$B$68,BO546+1,NA())</f>
        <v>#N/A</v>
      </c>
      <c r="BR547" s="43" t="str">
        <f t="shared" si="176"/>
        <v/>
      </c>
      <c r="BS547" s="43" t="e">
        <f t="shared" si="177"/>
        <v>#N/A</v>
      </c>
      <c r="BT547" s="43" t="e">
        <f>IF(BT546&lt;'Retirement Calculator'!$B$68,BT546+1,NA())</f>
        <v>#N/A</v>
      </c>
      <c r="BW547" s="43" t="str">
        <f t="shared" si="178"/>
        <v/>
      </c>
      <c r="BX547" s="43" t="e">
        <f t="shared" si="179"/>
        <v>#N/A</v>
      </c>
      <c r="BY547" s="43" t="e">
        <f>IF(BY546&lt;'Retirement Calculator'!$B$68,BY546+1,NA())</f>
        <v>#N/A</v>
      </c>
    </row>
    <row r="548" spans="1:77">
      <c r="A548" s="44"/>
      <c r="B548" s="12" t="e">
        <f xml:space="preserve"> IF(ISERROR(F548),NA(),AI548)</f>
        <v>#N/A</v>
      </c>
      <c r="C548" s="71"/>
      <c r="D548" s="104"/>
      <c r="E548" s="99"/>
      <c r="F548" s="102" t="e">
        <f t="shared" si="163"/>
        <v>#N/A</v>
      </c>
      <c r="G548" s="103" t="str">
        <f>IF(D548="","",(D548+G547)*(1+((1+'Retirement Calculator'!$B$56)^(1/12)-1)))</f>
        <v/>
      </c>
      <c r="H548" s="55" t="str">
        <f>IF(C548="","",FV((1+'Retirement Calculator'!$B$56)^(1/12)-1,AI548,-C548,,0))</f>
        <v/>
      </c>
      <c r="I548" s="71"/>
      <c r="J548" s="99"/>
      <c r="K548" s="99"/>
      <c r="L548" s="102" t="e">
        <f t="shared" si="164"/>
        <v>#N/A</v>
      </c>
      <c r="M548" s="12" t="str">
        <f>IF(I548="","",FV((1+'Retirement Calculator'!$B$57)^(1/12)-1,AR548,-I548,,0))</f>
        <v/>
      </c>
      <c r="N548" s="12" t="str">
        <f>IF(J548="","",(J548+N547)*(1+((1+'Retirement Calculator'!$B$57)^(1/12)-1)))</f>
        <v/>
      </c>
      <c r="O548" s="71"/>
      <c r="P548" s="71"/>
      <c r="Q548" s="99"/>
      <c r="R548" s="69" t="e">
        <f t="shared" si="165"/>
        <v>#N/A</v>
      </c>
      <c r="S548" s="12" t="str">
        <f>IF(O548="","",FV((1+'Retirement Calculator'!$B$58)^(1/12)-1,BA548,-O548,,0))</f>
        <v/>
      </c>
      <c r="T548" s="43" t="str">
        <f>IF(P548="","",(P548+T547)*(1+((1+'Retirement Calculator'!$B$58)^(1/12)-1)))</f>
        <v/>
      </c>
      <c r="U548" s="71"/>
      <c r="V548" s="99"/>
      <c r="W548" s="108" t="str">
        <f>IF(U548="","",(U548+W547)*(1+((1+'Retirement Calculator'!$C$65)^(1/12)-1)))</f>
        <v/>
      </c>
      <c r="X548" s="73">
        <f t="shared" si="160"/>
        <v>0</v>
      </c>
      <c r="Y548" s="83" t="str">
        <f>IF(ISERROR(B548),"",SUM($X$5:X548))</f>
        <v/>
      </c>
      <c r="Z548" s="73">
        <f t="shared" si="161"/>
        <v>0</v>
      </c>
      <c r="AA548" s="83" t="str">
        <f>IF(ISERROR(B548),"",IF(Z548=0,NA(),SUM($Z$5:Z548)))</f>
        <v/>
      </c>
      <c r="AB548" s="83">
        <f t="shared" si="162"/>
        <v>0</v>
      </c>
      <c r="AC548" s="83" t="str">
        <f>IF(ISERROR(B548),"",IF(AB548=0,NA(),SUM($AB$5:AB548)))</f>
        <v/>
      </c>
      <c r="AD548" s="68" t="str">
        <f>IF(ISERROR(AI548),"",IF(AG548=AG547+1,AD547*(1+'Retirement Calculator'!$B$6),AD547))</f>
        <v/>
      </c>
      <c r="AE548" s="135"/>
      <c r="AF548" s="83" t="str">
        <f>IF(AE548="","",NPER((1+'Retirement Calculator'!$B$15)/(1+'Retirement Calculator'!$B$14)-1,-12*AE548,AA548,,1))</f>
        <v/>
      </c>
      <c r="AG548" s="129" t="str">
        <f t="shared" si="166"/>
        <v/>
      </c>
      <c r="AH548" s="43" t="e">
        <f t="shared" si="167"/>
        <v>#N/A</v>
      </c>
      <c r="AI548" s="43" t="e">
        <f>IF(AI547&lt;'Retirement Calculator'!$B$68,AI547+1,NA())</f>
        <v>#N/A</v>
      </c>
      <c r="AJ548" s="47" t="str">
        <f>IF(ISERROR(AI548),"",IF(AG548=AG547+1,AJ547*(1+'Retirement Calculator'!$B$67),AJ547))</f>
        <v/>
      </c>
      <c r="AK548" s="43" t="e">
        <f>IF(ISERROR(AJ548),"",FV((1+'Retirement Calculator'!$B$56)^(1/12)-1,AI548,-AJ548,,0))</f>
        <v>#N/A</v>
      </c>
      <c r="AL548" s="47">
        <f>SUM($AJ$5:AJ548)</f>
        <v>15743347.467671828</v>
      </c>
      <c r="AN548" s="43" t="str">
        <f>IF(C548="","",SUM($C$5:C548))</f>
        <v/>
      </c>
      <c r="AP548" s="43" t="str">
        <f t="shared" si="168"/>
        <v/>
      </c>
      <c r="AQ548" s="43" t="e">
        <f t="shared" si="169"/>
        <v>#N/A</v>
      </c>
      <c r="AR548" s="43" t="e">
        <f>IF(AR547&lt;'Retirement Calculator'!$B$68,AR547+1,NA())</f>
        <v>#N/A</v>
      </c>
      <c r="AS548" s="45" t="str">
        <f>IF(ISERROR(AR548),"",IF(AP548=AP547+1,AS547*(1+'Retirement Calculator'!$B$67),AS547))</f>
        <v/>
      </c>
      <c r="AT548" s="43" t="e">
        <f>IF(ISERROR(AS548),"",FV((1+'Retirement Calculator'!$B$57)^(1/12)-1,AR548,-AS548,,0))</f>
        <v>#N/A</v>
      </c>
      <c r="AU548" s="47" t="e">
        <f>SUM($AJ$5:AS548)</f>
        <v>#N/A</v>
      </c>
      <c r="AW548" s="43" t="str">
        <f>IF(I548="","",SUM($I$5:I548))</f>
        <v/>
      </c>
      <c r="AY548" s="43" t="str">
        <f t="shared" si="170"/>
        <v/>
      </c>
      <c r="AZ548" s="43" t="e">
        <f t="shared" si="171"/>
        <v>#N/A</v>
      </c>
      <c r="BA548" s="43" t="e">
        <f>IF(BA547&lt;'Retirement Calculator'!$B$68,BA547+1,NA())</f>
        <v>#N/A</v>
      </c>
      <c r="BB548" s="45" t="str">
        <f>IF(ISERROR(BA548),"",IF(AY548=AY547+1,BB547*(1+'Retirement Calculator'!$B$67),BB547))</f>
        <v/>
      </c>
      <c r="BC548" s="43" t="e">
        <f>IF(ISERROR(BB548),"",FV((1+'Retirement Calculator'!$B$58)^(1/12)-1,BA548,-BB548,,0))</f>
        <v>#N/A</v>
      </c>
      <c r="BD548" s="47" t="e">
        <f>SUM($AJ$5:BB548)</f>
        <v>#N/A</v>
      </c>
      <c r="BF548" s="43" t="str">
        <f>IF(O548="","",SUM($O$5:O548))</f>
        <v/>
      </c>
      <c r="BH548" s="43" t="str">
        <f t="shared" si="172"/>
        <v/>
      </c>
      <c r="BI548" s="43" t="e">
        <f t="shared" si="173"/>
        <v>#N/A</v>
      </c>
      <c r="BJ548" s="43" t="e">
        <f>IF(BJ547&lt;'Retirement Calculator'!$B$68,BJ547+1,NA())</f>
        <v>#N/A</v>
      </c>
      <c r="BM548" s="43" t="str">
        <f t="shared" si="174"/>
        <v/>
      </c>
      <c r="BN548" s="43" t="e">
        <f t="shared" si="175"/>
        <v>#N/A</v>
      </c>
      <c r="BO548" s="43" t="e">
        <f>IF(BO547&lt;'Retirement Calculator'!$B$68,BO547+1,NA())</f>
        <v>#N/A</v>
      </c>
      <c r="BR548" s="43" t="str">
        <f t="shared" si="176"/>
        <v/>
      </c>
      <c r="BS548" s="43" t="e">
        <f t="shared" si="177"/>
        <v>#N/A</v>
      </c>
      <c r="BT548" s="43" t="e">
        <f>IF(BT547&lt;'Retirement Calculator'!$B$68,BT547+1,NA())</f>
        <v>#N/A</v>
      </c>
      <c r="BW548" s="43" t="str">
        <f t="shared" si="178"/>
        <v/>
      </c>
      <c r="BX548" s="43" t="e">
        <f t="shared" si="179"/>
        <v>#N/A</v>
      </c>
      <c r="BY548" s="43" t="e">
        <f>IF(BY547&lt;'Retirement Calculator'!$B$68,BY547+1,NA())</f>
        <v>#N/A</v>
      </c>
    </row>
    <row r="549" spans="1:77">
      <c r="A549" s="44"/>
      <c r="B549" s="12" t="e">
        <f xml:space="preserve"> IF(ISERROR(F549),NA(),AI549)</f>
        <v>#N/A</v>
      </c>
      <c r="C549" s="71"/>
      <c r="D549" s="104"/>
      <c r="E549" s="99"/>
      <c r="F549" s="102" t="e">
        <f t="shared" si="163"/>
        <v>#N/A</v>
      </c>
      <c r="G549" s="103" t="str">
        <f>IF(D549="","",(D549+G548)*(1+((1+'Retirement Calculator'!$B$56)^(1/12)-1)))</f>
        <v/>
      </c>
      <c r="H549" s="55" t="str">
        <f>IF(C549="","",FV((1+'Retirement Calculator'!$B$56)^(1/12)-1,AI549,-C549,,0))</f>
        <v/>
      </c>
      <c r="I549" s="71"/>
      <c r="J549" s="99"/>
      <c r="K549" s="99"/>
      <c r="L549" s="102" t="e">
        <f t="shared" si="164"/>
        <v>#N/A</v>
      </c>
      <c r="M549" s="12" t="str">
        <f>IF(I549="","",FV((1+'Retirement Calculator'!$B$57)^(1/12)-1,AR549,-I549,,0))</f>
        <v/>
      </c>
      <c r="N549" s="12" t="str">
        <f>IF(J549="","",(J549+N548)*(1+((1+'Retirement Calculator'!$B$57)^(1/12)-1)))</f>
        <v/>
      </c>
      <c r="O549" s="71"/>
      <c r="P549" s="71"/>
      <c r="Q549" s="99"/>
      <c r="R549" s="69" t="e">
        <f t="shared" si="165"/>
        <v>#N/A</v>
      </c>
      <c r="S549" s="12" t="str">
        <f>IF(O549="","",FV((1+'Retirement Calculator'!$B$58)^(1/12)-1,BA549,-O549,,0))</f>
        <v/>
      </c>
      <c r="T549" s="43" t="str">
        <f>IF(P549="","",(P549+T548)*(1+((1+'Retirement Calculator'!$B$58)^(1/12)-1)))</f>
        <v/>
      </c>
      <c r="U549" s="71"/>
      <c r="V549" s="99"/>
      <c r="W549" s="108" t="str">
        <f>IF(U549="","",(U549+W548)*(1+((1+'Retirement Calculator'!$C$65)^(1/12)-1)))</f>
        <v/>
      </c>
      <c r="X549" s="73">
        <f t="shared" si="160"/>
        <v>0</v>
      </c>
      <c r="Y549" s="83" t="str">
        <f>IF(ISERROR(B549),"",SUM($X$5:X549))</f>
        <v/>
      </c>
      <c r="Z549" s="73">
        <f t="shared" si="161"/>
        <v>0</v>
      </c>
      <c r="AA549" s="83" t="str">
        <f>IF(ISERROR(B549),"",IF(Z549=0,NA(),SUM($Z$5:Z549)))</f>
        <v/>
      </c>
      <c r="AB549" s="83">
        <f t="shared" si="162"/>
        <v>0</v>
      </c>
      <c r="AC549" s="83" t="str">
        <f>IF(ISERROR(B549),"",IF(AB549=0,NA(),SUM($AB$5:AB549)))</f>
        <v/>
      </c>
      <c r="AD549" s="68" t="str">
        <f>IF(ISERROR(AI549),"",IF(AG549=AG548+1,AD548*(1+'Retirement Calculator'!$B$6),AD548))</f>
        <v/>
      </c>
      <c r="AE549" s="135"/>
      <c r="AF549" s="83" t="str">
        <f>IF(AE549="","",NPER((1+'Retirement Calculator'!$B$15)/(1+'Retirement Calculator'!$B$14)-1,-12*AE549,AA549,,1))</f>
        <v/>
      </c>
      <c r="AG549" s="129" t="str">
        <f t="shared" si="166"/>
        <v/>
      </c>
      <c r="AH549" s="43" t="e">
        <f t="shared" si="167"/>
        <v>#N/A</v>
      </c>
      <c r="AI549" s="43" t="e">
        <f>IF(AI548&lt;'Retirement Calculator'!$B$68,AI548+1,NA())</f>
        <v>#N/A</v>
      </c>
      <c r="AJ549" s="47" t="str">
        <f>IF(ISERROR(AI549),"",IF(AG549=AG548+1,AJ548*(1+'Retirement Calculator'!$B$67),AJ548))</f>
        <v/>
      </c>
      <c r="AK549" s="43" t="e">
        <f>IF(ISERROR(AJ549),"",FV((1+'Retirement Calculator'!$B$56)^(1/12)-1,AI549,-AJ549,,0))</f>
        <v>#N/A</v>
      </c>
      <c r="AL549" s="47">
        <f>SUM($AJ$5:AJ549)</f>
        <v>15743347.467671828</v>
      </c>
      <c r="AN549" s="43" t="str">
        <f>IF(C549="","",SUM($C$5:C549))</f>
        <v/>
      </c>
      <c r="AP549" s="43" t="str">
        <f t="shared" si="168"/>
        <v/>
      </c>
      <c r="AQ549" s="43" t="e">
        <f t="shared" si="169"/>
        <v>#N/A</v>
      </c>
      <c r="AR549" s="43" t="e">
        <f>IF(AR548&lt;'Retirement Calculator'!$B$68,AR548+1,NA())</f>
        <v>#N/A</v>
      </c>
      <c r="AS549" s="45" t="str">
        <f>IF(ISERROR(AR549),"",IF(AP549=AP548+1,AS548*(1+'Retirement Calculator'!$B$67),AS548))</f>
        <v/>
      </c>
      <c r="AT549" s="43" t="e">
        <f>IF(ISERROR(AS549),"",FV((1+'Retirement Calculator'!$B$57)^(1/12)-1,AR549,-AS549,,0))</f>
        <v>#N/A</v>
      </c>
      <c r="AU549" s="47" t="e">
        <f>SUM($AJ$5:AS549)</f>
        <v>#N/A</v>
      </c>
      <c r="AW549" s="43" t="str">
        <f>IF(I549="","",SUM($I$5:I549))</f>
        <v/>
      </c>
      <c r="AY549" s="43" t="str">
        <f t="shared" si="170"/>
        <v/>
      </c>
      <c r="AZ549" s="43" t="e">
        <f t="shared" si="171"/>
        <v>#N/A</v>
      </c>
      <c r="BA549" s="43" t="e">
        <f>IF(BA548&lt;'Retirement Calculator'!$B$68,BA548+1,NA())</f>
        <v>#N/A</v>
      </c>
      <c r="BB549" s="45" t="str">
        <f>IF(ISERROR(BA549),"",IF(AY549=AY548+1,BB548*(1+'Retirement Calculator'!$B$67),BB548))</f>
        <v/>
      </c>
      <c r="BC549" s="43" t="e">
        <f>IF(ISERROR(BB549),"",FV((1+'Retirement Calculator'!$B$58)^(1/12)-1,BA549,-BB549,,0))</f>
        <v>#N/A</v>
      </c>
      <c r="BD549" s="47" t="e">
        <f>SUM($AJ$5:BB549)</f>
        <v>#N/A</v>
      </c>
      <c r="BF549" s="43" t="str">
        <f>IF(O549="","",SUM($O$5:O549))</f>
        <v/>
      </c>
      <c r="BH549" s="43" t="str">
        <f t="shared" si="172"/>
        <v/>
      </c>
      <c r="BI549" s="43" t="e">
        <f t="shared" si="173"/>
        <v>#N/A</v>
      </c>
      <c r="BJ549" s="43" t="e">
        <f>IF(BJ548&lt;'Retirement Calculator'!$B$68,BJ548+1,NA())</f>
        <v>#N/A</v>
      </c>
      <c r="BM549" s="43" t="str">
        <f t="shared" si="174"/>
        <v/>
      </c>
      <c r="BN549" s="43" t="e">
        <f t="shared" si="175"/>
        <v>#N/A</v>
      </c>
      <c r="BO549" s="43" t="e">
        <f>IF(BO548&lt;'Retirement Calculator'!$B$68,BO548+1,NA())</f>
        <v>#N/A</v>
      </c>
      <c r="BR549" s="43" t="str">
        <f t="shared" si="176"/>
        <v/>
      </c>
      <c r="BS549" s="43" t="e">
        <f t="shared" si="177"/>
        <v>#N/A</v>
      </c>
      <c r="BT549" s="43" t="e">
        <f>IF(BT548&lt;'Retirement Calculator'!$B$68,BT548+1,NA())</f>
        <v>#N/A</v>
      </c>
      <c r="BW549" s="43" t="str">
        <f t="shared" si="178"/>
        <v/>
      </c>
      <c r="BX549" s="43" t="e">
        <f t="shared" si="179"/>
        <v>#N/A</v>
      </c>
      <c r="BY549" s="43" t="e">
        <f>IF(BY548&lt;'Retirement Calculator'!$B$68,BY548+1,NA())</f>
        <v>#N/A</v>
      </c>
    </row>
    <row r="550" spans="1:77">
      <c r="A550" s="44"/>
      <c r="B550" s="12" t="e">
        <f xml:space="preserve"> IF(ISERROR(F550),NA(),AI550)</f>
        <v>#N/A</v>
      </c>
      <c r="C550" s="71"/>
      <c r="D550" s="104"/>
      <c r="E550" s="99"/>
      <c r="F550" s="102" t="e">
        <f t="shared" si="163"/>
        <v>#N/A</v>
      </c>
      <c r="G550" s="103" t="str">
        <f>IF(D550="","",(D550+G549)*(1+((1+'Retirement Calculator'!$B$56)^(1/12)-1)))</f>
        <v/>
      </c>
      <c r="H550" s="55" t="str">
        <f>IF(C550="","",FV((1+'Retirement Calculator'!$B$56)^(1/12)-1,AI550,-C550,,0))</f>
        <v/>
      </c>
      <c r="I550" s="71"/>
      <c r="J550" s="99"/>
      <c r="K550" s="99"/>
      <c r="L550" s="102" t="e">
        <f t="shared" si="164"/>
        <v>#N/A</v>
      </c>
      <c r="M550" s="12" t="str">
        <f>IF(I550="","",FV((1+'Retirement Calculator'!$B$57)^(1/12)-1,AR550,-I550,,0))</f>
        <v/>
      </c>
      <c r="N550" s="12" t="str">
        <f>IF(J550="","",(J550+N549)*(1+((1+'Retirement Calculator'!$B$57)^(1/12)-1)))</f>
        <v/>
      </c>
      <c r="O550" s="71"/>
      <c r="P550" s="71"/>
      <c r="Q550" s="99"/>
      <c r="R550" s="69" t="e">
        <f t="shared" si="165"/>
        <v>#N/A</v>
      </c>
      <c r="S550" s="12" t="str">
        <f>IF(O550="","",FV((1+'Retirement Calculator'!$B$58)^(1/12)-1,BA550,-O550,,0))</f>
        <v/>
      </c>
      <c r="T550" s="43" t="str">
        <f>IF(P550="","",(P550+T549)*(1+((1+'Retirement Calculator'!$B$58)^(1/12)-1)))</f>
        <v/>
      </c>
      <c r="U550" s="71"/>
      <c r="V550" s="99"/>
      <c r="W550" s="108" t="str">
        <f>IF(U550="","",(U550+W549)*(1+((1+'Retirement Calculator'!$C$65)^(1/12)-1)))</f>
        <v/>
      </c>
      <c r="X550" s="73">
        <f t="shared" si="160"/>
        <v>0</v>
      </c>
      <c r="Y550" s="83" t="str">
        <f>IF(ISERROR(B550),"",SUM($X$5:X550))</f>
        <v/>
      </c>
      <c r="Z550" s="73">
        <f t="shared" si="161"/>
        <v>0</v>
      </c>
      <c r="AA550" s="83" t="str">
        <f>IF(ISERROR(B550),"",IF(Z550=0,NA(),SUM($Z$5:Z550)))</f>
        <v/>
      </c>
      <c r="AB550" s="83">
        <f t="shared" si="162"/>
        <v>0</v>
      </c>
      <c r="AC550" s="83" t="str">
        <f>IF(ISERROR(B550),"",IF(AB550=0,NA(),SUM($AB$5:AB550)))</f>
        <v/>
      </c>
      <c r="AD550" s="68" t="str">
        <f>IF(ISERROR(AI550),"",IF(AG550=AG549+1,AD549*(1+'Retirement Calculator'!$B$6),AD549))</f>
        <v/>
      </c>
      <c r="AE550" s="135"/>
      <c r="AF550" s="83" t="str">
        <f>IF(AE550="","",NPER((1+'Retirement Calculator'!$B$15)/(1+'Retirement Calculator'!$B$14)-1,-12*AE550,AA550,,1))</f>
        <v/>
      </c>
      <c r="AG550" s="129" t="str">
        <f t="shared" si="166"/>
        <v/>
      </c>
      <c r="AH550" s="43" t="e">
        <f t="shared" si="167"/>
        <v>#N/A</v>
      </c>
      <c r="AI550" s="43" t="e">
        <f>IF(AI549&lt;'Retirement Calculator'!$B$68,AI549+1,NA())</f>
        <v>#N/A</v>
      </c>
      <c r="AJ550" s="47" t="str">
        <f>IF(ISERROR(AI550),"",IF(AG550=AG549+1,AJ549*(1+'Retirement Calculator'!$B$67),AJ549))</f>
        <v/>
      </c>
      <c r="AK550" s="43" t="e">
        <f>IF(ISERROR(AJ550),"",FV((1+'Retirement Calculator'!$B$56)^(1/12)-1,AI550,-AJ550,,0))</f>
        <v>#N/A</v>
      </c>
      <c r="AL550" s="47">
        <f>SUM($AJ$5:AJ550)</f>
        <v>15743347.467671828</v>
      </c>
      <c r="AN550" s="43" t="str">
        <f>IF(C550="","",SUM($C$5:C550))</f>
        <v/>
      </c>
      <c r="AP550" s="43" t="str">
        <f t="shared" si="168"/>
        <v/>
      </c>
      <c r="AQ550" s="43" t="e">
        <f t="shared" si="169"/>
        <v>#N/A</v>
      </c>
      <c r="AR550" s="43" t="e">
        <f>IF(AR549&lt;'Retirement Calculator'!$B$68,AR549+1,NA())</f>
        <v>#N/A</v>
      </c>
      <c r="AS550" s="45" t="str">
        <f>IF(ISERROR(AR550),"",IF(AP550=AP549+1,AS549*(1+'Retirement Calculator'!$B$67),AS549))</f>
        <v/>
      </c>
      <c r="AT550" s="43" t="e">
        <f>IF(ISERROR(AS550),"",FV((1+'Retirement Calculator'!$B$57)^(1/12)-1,AR550,-AS550,,0))</f>
        <v>#N/A</v>
      </c>
      <c r="AU550" s="47" t="e">
        <f>SUM($AJ$5:AS550)</f>
        <v>#N/A</v>
      </c>
      <c r="AW550" s="43" t="str">
        <f>IF(I550="","",SUM($I$5:I550))</f>
        <v/>
      </c>
      <c r="AY550" s="43" t="str">
        <f t="shared" si="170"/>
        <v/>
      </c>
      <c r="AZ550" s="43" t="e">
        <f t="shared" si="171"/>
        <v>#N/A</v>
      </c>
      <c r="BA550" s="43" t="e">
        <f>IF(BA549&lt;'Retirement Calculator'!$B$68,BA549+1,NA())</f>
        <v>#N/A</v>
      </c>
      <c r="BB550" s="45" t="str">
        <f>IF(ISERROR(BA550),"",IF(AY550=AY549+1,BB549*(1+'Retirement Calculator'!$B$67),BB549))</f>
        <v/>
      </c>
      <c r="BC550" s="43" t="e">
        <f>IF(ISERROR(BB550),"",FV((1+'Retirement Calculator'!$B$58)^(1/12)-1,BA550,-BB550,,0))</f>
        <v>#N/A</v>
      </c>
      <c r="BD550" s="47" t="e">
        <f>SUM($AJ$5:BB550)</f>
        <v>#N/A</v>
      </c>
      <c r="BF550" s="43" t="str">
        <f>IF(O550="","",SUM($O$5:O550))</f>
        <v/>
      </c>
      <c r="BH550" s="43" t="str">
        <f t="shared" si="172"/>
        <v/>
      </c>
      <c r="BI550" s="43" t="e">
        <f t="shared" si="173"/>
        <v>#N/A</v>
      </c>
      <c r="BJ550" s="43" t="e">
        <f>IF(BJ549&lt;'Retirement Calculator'!$B$68,BJ549+1,NA())</f>
        <v>#N/A</v>
      </c>
      <c r="BM550" s="43" t="str">
        <f t="shared" si="174"/>
        <v/>
      </c>
      <c r="BN550" s="43" t="e">
        <f t="shared" si="175"/>
        <v>#N/A</v>
      </c>
      <c r="BO550" s="43" t="e">
        <f>IF(BO549&lt;'Retirement Calculator'!$B$68,BO549+1,NA())</f>
        <v>#N/A</v>
      </c>
      <c r="BR550" s="43" t="str">
        <f t="shared" si="176"/>
        <v/>
      </c>
      <c r="BS550" s="43" t="e">
        <f t="shared" si="177"/>
        <v>#N/A</v>
      </c>
      <c r="BT550" s="43" t="e">
        <f>IF(BT549&lt;'Retirement Calculator'!$B$68,BT549+1,NA())</f>
        <v>#N/A</v>
      </c>
      <c r="BW550" s="43" t="str">
        <f t="shared" si="178"/>
        <v/>
      </c>
      <c r="BX550" s="43" t="e">
        <f t="shared" si="179"/>
        <v>#N/A</v>
      </c>
      <c r="BY550" s="43" t="e">
        <f>IF(BY549&lt;'Retirement Calculator'!$B$68,BY549+1,NA())</f>
        <v>#N/A</v>
      </c>
    </row>
    <row r="551" spans="1:77">
      <c r="A551" s="44"/>
      <c r="B551" s="12" t="e">
        <f xml:space="preserve"> IF(ISERROR(F551),NA(),AI551)</f>
        <v>#N/A</v>
      </c>
      <c r="C551" s="71"/>
      <c r="D551" s="104"/>
      <c r="E551" s="99"/>
      <c r="F551" s="102" t="e">
        <f t="shared" si="163"/>
        <v>#N/A</v>
      </c>
      <c r="G551" s="103" t="str">
        <f>IF(D551="","",(D551+G550)*(1+((1+'Retirement Calculator'!$B$56)^(1/12)-1)))</f>
        <v/>
      </c>
      <c r="H551" s="55" t="str">
        <f>IF(C551="","",FV((1+'Retirement Calculator'!$B$56)^(1/12)-1,AI551,-C551,,0))</f>
        <v/>
      </c>
      <c r="I551" s="71"/>
      <c r="J551" s="99"/>
      <c r="K551" s="99"/>
      <c r="L551" s="102" t="e">
        <f t="shared" si="164"/>
        <v>#N/A</v>
      </c>
      <c r="M551" s="12" t="str">
        <f>IF(I551="","",FV((1+'Retirement Calculator'!$B$57)^(1/12)-1,AR551,-I551,,0))</f>
        <v/>
      </c>
      <c r="N551" s="12" t="str">
        <f>IF(J551="","",(J551+N550)*(1+((1+'Retirement Calculator'!$B$57)^(1/12)-1)))</f>
        <v/>
      </c>
      <c r="O551" s="71"/>
      <c r="P551" s="71"/>
      <c r="Q551" s="99"/>
      <c r="R551" s="69" t="e">
        <f t="shared" si="165"/>
        <v>#N/A</v>
      </c>
      <c r="S551" s="12" t="str">
        <f>IF(O551="","",FV((1+'Retirement Calculator'!$B$58)^(1/12)-1,BA551,-O551,,0))</f>
        <v/>
      </c>
      <c r="T551" s="43" t="str">
        <f>IF(P551="","",(P551+T550)*(1+((1+'Retirement Calculator'!$B$58)^(1/12)-1)))</f>
        <v/>
      </c>
      <c r="U551" s="71"/>
      <c r="V551" s="99"/>
      <c r="W551" s="108" t="str">
        <f>IF(U551="","",(U551+W550)*(1+((1+'Retirement Calculator'!$C$65)^(1/12)-1)))</f>
        <v/>
      </c>
      <c r="X551" s="73">
        <f t="shared" si="160"/>
        <v>0</v>
      </c>
      <c r="Y551" s="83" t="str">
        <f>IF(ISERROR(B551),"",SUM($X$5:X551))</f>
        <v/>
      </c>
      <c r="Z551" s="73">
        <f t="shared" si="161"/>
        <v>0</v>
      </c>
      <c r="AA551" s="83" t="str">
        <f>IF(ISERROR(B551),"",IF(Z551=0,NA(),SUM($Z$5:Z551)))</f>
        <v/>
      </c>
      <c r="AB551" s="83">
        <f t="shared" si="162"/>
        <v>0</v>
      </c>
      <c r="AC551" s="83" t="str">
        <f>IF(ISERROR(B551),"",IF(AB551=0,NA(),SUM($AB$5:AB551)))</f>
        <v/>
      </c>
      <c r="AD551" s="68" t="str">
        <f>IF(ISERROR(AI551),"",IF(AG551=AG550+1,AD550*(1+'Retirement Calculator'!$B$6),AD550))</f>
        <v/>
      </c>
      <c r="AE551" s="135"/>
      <c r="AF551" s="83" t="str">
        <f>IF(AE551="","",NPER((1+'Retirement Calculator'!$B$15)/(1+'Retirement Calculator'!$B$14)-1,-12*AE551,AA551,,1))</f>
        <v/>
      </c>
      <c r="AG551" s="129" t="str">
        <f t="shared" si="166"/>
        <v/>
      </c>
      <c r="AH551" s="43" t="e">
        <f t="shared" si="167"/>
        <v>#N/A</v>
      </c>
      <c r="AI551" s="43" t="e">
        <f>IF(AI550&lt;'Retirement Calculator'!$B$68,AI550+1,NA())</f>
        <v>#N/A</v>
      </c>
      <c r="AJ551" s="47" t="str">
        <f>IF(ISERROR(AI551),"",IF(AG551=AG550+1,AJ550*(1+'Retirement Calculator'!$B$67),AJ550))</f>
        <v/>
      </c>
      <c r="AK551" s="43" t="e">
        <f>IF(ISERROR(AJ551),"",FV((1+'Retirement Calculator'!$B$56)^(1/12)-1,AI551,-AJ551,,0))</f>
        <v>#N/A</v>
      </c>
      <c r="AL551" s="47">
        <f>SUM($AJ$5:AJ551)</f>
        <v>15743347.467671828</v>
      </c>
      <c r="AN551" s="43" t="str">
        <f>IF(C551="","",SUM($C$5:C551))</f>
        <v/>
      </c>
      <c r="AP551" s="43" t="str">
        <f t="shared" si="168"/>
        <v/>
      </c>
      <c r="AQ551" s="43" t="e">
        <f t="shared" si="169"/>
        <v>#N/A</v>
      </c>
      <c r="AR551" s="43" t="e">
        <f>IF(AR550&lt;'Retirement Calculator'!$B$68,AR550+1,NA())</f>
        <v>#N/A</v>
      </c>
      <c r="AS551" s="45" t="str">
        <f>IF(ISERROR(AR551),"",IF(AP551=AP550+1,AS550*(1+'Retirement Calculator'!$B$67),AS550))</f>
        <v/>
      </c>
      <c r="AT551" s="43" t="e">
        <f>IF(ISERROR(AS551),"",FV((1+'Retirement Calculator'!$B$57)^(1/12)-1,AR551,-AS551,,0))</f>
        <v>#N/A</v>
      </c>
      <c r="AU551" s="47" t="e">
        <f>SUM($AJ$5:AS551)</f>
        <v>#N/A</v>
      </c>
      <c r="AW551" s="43" t="str">
        <f>IF(I551="","",SUM($I$5:I551))</f>
        <v/>
      </c>
      <c r="AY551" s="43" t="str">
        <f t="shared" si="170"/>
        <v/>
      </c>
      <c r="AZ551" s="43" t="e">
        <f t="shared" si="171"/>
        <v>#N/A</v>
      </c>
      <c r="BA551" s="43" t="e">
        <f>IF(BA550&lt;'Retirement Calculator'!$B$68,BA550+1,NA())</f>
        <v>#N/A</v>
      </c>
      <c r="BB551" s="45" t="str">
        <f>IF(ISERROR(BA551),"",IF(AY551=AY550+1,BB550*(1+'Retirement Calculator'!$B$67),BB550))</f>
        <v/>
      </c>
      <c r="BC551" s="43" t="e">
        <f>IF(ISERROR(BB551),"",FV((1+'Retirement Calculator'!$B$58)^(1/12)-1,BA551,-BB551,,0))</f>
        <v>#N/A</v>
      </c>
      <c r="BD551" s="47" t="e">
        <f>SUM($AJ$5:BB551)</f>
        <v>#N/A</v>
      </c>
      <c r="BF551" s="43" t="str">
        <f>IF(O551="","",SUM($O$5:O551))</f>
        <v/>
      </c>
      <c r="BH551" s="43" t="str">
        <f t="shared" si="172"/>
        <v/>
      </c>
      <c r="BI551" s="43" t="e">
        <f t="shared" si="173"/>
        <v>#N/A</v>
      </c>
      <c r="BJ551" s="43" t="e">
        <f>IF(BJ550&lt;'Retirement Calculator'!$B$68,BJ550+1,NA())</f>
        <v>#N/A</v>
      </c>
      <c r="BM551" s="43" t="str">
        <f t="shared" si="174"/>
        <v/>
      </c>
      <c r="BN551" s="43" t="e">
        <f t="shared" si="175"/>
        <v>#N/A</v>
      </c>
      <c r="BO551" s="43" t="e">
        <f>IF(BO550&lt;'Retirement Calculator'!$B$68,BO550+1,NA())</f>
        <v>#N/A</v>
      </c>
      <c r="BR551" s="43" t="str">
        <f t="shared" si="176"/>
        <v/>
      </c>
      <c r="BS551" s="43" t="e">
        <f t="shared" si="177"/>
        <v>#N/A</v>
      </c>
      <c r="BT551" s="43" t="e">
        <f>IF(BT550&lt;'Retirement Calculator'!$B$68,BT550+1,NA())</f>
        <v>#N/A</v>
      </c>
      <c r="BW551" s="43" t="str">
        <f t="shared" si="178"/>
        <v/>
      </c>
      <c r="BX551" s="43" t="e">
        <f t="shared" si="179"/>
        <v>#N/A</v>
      </c>
      <c r="BY551" s="43" t="e">
        <f>IF(BY550&lt;'Retirement Calculator'!$B$68,BY550+1,NA())</f>
        <v>#N/A</v>
      </c>
    </row>
    <row r="552" spans="1:77">
      <c r="A552" s="44"/>
      <c r="B552" s="12" t="e">
        <f xml:space="preserve"> IF(ISERROR(F552),NA(),AI552)</f>
        <v>#N/A</v>
      </c>
      <c r="C552" s="71"/>
      <c r="D552" s="104"/>
      <c r="E552" s="99"/>
      <c r="F552" s="102" t="e">
        <f t="shared" si="163"/>
        <v>#N/A</v>
      </c>
      <c r="G552" s="103" t="str">
        <f>IF(D552="","",(D552+G551)*(1+((1+'Retirement Calculator'!$B$56)^(1/12)-1)))</f>
        <v/>
      </c>
      <c r="H552" s="55" t="str">
        <f>IF(C552="","",FV((1+'Retirement Calculator'!$B$56)^(1/12)-1,AI552,-C552,,0))</f>
        <v/>
      </c>
      <c r="I552" s="71"/>
      <c r="J552" s="99"/>
      <c r="K552" s="99"/>
      <c r="L552" s="102" t="e">
        <f t="shared" si="164"/>
        <v>#N/A</v>
      </c>
      <c r="M552" s="12" t="str">
        <f>IF(I552="","",FV((1+'Retirement Calculator'!$B$57)^(1/12)-1,AR552,-I552,,0))</f>
        <v/>
      </c>
      <c r="N552" s="12" t="str">
        <f>IF(J552="","",(J552+N551)*(1+((1+'Retirement Calculator'!$B$57)^(1/12)-1)))</f>
        <v/>
      </c>
      <c r="O552" s="71"/>
      <c r="P552" s="71"/>
      <c r="Q552" s="99"/>
      <c r="R552" s="69" t="e">
        <f t="shared" si="165"/>
        <v>#N/A</v>
      </c>
      <c r="S552" s="12" t="str">
        <f>IF(O552="","",FV((1+'Retirement Calculator'!$B$58)^(1/12)-1,BA552,-O552,,0))</f>
        <v/>
      </c>
      <c r="T552" s="43" t="str">
        <f>IF(P552="","",(P552+T551)*(1+((1+'Retirement Calculator'!$B$58)^(1/12)-1)))</f>
        <v/>
      </c>
      <c r="U552" s="71"/>
      <c r="V552" s="99"/>
      <c r="W552" s="108" t="str">
        <f>IF(U552="","",(U552+W551)*(1+((1+'Retirement Calculator'!$C$65)^(1/12)-1)))</f>
        <v/>
      </c>
      <c r="X552" s="73">
        <f t="shared" si="160"/>
        <v>0</v>
      </c>
      <c r="Y552" s="83" t="str">
        <f>IF(ISERROR(B552),"",SUM($X$5:X552))</f>
        <v/>
      </c>
      <c r="Z552" s="73">
        <f t="shared" si="161"/>
        <v>0</v>
      </c>
      <c r="AA552" s="83" t="str">
        <f>IF(ISERROR(B552),"",IF(Z552=0,NA(),SUM($Z$5:Z552)))</f>
        <v/>
      </c>
      <c r="AB552" s="83">
        <f t="shared" si="162"/>
        <v>0</v>
      </c>
      <c r="AC552" s="83" t="str">
        <f>IF(ISERROR(B552),"",IF(AB552=0,NA(),SUM($AB$5:AB552)))</f>
        <v/>
      </c>
      <c r="AD552" s="68" t="str">
        <f>IF(ISERROR(AI552),"",IF(AG552=AG551+1,AD551*(1+'Retirement Calculator'!$B$6),AD551))</f>
        <v/>
      </c>
      <c r="AE552" s="135"/>
      <c r="AF552" s="83" t="str">
        <f>IF(AE552="","",NPER((1+'Retirement Calculator'!$B$15)/(1+'Retirement Calculator'!$B$14)-1,-12*AE552,AA552,,1))</f>
        <v/>
      </c>
      <c r="AG552" s="129" t="str">
        <f t="shared" si="166"/>
        <v/>
      </c>
      <c r="AH552" s="43" t="e">
        <f t="shared" si="167"/>
        <v>#N/A</v>
      </c>
      <c r="AI552" s="43" t="e">
        <f>IF(AI551&lt;'Retirement Calculator'!$B$68,AI551+1,NA())</f>
        <v>#N/A</v>
      </c>
      <c r="AJ552" s="47" t="str">
        <f>IF(ISERROR(AI552),"",IF(AG552=AG551+1,AJ551*(1+'Retirement Calculator'!$B$67),AJ551))</f>
        <v/>
      </c>
      <c r="AK552" s="43" t="e">
        <f>IF(ISERROR(AJ552),"",FV((1+'Retirement Calculator'!$B$56)^(1/12)-1,AI552,-AJ552,,0))</f>
        <v>#N/A</v>
      </c>
      <c r="AL552" s="47">
        <f>SUM($AJ$5:AJ552)</f>
        <v>15743347.467671828</v>
      </c>
      <c r="AN552" s="43" t="str">
        <f>IF(C552="","",SUM($C$5:C552))</f>
        <v/>
      </c>
      <c r="AP552" s="43" t="str">
        <f t="shared" si="168"/>
        <v/>
      </c>
      <c r="AQ552" s="43" t="e">
        <f t="shared" si="169"/>
        <v>#N/A</v>
      </c>
      <c r="AR552" s="43" t="e">
        <f>IF(AR551&lt;'Retirement Calculator'!$B$68,AR551+1,NA())</f>
        <v>#N/A</v>
      </c>
      <c r="AS552" s="45" t="str">
        <f>IF(ISERROR(AR552),"",IF(AP552=AP551+1,AS551*(1+'Retirement Calculator'!$B$67),AS551))</f>
        <v/>
      </c>
      <c r="AT552" s="43" t="e">
        <f>IF(ISERROR(AS552),"",FV((1+'Retirement Calculator'!$B$57)^(1/12)-1,AR552,-AS552,,0))</f>
        <v>#N/A</v>
      </c>
      <c r="AU552" s="47" t="e">
        <f>SUM($AJ$5:AS552)</f>
        <v>#N/A</v>
      </c>
      <c r="AW552" s="43" t="str">
        <f>IF(I552="","",SUM($I$5:I552))</f>
        <v/>
      </c>
      <c r="AY552" s="43" t="str">
        <f t="shared" si="170"/>
        <v/>
      </c>
      <c r="AZ552" s="43" t="e">
        <f t="shared" si="171"/>
        <v>#N/A</v>
      </c>
      <c r="BA552" s="43" t="e">
        <f>IF(BA551&lt;'Retirement Calculator'!$B$68,BA551+1,NA())</f>
        <v>#N/A</v>
      </c>
      <c r="BB552" s="45" t="str">
        <f>IF(ISERROR(BA552),"",IF(AY552=AY551+1,BB551*(1+'Retirement Calculator'!$B$67),BB551))</f>
        <v/>
      </c>
      <c r="BC552" s="43" t="e">
        <f>IF(ISERROR(BB552),"",FV((1+'Retirement Calculator'!$B$58)^(1/12)-1,BA552,-BB552,,0))</f>
        <v>#N/A</v>
      </c>
      <c r="BD552" s="47" t="e">
        <f>SUM($AJ$5:BB552)</f>
        <v>#N/A</v>
      </c>
      <c r="BF552" s="43" t="str">
        <f>IF(O552="","",SUM($O$5:O552))</f>
        <v/>
      </c>
      <c r="BH552" s="43" t="str">
        <f t="shared" si="172"/>
        <v/>
      </c>
      <c r="BI552" s="43" t="e">
        <f t="shared" si="173"/>
        <v>#N/A</v>
      </c>
      <c r="BJ552" s="43" t="e">
        <f>IF(BJ551&lt;'Retirement Calculator'!$B$68,BJ551+1,NA())</f>
        <v>#N/A</v>
      </c>
      <c r="BM552" s="43" t="str">
        <f t="shared" si="174"/>
        <v/>
      </c>
      <c r="BN552" s="43" t="e">
        <f t="shared" si="175"/>
        <v>#N/A</v>
      </c>
      <c r="BO552" s="43" t="e">
        <f>IF(BO551&lt;'Retirement Calculator'!$B$68,BO551+1,NA())</f>
        <v>#N/A</v>
      </c>
      <c r="BR552" s="43" t="str">
        <f t="shared" si="176"/>
        <v/>
      </c>
      <c r="BS552" s="43" t="e">
        <f t="shared" si="177"/>
        <v>#N/A</v>
      </c>
      <c r="BT552" s="43" t="e">
        <f>IF(BT551&lt;'Retirement Calculator'!$B$68,BT551+1,NA())</f>
        <v>#N/A</v>
      </c>
      <c r="BW552" s="43" t="str">
        <f t="shared" si="178"/>
        <v/>
      </c>
      <c r="BX552" s="43" t="e">
        <f t="shared" si="179"/>
        <v>#N/A</v>
      </c>
      <c r="BY552" s="43" t="e">
        <f>IF(BY551&lt;'Retirement Calculator'!$B$68,BY551+1,NA())</f>
        <v>#N/A</v>
      </c>
    </row>
    <row r="553" spans="1:77">
      <c r="A553" s="44"/>
      <c r="B553" s="12" t="e">
        <f xml:space="preserve"> IF(ISERROR(F553),NA(),AI553)</f>
        <v>#N/A</v>
      </c>
      <c r="C553" s="71"/>
      <c r="D553" s="104"/>
      <c r="E553" s="99"/>
      <c r="F553" s="102" t="e">
        <f t="shared" si="163"/>
        <v>#N/A</v>
      </c>
      <c r="G553" s="103" t="str">
        <f>IF(D553="","",(D553+G552)*(1+((1+'Retirement Calculator'!$B$56)^(1/12)-1)))</f>
        <v/>
      </c>
      <c r="H553" s="55" t="str">
        <f>IF(C553="","",FV((1+'Retirement Calculator'!$B$56)^(1/12)-1,AI553,-C553,,0))</f>
        <v/>
      </c>
      <c r="I553" s="71"/>
      <c r="J553" s="99"/>
      <c r="K553" s="99"/>
      <c r="L553" s="102" t="e">
        <f t="shared" si="164"/>
        <v>#N/A</v>
      </c>
      <c r="M553" s="12" t="str">
        <f>IF(I553="","",FV((1+'Retirement Calculator'!$B$57)^(1/12)-1,AR553,-I553,,0))</f>
        <v/>
      </c>
      <c r="N553" s="12" t="str">
        <f>IF(J553="","",(J553+N552)*(1+((1+'Retirement Calculator'!$B$57)^(1/12)-1)))</f>
        <v/>
      </c>
      <c r="O553" s="71"/>
      <c r="P553" s="71"/>
      <c r="Q553" s="99"/>
      <c r="R553" s="69" t="e">
        <f t="shared" si="165"/>
        <v>#N/A</v>
      </c>
      <c r="S553" s="12" t="str">
        <f>IF(O553="","",FV((1+'Retirement Calculator'!$B$58)^(1/12)-1,BA553,-O553,,0))</f>
        <v/>
      </c>
      <c r="T553" s="43" t="str">
        <f>IF(P553="","",(P553+T552)*(1+((1+'Retirement Calculator'!$B$58)^(1/12)-1)))</f>
        <v/>
      </c>
      <c r="U553" s="71"/>
      <c r="V553" s="99"/>
      <c r="W553" s="108" t="str">
        <f>IF(U553="","",(U553+W552)*(1+((1+'Retirement Calculator'!$C$65)^(1/12)-1)))</f>
        <v/>
      </c>
      <c r="X553" s="73">
        <f t="shared" si="160"/>
        <v>0</v>
      </c>
      <c r="Y553" s="83" t="str">
        <f>IF(ISERROR(B553),"",SUM($X$5:X553))</f>
        <v/>
      </c>
      <c r="Z553" s="73">
        <f t="shared" si="161"/>
        <v>0</v>
      </c>
      <c r="AA553" s="83" t="str">
        <f>IF(ISERROR(B553),"",IF(Z553=0,NA(),SUM($Z$5:Z553)))</f>
        <v/>
      </c>
      <c r="AB553" s="83">
        <f t="shared" si="162"/>
        <v>0</v>
      </c>
      <c r="AC553" s="83" t="str">
        <f>IF(ISERROR(B553),"",IF(AB553=0,NA(),SUM($AB$5:AB553)))</f>
        <v/>
      </c>
      <c r="AD553" s="68" t="str">
        <f>IF(ISERROR(AI553),"",IF(AG553=AG552+1,AD552*(1+'Retirement Calculator'!$B$6),AD552))</f>
        <v/>
      </c>
      <c r="AE553" s="135"/>
      <c r="AF553" s="83" t="str">
        <f>IF(AE553="","",NPER((1+'Retirement Calculator'!$B$15)/(1+'Retirement Calculator'!$B$14)-1,-12*AE553,AA553,,1))</f>
        <v/>
      </c>
      <c r="AG553" s="129" t="str">
        <f t="shared" si="166"/>
        <v/>
      </c>
      <c r="AH553" s="43" t="e">
        <f t="shared" si="167"/>
        <v>#N/A</v>
      </c>
      <c r="AI553" s="43" t="e">
        <f>IF(AI552&lt;'Retirement Calculator'!$B$68,AI552+1,NA())</f>
        <v>#N/A</v>
      </c>
      <c r="AJ553" s="47" t="str">
        <f>IF(ISERROR(AI553),"",IF(AG553=AG552+1,AJ552*(1+'Retirement Calculator'!$B$67),AJ552))</f>
        <v/>
      </c>
      <c r="AK553" s="43" t="e">
        <f>IF(ISERROR(AJ553),"",FV((1+'Retirement Calculator'!$B$56)^(1/12)-1,AI553,-AJ553,,0))</f>
        <v>#N/A</v>
      </c>
      <c r="AL553" s="47">
        <f>SUM($AJ$5:AJ553)</f>
        <v>15743347.467671828</v>
      </c>
      <c r="AN553" s="43" t="str">
        <f>IF(C553="","",SUM($C$5:C553))</f>
        <v/>
      </c>
      <c r="AP553" s="43" t="str">
        <f t="shared" si="168"/>
        <v/>
      </c>
      <c r="AQ553" s="43" t="e">
        <f t="shared" si="169"/>
        <v>#N/A</v>
      </c>
      <c r="AR553" s="43" t="e">
        <f>IF(AR552&lt;'Retirement Calculator'!$B$68,AR552+1,NA())</f>
        <v>#N/A</v>
      </c>
      <c r="AS553" s="45" t="str">
        <f>IF(ISERROR(AR553),"",IF(AP553=AP552+1,AS552*(1+'Retirement Calculator'!$B$67),AS552))</f>
        <v/>
      </c>
      <c r="AT553" s="43" t="e">
        <f>IF(ISERROR(AS553),"",FV((1+'Retirement Calculator'!$B$57)^(1/12)-1,AR553,-AS553,,0))</f>
        <v>#N/A</v>
      </c>
      <c r="AU553" s="47" t="e">
        <f>SUM($AJ$5:AS553)</f>
        <v>#N/A</v>
      </c>
      <c r="AW553" s="43" t="str">
        <f>IF(I553="","",SUM($I$5:I553))</f>
        <v/>
      </c>
      <c r="AY553" s="43" t="str">
        <f t="shared" si="170"/>
        <v/>
      </c>
      <c r="AZ553" s="43" t="e">
        <f t="shared" si="171"/>
        <v>#N/A</v>
      </c>
      <c r="BA553" s="43" t="e">
        <f>IF(BA552&lt;'Retirement Calculator'!$B$68,BA552+1,NA())</f>
        <v>#N/A</v>
      </c>
      <c r="BB553" s="45" t="str">
        <f>IF(ISERROR(BA553),"",IF(AY553=AY552+1,BB552*(1+'Retirement Calculator'!$B$67),BB552))</f>
        <v/>
      </c>
      <c r="BC553" s="43" t="e">
        <f>IF(ISERROR(BB553),"",FV((1+'Retirement Calculator'!$B$58)^(1/12)-1,BA553,-BB553,,0))</f>
        <v>#N/A</v>
      </c>
      <c r="BD553" s="47" t="e">
        <f>SUM($AJ$5:BB553)</f>
        <v>#N/A</v>
      </c>
      <c r="BF553" s="43" t="str">
        <f>IF(O553="","",SUM($O$5:O553))</f>
        <v/>
      </c>
      <c r="BH553" s="43" t="str">
        <f t="shared" si="172"/>
        <v/>
      </c>
      <c r="BI553" s="43" t="e">
        <f t="shared" si="173"/>
        <v>#N/A</v>
      </c>
      <c r="BJ553" s="43" t="e">
        <f>IF(BJ552&lt;'Retirement Calculator'!$B$68,BJ552+1,NA())</f>
        <v>#N/A</v>
      </c>
      <c r="BM553" s="43" t="str">
        <f t="shared" si="174"/>
        <v/>
      </c>
      <c r="BN553" s="43" t="e">
        <f t="shared" si="175"/>
        <v>#N/A</v>
      </c>
      <c r="BO553" s="43" t="e">
        <f>IF(BO552&lt;'Retirement Calculator'!$B$68,BO552+1,NA())</f>
        <v>#N/A</v>
      </c>
      <c r="BR553" s="43" t="str">
        <f t="shared" si="176"/>
        <v/>
      </c>
      <c r="BS553" s="43" t="e">
        <f t="shared" si="177"/>
        <v>#N/A</v>
      </c>
      <c r="BT553" s="43" t="e">
        <f>IF(BT552&lt;'Retirement Calculator'!$B$68,BT552+1,NA())</f>
        <v>#N/A</v>
      </c>
      <c r="BW553" s="43" t="str">
        <f t="shared" si="178"/>
        <v/>
      </c>
      <c r="BX553" s="43" t="e">
        <f t="shared" si="179"/>
        <v>#N/A</v>
      </c>
      <c r="BY553" s="43" t="e">
        <f>IF(BY552&lt;'Retirement Calculator'!$B$68,BY552+1,NA())</f>
        <v>#N/A</v>
      </c>
    </row>
    <row r="554" spans="1:77">
      <c r="A554" s="44"/>
      <c r="B554" s="12" t="e">
        <f xml:space="preserve"> IF(ISERROR(F554),NA(),AI554)</f>
        <v>#N/A</v>
      </c>
      <c r="C554" s="71"/>
      <c r="D554" s="104"/>
      <c r="E554" s="99"/>
      <c r="F554" s="102" t="e">
        <f t="shared" si="163"/>
        <v>#N/A</v>
      </c>
      <c r="G554" s="103" t="str">
        <f>IF(D554="","",(D554+G553)*(1+((1+'Retirement Calculator'!$B$56)^(1/12)-1)))</f>
        <v/>
      </c>
      <c r="H554" s="55" t="str">
        <f>IF(C554="","",FV((1+'Retirement Calculator'!$B$56)^(1/12)-1,AI554,-C554,,0))</f>
        <v/>
      </c>
      <c r="I554" s="71"/>
      <c r="J554" s="99"/>
      <c r="K554" s="99"/>
      <c r="L554" s="102" t="e">
        <f t="shared" si="164"/>
        <v>#N/A</v>
      </c>
      <c r="M554" s="12" t="str">
        <f>IF(I554="","",FV((1+'Retirement Calculator'!$B$57)^(1/12)-1,AR554,-I554,,0))</f>
        <v/>
      </c>
      <c r="N554" s="12" t="str">
        <f>IF(J554="","",(J554+N553)*(1+((1+'Retirement Calculator'!$B$57)^(1/12)-1)))</f>
        <v/>
      </c>
      <c r="O554" s="71"/>
      <c r="P554" s="71"/>
      <c r="Q554" s="99"/>
      <c r="R554" s="69" t="e">
        <f t="shared" si="165"/>
        <v>#N/A</v>
      </c>
      <c r="S554" s="12" t="str">
        <f>IF(O554="","",FV((1+'Retirement Calculator'!$B$58)^(1/12)-1,BA554,-O554,,0))</f>
        <v/>
      </c>
      <c r="T554" s="43" t="str">
        <f>IF(P554="","",(P554+T553)*(1+((1+'Retirement Calculator'!$B$58)^(1/12)-1)))</f>
        <v/>
      </c>
      <c r="U554" s="71"/>
      <c r="V554" s="99"/>
      <c r="W554" s="108" t="str">
        <f>IF(U554="","",(U554+W553)*(1+((1+'Retirement Calculator'!$C$65)^(1/12)-1)))</f>
        <v/>
      </c>
      <c r="X554" s="73">
        <f t="shared" si="160"/>
        <v>0</v>
      </c>
      <c r="Y554" s="83" t="str">
        <f>IF(ISERROR(B554),"",SUM($X$5:X554))</f>
        <v/>
      </c>
      <c r="Z554" s="73">
        <f t="shared" si="161"/>
        <v>0</v>
      </c>
      <c r="AA554" s="83" t="str">
        <f>IF(ISERROR(B554),"",IF(Z554=0,NA(),SUM($Z$5:Z554)))</f>
        <v/>
      </c>
      <c r="AB554" s="83">
        <f t="shared" si="162"/>
        <v>0</v>
      </c>
      <c r="AC554" s="83" t="str">
        <f>IF(ISERROR(B554),"",IF(AB554=0,NA(),SUM($AB$5:AB554)))</f>
        <v/>
      </c>
      <c r="AD554" s="68" t="str">
        <f>IF(ISERROR(AI554),"",IF(AG554=AG553+1,AD553*(1+'Retirement Calculator'!$B$6),AD553))</f>
        <v/>
      </c>
      <c r="AE554" s="135"/>
      <c r="AF554" s="83" t="str">
        <f>IF(AE554="","",NPER((1+'Retirement Calculator'!$B$15)/(1+'Retirement Calculator'!$B$14)-1,-12*AE554,AA554,,1))</f>
        <v/>
      </c>
      <c r="AG554" s="129" t="str">
        <f t="shared" si="166"/>
        <v/>
      </c>
      <c r="AH554" s="43" t="e">
        <f t="shared" si="167"/>
        <v>#N/A</v>
      </c>
      <c r="AI554" s="43" t="e">
        <f>IF(AI553&lt;'Retirement Calculator'!$B$68,AI553+1,NA())</f>
        <v>#N/A</v>
      </c>
      <c r="AJ554" s="47" t="str">
        <f>IF(ISERROR(AI554),"",IF(AG554=AG553+1,AJ553*(1+'Retirement Calculator'!$B$67),AJ553))</f>
        <v/>
      </c>
      <c r="AK554" s="43" t="e">
        <f>IF(ISERROR(AJ554),"",FV((1+'Retirement Calculator'!$B$56)^(1/12)-1,AI554,-AJ554,,0))</f>
        <v>#N/A</v>
      </c>
      <c r="AL554" s="47">
        <f>SUM($AJ$5:AJ554)</f>
        <v>15743347.467671828</v>
      </c>
      <c r="AN554" s="43" t="str">
        <f>IF(C554="","",SUM($C$5:C554))</f>
        <v/>
      </c>
      <c r="AP554" s="43" t="str">
        <f t="shared" si="168"/>
        <v/>
      </c>
      <c r="AQ554" s="43" t="e">
        <f t="shared" si="169"/>
        <v>#N/A</v>
      </c>
      <c r="AR554" s="43" t="e">
        <f>IF(AR553&lt;'Retirement Calculator'!$B$68,AR553+1,NA())</f>
        <v>#N/A</v>
      </c>
      <c r="AS554" s="45" t="str">
        <f>IF(ISERROR(AR554),"",IF(AP554=AP553+1,AS553*(1+'Retirement Calculator'!$B$67),AS553))</f>
        <v/>
      </c>
      <c r="AT554" s="43" t="e">
        <f>IF(ISERROR(AS554),"",FV((1+'Retirement Calculator'!$B$57)^(1/12)-1,AR554,-AS554,,0))</f>
        <v>#N/A</v>
      </c>
      <c r="AU554" s="47" t="e">
        <f>SUM($AJ$5:AS554)</f>
        <v>#N/A</v>
      </c>
      <c r="AW554" s="43" t="str">
        <f>IF(I554="","",SUM($I$5:I554))</f>
        <v/>
      </c>
      <c r="AY554" s="43" t="str">
        <f t="shared" si="170"/>
        <v/>
      </c>
      <c r="AZ554" s="43" t="e">
        <f t="shared" si="171"/>
        <v>#N/A</v>
      </c>
      <c r="BA554" s="43" t="e">
        <f>IF(BA553&lt;'Retirement Calculator'!$B$68,BA553+1,NA())</f>
        <v>#N/A</v>
      </c>
      <c r="BB554" s="45" t="str">
        <f>IF(ISERROR(BA554),"",IF(AY554=AY553+1,BB553*(1+'Retirement Calculator'!$B$67),BB553))</f>
        <v/>
      </c>
      <c r="BC554" s="43" t="e">
        <f>IF(ISERROR(BB554),"",FV((1+'Retirement Calculator'!$B$58)^(1/12)-1,BA554,-BB554,,0))</f>
        <v>#N/A</v>
      </c>
      <c r="BD554" s="47" t="e">
        <f>SUM($AJ$5:BB554)</f>
        <v>#N/A</v>
      </c>
      <c r="BF554" s="43" t="str">
        <f>IF(O554="","",SUM($O$5:O554))</f>
        <v/>
      </c>
      <c r="BH554" s="43" t="str">
        <f t="shared" si="172"/>
        <v/>
      </c>
      <c r="BI554" s="43" t="e">
        <f t="shared" si="173"/>
        <v>#N/A</v>
      </c>
      <c r="BJ554" s="43" t="e">
        <f>IF(BJ553&lt;'Retirement Calculator'!$B$68,BJ553+1,NA())</f>
        <v>#N/A</v>
      </c>
      <c r="BM554" s="43" t="str">
        <f t="shared" si="174"/>
        <v/>
      </c>
      <c r="BN554" s="43" t="e">
        <f t="shared" si="175"/>
        <v>#N/A</v>
      </c>
      <c r="BO554" s="43" t="e">
        <f>IF(BO553&lt;'Retirement Calculator'!$B$68,BO553+1,NA())</f>
        <v>#N/A</v>
      </c>
      <c r="BR554" s="43" t="str">
        <f t="shared" si="176"/>
        <v/>
      </c>
      <c r="BS554" s="43" t="e">
        <f t="shared" si="177"/>
        <v>#N/A</v>
      </c>
      <c r="BT554" s="43" t="e">
        <f>IF(BT553&lt;'Retirement Calculator'!$B$68,BT553+1,NA())</f>
        <v>#N/A</v>
      </c>
      <c r="BW554" s="43" t="str">
        <f t="shared" si="178"/>
        <v/>
      </c>
      <c r="BX554" s="43" t="e">
        <f t="shared" si="179"/>
        <v>#N/A</v>
      </c>
      <c r="BY554" s="43" t="e">
        <f>IF(BY553&lt;'Retirement Calculator'!$B$68,BY553+1,NA())</f>
        <v>#N/A</v>
      </c>
    </row>
    <row r="555" spans="1:77">
      <c r="A555" s="44"/>
      <c r="B555" s="12" t="e">
        <f xml:space="preserve"> IF(ISERROR(F555),NA(),AI555)</f>
        <v>#N/A</v>
      </c>
      <c r="C555" s="71"/>
      <c r="D555" s="104"/>
      <c r="E555" s="99"/>
      <c r="F555" s="102" t="e">
        <f t="shared" si="163"/>
        <v>#N/A</v>
      </c>
      <c r="G555" s="103" t="str">
        <f>IF(D555="","",(D555+G554)*(1+((1+'Retirement Calculator'!$B$56)^(1/12)-1)))</f>
        <v/>
      </c>
      <c r="H555" s="55" t="str">
        <f>IF(C555="","",FV((1+'Retirement Calculator'!$B$56)^(1/12)-1,AI555,-C555,,0))</f>
        <v/>
      </c>
      <c r="I555" s="71"/>
      <c r="J555" s="99"/>
      <c r="K555" s="99"/>
      <c r="L555" s="102" t="e">
        <f t="shared" si="164"/>
        <v>#N/A</v>
      </c>
      <c r="M555" s="12" t="str">
        <f>IF(I555="","",FV((1+'Retirement Calculator'!$B$57)^(1/12)-1,AR555,-I555,,0))</f>
        <v/>
      </c>
      <c r="N555" s="12" t="str">
        <f>IF(J555="","",(J555+N554)*(1+((1+'Retirement Calculator'!$B$57)^(1/12)-1)))</f>
        <v/>
      </c>
      <c r="O555" s="71"/>
      <c r="P555" s="71"/>
      <c r="Q555" s="99"/>
      <c r="R555" s="69" t="e">
        <f t="shared" si="165"/>
        <v>#N/A</v>
      </c>
      <c r="S555" s="12" t="str">
        <f>IF(O555="","",FV((1+'Retirement Calculator'!$B$58)^(1/12)-1,BA555,-O555,,0))</f>
        <v/>
      </c>
      <c r="T555" s="43" t="str">
        <f>IF(P555="","",(P555+T554)*(1+((1+'Retirement Calculator'!$B$58)^(1/12)-1)))</f>
        <v/>
      </c>
      <c r="U555" s="71"/>
      <c r="V555" s="99"/>
      <c r="W555" s="108" t="str">
        <f>IF(U555="","",(U555+W554)*(1+((1+'Retirement Calculator'!$C$65)^(1/12)-1)))</f>
        <v/>
      </c>
      <c r="X555" s="73">
        <f t="shared" si="160"/>
        <v>0</v>
      </c>
      <c r="Y555" s="83" t="str">
        <f>IF(ISERROR(B555),"",SUM($X$5:X555))</f>
        <v/>
      </c>
      <c r="Z555" s="73">
        <f t="shared" si="161"/>
        <v>0</v>
      </c>
      <c r="AA555" s="83" t="str">
        <f>IF(ISERROR(B555),"",IF(Z555=0,NA(),SUM($Z$5:Z555)))</f>
        <v/>
      </c>
      <c r="AB555" s="83">
        <f t="shared" si="162"/>
        <v>0</v>
      </c>
      <c r="AC555" s="83" t="str">
        <f>IF(ISERROR(B555),"",IF(AB555=0,NA(),SUM($AB$5:AB555)))</f>
        <v/>
      </c>
      <c r="AD555" s="68" t="str">
        <f>IF(ISERROR(AI555),"",IF(AG555=AG554+1,AD554*(1+'Retirement Calculator'!$B$6),AD554))</f>
        <v/>
      </c>
      <c r="AE555" s="135"/>
      <c r="AF555" s="83" t="str">
        <f>IF(AE555="","",NPER((1+'Retirement Calculator'!$B$15)/(1+'Retirement Calculator'!$B$14)-1,-12*AE555,AA555,,1))</f>
        <v/>
      </c>
      <c r="AG555" s="129" t="str">
        <f t="shared" si="166"/>
        <v/>
      </c>
      <c r="AH555" s="43" t="e">
        <f t="shared" si="167"/>
        <v>#N/A</v>
      </c>
      <c r="AI555" s="43" t="e">
        <f>IF(AI554&lt;'Retirement Calculator'!$B$68,AI554+1,NA())</f>
        <v>#N/A</v>
      </c>
      <c r="AJ555" s="47" t="str">
        <f>IF(ISERROR(AI555),"",IF(AG555=AG554+1,AJ554*(1+'Retirement Calculator'!$B$67),AJ554))</f>
        <v/>
      </c>
      <c r="AK555" s="43" t="e">
        <f>IF(ISERROR(AJ555),"",FV((1+'Retirement Calculator'!$B$56)^(1/12)-1,AI555,-AJ555,,0))</f>
        <v>#N/A</v>
      </c>
      <c r="AL555" s="47">
        <f>SUM($AJ$5:AJ555)</f>
        <v>15743347.467671828</v>
      </c>
      <c r="AN555" s="43" t="str">
        <f>IF(C555="","",SUM($C$5:C555))</f>
        <v/>
      </c>
      <c r="AP555" s="43" t="str">
        <f t="shared" si="168"/>
        <v/>
      </c>
      <c r="AQ555" s="43" t="e">
        <f t="shared" si="169"/>
        <v>#N/A</v>
      </c>
      <c r="AR555" s="43" t="e">
        <f>IF(AR554&lt;'Retirement Calculator'!$B$68,AR554+1,NA())</f>
        <v>#N/A</v>
      </c>
      <c r="AS555" s="45" t="str">
        <f>IF(ISERROR(AR555),"",IF(AP555=AP554+1,AS554*(1+'Retirement Calculator'!$B$67),AS554))</f>
        <v/>
      </c>
      <c r="AT555" s="43" t="e">
        <f>IF(ISERROR(AS555),"",FV((1+'Retirement Calculator'!$B$57)^(1/12)-1,AR555,-AS555,,0))</f>
        <v>#N/A</v>
      </c>
      <c r="AU555" s="47" t="e">
        <f>SUM($AJ$5:AS555)</f>
        <v>#N/A</v>
      </c>
      <c r="AW555" s="43" t="str">
        <f>IF(I555="","",SUM($I$5:I555))</f>
        <v/>
      </c>
      <c r="AY555" s="43" t="str">
        <f t="shared" si="170"/>
        <v/>
      </c>
      <c r="AZ555" s="43" t="e">
        <f t="shared" si="171"/>
        <v>#N/A</v>
      </c>
      <c r="BA555" s="43" t="e">
        <f>IF(BA554&lt;'Retirement Calculator'!$B$68,BA554+1,NA())</f>
        <v>#N/A</v>
      </c>
      <c r="BB555" s="45" t="str">
        <f>IF(ISERROR(BA555),"",IF(AY555=AY554+1,BB554*(1+'Retirement Calculator'!$B$67),BB554))</f>
        <v/>
      </c>
      <c r="BC555" s="43" t="e">
        <f>IF(ISERROR(BB555),"",FV((1+'Retirement Calculator'!$B$58)^(1/12)-1,BA555,-BB555,,0))</f>
        <v>#N/A</v>
      </c>
      <c r="BD555" s="47" t="e">
        <f>SUM($AJ$5:BB555)</f>
        <v>#N/A</v>
      </c>
      <c r="BF555" s="43" t="str">
        <f>IF(O555="","",SUM($O$5:O555))</f>
        <v/>
      </c>
      <c r="BH555" s="43" t="str">
        <f t="shared" si="172"/>
        <v/>
      </c>
      <c r="BI555" s="43" t="e">
        <f t="shared" si="173"/>
        <v>#N/A</v>
      </c>
      <c r="BJ555" s="43" t="e">
        <f>IF(BJ554&lt;'Retirement Calculator'!$B$68,BJ554+1,NA())</f>
        <v>#N/A</v>
      </c>
      <c r="BM555" s="43" t="str">
        <f t="shared" si="174"/>
        <v/>
      </c>
      <c r="BN555" s="43" t="e">
        <f t="shared" si="175"/>
        <v>#N/A</v>
      </c>
      <c r="BO555" s="43" t="e">
        <f>IF(BO554&lt;'Retirement Calculator'!$B$68,BO554+1,NA())</f>
        <v>#N/A</v>
      </c>
      <c r="BR555" s="43" t="str">
        <f t="shared" si="176"/>
        <v/>
      </c>
      <c r="BS555" s="43" t="e">
        <f t="shared" si="177"/>
        <v>#N/A</v>
      </c>
      <c r="BT555" s="43" t="e">
        <f>IF(BT554&lt;'Retirement Calculator'!$B$68,BT554+1,NA())</f>
        <v>#N/A</v>
      </c>
      <c r="BW555" s="43" t="str">
        <f t="shared" si="178"/>
        <v/>
      </c>
      <c r="BX555" s="43" t="e">
        <f t="shared" si="179"/>
        <v>#N/A</v>
      </c>
      <c r="BY555" s="43" t="e">
        <f>IF(BY554&lt;'Retirement Calculator'!$B$68,BY554+1,NA())</f>
        <v>#N/A</v>
      </c>
    </row>
    <row r="556" spans="1:77">
      <c r="A556" s="44"/>
      <c r="B556" s="12" t="e">
        <f xml:space="preserve"> IF(ISERROR(F556),NA(),AI556)</f>
        <v>#N/A</v>
      </c>
      <c r="C556" s="71"/>
      <c r="D556" s="104"/>
      <c r="E556" s="99"/>
      <c r="F556" s="102" t="e">
        <f t="shared" si="163"/>
        <v>#N/A</v>
      </c>
      <c r="G556" s="103" t="str">
        <f>IF(D556="","",(D556+G555)*(1+((1+'Retirement Calculator'!$B$56)^(1/12)-1)))</f>
        <v/>
      </c>
      <c r="H556" s="55" t="str">
        <f>IF(C556="","",FV((1+'Retirement Calculator'!$B$56)^(1/12)-1,AI556,-C556,,0))</f>
        <v/>
      </c>
      <c r="I556" s="71"/>
      <c r="J556" s="99"/>
      <c r="K556" s="99"/>
      <c r="L556" s="102" t="e">
        <f t="shared" si="164"/>
        <v>#N/A</v>
      </c>
      <c r="M556" s="12" t="str">
        <f>IF(I556="","",FV((1+'Retirement Calculator'!$B$57)^(1/12)-1,AR556,-I556,,0))</f>
        <v/>
      </c>
      <c r="N556" s="12" t="str">
        <f>IF(J556="","",(J556+N555)*(1+((1+'Retirement Calculator'!$B$57)^(1/12)-1)))</f>
        <v/>
      </c>
      <c r="O556" s="71"/>
      <c r="P556" s="71"/>
      <c r="Q556" s="99"/>
      <c r="R556" s="69" t="e">
        <f t="shared" si="165"/>
        <v>#N/A</v>
      </c>
      <c r="S556" s="12" t="str">
        <f>IF(O556="","",FV((1+'Retirement Calculator'!$B$58)^(1/12)-1,BA556,-O556,,0))</f>
        <v/>
      </c>
      <c r="T556" s="43" t="str">
        <f>IF(P556="","",(P556+T555)*(1+((1+'Retirement Calculator'!$B$58)^(1/12)-1)))</f>
        <v/>
      </c>
      <c r="U556" s="71"/>
      <c r="V556" s="99"/>
      <c r="W556" s="108" t="str">
        <f>IF(U556="","",(U556+W555)*(1+((1+'Retirement Calculator'!$C$65)^(1/12)-1)))</f>
        <v/>
      </c>
      <c r="X556" s="73">
        <f t="shared" si="160"/>
        <v>0</v>
      </c>
      <c r="Y556" s="83" t="str">
        <f>IF(ISERROR(B556),"",SUM($X$5:X556))</f>
        <v/>
      </c>
      <c r="Z556" s="73">
        <f t="shared" si="161"/>
        <v>0</v>
      </c>
      <c r="AA556" s="83" t="str">
        <f>IF(ISERROR(B556),"",IF(Z556=0,NA(),SUM($Z$5:Z556)))</f>
        <v/>
      </c>
      <c r="AB556" s="83">
        <f t="shared" si="162"/>
        <v>0</v>
      </c>
      <c r="AC556" s="83" t="str">
        <f>IF(ISERROR(B556),"",IF(AB556=0,NA(),SUM($AB$5:AB556)))</f>
        <v/>
      </c>
      <c r="AD556" s="68" t="str">
        <f>IF(ISERROR(AI556),"",IF(AG556=AG555+1,AD555*(1+'Retirement Calculator'!$B$6),AD555))</f>
        <v/>
      </c>
      <c r="AE556" s="135"/>
      <c r="AF556" s="83" t="str">
        <f>IF(AE556="","",NPER((1+'Retirement Calculator'!$B$15)/(1+'Retirement Calculator'!$B$14)-1,-12*AE556,AA556,,1))</f>
        <v/>
      </c>
      <c r="AG556" s="129" t="str">
        <f t="shared" si="166"/>
        <v/>
      </c>
      <c r="AH556" s="43" t="e">
        <f t="shared" si="167"/>
        <v>#N/A</v>
      </c>
      <c r="AI556" s="43" t="e">
        <f>IF(AI555&lt;'Retirement Calculator'!$B$68,AI555+1,NA())</f>
        <v>#N/A</v>
      </c>
      <c r="AJ556" s="47" t="str">
        <f>IF(ISERROR(AI556),"",IF(AG556=AG555+1,AJ555*(1+'Retirement Calculator'!$B$67),AJ555))</f>
        <v/>
      </c>
      <c r="AK556" s="43" t="e">
        <f>IF(ISERROR(AJ556),"",FV((1+'Retirement Calculator'!$B$56)^(1/12)-1,AI556,-AJ556,,0))</f>
        <v>#N/A</v>
      </c>
      <c r="AL556" s="47">
        <f>SUM($AJ$5:AJ556)</f>
        <v>15743347.467671828</v>
      </c>
      <c r="AN556" s="43" t="str">
        <f>IF(C556="","",SUM($C$5:C556))</f>
        <v/>
      </c>
      <c r="AP556" s="43" t="str">
        <f t="shared" si="168"/>
        <v/>
      </c>
      <c r="AQ556" s="43" t="e">
        <f t="shared" si="169"/>
        <v>#N/A</v>
      </c>
      <c r="AR556" s="43" t="e">
        <f>IF(AR555&lt;'Retirement Calculator'!$B$68,AR555+1,NA())</f>
        <v>#N/A</v>
      </c>
      <c r="AS556" s="45" t="str">
        <f>IF(ISERROR(AR556),"",IF(AP556=AP555+1,AS555*(1+'Retirement Calculator'!$B$67),AS555))</f>
        <v/>
      </c>
      <c r="AT556" s="43" t="e">
        <f>IF(ISERROR(AS556),"",FV((1+'Retirement Calculator'!$B$57)^(1/12)-1,AR556,-AS556,,0))</f>
        <v>#N/A</v>
      </c>
      <c r="AU556" s="47" t="e">
        <f>SUM($AJ$5:AS556)</f>
        <v>#N/A</v>
      </c>
      <c r="AW556" s="43" t="str">
        <f>IF(I556="","",SUM($I$5:I556))</f>
        <v/>
      </c>
      <c r="AY556" s="43" t="str">
        <f t="shared" si="170"/>
        <v/>
      </c>
      <c r="AZ556" s="43" t="e">
        <f t="shared" si="171"/>
        <v>#N/A</v>
      </c>
      <c r="BA556" s="43" t="e">
        <f>IF(BA555&lt;'Retirement Calculator'!$B$68,BA555+1,NA())</f>
        <v>#N/A</v>
      </c>
      <c r="BB556" s="45" t="str">
        <f>IF(ISERROR(BA556),"",IF(AY556=AY555+1,BB555*(1+'Retirement Calculator'!$B$67),BB555))</f>
        <v/>
      </c>
      <c r="BC556" s="43" t="e">
        <f>IF(ISERROR(BB556),"",FV((1+'Retirement Calculator'!$B$58)^(1/12)-1,BA556,-BB556,,0))</f>
        <v>#N/A</v>
      </c>
      <c r="BD556" s="47" t="e">
        <f>SUM($AJ$5:BB556)</f>
        <v>#N/A</v>
      </c>
      <c r="BF556" s="43" t="str">
        <f>IF(O556="","",SUM($O$5:O556))</f>
        <v/>
      </c>
      <c r="BH556" s="43" t="str">
        <f t="shared" si="172"/>
        <v/>
      </c>
      <c r="BI556" s="43" t="e">
        <f t="shared" si="173"/>
        <v>#N/A</v>
      </c>
      <c r="BJ556" s="43" t="e">
        <f>IF(BJ555&lt;'Retirement Calculator'!$B$68,BJ555+1,NA())</f>
        <v>#N/A</v>
      </c>
      <c r="BM556" s="43" t="str">
        <f t="shared" si="174"/>
        <v/>
      </c>
      <c r="BN556" s="43" t="e">
        <f t="shared" si="175"/>
        <v>#N/A</v>
      </c>
      <c r="BO556" s="43" t="e">
        <f>IF(BO555&lt;'Retirement Calculator'!$B$68,BO555+1,NA())</f>
        <v>#N/A</v>
      </c>
      <c r="BR556" s="43" t="str">
        <f t="shared" si="176"/>
        <v/>
      </c>
      <c r="BS556" s="43" t="e">
        <f t="shared" si="177"/>
        <v>#N/A</v>
      </c>
      <c r="BT556" s="43" t="e">
        <f>IF(BT555&lt;'Retirement Calculator'!$B$68,BT555+1,NA())</f>
        <v>#N/A</v>
      </c>
      <c r="BW556" s="43" t="str">
        <f t="shared" si="178"/>
        <v/>
      </c>
      <c r="BX556" s="43" t="e">
        <f t="shared" si="179"/>
        <v>#N/A</v>
      </c>
      <c r="BY556" s="43" t="e">
        <f>IF(BY555&lt;'Retirement Calculator'!$B$68,BY555+1,NA())</f>
        <v>#N/A</v>
      </c>
    </row>
    <row r="557" spans="1:77">
      <c r="A557" s="44"/>
      <c r="B557" s="12" t="e">
        <f xml:space="preserve"> IF(ISERROR(F557),NA(),AI557)</f>
        <v>#N/A</v>
      </c>
      <c r="C557" s="71"/>
      <c r="D557" s="104"/>
      <c r="E557" s="99"/>
      <c r="F557" s="102" t="e">
        <f t="shared" si="163"/>
        <v>#N/A</v>
      </c>
      <c r="G557" s="103" t="str">
        <f>IF(D557="","",(D557+G556)*(1+((1+'Retirement Calculator'!$B$56)^(1/12)-1)))</f>
        <v/>
      </c>
      <c r="H557" s="55" t="str">
        <f>IF(C557="","",FV((1+'Retirement Calculator'!$B$56)^(1/12)-1,AI557,-C557,,0))</f>
        <v/>
      </c>
      <c r="I557" s="71"/>
      <c r="J557" s="99"/>
      <c r="K557" s="99"/>
      <c r="L557" s="102" t="e">
        <f t="shared" si="164"/>
        <v>#N/A</v>
      </c>
      <c r="M557" s="12" t="str">
        <f>IF(I557="","",FV((1+'Retirement Calculator'!$B$57)^(1/12)-1,AR557,-I557,,0))</f>
        <v/>
      </c>
      <c r="N557" s="12" t="str">
        <f>IF(J557="","",(J557+N556)*(1+((1+'Retirement Calculator'!$B$57)^(1/12)-1)))</f>
        <v/>
      </c>
      <c r="O557" s="71"/>
      <c r="P557" s="71"/>
      <c r="Q557" s="99"/>
      <c r="R557" s="69" t="e">
        <f t="shared" si="165"/>
        <v>#N/A</v>
      </c>
      <c r="S557" s="12" t="str">
        <f>IF(O557="","",FV((1+'Retirement Calculator'!$B$58)^(1/12)-1,BA557,-O557,,0))</f>
        <v/>
      </c>
      <c r="T557" s="43" t="str">
        <f>IF(P557="","",(P557+T556)*(1+((1+'Retirement Calculator'!$B$58)^(1/12)-1)))</f>
        <v/>
      </c>
      <c r="U557" s="71"/>
      <c r="V557" s="99"/>
      <c r="W557" s="108" t="str">
        <f>IF(U557="","",(U557+W556)*(1+((1+'Retirement Calculator'!$C$65)^(1/12)-1)))</f>
        <v/>
      </c>
      <c r="X557" s="73">
        <f t="shared" si="160"/>
        <v>0</v>
      </c>
      <c r="Y557" s="83" t="str">
        <f>IF(ISERROR(B557),"",SUM($X$5:X557))</f>
        <v/>
      </c>
      <c r="Z557" s="73">
        <f t="shared" si="161"/>
        <v>0</v>
      </c>
      <c r="AA557" s="83" t="str">
        <f>IF(ISERROR(B557),"",IF(Z557=0,NA(),SUM($Z$5:Z557)))</f>
        <v/>
      </c>
      <c r="AB557" s="83">
        <f t="shared" si="162"/>
        <v>0</v>
      </c>
      <c r="AC557" s="83" t="str">
        <f>IF(ISERROR(B557),"",IF(AB557=0,NA(),SUM($AB$5:AB557)))</f>
        <v/>
      </c>
      <c r="AD557" s="68" t="str">
        <f>IF(ISERROR(AI557),"",IF(AG557=AG556+1,AD556*(1+'Retirement Calculator'!$B$6),AD556))</f>
        <v/>
      </c>
      <c r="AE557" s="135"/>
      <c r="AF557" s="83" t="str">
        <f>IF(AE557="","",NPER((1+'Retirement Calculator'!$B$15)/(1+'Retirement Calculator'!$B$14)-1,-12*AE557,AA557,,1))</f>
        <v/>
      </c>
      <c r="AG557" s="129" t="str">
        <f t="shared" si="166"/>
        <v/>
      </c>
      <c r="AH557" s="43" t="e">
        <f t="shared" si="167"/>
        <v>#N/A</v>
      </c>
      <c r="AI557" s="43" t="e">
        <f>IF(AI556&lt;'Retirement Calculator'!$B$68,AI556+1,NA())</f>
        <v>#N/A</v>
      </c>
      <c r="AJ557" s="47" t="str">
        <f>IF(ISERROR(AI557),"",IF(AG557=AG556+1,AJ556*(1+'Retirement Calculator'!$B$67),AJ556))</f>
        <v/>
      </c>
      <c r="AK557" s="43" t="e">
        <f>IF(ISERROR(AJ557),"",FV((1+'Retirement Calculator'!$B$56)^(1/12)-1,AI557,-AJ557,,0))</f>
        <v>#N/A</v>
      </c>
      <c r="AL557" s="47">
        <f>SUM($AJ$5:AJ557)</f>
        <v>15743347.467671828</v>
      </c>
      <c r="AN557" s="43" t="str">
        <f>IF(C557="","",SUM($C$5:C557))</f>
        <v/>
      </c>
      <c r="AP557" s="43" t="str">
        <f t="shared" si="168"/>
        <v/>
      </c>
      <c r="AQ557" s="43" t="e">
        <f t="shared" si="169"/>
        <v>#N/A</v>
      </c>
      <c r="AR557" s="43" t="e">
        <f>IF(AR556&lt;'Retirement Calculator'!$B$68,AR556+1,NA())</f>
        <v>#N/A</v>
      </c>
      <c r="AS557" s="45" t="str">
        <f>IF(ISERROR(AR557),"",IF(AP557=AP556+1,AS556*(1+'Retirement Calculator'!$B$67),AS556))</f>
        <v/>
      </c>
      <c r="AT557" s="43" t="e">
        <f>IF(ISERROR(AS557),"",FV((1+'Retirement Calculator'!$B$57)^(1/12)-1,AR557,-AS557,,0))</f>
        <v>#N/A</v>
      </c>
      <c r="AU557" s="47" t="e">
        <f>SUM($AJ$5:AS557)</f>
        <v>#N/A</v>
      </c>
      <c r="AW557" s="43" t="str">
        <f>IF(I557="","",SUM($I$5:I557))</f>
        <v/>
      </c>
      <c r="AY557" s="43" t="str">
        <f t="shared" si="170"/>
        <v/>
      </c>
      <c r="AZ557" s="43" t="e">
        <f t="shared" si="171"/>
        <v>#N/A</v>
      </c>
      <c r="BA557" s="43" t="e">
        <f>IF(BA556&lt;'Retirement Calculator'!$B$68,BA556+1,NA())</f>
        <v>#N/A</v>
      </c>
      <c r="BB557" s="45" t="str">
        <f>IF(ISERROR(BA557),"",IF(AY557=AY556+1,BB556*(1+'Retirement Calculator'!$B$67),BB556))</f>
        <v/>
      </c>
      <c r="BC557" s="43" t="e">
        <f>IF(ISERROR(BB557),"",FV((1+'Retirement Calculator'!$B$58)^(1/12)-1,BA557,-BB557,,0))</f>
        <v>#N/A</v>
      </c>
      <c r="BD557" s="47" t="e">
        <f>SUM($AJ$5:BB557)</f>
        <v>#N/A</v>
      </c>
      <c r="BF557" s="43" t="str">
        <f>IF(O557="","",SUM($O$5:O557))</f>
        <v/>
      </c>
      <c r="BH557" s="43" t="str">
        <f t="shared" si="172"/>
        <v/>
      </c>
      <c r="BI557" s="43" t="e">
        <f t="shared" si="173"/>
        <v>#N/A</v>
      </c>
      <c r="BJ557" s="43" t="e">
        <f>IF(BJ556&lt;'Retirement Calculator'!$B$68,BJ556+1,NA())</f>
        <v>#N/A</v>
      </c>
      <c r="BM557" s="43" t="str">
        <f t="shared" si="174"/>
        <v/>
      </c>
      <c r="BN557" s="43" t="e">
        <f t="shared" si="175"/>
        <v>#N/A</v>
      </c>
      <c r="BO557" s="43" t="e">
        <f>IF(BO556&lt;'Retirement Calculator'!$B$68,BO556+1,NA())</f>
        <v>#N/A</v>
      </c>
      <c r="BR557" s="43" t="str">
        <f t="shared" si="176"/>
        <v/>
      </c>
      <c r="BS557" s="43" t="e">
        <f t="shared" si="177"/>
        <v>#N/A</v>
      </c>
      <c r="BT557" s="43" t="e">
        <f>IF(BT556&lt;'Retirement Calculator'!$B$68,BT556+1,NA())</f>
        <v>#N/A</v>
      </c>
      <c r="BW557" s="43" t="str">
        <f t="shared" si="178"/>
        <v/>
      </c>
      <c r="BX557" s="43" t="e">
        <f t="shared" si="179"/>
        <v>#N/A</v>
      </c>
      <c r="BY557" s="43" t="e">
        <f>IF(BY556&lt;'Retirement Calculator'!$B$68,BY556+1,NA())</f>
        <v>#N/A</v>
      </c>
    </row>
    <row r="558" spans="1:77">
      <c r="A558" s="44"/>
      <c r="B558" s="12" t="e">
        <f xml:space="preserve"> IF(ISERROR(F558),NA(),AI558)</f>
        <v>#N/A</v>
      </c>
      <c r="C558" s="71"/>
      <c r="D558" s="104"/>
      <c r="E558" s="99"/>
      <c r="F558" s="102" t="e">
        <f t="shared" si="163"/>
        <v>#N/A</v>
      </c>
      <c r="G558" s="103" t="str">
        <f>IF(D558="","",(D558+G557)*(1+((1+'Retirement Calculator'!$B$56)^(1/12)-1)))</f>
        <v/>
      </c>
      <c r="H558" s="55" t="str">
        <f>IF(C558="","",FV((1+'Retirement Calculator'!$B$56)^(1/12)-1,AI558,-C558,,0))</f>
        <v/>
      </c>
      <c r="I558" s="71"/>
      <c r="J558" s="99"/>
      <c r="K558" s="99"/>
      <c r="L558" s="102" t="e">
        <f t="shared" si="164"/>
        <v>#N/A</v>
      </c>
      <c r="M558" s="12" t="str">
        <f>IF(I558="","",FV((1+'Retirement Calculator'!$B$57)^(1/12)-1,AR558,-I558,,0))</f>
        <v/>
      </c>
      <c r="N558" s="12" t="str">
        <f>IF(J558="","",(J558+N557)*(1+((1+'Retirement Calculator'!$B$57)^(1/12)-1)))</f>
        <v/>
      </c>
      <c r="O558" s="71"/>
      <c r="P558" s="71"/>
      <c r="Q558" s="99"/>
      <c r="R558" s="69" t="e">
        <f t="shared" si="165"/>
        <v>#N/A</v>
      </c>
      <c r="S558" s="12" t="str">
        <f>IF(O558="","",FV((1+'Retirement Calculator'!$B$58)^(1/12)-1,BA558,-O558,,0))</f>
        <v/>
      </c>
      <c r="T558" s="43" t="str">
        <f>IF(P558="","",(P558+T557)*(1+((1+'Retirement Calculator'!$B$58)^(1/12)-1)))</f>
        <v/>
      </c>
      <c r="U558" s="71"/>
      <c r="V558" s="99"/>
      <c r="W558" s="108" t="str">
        <f>IF(U558="","",(U558+W557)*(1+((1+'Retirement Calculator'!$C$65)^(1/12)-1)))</f>
        <v/>
      </c>
      <c r="X558" s="73">
        <f t="shared" si="160"/>
        <v>0</v>
      </c>
      <c r="Y558" s="83" t="str">
        <f>IF(ISERROR(B558),"",SUM($X$5:X558))</f>
        <v/>
      </c>
      <c r="Z558" s="73">
        <f t="shared" si="161"/>
        <v>0</v>
      </c>
      <c r="AA558" s="83" t="str">
        <f>IF(ISERROR(B558),"",IF(Z558=0,NA(),SUM($Z$5:Z558)))</f>
        <v/>
      </c>
      <c r="AB558" s="83">
        <f t="shared" si="162"/>
        <v>0</v>
      </c>
      <c r="AC558" s="83" t="str">
        <f>IF(ISERROR(B558),"",IF(AB558=0,NA(),SUM($AB$5:AB558)))</f>
        <v/>
      </c>
      <c r="AD558" s="68" t="str">
        <f>IF(ISERROR(AI558),"",IF(AG558=AG557+1,AD557*(1+'Retirement Calculator'!$B$6),AD557))</f>
        <v/>
      </c>
      <c r="AE558" s="135"/>
      <c r="AF558" s="83" t="str">
        <f>IF(AE558="","",NPER((1+'Retirement Calculator'!$B$15)/(1+'Retirement Calculator'!$B$14)-1,-12*AE558,AA558,,1))</f>
        <v/>
      </c>
      <c r="AG558" s="129" t="str">
        <f t="shared" si="166"/>
        <v/>
      </c>
      <c r="AH558" s="43" t="e">
        <f t="shared" si="167"/>
        <v>#N/A</v>
      </c>
      <c r="AI558" s="43" t="e">
        <f>IF(AI557&lt;'Retirement Calculator'!$B$68,AI557+1,NA())</f>
        <v>#N/A</v>
      </c>
      <c r="AJ558" s="47" t="str">
        <f>IF(ISERROR(AI558),"",IF(AG558=AG557+1,AJ557*(1+'Retirement Calculator'!$B$67),AJ557))</f>
        <v/>
      </c>
      <c r="AK558" s="43" t="e">
        <f>IF(ISERROR(AJ558),"",FV((1+'Retirement Calculator'!$B$56)^(1/12)-1,AI558,-AJ558,,0))</f>
        <v>#N/A</v>
      </c>
      <c r="AL558" s="47">
        <f>SUM($AJ$5:AJ558)</f>
        <v>15743347.467671828</v>
      </c>
      <c r="AN558" s="43" t="str">
        <f>IF(C558="","",SUM($C$5:C558))</f>
        <v/>
      </c>
      <c r="AP558" s="43" t="str">
        <f t="shared" si="168"/>
        <v/>
      </c>
      <c r="AQ558" s="43" t="e">
        <f t="shared" si="169"/>
        <v>#N/A</v>
      </c>
      <c r="AR558" s="43" t="e">
        <f>IF(AR557&lt;'Retirement Calculator'!$B$68,AR557+1,NA())</f>
        <v>#N/A</v>
      </c>
      <c r="AS558" s="45" t="str">
        <f>IF(ISERROR(AR558),"",IF(AP558=AP557+1,AS557*(1+'Retirement Calculator'!$B$67),AS557))</f>
        <v/>
      </c>
      <c r="AT558" s="43" t="e">
        <f>IF(ISERROR(AS558),"",FV((1+'Retirement Calculator'!$B$57)^(1/12)-1,AR558,-AS558,,0))</f>
        <v>#N/A</v>
      </c>
      <c r="AU558" s="47" t="e">
        <f>SUM($AJ$5:AS558)</f>
        <v>#N/A</v>
      </c>
      <c r="AW558" s="43" t="str">
        <f>IF(I558="","",SUM($I$5:I558))</f>
        <v/>
      </c>
      <c r="AY558" s="43" t="str">
        <f t="shared" si="170"/>
        <v/>
      </c>
      <c r="AZ558" s="43" t="e">
        <f t="shared" si="171"/>
        <v>#N/A</v>
      </c>
      <c r="BA558" s="43" t="e">
        <f>IF(BA557&lt;'Retirement Calculator'!$B$68,BA557+1,NA())</f>
        <v>#N/A</v>
      </c>
      <c r="BB558" s="45" t="str">
        <f>IF(ISERROR(BA558),"",IF(AY558=AY557+1,BB557*(1+'Retirement Calculator'!$B$67),BB557))</f>
        <v/>
      </c>
      <c r="BC558" s="43" t="e">
        <f>IF(ISERROR(BB558),"",FV((1+'Retirement Calculator'!$B$58)^(1/12)-1,BA558,-BB558,,0))</f>
        <v>#N/A</v>
      </c>
      <c r="BD558" s="47" t="e">
        <f>SUM($AJ$5:BB558)</f>
        <v>#N/A</v>
      </c>
      <c r="BF558" s="43" t="str">
        <f>IF(O558="","",SUM($O$5:O558))</f>
        <v/>
      </c>
      <c r="BH558" s="43" t="str">
        <f t="shared" si="172"/>
        <v/>
      </c>
      <c r="BI558" s="43" t="e">
        <f t="shared" si="173"/>
        <v>#N/A</v>
      </c>
      <c r="BJ558" s="43" t="e">
        <f>IF(BJ557&lt;'Retirement Calculator'!$B$68,BJ557+1,NA())</f>
        <v>#N/A</v>
      </c>
      <c r="BM558" s="43" t="str">
        <f t="shared" si="174"/>
        <v/>
      </c>
      <c r="BN558" s="43" t="e">
        <f t="shared" si="175"/>
        <v>#N/A</v>
      </c>
      <c r="BO558" s="43" t="e">
        <f>IF(BO557&lt;'Retirement Calculator'!$B$68,BO557+1,NA())</f>
        <v>#N/A</v>
      </c>
      <c r="BR558" s="43" t="str">
        <f t="shared" si="176"/>
        <v/>
      </c>
      <c r="BS558" s="43" t="e">
        <f t="shared" si="177"/>
        <v>#N/A</v>
      </c>
      <c r="BT558" s="43" t="e">
        <f>IF(BT557&lt;'Retirement Calculator'!$B$68,BT557+1,NA())</f>
        <v>#N/A</v>
      </c>
      <c r="BW558" s="43" t="str">
        <f t="shared" si="178"/>
        <v/>
      </c>
      <c r="BX558" s="43" t="e">
        <f t="shared" si="179"/>
        <v>#N/A</v>
      </c>
      <c r="BY558" s="43" t="e">
        <f>IF(BY557&lt;'Retirement Calculator'!$B$68,BY557+1,NA())</f>
        <v>#N/A</v>
      </c>
    </row>
    <row r="559" spans="1:77">
      <c r="A559" s="44"/>
      <c r="B559" s="12" t="e">
        <f xml:space="preserve"> IF(ISERROR(F559),NA(),AI559)</f>
        <v>#N/A</v>
      </c>
      <c r="C559" s="71"/>
      <c r="D559" s="104"/>
      <c r="E559" s="99"/>
      <c r="F559" s="102" t="e">
        <f t="shared" si="163"/>
        <v>#N/A</v>
      </c>
      <c r="G559" s="103" t="str">
        <f>IF(D559="","",(D559+G558)*(1+((1+'Retirement Calculator'!$B$56)^(1/12)-1)))</f>
        <v/>
      </c>
      <c r="H559" s="55" t="str">
        <f>IF(C559="","",FV((1+'Retirement Calculator'!$B$56)^(1/12)-1,AI559,-C559,,0))</f>
        <v/>
      </c>
      <c r="I559" s="71"/>
      <c r="J559" s="99"/>
      <c r="K559" s="99"/>
      <c r="L559" s="102" t="e">
        <f t="shared" si="164"/>
        <v>#N/A</v>
      </c>
      <c r="M559" s="12" t="str">
        <f>IF(I559="","",FV((1+'Retirement Calculator'!$B$57)^(1/12)-1,AR559,-I559,,0))</f>
        <v/>
      </c>
      <c r="N559" s="12" t="str">
        <f>IF(J559="","",(J559+N558)*(1+((1+'Retirement Calculator'!$B$57)^(1/12)-1)))</f>
        <v/>
      </c>
      <c r="O559" s="71"/>
      <c r="P559" s="71"/>
      <c r="Q559" s="99"/>
      <c r="R559" s="69" t="e">
        <f t="shared" si="165"/>
        <v>#N/A</v>
      </c>
      <c r="S559" s="12" t="str">
        <f>IF(O559="","",FV((1+'Retirement Calculator'!$B$58)^(1/12)-1,BA559,-O559,,0))</f>
        <v/>
      </c>
      <c r="T559" s="43" t="str">
        <f>IF(P559="","",(P559+T558)*(1+((1+'Retirement Calculator'!$B$58)^(1/12)-1)))</f>
        <v/>
      </c>
      <c r="U559" s="71"/>
      <c r="V559" s="99"/>
      <c r="W559" s="108" t="str">
        <f>IF(U559="","",(U559+W558)*(1+((1+'Retirement Calculator'!$C$65)^(1/12)-1)))</f>
        <v/>
      </c>
      <c r="X559" s="73">
        <f t="shared" si="160"/>
        <v>0</v>
      </c>
      <c r="Y559" s="83" t="str">
        <f>IF(ISERROR(B559),"",SUM($X$5:X559))</f>
        <v/>
      </c>
      <c r="Z559" s="73">
        <f t="shared" si="161"/>
        <v>0</v>
      </c>
      <c r="AA559" s="83" t="str">
        <f>IF(ISERROR(B559),"",IF(Z559=0,NA(),SUM($Z$5:Z559)))</f>
        <v/>
      </c>
      <c r="AB559" s="83">
        <f t="shared" si="162"/>
        <v>0</v>
      </c>
      <c r="AC559" s="83" t="str">
        <f>IF(ISERROR(B559),"",IF(AB559=0,NA(),SUM($AB$5:AB559)))</f>
        <v/>
      </c>
      <c r="AD559" s="68" t="str">
        <f>IF(ISERROR(AI559),"",IF(AG559=AG558+1,AD558*(1+'Retirement Calculator'!$B$6),AD558))</f>
        <v/>
      </c>
      <c r="AE559" s="135"/>
      <c r="AF559" s="83" t="str">
        <f>IF(AE559="","",NPER((1+'Retirement Calculator'!$B$15)/(1+'Retirement Calculator'!$B$14)-1,-12*AE559,AA559,,1))</f>
        <v/>
      </c>
      <c r="AG559" s="129" t="str">
        <f t="shared" si="166"/>
        <v/>
      </c>
      <c r="AH559" s="43" t="e">
        <f t="shared" si="167"/>
        <v>#N/A</v>
      </c>
      <c r="AI559" s="43" t="e">
        <f>IF(AI558&lt;'Retirement Calculator'!$B$68,AI558+1,NA())</f>
        <v>#N/A</v>
      </c>
      <c r="AJ559" s="47" t="str">
        <f>IF(ISERROR(AI559),"",IF(AG559=AG558+1,AJ558*(1+'Retirement Calculator'!$B$67),AJ558))</f>
        <v/>
      </c>
      <c r="AK559" s="43" t="e">
        <f>IF(ISERROR(AJ559),"",FV((1+'Retirement Calculator'!$B$56)^(1/12)-1,AI559,-AJ559,,0))</f>
        <v>#N/A</v>
      </c>
      <c r="AL559" s="47">
        <f>SUM($AJ$5:AJ559)</f>
        <v>15743347.467671828</v>
      </c>
      <c r="AN559" s="43" t="str">
        <f>IF(C559="","",SUM($C$5:C559))</f>
        <v/>
      </c>
      <c r="AP559" s="43" t="str">
        <f t="shared" si="168"/>
        <v/>
      </c>
      <c r="AQ559" s="43" t="e">
        <f t="shared" si="169"/>
        <v>#N/A</v>
      </c>
      <c r="AR559" s="43" t="e">
        <f>IF(AR558&lt;'Retirement Calculator'!$B$68,AR558+1,NA())</f>
        <v>#N/A</v>
      </c>
      <c r="AS559" s="45" t="str">
        <f>IF(ISERROR(AR559),"",IF(AP559=AP558+1,AS558*(1+'Retirement Calculator'!$B$67),AS558))</f>
        <v/>
      </c>
      <c r="AT559" s="43" t="e">
        <f>IF(ISERROR(AS559),"",FV((1+'Retirement Calculator'!$B$57)^(1/12)-1,AR559,-AS559,,0))</f>
        <v>#N/A</v>
      </c>
      <c r="AU559" s="47" t="e">
        <f>SUM($AJ$5:AS559)</f>
        <v>#N/A</v>
      </c>
      <c r="AW559" s="43" t="str">
        <f>IF(I559="","",SUM($I$5:I559))</f>
        <v/>
      </c>
      <c r="AY559" s="43" t="str">
        <f t="shared" si="170"/>
        <v/>
      </c>
      <c r="AZ559" s="43" t="e">
        <f t="shared" si="171"/>
        <v>#N/A</v>
      </c>
      <c r="BA559" s="43" t="e">
        <f>IF(BA558&lt;'Retirement Calculator'!$B$68,BA558+1,NA())</f>
        <v>#N/A</v>
      </c>
      <c r="BB559" s="45" t="str">
        <f>IF(ISERROR(BA559),"",IF(AY559=AY558+1,BB558*(1+'Retirement Calculator'!$B$67),BB558))</f>
        <v/>
      </c>
      <c r="BC559" s="43" t="e">
        <f>IF(ISERROR(BB559),"",FV((1+'Retirement Calculator'!$B$58)^(1/12)-1,BA559,-BB559,,0))</f>
        <v>#N/A</v>
      </c>
      <c r="BD559" s="47" t="e">
        <f>SUM($AJ$5:BB559)</f>
        <v>#N/A</v>
      </c>
      <c r="BF559" s="43" t="str">
        <f>IF(O559="","",SUM($O$5:O559))</f>
        <v/>
      </c>
      <c r="BH559" s="43" t="str">
        <f t="shared" si="172"/>
        <v/>
      </c>
      <c r="BI559" s="43" t="e">
        <f t="shared" si="173"/>
        <v>#N/A</v>
      </c>
      <c r="BJ559" s="43" t="e">
        <f>IF(BJ558&lt;'Retirement Calculator'!$B$68,BJ558+1,NA())</f>
        <v>#N/A</v>
      </c>
      <c r="BM559" s="43" t="str">
        <f t="shared" si="174"/>
        <v/>
      </c>
      <c r="BN559" s="43" t="e">
        <f t="shared" si="175"/>
        <v>#N/A</v>
      </c>
      <c r="BO559" s="43" t="e">
        <f>IF(BO558&lt;'Retirement Calculator'!$B$68,BO558+1,NA())</f>
        <v>#N/A</v>
      </c>
      <c r="BR559" s="43" t="str">
        <f t="shared" si="176"/>
        <v/>
      </c>
      <c r="BS559" s="43" t="e">
        <f t="shared" si="177"/>
        <v>#N/A</v>
      </c>
      <c r="BT559" s="43" t="e">
        <f>IF(BT558&lt;'Retirement Calculator'!$B$68,BT558+1,NA())</f>
        <v>#N/A</v>
      </c>
      <c r="BW559" s="43" t="str">
        <f t="shared" si="178"/>
        <v/>
      </c>
      <c r="BX559" s="43" t="e">
        <f t="shared" si="179"/>
        <v>#N/A</v>
      </c>
      <c r="BY559" s="43" t="e">
        <f>IF(BY558&lt;'Retirement Calculator'!$B$68,BY558+1,NA())</f>
        <v>#N/A</v>
      </c>
    </row>
    <row r="560" spans="1:77">
      <c r="A560" s="44"/>
      <c r="B560" s="12" t="e">
        <f xml:space="preserve"> IF(ISERROR(F560),NA(),AI560)</f>
        <v>#N/A</v>
      </c>
      <c r="C560" s="71"/>
      <c r="D560" s="104"/>
      <c r="E560" s="99"/>
      <c r="F560" s="102" t="e">
        <f t="shared" si="163"/>
        <v>#N/A</v>
      </c>
      <c r="G560" s="103" t="str">
        <f>IF(D560="","",(D560+G559)*(1+((1+'Retirement Calculator'!$B$56)^(1/12)-1)))</f>
        <v/>
      </c>
      <c r="H560" s="55" t="str">
        <f>IF(C560="","",FV((1+'Retirement Calculator'!$B$56)^(1/12)-1,AI560,-C560,,0))</f>
        <v/>
      </c>
      <c r="I560" s="71"/>
      <c r="J560" s="99"/>
      <c r="K560" s="99"/>
      <c r="L560" s="102" t="e">
        <f t="shared" si="164"/>
        <v>#N/A</v>
      </c>
      <c r="M560" s="12" t="str">
        <f>IF(I560="","",FV((1+'Retirement Calculator'!$B$57)^(1/12)-1,AR560,-I560,,0))</f>
        <v/>
      </c>
      <c r="N560" s="12" t="str">
        <f>IF(J560="","",(J560+N559)*(1+((1+'Retirement Calculator'!$B$57)^(1/12)-1)))</f>
        <v/>
      </c>
      <c r="O560" s="71"/>
      <c r="P560" s="71"/>
      <c r="Q560" s="99"/>
      <c r="R560" s="69" t="e">
        <f t="shared" si="165"/>
        <v>#N/A</v>
      </c>
      <c r="S560" s="12" t="str">
        <f>IF(O560="","",FV((1+'Retirement Calculator'!$B$58)^(1/12)-1,BA560,-O560,,0))</f>
        <v/>
      </c>
      <c r="T560" s="43" t="str">
        <f>IF(P560="","",(P560+T559)*(1+((1+'Retirement Calculator'!$B$58)^(1/12)-1)))</f>
        <v/>
      </c>
      <c r="U560" s="71"/>
      <c r="V560" s="99"/>
      <c r="W560" s="108" t="str">
        <f>IF(U560="","",(U560+W559)*(1+((1+'Retirement Calculator'!$C$65)^(1/12)-1)))</f>
        <v/>
      </c>
      <c r="X560" s="73">
        <f t="shared" si="160"/>
        <v>0</v>
      </c>
      <c r="Y560" s="83" t="str">
        <f>IF(ISERROR(B560),"",SUM($X$5:X560))</f>
        <v/>
      </c>
      <c r="Z560" s="73">
        <f t="shared" si="161"/>
        <v>0</v>
      </c>
      <c r="AA560" s="83" t="str">
        <f>IF(ISERROR(B560),"",IF(Z560=0,NA(),SUM($Z$5:Z560)))</f>
        <v/>
      </c>
      <c r="AB560" s="83">
        <f t="shared" si="162"/>
        <v>0</v>
      </c>
      <c r="AC560" s="83" t="str">
        <f>IF(ISERROR(B560),"",IF(AB560=0,NA(),SUM($AB$5:AB560)))</f>
        <v/>
      </c>
      <c r="AD560" s="68" t="str">
        <f>IF(ISERROR(AI560),"",IF(AG560=AG559+1,AD559*(1+'Retirement Calculator'!$B$6),AD559))</f>
        <v/>
      </c>
      <c r="AE560" s="135"/>
      <c r="AF560" s="83" t="str">
        <f>IF(AE560="","",NPER((1+'Retirement Calculator'!$B$15)/(1+'Retirement Calculator'!$B$14)-1,-12*AE560,AA560,,1))</f>
        <v/>
      </c>
      <c r="AG560" s="129" t="str">
        <f t="shared" si="166"/>
        <v/>
      </c>
      <c r="AH560" s="43" t="e">
        <f t="shared" si="167"/>
        <v>#N/A</v>
      </c>
      <c r="AI560" s="43" t="e">
        <f>IF(AI559&lt;'Retirement Calculator'!$B$68,AI559+1,NA())</f>
        <v>#N/A</v>
      </c>
      <c r="AJ560" s="47" t="str">
        <f>IF(ISERROR(AI560),"",IF(AG560=AG559+1,AJ559*(1+'Retirement Calculator'!$B$67),AJ559))</f>
        <v/>
      </c>
      <c r="AK560" s="43" t="e">
        <f>IF(ISERROR(AJ560),"",FV((1+'Retirement Calculator'!$B$56)^(1/12)-1,AI560,-AJ560,,0))</f>
        <v>#N/A</v>
      </c>
      <c r="AL560" s="47">
        <f>SUM($AJ$5:AJ560)</f>
        <v>15743347.467671828</v>
      </c>
      <c r="AN560" s="43" t="str">
        <f>IF(C560="","",SUM($C$5:C560))</f>
        <v/>
      </c>
      <c r="AP560" s="43" t="str">
        <f t="shared" si="168"/>
        <v/>
      </c>
      <c r="AQ560" s="43" t="e">
        <f t="shared" si="169"/>
        <v>#N/A</v>
      </c>
      <c r="AR560" s="43" t="e">
        <f>IF(AR559&lt;'Retirement Calculator'!$B$68,AR559+1,NA())</f>
        <v>#N/A</v>
      </c>
      <c r="AS560" s="45" t="str">
        <f>IF(ISERROR(AR560),"",IF(AP560=AP559+1,AS559*(1+'Retirement Calculator'!$B$67),AS559))</f>
        <v/>
      </c>
      <c r="AT560" s="43" t="e">
        <f>IF(ISERROR(AS560),"",FV((1+'Retirement Calculator'!$B$57)^(1/12)-1,AR560,-AS560,,0))</f>
        <v>#N/A</v>
      </c>
      <c r="AU560" s="47" t="e">
        <f>SUM($AJ$5:AS560)</f>
        <v>#N/A</v>
      </c>
      <c r="AW560" s="43" t="str">
        <f>IF(I560="","",SUM($I$5:I560))</f>
        <v/>
      </c>
      <c r="AY560" s="43" t="str">
        <f t="shared" si="170"/>
        <v/>
      </c>
      <c r="AZ560" s="43" t="e">
        <f t="shared" si="171"/>
        <v>#N/A</v>
      </c>
      <c r="BA560" s="43" t="e">
        <f>IF(BA559&lt;'Retirement Calculator'!$B$68,BA559+1,NA())</f>
        <v>#N/A</v>
      </c>
      <c r="BB560" s="45" t="str">
        <f>IF(ISERROR(BA560),"",IF(AY560=AY559+1,BB559*(1+'Retirement Calculator'!$B$67),BB559))</f>
        <v/>
      </c>
      <c r="BC560" s="43" t="e">
        <f>IF(ISERROR(BB560),"",FV((1+'Retirement Calculator'!$B$58)^(1/12)-1,BA560,-BB560,,0))</f>
        <v>#N/A</v>
      </c>
      <c r="BD560" s="47" t="e">
        <f>SUM($AJ$5:BB560)</f>
        <v>#N/A</v>
      </c>
      <c r="BF560" s="43" t="str">
        <f>IF(O560="","",SUM($O$5:O560))</f>
        <v/>
      </c>
      <c r="BH560" s="43" t="str">
        <f t="shared" si="172"/>
        <v/>
      </c>
      <c r="BI560" s="43" t="e">
        <f t="shared" si="173"/>
        <v>#N/A</v>
      </c>
      <c r="BJ560" s="43" t="e">
        <f>IF(BJ559&lt;'Retirement Calculator'!$B$68,BJ559+1,NA())</f>
        <v>#N/A</v>
      </c>
      <c r="BM560" s="43" t="str">
        <f t="shared" si="174"/>
        <v/>
      </c>
      <c r="BN560" s="43" t="e">
        <f t="shared" si="175"/>
        <v>#N/A</v>
      </c>
      <c r="BO560" s="43" t="e">
        <f>IF(BO559&lt;'Retirement Calculator'!$B$68,BO559+1,NA())</f>
        <v>#N/A</v>
      </c>
      <c r="BR560" s="43" t="str">
        <f t="shared" si="176"/>
        <v/>
      </c>
      <c r="BS560" s="43" t="e">
        <f t="shared" si="177"/>
        <v>#N/A</v>
      </c>
      <c r="BT560" s="43" t="e">
        <f>IF(BT559&lt;'Retirement Calculator'!$B$68,BT559+1,NA())</f>
        <v>#N/A</v>
      </c>
      <c r="BW560" s="43" t="str">
        <f t="shared" si="178"/>
        <v/>
      </c>
      <c r="BX560" s="43" t="e">
        <f t="shared" si="179"/>
        <v>#N/A</v>
      </c>
      <c r="BY560" s="43" t="e">
        <f>IF(BY559&lt;'Retirement Calculator'!$B$68,BY559+1,NA())</f>
        <v>#N/A</v>
      </c>
    </row>
    <row r="561" spans="1:77">
      <c r="A561" s="44"/>
      <c r="B561" s="12" t="e">
        <f xml:space="preserve"> IF(ISERROR(F561),NA(),AI561)</f>
        <v>#N/A</v>
      </c>
      <c r="C561" s="71"/>
      <c r="D561" s="104"/>
      <c r="E561" s="99"/>
      <c r="F561" s="102" t="e">
        <f t="shared" si="163"/>
        <v>#N/A</v>
      </c>
      <c r="G561" s="103" t="str">
        <f>IF(D561="","",(D561+G560)*(1+((1+'Retirement Calculator'!$B$56)^(1/12)-1)))</f>
        <v/>
      </c>
      <c r="H561" s="55" t="str">
        <f>IF(C561="","",FV((1+'Retirement Calculator'!$B$56)^(1/12)-1,AI561,-C561,,0))</f>
        <v/>
      </c>
      <c r="I561" s="71"/>
      <c r="J561" s="99"/>
      <c r="K561" s="99"/>
      <c r="L561" s="102" t="e">
        <f t="shared" si="164"/>
        <v>#N/A</v>
      </c>
      <c r="M561" s="12" t="str">
        <f>IF(I561="","",FV((1+'Retirement Calculator'!$B$57)^(1/12)-1,AR561,-I561,,0))</f>
        <v/>
      </c>
      <c r="N561" s="12" t="str">
        <f>IF(J561="","",(J561+N560)*(1+((1+'Retirement Calculator'!$B$57)^(1/12)-1)))</f>
        <v/>
      </c>
      <c r="O561" s="71"/>
      <c r="P561" s="71"/>
      <c r="Q561" s="99"/>
      <c r="R561" s="69" t="e">
        <f t="shared" si="165"/>
        <v>#N/A</v>
      </c>
      <c r="S561" s="12" t="str">
        <f>IF(O561="","",FV((1+'Retirement Calculator'!$B$58)^(1/12)-1,BA561,-O561,,0))</f>
        <v/>
      </c>
      <c r="T561" s="43" t="str">
        <f>IF(P561="","",(P561+T560)*(1+((1+'Retirement Calculator'!$B$58)^(1/12)-1)))</f>
        <v/>
      </c>
      <c r="U561" s="71"/>
      <c r="V561" s="99"/>
      <c r="W561" s="108" t="str">
        <f>IF(U561="","",(U561+W560)*(1+((1+'Retirement Calculator'!$C$65)^(1/12)-1)))</f>
        <v/>
      </c>
      <c r="X561" s="73">
        <f t="shared" si="160"/>
        <v>0</v>
      </c>
      <c r="Y561" s="83" t="str">
        <f>IF(ISERROR(B561),"",SUM($X$5:X561))</f>
        <v/>
      </c>
      <c r="Z561" s="73">
        <f t="shared" si="161"/>
        <v>0</v>
      </c>
      <c r="AA561" s="83" t="str">
        <f>IF(ISERROR(B561),"",IF(Z561=0,NA(),SUM($Z$5:Z561)))</f>
        <v/>
      </c>
      <c r="AB561" s="83">
        <f t="shared" si="162"/>
        <v>0</v>
      </c>
      <c r="AC561" s="83" t="str">
        <f>IF(ISERROR(B561),"",IF(AB561=0,NA(),SUM($AB$5:AB561)))</f>
        <v/>
      </c>
      <c r="AD561" s="68" t="str">
        <f>IF(ISERROR(AI561),"",IF(AG561=AG560+1,AD560*(1+'Retirement Calculator'!$B$6),AD560))</f>
        <v/>
      </c>
      <c r="AE561" s="135"/>
      <c r="AF561" s="83" t="str">
        <f>IF(AE561="","",NPER((1+'Retirement Calculator'!$B$15)/(1+'Retirement Calculator'!$B$14)-1,-12*AE561,AA561,,1))</f>
        <v/>
      </c>
      <c r="AG561" s="129" t="str">
        <f t="shared" si="166"/>
        <v/>
      </c>
      <c r="AH561" s="43" t="e">
        <f t="shared" si="167"/>
        <v>#N/A</v>
      </c>
      <c r="AI561" s="43" t="e">
        <f>IF(AI560&lt;'Retirement Calculator'!$B$68,AI560+1,NA())</f>
        <v>#N/A</v>
      </c>
      <c r="AJ561" s="47" t="str">
        <f>IF(ISERROR(AI561),"",IF(AG561=AG560+1,AJ560*(1+'Retirement Calculator'!$B$67),AJ560))</f>
        <v/>
      </c>
      <c r="AK561" s="43" t="e">
        <f>IF(ISERROR(AJ561),"",FV((1+'Retirement Calculator'!$B$56)^(1/12)-1,AI561,-AJ561,,0))</f>
        <v>#N/A</v>
      </c>
      <c r="AL561" s="47">
        <f>SUM($AJ$5:AJ561)</f>
        <v>15743347.467671828</v>
      </c>
      <c r="AN561" s="43" t="str">
        <f>IF(C561="","",SUM($C$5:C561))</f>
        <v/>
      </c>
      <c r="AP561" s="43" t="str">
        <f t="shared" si="168"/>
        <v/>
      </c>
      <c r="AQ561" s="43" t="e">
        <f t="shared" si="169"/>
        <v>#N/A</v>
      </c>
      <c r="AR561" s="43" t="e">
        <f>IF(AR560&lt;'Retirement Calculator'!$B$68,AR560+1,NA())</f>
        <v>#N/A</v>
      </c>
      <c r="AS561" s="45" t="str">
        <f>IF(ISERROR(AR561),"",IF(AP561=AP560+1,AS560*(1+'Retirement Calculator'!$B$67),AS560))</f>
        <v/>
      </c>
      <c r="AT561" s="43" t="e">
        <f>IF(ISERROR(AS561),"",FV((1+'Retirement Calculator'!$B$57)^(1/12)-1,AR561,-AS561,,0))</f>
        <v>#N/A</v>
      </c>
      <c r="AU561" s="47" t="e">
        <f>SUM($AJ$5:AS561)</f>
        <v>#N/A</v>
      </c>
      <c r="AW561" s="43" t="str">
        <f>IF(I561="","",SUM($I$5:I561))</f>
        <v/>
      </c>
      <c r="AY561" s="43" t="str">
        <f t="shared" si="170"/>
        <v/>
      </c>
      <c r="AZ561" s="43" t="e">
        <f t="shared" si="171"/>
        <v>#N/A</v>
      </c>
      <c r="BA561" s="43" t="e">
        <f>IF(BA560&lt;'Retirement Calculator'!$B$68,BA560+1,NA())</f>
        <v>#N/A</v>
      </c>
      <c r="BB561" s="45" t="str">
        <f>IF(ISERROR(BA561),"",IF(AY561=AY560+1,BB560*(1+'Retirement Calculator'!$B$67),BB560))</f>
        <v/>
      </c>
      <c r="BC561" s="43" t="e">
        <f>IF(ISERROR(BB561),"",FV((1+'Retirement Calculator'!$B$58)^(1/12)-1,BA561,-BB561,,0))</f>
        <v>#N/A</v>
      </c>
      <c r="BD561" s="47" t="e">
        <f>SUM($AJ$5:BB561)</f>
        <v>#N/A</v>
      </c>
      <c r="BF561" s="43" t="str">
        <f>IF(O561="","",SUM($O$5:O561))</f>
        <v/>
      </c>
      <c r="BH561" s="43" t="str">
        <f t="shared" si="172"/>
        <v/>
      </c>
      <c r="BI561" s="43" t="e">
        <f t="shared" si="173"/>
        <v>#N/A</v>
      </c>
      <c r="BJ561" s="43" t="e">
        <f>IF(BJ560&lt;'Retirement Calculator'!$B$68,BJ560+1,NA())</f>
        <v>#N/A</v>
      </c>
      <c r="BM561" s="43" t="str">
        <f t="shared" si="174"/>
        <v/>
      </c>
      <c r="BN561" s="43" t="e">
        <f t="shared" si="175"/>
        <v>#N/A</v>
      </c>
      <c r="BO561" s="43" t="e">
        <f>IF(BO560&lt;'Retirement Calculator'!$B$68,BO560+1,NA())</f>
        <v>#N/A</v>
      </c>
      <c r="BR561" s="43" t="str">
        <f t="shared" si="176"/>
        <v/>
      </c>
      <c r="BS561" s="43" t="e">
        <f t="shared" si="177"/>
        <v>#N/A</v>
      </c>
      <c r="BT561" s="43" t="e">
        <f>IF(BT560&lt;'Retirement Calculator'!$B$68,BT560+1,NA())</f>
        <v>#N/A</v>
      </c>
      <c r="BW561" s="43" t="str">
        <f t="shared" si="178"/>
        <v/>
      </c>
      <c r="BX561" s="43" t="e">
        <f t="shared" si="179"/>
        <v>#N/A</v>
      </c>
      <c r="BY561" s="43" t="e">
        <f>IF(BY560&lt;'Retirement Calculator'!$B$68,BY560+1,NA())</f>
        <v>#N/A</v>
      </c>
    </row>
    <row r="562" spans="1:77">
      <c r="A562" s="44"/>
      <c r="B562" s="12" t="e">
        <f xml:space="preserve"> IF(ISERROR(F562),NA(),AI562)</f>
        <v>#N/A</v>
      </c>
      <c r="C562" s="71"/>
      <c r="D562" s="104"/>
      <c r="E562" s="99"/>
      <c r="F562" s="102" t="e">
        <f t="shared" si="163"/>
        <v>#N/A</v>
      </c>
      <c r="G562" s="103" t="str">
        <f>IF(D562="","",(D562+G561)*(1+((1+'Retirement Calculator'!$B$56)^(1/12)-1)))</f>
        <v/>
      </c>
      <c r="H562" s="55" t="str">
        <f>IF(C562="","",FV((1+'Retirement Calculator'!$B$56)^(1/12)-1,AI562,-C562,,0))</f>
        <v/>
      </c>
      <c r="I562" s="71"/>
      <c r="J562" s="99"/>
      <c r="K562" s="99"/>
      <c r="L562" s="102" t="e">
        <f t="shared" si="164"/>
        <v>#N/A</v>
      </c>
      <c r="M562" s="12" t="str">
        <f>IF(I562="","",FV((1+'Retirement Calculator'!$B$57)^(1/12)-1,AR562,-I562,,0))</f>
        <v/>
      </c>
      <c r="N562" s="12" t="str">
        <f>IF(J562="","",(J562+N561)*(1+((1+'Retirement Calculator'!$B$57)^(1/12)-1)))</f>
        <v/>
      </c>
      <c r="O562" s="71"/>
      <c r="P562" s="71"/>
      <c r="Q562" s="99"/>
      <c r="R562" s="69" t="e">
        <f t="shared" si="165"/>
        <v>#N/A</v>
      </c>
      <c r="S562" s="12" t="str">
        <f>IF(O562="","",FV((1+'Retirement Calculator'!$B$58)^(1/12)-1,BA562,-O562,,0))</f>
        <v/>
      </c>
      <c r="T562" s="43" t="str">
        <f>IF(P562="","",(P562+T561)*(1+((1+'Retirement Calculator'!$B$58)^(1/12)-1)))</f>
        <v/>
      </c>
      <c r="U562" s="71"/>
      <c r="V562" s="99"/>
      <c r="W562" s="108" t="str">
        <f>IF(U562="","",(U562+W561)*(1+((1+'Retirement Calculator'!$C$65)^(1/12)-1)))</f>
        <v/>
      </c>
      <c r="X562" s="73">
        <f t="shared" si="160"/>
        <v>0</v>
      </c>
      <c r="Y562" s="83" t="str">
        <f>IF(ISERROR(B562),"",SUM($X$5:X562))</f>
        <v/>
      </c>
      <c r="Z562" s="73">
        <f t="shared" si="161"/>
        <v>0</v>
      </c>
      <c r="AA562" s="83" t="str">
        <f>IF(ISERROR(B562),"",IF(Z562=0,NA(),SUM($Z$5:Z562)))</f>
        <v/>
      </c>
      <c r="AB562" s="83">
        <f t="shared" si="162"/>
        <v>0</v>
      </c>
      <c r="AC562" s="83" t="str">
        <f>IF(ISERROR(B562),"",IF(AB562=0,NA(),SUM($AB$5:AB562)))</f>
        <v/>
      </c>
      <c r="AD562" s="68" t="str">
        <f>IF(ISERROR(AI562),"",IF(AG562=AG561+1,AD561*(1+'Retirement Calculator'!$B$6),AD561))</f>
        <v/>
      </c>
      <c r="AE562" s="135"/>
      <c r="AF562" s="83" t="str">
        <f>IF(AE562="","",NPER((1+'Retirement Calculator'!$B$15)/(1+'Retirement Calculator'!$B$14)-1,-12*AE562,AA562,,1))</f>
        <v/>
      </c>
      <c r="AG562" s="129" t="str">
        <f t="shared" si="166"/>
        <v/>
      </c>
      <c r="AH562" s="43" t="e">
        <f t="shared" si="167"/>
        <v>#N/A</v>
      </c>
      <c r="AI562" s="43" t="e">
        <f>IF(AI561&lt;'Retirement Calculator'!$B$68,AI561+1,NA())</f>
        <v>#N/A</v>
      </c>
      <c r="AJ562" s="47" t="str">
        <f>IF(ISERROR(AI562),"",IF(AG562=AG561+1,AJ561*(1+'Retirement Calculator'!$B$67),AJ561))</f>
        <v/>
      </c>
      <c r="AK562" s="43" t="e">
        <f>IF(ISERROR(AJ562),"",FV((1+'Retirement Calculator'!$B$56)^(1/12)-1,AI562,-AJ562,,0))</f>
        <v>#N/A</v>
      </c>
      <c r="AL562" s="47">
        <f>SUM($AJ$5:AJ562)</f>
        <v>15743347.467671828</v>
      </c>
      <c r="AN562" s="43" t="str">
        <f>IF(C562="","",SUM($C$5:C562))</f>
        <v/>
      </c>
      <c r="AP562" s="43" t="str">
        <f t="shared" si="168"/>
        <v/>
      </c>
      <c r="AQ562" s="43" t="e">
        <f t="shared" si="169"/>
        <v>#N/A</v>
      </c>
      <c r="AR562" s="43" t="e">
        <f>IF(AR561&lt;'Retirement Calculator'!$B$68,AR561+1,NA())</f>
        <v>#N/A</v>
      </c>
      <c r="AS562" s="45" t="str">
        <f>IF(ISERROR(AR562),"",IF(AP562=AP561+1,AS561*(1+'Retirement Calculator'!$B$67),AS561))</f>
        <v/>
      </c>
      <c r="AT562" s="43" t="e">
        <f>IF(ISERROR(AS562),"",FV((1+'Retirement Calculator'!$B$57)^(1/12)-1,AR562,-AS562,,0))</f>
        <v>#N/A</v>
      </c>
      <c r="AU562" s="47" t="e">
        <f>SUM($AJ$5:AS562)</f>
        <v>#N/A</v>
      </c>
      <c r="AW562" s="43" t="str">
        <f>IF(I562="","",SUM($I$5:I562))</f>
        <v/>
      </c>
      <c r="AY562" s="43" t="str">
        <f t="shared" si="170"/>
        <v/>
      </c>
      <c r="AZ562" s="43" t="e">
        <f t="shared" si="171"/>
        <v>#N/A</v>
      </c>
      <c r="BA562" s="43" t="e">
        <f>IF(BA561&lt;'Retirement Calculator'!$B$68,BA561+1,NA())</f>
        <v>#N/A</v>
      </c>
      <c r="BB562" s="45" t="str">
        <f>IF(ISERROR(BA562),"",IF(AY562=AY561+1,BB561*(1+'Retirement Calculator'!$B$67),BB561))</f>
        <v/>
      </c>
      <c r="BC562" s="43" t="e">
        <f>IF(ISERROR(BB562),"",FV((1+'Retirement Calculator'!$B$58)^(1/12)-1,BA562,-BB562,,0))</f>
        <v>#N/A</v>
      </c>
      <c r="BD562" s="47" t="e">
        <f>SUM($AJ$5:BB562)</f>
        <v>#N/A</v>
      </c>
      <c r="BF562" s="43" t="str">
        <f>IF(O562="","",SUM($O$5:O562))</f>
        <v/>
      </c>
      <c r="BH562" s="43" t="str">
        <f t="shared" si="172"/>
        <v/>
      </c>
      <c r="BI562" s="43" t="e">
        <f t="shared" si="173"/>
        <v>#N/A</v>
      </c>
      <c r="BJ562" s="43" t="e">
        <f>IF(BJ561&lt;'Retirement Calculator'!$B$68,BJ561+1,NA())</f>
        <v>#N/A</v>
      </c>
      <c r="BM562" s="43" t="str">
        <f t="shared" si="174"/>
        <v/>
      </c>
      <c r="BN562" s="43" t="e">
        <f t="shared" si="175"/>
        <v>#N/A</v>
      </c>
      <c r="BO562" s="43" t="e">
        <f>IF(BO561&lt;'Retirement Calculator'!$B$68,BO561+1,NA())</f>
        <v>#N/A</v>
      </c>
      <c r="BR562" s="43" t="str">
        <f t="shared" si="176"/>
        <v/>
      </c>
      <c r="BS562" s="43" t="e">
        <f t="shared" si="177"/>
        <v>#N/A</v>
      </c>
      <c r="BT562" s="43" t="e">
        <f>IF(BT561&lt;'Retirement Calculator'!$B$68,BT561+1,NA())</f>
        <v>#N/A</v>
      </c>
      <c r="BW562" s="43" t="str">
        <f t="shared" si="178"/>
        <v/>
      </c>
      <c r="BX562" s="43" t="e">
        <f t="shared" si="179"/>
        <v>#N/A</v>
      </c>
      <c r="BY562" s="43" t="e">
        <f>IF(BY561&lt;'Retirement Calculator'!$B$68,BY561+1,NA())</f>
        <v>#N/A</v>
      </c>
    </row>
    <row r="563" spans="1:77">
      <c r="A563" s="44"/>
      <c r="B563" s="12" t="e">
        <f xml:space="preserve"> IF(ISERROR(F563),NA(),AI563)</f>
        <v>#N/A</v>
      </c>
      <c r="C563" s="71"/>
      <c r="D563" s="104"/>
      <c r="E563" s="99"/>
      <c r="F563" s="102" t="e">
        <f t="shared" si="163"/>
        <v>#N/A</v>
      </c>
      <c r="G563" s="103" t="str">
        <f>IF(D563="","",(D563+G562)*(1+((1+'Retirement Calculator'!$B$56)^(1/12)-1)))</f>
        <v/>
      </c>
      <c r="H563" s="55" t="str">
        <f>IF(C563="","",FV((1+'Retirement Calculator'!$B$56)^(1/12)-1,AI563,-C563,,0))</f>
        <v/>
      </c>
      <c r="I563" s="71"/>
      <c r="J563" s="99"/>
      <c r="K563" s="99"/>
      <c r="L563" s="102" t="e">
        <f t="shared" si="164"/>
        <v>#N/A</v>
      </c>
      <c r="M563" s="12" t="str">
        <f>IF(I563="","",FV((1+'Retirement Calculator'!$B$57)^(1/12)-1,AR563,-I563,,0))</f>
        <v/>
      </c>
      <c r="N563" s="12" t="str">
        <f>IF(J563="","",(J563+N562)*(1+((1+'Retirement Calculator'!$B$57)^(1/12)-1)))</f>
        <v/>
      </c>
      <c r="O563" s="71"/>
      <c r="P563" s="71"/>
      <c r="Q563" s="99"/>
      <c r="R563" s="69" t="e">
        <f t="shared" si="165"/>
        <v>#N/A</v>
      </c>
      <c r="S563" s="12" t="str">
        <f>IF(O563="","",FV((1+'Retirement Calculator'!$B$58)^(1/12)-1,BA563,-O563,,0))</f>
        <v/>
      </c>
      <c r="T563" s="43" t="str">
        <f>IF(P563="","",(P563+T562)*(1+((1+'Retirement Calculator'!$B$58)^(1/12)-1)))</f>
        <v/>
      </c>
      <c r="U563" s="71"/>
      <c r="V563" s="99"/>
      <c r="W563" s="108" t="str">
        <f>IF(U563="","",(U563+W562)*(1+((1+'Retirement Calculator'!$C$65)^(1/12)-1)))</f>
        <v/>
      </c>
      <c r="X563" s="73">
        <f t="shared" si="160"/>
        <v>0</v>
      </c>
      <c r="Y563" s="83" t="str">
        <f>IF(ISERROR(B563),"",SUM($X$5:X563))</f>
        <v/>
      </c>
      <c r="Z563" s="73">
        <f t="shared" si="161"/>
        <v>0</v>
      </c>
      <c r="AA563" s="83" t="str">
        <f>IF(ISERROR(B563),"",IF(Z563=0,NA(),SUM($Z$5:Z563)))</f>
        <v/>
      </c>
      <c r="AB563" s="83">
        <f t="shared" si="162"/>
        <v>0</v>
      </c>
      <c r="AC563" s="83" t="str">
        <f>IF(ISERROR(B563),"",IF(AB563=0,NA(),SUM($AB$5:AB563)))</f>
        <v/>
      </c>
      <c r="AD563" s="68" t="str">
        <f>IF(ISERROR(AI563),"",IF(AG563=AG562+1,AD562*(1+'Retirement Calculator'!$B$6),AD562))</f>
        <v/>
      </c>
      <c r="AE563" s="135"/>
      <c r="AF563" s="83" t="str">
        <f>IF(AE563="","",NPER((1+'Retirement Calculator'!$B$15)/(1+'Retirement Calculator'!$B$14)-1,-12*AE563,AA563,,1))</f>
        <v/>
      </c>
      <c r="AG563" s="129" t="str">
        <f t="shared" si="166"/>
        <v/>
      </c>
      <c r="AH563" s="43" t="e">
        <f t="shared" si="167"/>
        <v>#N/A</v>
      </c>
      <c r="AI563" s="43" t="e">
        <f>IF(AI562&lt;'Retirement Calculator'!$B$68,AI562+1,NA())</f>
        <v>#N/A</v>
      </c>
      <c r="AJ563" s="47" t="str">
        <f>IF(ISERROR(AI563),"",IF(AG563=AG562+1,AJ562*(1+'Retirement Calculator'!$B$67),AJ562))</f>
        <v/>
      </c>
      <c r="AK563" s="43" t="e">
        <f>IF(ISERROR(AJ563),"",FV((1+'Retirement Calculator'!$B$56)^(1/12)-1,AI563,-AJ563,,0))</f>
        <v>#N/A</v>
      </c>
      <c r="AL563" s="47">
        <f>SUM($AJ$5:AJ563)</f>
        <v>15743347.467671828</v>
      </c>
      <c r="AN563" s="43" t="str">
        <f>IF(C563="","",SUM($C$5:C563))</f>
        <v/>
      </c>
      <c r="AP563" s="43" t="str">
        <f t="shared" si="168"/>
        <v/>
      </c>
      <c r="AQ563" s="43" t="e">
        <f t="shared" si="169"/>
        <v>#N/A</v>
      </c>
      <c r="AR563" s="43" t="e">
        <f>IF(AR562&lt;'Retirement Calculator'!$B$68,AR562+1,NA())</f>
        <v>#N/A</v>
      </c>
      <c r="AS563" s="45" t="str">
        <f>IF(ISERROR(AR563),"",IF(AP563=AP562+1,AS562*(1+'Retirement Calculator'!$B$67),AS562))</f>
        <v/>
      </c>
      <c r="AT563" s="43" t="e">
        <f>IF(ISERROR(AS563),"",FV((1+'Retirement Calculator'!$B$57)^(1/12)-1,AR563,-AS563,,0))</f>
        <v>#N/A</v>
      </c>
      <c r="AU563" s="47" t="e">
        <f>SUM($AJ$5:AS563)</f>
        <v>#N/A</v>
      </c>
      <c r="AW563" s="43" t="str">
        <f>IF(I563="","",SUM($I$5:I563))</f>
        <v/>
      </c>
      <c r="AY563" s="43" t="str">
        <f t="shared" si="170"/>
        <v/>
      </c>
      <c r="AZ563" s="43" t="e">
        <f t="shared" si="171"/>
        <v>#N/A</v>
      </c>
      <c r="BA563" s="43" t="e">
        <f>IF(BA562&lt;'Retirement Calculator'!$B$68,BA562+1,NA())</f>
        <v>#N/A</v>
      </c>
      <c r="BB563" s="45" t="str">
        <f>IF(ISERROR(BA563),"",IF(AY563=AY562+1,BB562*(1+'Retirement Calculator'!$B$67),BB562))</f>
        <v/>
      </c>
      <c r="BC563" s="43" t="e">
        <f>IF(ISERROR(BB563),"",FV((1+'Retirement Calculator'!$B$58)^(1/12)-1,BA563,-BB563,,0))</f>
        <v>#N/A</v>
      </c>
      <c r="BD563" s="47" t="e">
        <f>SUM($AJ$5:BB563)</f>
        <v>#N/A</v>
      </c>
      <c r="BF563" s="43" t="str">
        <f>IF(O563="","",SUM($O$5:O563))</f>
        <v/>
      </c>
      <c r="BH563" s="43" t="str">
        <f t="shared" si="172"/>
        <v/>
      </c>
      <c r="BI563" s="43" t="e">
        <f t="shared" si="173"/>
        <v>#N/A</v>
      </c>
      <c r="BJ563" s="43" t="e">
        <f>IF(BJ562&lt;'Retirement Calculator'!$B$68,BJ562+1,NA())</f>
        <v>#N/A</v>
      </c>
      <c r="BM563" s="43" t="str">
        <f t="shared" si="174"/>
        <v/>
      </c>
      <c r="BN563" s="43" t="e">
        <f t="shared" si="175"/>
        <v>#N/A</v>
      </c>
      <c r="BO563" s="43" t="e">
        <f>IF(BO562&lt;'Retirement Calculator'!$B$68,BO562+1,NA())</f>
        <v>#N/A</v>
      </c>
      <c r="BR563" s="43" t="str">
        <f t="shared" si="176"/>
        <v/>
      </c>
      <c r="BS563" s="43" t="e">
        <f t="shared" si="177"/>
        <v>#N/A</v>
      </c>
      <c r="BT563" s="43" t="e">
        <f>IF(BT562&lt;'Retirement Calculator'!$B$68,BT562+1,NA())</f>
        <v>#N/A</v>
      </c>
      <c r="BW563" s="43" t="str">
        <f t="shared" si="178"/>
        <v/>
      </c>
      <c r="BX563" s="43" t="e">
        <f t="shared" si="179"/>
        <v>#N/A</v>
      </c>
      <c r="BY563" s="43" t="e">
        <f>IF(BY562&lt;'Retirement Calculator'!$B$68,BY562+1,NA())</f>
        <v>#N/A</v>
      </c>
    </row>
    <row r="564" spans="1:77">
      <c r="A564" s="44"/>
      <c r="B564" s="12" t="e">
        <f xml:space="preserve"> IF(ISERROR(F564),NA(),AI564)</f>
        <v>#N/A</v>
      </c>
      <c r="C564" s="71"/>
      <c r="D564" s="104"/>
      <c r="E564" s="99"/>
      <c r="F564" s="102" t="e">
        <f t="shared" si="163"/>
        <v>#N/A</v>
      </c>
      <c r="G564" s="103" t="str">
        <f>IF(D564="","",(D564+G563)*(1+((1+'Retirement Calculator'!$B$56)^(1/12)-1)))</f>
        <v/>
      </c>
      <c r="H564" s="55" t="str">
        <f>IF(C564="","",FV((1+'Retirement Calculator'!$B$56)^(1/12)-1,AI564,-C564,,0))</f>
        <v/>
      </c>
      <c r="I564" s="71"/>
      <c r="J564" s="99"/>
      <c r="K564" s="99"/>
      <c r="L564" s="102" t="e">
        <f t="shared" si="164"/>
        <v>#N/A</v>
      </c>
      <c r="M564" s="12" t="str">
        <f>IF(I564="","",FV((1+'Retirement Calculator'!$B$57)^(1/12)-1,AR564,-I564,,0))</f>
        <v/>
      </c>
      <c r="N564" s="12" t="str">
        <f>IF(J564="","",(J564+N563)*(1+((1+'Retirement Calculator'!$B$57)^(1/12)-1)))</f>
        <v/>
      </c>
      <c r="O564" s="71"/>
      <c r="P564" s="71"/>
      <c r="Q564" s="99"/>
      <c r="R564" s="69" t="e">
        <f t="shared" si="165"/>
        <v>#N/A</v>
      </c>
      <c r="S564" s="12" t="str">
        <f>IF(O564="","",FV((1+'Retirement Calculator'!$B$58)^(1/12)-1,BA564,-O564,,0))</f>
        <v/>
      </c>
      <c r="T564" s="43" t="str">
        <f>IF(P564="","",(P564+T563)*(1+((1+'Retirement Calculator'!$B$58)^(1/12)-1)))</f>
        <v/>
      </c>
      <c r="U564" s="71"/>
      <c r="V564" s="99"/>
      <c r="W564" s="108" t="str">
        <f>IF(U564="","",(U564+W563)*(1+((1+'Retirement Calculator'!$C$65)^(1/12)-1)))</f>
        <v/>
      </c>
      <c r="X564" s="73">
        <f t="shared" si="160"/>
        <v>0</v>
      </c>
      <c r="Y564" s="83" t="str">
        <f>IF(ISERROR(B564),"",SUM($X$5:X564))</f>
        <v/>
      </c>
      <c r="Z564" s="73">
        <f t="shared" si="161"/>
        <v>0</v>
      </c>
      <c r="AA564" s="83" t="str">
        <f>IF(ISERROR(B564),"",IF(Z564=0,NA(),SUM($Z$5:Z564)))</f>
        <v/>
      </c>
      <c r="AB564" s="83">
        <f t="shared" si="162"/>
        <v>0</v>
      </c>
      <c r="AC564" s="83" t="str">
        <f>IF(ISERROR(B564),"",IF(AB564=0,NA(),SUM($AB$5:AB564)))</f>
        <v/>
      </c>
      <c r="AD564" s="68" t="str">
        <f>IF(ISERROR(AI564),"",IF(AG564=AG563+1,AD563*(1+'Retirement Calculator'!$B$6),AD563))</f>
        <v/>
      </c>
      <c r="AE564" s="135"/>
      <c r="AF564" s="83" t="str">
        <f>IF(AE564="","",NPER((1+'Retirement Calculator'!$B$15)/(1+'Retirement Calculator'!$B$14)-1,-12*AE564,AA564,,1))</f>
        <v/>
      </c>
      <c r="AG564" s="129" t="str">
        <f t="shared" si="166"/>
        <v/>
      </c>
      <c r="AH564" s="43" t="e">
        <f t="shared" si="167"/>
        <v>#N/A</v>
      </c>
      <c r="AI564" s="43" t="e">
        <f>IF(AI563&lt;'Retirement Calculator'!$B$68,AI563+1,NA())</f>
        <v>#N/A</v>
      </c>
      <c r="AJ564" s="47" t="str">
        <f>IF(ISERROR(AI564),"",IF(AG564=AG563+1,AJ563*(1+'Retirement Calculator'!$B$67),AJ563))</f>
        <v/>
      </c>
      <c r="AK564" s="43" t="e">
        <f>IF(ISERROR(AJ564),"",FV((1+'Retirement Calculator'!$B$56)^(1/12)-1,AI564,-AJ564,,0))</f>
        <v>#N/A</v>
      </c>
      <c r="AL564" s="47">
        <f>SUM($AJ$5:AJ564)</f>
        <v>15743347.467671828</v>
      </c>
      <c r="AN564" s="43" t="str">
        <f>IF(C564="","",SUM($C$5:C564))</f>
        <v/>
      </c>
      <c r="AP564" s="43" t="str">
        <f t="shared" si="168"/>
        <v/>
      </c>
      <c r="AQ564" s="43" t="e">
        <f t="shared" si="169"/>
        <v>#N/A</v>
      </c>
      <c r="AR564" s="43" t="e">
        <f>IF(AR563&lt;'Retirement Calculator'!$B$68,AR563+1,NA())</f>
        <v>#N/A</v>
      </c>
      <c r="AS564" s="45" t="str">
        <f>IF(ISERROR(AR564),"",IF(AP564=AP563+1,AS563*(1+'Retirement Calculator'!$B$67),AS563))</f>
        <v/>
      </c>
      <c r="AT564" s="43" t="e">
        <f>IF(ISERROR(AS564),"",FV((1+'Retirement Calculator'!$B$57)^(1/12)-1,AR564,-AS564,,0))</f>
        <v>#N/A</v>
      </c>
      <c r="AU564" s="47" t="e">
        <f>SUM($AJ$5:AS564)</f>
        <v>#N/A</v>
      </c>
      <c r="AW564" s="43" t="str">
        <f>IF(I564="","",SUM($I$5:I564))</f>
        <v/>
      </c>
      <c r="AY564" s="43" t="str">
        <f t="shared" si="170"/>
        <v/>
      </c>
      <c r="AZ564" s="43" t="e">
        <f t="shared" si="171"/>
        <v>#N/A</v>
      </c>
      <c r="BA564" s="43" t="e">
        <f>IF(BA563&lt;'Retirement Calculator'!$B$68,BA563+1,NA())</f>
        <v>#N/A</v>
      </c>
      <c r="BB564" s="45" t="str">
        <f>IF(ISERROR(BA564),"",IF(AY564=AY563+1,BB563*(1+'Retirement Calculator'!$B$67),BB563))</f>
        <v/>
      </c>
      <c r="BC564" s="43" t="e">
        <f>IF(ISERROR(BB564),"",FV((1+'Retirement Calculator'!$B$58)^(1/12)-1,BA564,-BB564,,0))</f>
        <v>#N/A</v>
      </c>
      <c r="BD564" s="47" t="e">
        <f>SUM($AJ$5:BB564)</f>
        <v>#N/A</v>
      </c>
      <c r="BF564" s="43" t="str">
        <f>IF(O564="","",SUM($O$5:O564))</f>
        <v/>
      </c>
      <c r="BH564" s="43" t="str">
        <f t="shared" si="172"/>
        <v/>
      </c>
      <c r="BI564" s="43" t="e">
        <f t="shared" si="173"/>
        <v>#N/A</v>
      </c>
      <c r="BJ564" s="43" t="e">
        <f>IF(BJ563&lt;'Retirement Calculator'!$B$68,BJ563+1,NA())</f>
        <v>#N/A</v>
      </c>
      <c r="BM564" s="43" t="str">
        <f t="shared" si="174"/>
        <v/>
      </c>
      <c r="BN564" s="43" t="e">
        <f t="shared" si="175"/>
        <v>#N/A</v>
      </c>
      <c r="BO564" s="43" t="e">
        <f>IF(BO563&lt;'Retirement Calculator'!$B$68,BO563+1,NA())</f>
        <v>#N/A</v>
      </c>
      <c r="BR564" s="43" t="str">
        <f t="shared" si="176"/>
        <v/>
      </c>
      <c r="BS564" s="43" t="e">
        <f t="shared" si="177"/>
        <v>#N/A</v>
      </c>
      <c r="BT564" s="43" t="e">
        <f>IF(BT563&lt;'Retirement Calculator'!$B$68,BT563+1,NA())</f>
        <v>#N/A</v>
      </c>
      <c r="BW564" s="43" t="str">
        <f t="shared" si="178"/>
        <v/>
      </c>
      <c r="BX564" s="43" t="e">
        <f t="shared" si="179"/>
        <v>#N/A</v>
      </c>
      <c r="BY564" s="43" t="e">
        <f>IF(BY563&lt;'Retirement Calculator'!$B$68,BY563+1,NA())</f>
        <v>#N/A</v>
      </c>
    </row>
    <row r="565" spans="1:77">
      <c r="A565" s="44"/>
      <c r="B565" s="12" t="e">
        <f xml:space="preserve"> IF(ISERROR(F565),NA(),AI565)</f>
        <v>#N/A</v>
      </c>
      <c r="C565" s="71"/>
      <c r="D565" s="104"/>
      <c r="E565" s="99"/>
      <c r="F565" s="102" t="e">
        <f t="shared" si="163"/>
        <v>#N/A</v>
      </c>
      <c r="G565" s="103" t="str">
        <f>IF(D565="","",(D565+G564)*(1+((1+'Retirement Calculator'!$B$56)^(1/12)-1)))</f>
        <v/>
      </c>
      <c r="H565" s="55" t="str">
        <f>IF(C565="","",FV((1+'Retirement Calculator'!$B$56)^(1/12)-1,AI565,-C565,,0))</f>
        <v/>
      </c>
      <c r="I565" s="71"/>
      <c r="J565" s="99"/>
      <c r="K565" s="99"/>
      <c r="L565" s="102" t="e">
        <f t="shared" si="164"/>
        <v>#N/A</v>
      </c>
      <c r="M565" s="12" t="str">
        <f>IF(I565="","",FV((1+'Retirement Calculator'!$B$57)^(1/12)-1,AR565,-I565,,0))</f>
        <v/>
      </c>
      <c r="N565" s="12" t="str">
        <f>IF(J565="","",(J565+N564)*(1+((1+'Retirement Calculator'!$B$57)^(1/12)-1)))</f>
        <v/>
      </c>
      <c r="O565" s="71"/>
      <c r="P565" s="71"/>
      <c r="Q565" s="99"/>
      <c r="R565" s="69" t="e">
        <f t="shared" si="165"/>
        <v>#N/A</v>
      </c>
      <c r="S565" s="12" t="str">
        <f>IF(O565="","",FV((1+'Retirement Calculator'!$B$58)^(1/12)-1,BA565,-O565,,0))</f>
        <v/>
      </c>
      <c r="T565" s="43" t="str">
        <f>IF(P565="","",(P565+T564)*(1+((1+'Retirement Calculator'!$B$58)^(1/12)-1)))</f>
        <v/>
      </c>
      <c r="U565" s="71"/>
      <c r="V565" s="99"/>
      <c r="W565" s="108" t="str">
        <f>IF(U565="","",(U565+W564)*(1+((1+'Retirement Calculator'!$C$65)^(1/12)-1)))</f>
        <v/>
      </c>
      <c r="X565" s="73">
        <f t="shared" si="160"/>
        <v>0</v>
      </c>
      <c r="Y565" s="83" t="str">
        <f>IF(ISERROR(B565),"",SUM($X$5:X565))</f>
        <v/>
      </c>
      <c r="Z565" s="73">
        <f t="shared" si="161"/>
        <v>0</v>
      </c>
      <c r="AA565" s="83" t="str">
        <f>IF(ISERROR(B565),"",IF(Z565=0,NA(),SUM($Z$5:Z565)))</f>
        <v/>
      </c>
      <c r="AB565" s="83">
        <f t="shared" si="162"/>
        <v>0</v>
      </c>
      <c r="AC565" s="83" t="str">
        <f>IF(ISERROR(B565),"",IF(AB565=0,NA(),SUM($AB$5:AB565)))</f>
        <v/>
      </c>
      <c r="AD565" s="68" t="str">
        <f>IF(ISERROR(AI565),"",IF(AG565=AG564+1,AD564*(1+'Retirement Calculator'!$B$6),AD564))</f>
        <v/>
      </c>
      <c r="AE565" s="135"/>
      <c r="AF565" s="83" t="str">
        <f>IF(AE565="","",NPER((1+'Retirement Calculator'!$B$15)/(1+'Retirement Calculator'!$B$14)-1,-12*AE565,AA565,,1))</f>
        <v/>
      </c>
      <c r="AG565" s="129" t="str">
        <f t="shared" si="166"/>
        <v/>
      </c>
      <c r="AH565" s="43" t="e">
        <f t="shared" si="167"/>
        <v>#N/A</v>
      </c>
      <c r="AI565" s="43" t="e">
        <f>IF(AI564&lt;'Retirement Calculator'!$B$68,AI564+1,NA())</f>
        <v>#N/A</v>
      </c>
      <c r="AJ565" s="47" t="str">
        <f>IF(ISERROR(AI565),"",IF(AG565=AG564+1,AJ564*(1+'Retirement Calculator'!$B$67),AJ564))</f>
        <v/>
      </c>
      <c r="AK565" s="43" t="e">
        <f>IF(ISERROR(AJ565),"",FV((1+'Retirement Calculator'!$B$56)^(1/12)-1,AI565,-AJ565,,0))</f>
        <v>#N/A</v>
      </c>
      <c r="AL565" s="47">
        <f>SUM($AJ$5:AJ565)</f>
        <v>15743347.467671828</v>
      </c>
      <c r="AN565" s="43" t="str">
        <f>IF(C565="","",SUM($C$5:C565))</f>
        <v/>
      </c>
      <c r="AP565" s="43" t="str">
        <f t="shared" si="168"/>
        <v/>
      </c>
      <c r="AQ565" s="43" t="e">
        <f t="shared" si="169"/>
        <v>#N/A</v>
      </c>
      <c r="AR565" s="43" t="e">
        <f>IF(AR564&lt;'Retirement Calculator'!$B$68,AR564+1,NA())</f>
        <v>#N/A</v>
      </c>
      <c r="AS565" s="45" t="str">
        <f>IF(ISERROR(AR565),"",IF(AP565=AP564+1,AS564*(1+'Retirement Calculator'!$B$67),AS564))</f>
        <v/>
      </c>
      <c r="AT565" s="43" t="e">
        <f>IF(ISERROR(AS565),"",FV((1+'Retirement Calculator'!$B$57)^(1/12)-1,AR565,-AS565,,0))</f>
        <v>#N/A</v>
      </c>
      <c r="AU565" s="47" t="e">
        <f>SUM($AJ$5:AS565)</f>
        <v>#N/A</v>
      </c>
      <c r="AW565" s="43" t="str">
        <f>IF(I565="","",SUM($I$5:I565))</f>
        <v/>
      </c>
      <c r="AY565" s="43" t="str">
        <f t="shared" si="170"/>
        <v/>
      </c>
      <c r="AZ565" s="43" t="e">
        <f t="shared" si="171"/>
        <v>#N/A</v>
      </c>
      <c r="BA565" s="43" t="e">
        <f>IF(BA564&lt;'Retirement Calculator'!$B$68,BA564+1,NA())</f>
        <v>#N/A</v>
      </c>
      <c r="BB565" s="45" t="str">
        <f>IF(ISERROR(BA565),"",IF(AY565=AY564+1,BB564*(1+'Retirement Calculator'!$B$67),BB564))</f>
        <v/>
      </c>
      <c r="BC565" s="43" t="e">
        <f>IF(ISERROR(BB565),"",FV((1+'Retirement Calculator'!$B$58)^(1/12)-1,BA565,-BB565,,0))</f>
        <v>#N/A</v>
      </c>
      <c r="BD565" s="47" t="e">
        <f>SUM($AJ$5:BB565)</f>
        <v>#N/A</v>
      </c>
      <c r="BF565" s="43" t="str">
        <f>IF(O565="","",SUM($O$5:O565))</f>
        <v/>
      </c>
      <c r="BH565" s="43" t="str">
        <f t="shared" si="172"/>
        <v/>
      </c>
      <c r="BI565" s="43" t="e">
        <f t="shared" si="173"/>
        <v>#N/A</v>
      </c>
      <c r="BJ565" s="43" t="e">
        <f>IF(BJ564&lt;'Retirement Calculator'!$B$68,BJ564+1,NA())</f>
        <v>#N/A</v>
      </c>
      <c r="BM565" s="43" t="str">
        <f t="shared" si="174"/>
        <v/>
      </c>
      <c r="BN565" s="43" t="e">
        <f t="shared" si="175"/>
        <v>#N/A</v>
      </c>
      <c r="BO565" s="43" t="e">
        <f>IF(BO564&lt;'Retirement Calculator'!$B$68,BO564+1,NA())</f>
        <v>#N/A</v>
      </c>
      <c r="BR565" s="43" t="str">
        <f t="shared" si="176"/>
        <v/>
      </c>
      <c r="BS565" s="43" t="e">
        <f t="shared" si="177"/>
        <v>#N/A</v>
      </c>
      <c r="BT565" s="43" t="e">
        <f>IF(BT564&lt;'Retirement Calculator'!$B$68,BT564+1,NA())</f>
        <v>#N/A</v>
      </c>
      <c r="BW565" s="43" t="str">
        <f t="shared" si="178"/>
        <v/>
      </c>
      <c r="BX565" s="43" t="e">
        <f t="shared" si="179"/>
        <v>#N/A</v>
      </c>
      <c r="BY565" s="43" t="e">
        <f>IF(BY564&lt;'Retirement Calculator'!$B$68,BY564+1,NA())</f>
        <v>#N/A</v>
      </c>
    </row>
    <row r="566" spans="1:77">
      <c r="A566" s="44"/>
      <c r="B566" s="12" t="e">
        <f xml:space="preserve"> IF(ISERROR(F566),NA(),AI566)</f>
        <v>#N/A</v>
      </c>
      <c r="C566" s="71"/>
      <c r="D566" s="104"/>
      <c r="E566" s="99"/>
      <c r="F566" s="102" t="e">
        <f t="shared" si="163"/>
        <v>#N/A</v>
      </c>
      <c r="G566" s="103" t="str">
        <f>IF(D566="","",(D566+G565)*(1+((1+'Retirement Calculator'!$B$56)^(1/12)-1)))</f>
        <v/>
      </c>
      <c r="H566" s="55" t="str">
        <f>IF(C566="","",FV((1+'Retirement Calculator'!$B$56)^(1/12)-1,AI566,-C566,,0))</f>
        <v/>
      </c>
      <c r="I566" s="71"/>
      <c r="J566" s="99"/>
      <c r="K566" s="99"/>
      <c r="L566" s="102" t="e">
        <f t="shared" si="164"/>
        <v>#N/A</v>
      </c>
      <c r="M566" s="12" t="str">
        <f>IF(I566="","",FV((1+'Retirement Calculator'!$B$57)^(1/12)-1,AR566,-I566,,0))</f>
        <v/>
      </c>
      <c r="N566" s="12" t="str">
        <f>IF(J566="","",(J566+N565)*(1+((1+'Retirement Calculator'!$B$57)^(1/12)-1)))</f>
        <v/>
      </c>
      <c r="O566" s="71"/>
      <c r="P566" s="71"/>
      <c r="Q566" s="99"/>
      <c r="R566" s="69" t="e">
        <f t="shared" si="165"/>
        <v>#N/A</v>
      </c>
      <c r="S566" s="12" t="str">
        <f>IF(O566="","",FV((1+'Retirement Calculator'!$B$58)^(1/12)-1,BA566,-O566,,0))</f>
        <v/>
      </c>
      <c r="T566" s="43" t="str">
        <f>IF(P566="","",(P566+T565)*(1+((1+'Retirement Calculator'!$B$58)^(1/12)-1)))</f>
        <v/>
      </c>
      <c r="U566" s="71"/>
      <c r="V566" s="99"/>
      <c r="W566" s="108" t="str">
        <f>IF(U566="","",(U566+W565)*(1+((1+'Retirement Calculator'!$C$65)^(1/12)-1)))</f>
        <v/>
      </c>
      <c r="X566" s="73">
        <f t="shared" si="160"/>
        <v>0</v>
      </c>
      <c r="Y566" s="83" t="str">
        <f>IF(ISERROR(B566),"",SUM($X$5:X566))</f>
        <v/>
      </c>
      <c r="Z566" s="73">
        <f t="shared" si="161"/>
        <v>0</v>
      </c>
      <c r="AA566" s="83" t="str">
        <f>IF(ISERROR(B566),"",IF(Z566=0,NA(),SUM($Z$5:Z566)))</f>
        <v/>
      </c>
      <c r="AB566" s="83">
        <f t="shared" si="162"/>
        <v>0</v>
      </c>
      <c r="AC566" s="83" t="str">
        <f>IF(ISERROR(B566),"",IF(AB566=0,NA(),SUM($AB$5:AB566)))</f>
        <v/>
      </c>
      <c r="AD566" s="68" t="str">
        <f>IF(ISERROR(AI566),"",IF(AG566=AG565+1,AD565*(1+'Retirement Calculator'!$B$6),AD565))</f>
        <v/>
      </c>
      <c r="AE566" s="135"/>
      <c r="AF566" s="83" t="str">
        <f>IF(AE566="","",NPER((1+'Retirement Calculator'!$B$15)/(1+'Retirement Calculator'!$B$14)-1,-12*AE566,AA566,,1))</f>
        <v/>
      </c>
      <c r="AG566" s="129" t="str">
        <f t="shared" si="166"/>
        <v/>
      </c>
      <c r="AH566" s="43" t="e">
        <f t="shared" si="167"/>
        <v>#N/A</v>
      </c>
      <c r="AI566" s="43" t="e">
        <f>IF(AI565&lt;'Retirement Calculator'!$B$68,AI565+1,NA())</f>
        <v>#N/A</v>
      </c>
      <c r="AJ566" s="47" t="str">
        <f>IF(ISERROR(AI566),"",IF(AG566=AG565+1,AJ565*(1+'Retirement Calculator'!$B$67),AJ565))</f>
        <v/>
      </c>
      <c r="AK566" s="43" t="e">
        <f>IF(ISERROR(AJ566),"",FV((1+'Retirement Calculator'!$B$56)^(1/12)-1,AI566,-AJ566,,0))</f>
        <v>#N/A</v>
      </c>
      <c r="AL566" s="47">
        <f>SUM($AJ$5:AJ566)</f>
        <v>15743347.467671828</v>
      </c>
      <c r="AN566" s="43" t="str">
        <f>IF(C566="","",SUM($C$5:C566))</f>
        <v/>
      </c>
      <c r="AP566" s="43" t="str">
        <f t="shared" si="168"/>
        <v/>
      </c>
      <c r="AQ566" s="43" t="e">
        <f t="shared" si="169"/>
        <v>#N/A</v>
      </c>
      <c r="AR566" s="43" t="e">
        <f>IF(AR565&lt;'Retirement Calculator'!$B$68,AR565+1,NA())</f>
        <v>#N/A</v>
      </c>
      <c r="AS566" s="45" t="str">
        <f>IF(ISERROR(AR566),"",IF(AP566=AP565+1,AS565*(1+'Retirement Calculator'!$B$67),AS565))</f>
        <v/>
      </c>
      <c r="AT566" s="43" t="e">
        <f>IF(ISERROR(AS566),"",FV((1+'Retirement Calculator'!$B$57)^(1/12)-1,AR566,-AS566,,0))</f>
        <v>#N/A</v>
      </c>
      <c r="AU566" s="47" t="e">
        <f>SUM($AJ$5:AS566)</f>
        <v>#N/A</v>
      </c>
      <c r="AW566" s="43" t="str">
        <f>IF(I566="","",SUM($I$5:I566))</f>
        <v/>
      </c>
      <c r="AY566" s="43" t="str">
        <f t="shared" si="170"/>
        <v/>
      </c>
      <c r="AZ566" s="43" t="e">
        <f t="shared" si="171"/>
        <v>#N/A</v>
      </c>
      <c r="BA566" s="43" t="e">
        <f>IF(BA565&lt;'Retirement Calculator'!$B$68,BA565+1,NA())</f>
        <v>#N/A</v>
      </c>
      <c r="BB566" s="45" t="str">
        <f>IF(ISERROR(BA566),"",IF(AY566=AY565+1,BB565*(1+'Retirement Calculator'!$B$67),BB565))</f>
        <v/>
      </c>
      <c r="BC566" s="43" t="e">
        <f>IF(ISERROR(BB566),"",FV((1+'Retirement Calculator'!$B$58)^(1/12)-1,BA566,-BB566,,0))</f>
        <v>#N/A</v>
      </c>
      <c r="BD566" s="47" t="e">
        <f>SUM($AJ$5:BB566)</f>
        <v>#N/A</v>
      </c>
      <c r="BF566" s="43" t="str">
        <f>IF(O566="","",SUM($O$5:O566))</f>
        <v/>
      </c>
      <c r="BH566" s="43" t="str">
        <f t="shared" si="172"/>
        <v/>
      </c>
      <c r="BI566" s="43" t="e">
        <f t="shared" si="173"/>
        <v>#N/A</v>
      </c>
      <c r="BJ566" s="43" t="e">
        <f>IF(BJ565&lt;'Retirement Calculator'!$B$68,BJ565+1,NA())</f>
        <v>#N/A</v>
      </c>
      <c r="BM566" s="43" t="str">
        <f t="shared" si="174"/>
        <v/>
      </c>
      <c r="BN566" s="43" t="e">
        <f t="shared" si="175"/>
        <v>#N/A</v>
      </c>
      <c r="BO566" s="43" t="e">
        <f>IF(BO565&lt;'Retirement Calculator'!$B$68,BO565+1,NA())</f>
        <v>#N/A</v>
      </c>
      <c r="BR566" s="43" t="str">
        <f t="shared" si="176"/>
        <v/>
      </c>
      <c r="BS566" s="43" t="e">
        <f t="shared" si="177"/>
        <v>#N/A</v>
      </c>
      <c r="BT566" s="43" t="e">
        <f>IF(BT565&lt;'Retirement Calculator'!$B$68,BT565+1,NA())</f>
        <v>#N/A</v>
      </c>
      <c r="BW566" s="43" t="str">
        <f t="shared" si="178"/>
        <v/>
      </c>
      <c r="BX566" s="43" t="e">
        <f t="shared" si="179"/>
        <v>#N/A</v>
      </c>
      <c r="BY566" s="43" t="e">
        <f>IF(BY565&lt;'Retirement Calculator'!$B$68,BY565+1,NA())</f>
        <v>#N/A</v>
      </c>
    </row>
    <row r="567" spans="1:77">
      <c r="A567" s="44"/>
      <c r="B567" s="12" t="e">
        <f xml:space="preserve"> IF(ISERROR(F567),NA(),AI567)</f>
        <v>#N/A</v>
      </c>
      <c r="C567" s="71"/>
      <c r="D567" s="104"/>
      <c r="E567" s="99"/>
      <c r="F567" s="102" t="e">
        <f t="shared" si="163"/>
        <v>#N/A</v>
      </c>
      <c r="G567" s="103" t="str">
        <f>IF(D567="","",(D567+G566)*(1+((1+'Retirement Calculator'!$B$56)^(1/12)-1)))</f>
        <v/>
      </c>
      <c r="H567" s="55" t="str">
        <f>IF(C567="","",FV((1+'Retirement Calculator'!$B$56)^(1/12)-1,AI567,-C567,,0))</f>
        <v/>
      </c>
      <c r="I567" s="71"/>
      <c r="J567" s="99"/>
      <c r="K567" s="99"/>
      <c r="L567" s="102" t="e">
        <f t="shared" si="164"/>
        <v>#N/A</v>
      </c>
      <c r="M567" s="12" t="str">
        <f>IF(I567="","",FV((1+'Retirement Calculator'!$B$57)^(1/12)-1,AR567,-I567,,0))</f>
        <v/>
      </c>
      <c r="N567" s="12" t="str">
        <f>IF(J567="","",(J567+N566)*(1+((1+'Retirement Calculator'!$B$57)^(1/12)-1)))</f>
        <v/>
      </c>
      <c r="O567" s="71"/>
      <c r="P567" s="71"/>
      <c r="Q567" s="99"/>
      <c r="R567" s="69" t="e">
        <f t="shared" si="165"/>
        <v>#N/A</v>
      </c>
      <c r="S567" s="12" t="str">
        <f>IF(O567="","",FV((1+'Retirement Calculator'!$B$58)^(1/12)-1,BA567,-O567,,0))</f>
        <v/>
      </c>
      <c r="T567" s="43" t="str">
        <f>IF(P567="","",(P567+T566)*(1+((1+'Retirement Calculator'!$B$58)^(1/12)-1)))</f>
        <v/>
      </c>
      <c r="U567" s="71"/>
      <c r="V567" s="99"/>
      <c r="W567" s="108" t="str">
        <f>IF(U567="","",(U567+W566)*(1+((1+'Retirement Calculator'!$C$65)^(1/12)-1)))</f>
        <v/>
      </c>
      <c r="X567" s="73">
        <f t="shared" si="160"/>
        <v>0</v>
      </c>
      <c r="Y567" s="83" t="str">
        <f>IF(ISERROR(B567),"",SUM($X$5:X567))</f>
        <v/>
      </c>
      <c r="Z567" s="73">
        <f t="shared" si="161"/>
        <v>0</v>
      </c>
      <c r="AA567" s="83" t="str">
        <f>IF(ISERROR(B567),"",IF(Z567=0,NA(),SUM($Z$5:Z567)))</f>
        <v/>
      </c>
      <c r="AB567" s="83">
        <f t="shared" si="162"/>
        <v>0</v>
      </c>
      <c r="AC567" s="83" t="str">
        <f>IF(ISERROR(B567),"",IF(AB567=0,NA(),SUM($AB$5:AB567)))</f>
        <v/>
      </c>
      <c r="AD567" s="68" t="str">
        <f>IF(ISERROR(AI567),"",IF(AG567=AG566+1,AD566*(1+'Retirement Calculator'!$B$6),AD566))</f>
        <v/>
      </c>
      <c r="AE567" s="135"/>
      <c r="AF567" s="83" t="str">
        <f>IF(AE567="","",NPER((1+'Retirement Calculator'!$B$15)/(1+'Retirement Calculator'!$B$14)-1,-12*AE567,AA567,,1))</f>
        <v/>
      </c>
      <c r="AG567" s="129" t="str">
        <f t="shared" si="166"/>
        <v/>
      </c>
      <c r="AH567" s="43" t="e">
        <f t="shared" si="167"/>
        <v>#N/A</v>
      </c>
      <c r="AI567" s="43" t="e">
        <f>IF(AI566&lt;'Retirement Calculator'!$B$68,AI566+1,NA())</f>
        <v>#N/A</v>
      </c>
      <c r="AJ567" s="47" t="str">
        <f>IF(ISERROR(AI567),"",IF(AG567=AG566+1,AJ566*(1+'Retirement Calculator'!$B$67),AJ566))</f>
        <v/>
      </c>
      <c r="AK567" s="43" t="e">
        <f>IF(ISERROR(AJ567),"",FV((1+'Retirement Calculator'!$B$56)^(1/12)-1,AI567,-AJ567,,0))</f>
        <v>#N/A</v>
      </c>
      <c r="AL567" s="47">
        <f>SUM($AJ$5:AJ567)</f>
        <v>15743347.467671828</v>
      </c>
      <c r="AN567" s="43" t="str">
        <f>IF(C567="","",SUM($C$5:C567))</f>
        <v/>
      </c>
      <c r="AP567" s="43" t="str">
        <f t="shared" si="168"/>
        <v/>
      </c>
      <c r="AQ567" s="43" t="e">
        <f t="shared" si="169"/>
        <v>#N/A</v>
      </c>
      <c r="AR567" s="43" t="e">
        <f>IF(AR566&lt;'Retirement Calculator'!$B$68,AR566+1,NA())</f>
        <v>#N/A</v>
      </c>
      <c r="AS567" s="45" t="str">
        <f>IF(ISERROR(AR567),"",IF(AP567=AP566+1,AS566*(1+'Retirement Calculator'!$B$67),AS566))</f>
        <v/>
      </c>
      <c r="AT567" s="43" t="e">
        <f>IF(ISERROR(AS567),"",FV((1+'Retirement Calculator'!$B$57)^(1/12)-1,AR567,-AS567,,0))</f>
        <v>#N/A</v>
      </c>
      <c r="AU567" s="47" t="e">
        <f>SUM($AJ$5:AS567)</f>
        <v>#N/A</v>
      </c>
      <c r="AW567" s="43" t="str">
        <f>IF(I567="","",SUM($I$5:I567))</f>
        <v/>
      </c>
      <c r="AY567" s="43" t="str">
        <f t="shared" si="170"/>
        <v/>
      </c>
      <c r="AZ567" s="43" t="e">
        <f t="shared" si="171"/>
        <v>#N/A</v>
      </c>
      <c r="BA567" s="43" t="e">
        <f>IF(BA566&lt;'Retirement Calculator'!$B$68,BA566+1,NA())</f>
        <v>#N/A</v>
      </c>
      <c r="BB567" s="45" t="str">
        <f>IF(ISERROR(BA567),"",IF(AY567=AY566+1,BB566*(1+'Retirement Calculator'!$B$67),BB566))</f>
        <v/>
      </c>
      <c r="BC567" s="43" t="e">
        <f>IF(ISERROR(BB567),"",FV((1+'Retirement Calculator'!$B$58)^(1/12)-1,BA567,-BB567,,0))</f>
        <v>#N/A</v>
      </c>
      <c r="BD567" s="47" t="e">
        <f>SUM($AJ$5:BB567)</f>
        <v>#N/A</v>
      </c>
      <c r="BF567" s="43" t="str">
        <f>IF(O567="","",SUM($O$5:O567))</f>
        <v/>
      </c>
      <c r="BH567" s="43" t="str">
        <f t="shared" si="172"/>
        <v/>
      </c>
      <c r="BI567" s="43" t="e">
        <f t="shared" si="173"/>
        <v>#N/A</v>
      </c>
      <c r="BJ567" s="43" t="e">
        <f>IF(BJ566&lt;'Retirement Calculator'!$B$68,BJ566+1,NA())</f>
        <v>#N/A</v>
      </c>
      <c r="BM567" s="43" t="str">
        <f t="shared" si="174"/>
        <v/>
      </c>
      <c r="BN567" s="43" t="e">
        <f t="shared" si="175"/>
        <v>#N/A</v>
      </c>
      <c r="BO567" s="43" t="e">
        <f>IF(BO566&lt;'Retirement Calculator'!$B$68,BO566+1,NA())</f>
        <v>#N/A</v>
      </c>
      <c r="BR567" s="43" t="str">
        <f t="shared" si="176"/>
        <v/>
      </c>
      <c r="BS567" s="43" t="e">
        <f t="shared" si="177"/>
        <v>#N/A</v>
      </c>
      <c r="BT567" s="43" t="e">
        <f>IF(BT566&lt;'Retirement Calculator'!$B$68,BT566+1,NA())</f>
        <v>#N/A</v>
      </c>
      <c r="BW567" s="43" t="str">
        <f t="shared" si="178"/>
        <v/>
      </c>
      <c r="BX567" s="43" t="e">
        <f t="shared" si="179"/>
        <v>#N/A</v>
      </c>
      <c r="BY567" s="43" t="e">
        <f>IF(BY566&lt;'Retirement Calculator'!$B$68,BY566+1,NA())</f>
        <v>#N/A</v>
      </c>
    </row>
    <row r="568" spans="1:77">
      <c r="A568" s="44"/>
      <c r="B568" s="12" t="e">
        <f xml:space="preserve"> IF(ISERROR(F568),NA(),AI568)</f>
        <v>#N/A</v>
      </c>
      <c r="C568" s="71"/>
      <c r="D568" s="104"/>
      <c r="E568" s="99"/>
      <c r="F568" s="102" t="e">
        <f t="shared" si="163"/>
        <v>#N/A</v>
      </c>
      <c r="G568" s="103" t="str">
        <f>IF(D568="","",(D568+G567)*(1+((1+'Retirement Calculator'!$B$56)^(1/12)-1)))</f>
        <v/>
      </c>
      <c r="H568" s="55" t="str">
        <f>IF(C568="","",FV((1+'Retirement Calculator'!$B$56)^(1/12)-1,AI568,-C568,,0))</f>
        <v/>
      </c>
      <c r="I568" s="71"/>
      <c r="J568" s="99"/>
      <c r="K568" s="99"/>
      <c r="L568" s="102" t="e">
        <f t="shared" si="164"/>
        <v>#N/A</v>
      </c>
      <c r="M568" s="12" t="str">
        <f>IF(I568="","",FV((1+'Retirement Calculator'!$B$57)^(1/12)-1,AR568,-I568,,0))</f>
        <v/>
      </c>
      <c r="N568" s="12" t="str">
        <f>IF(J568="","",(J568+N567)*(1+((1+'Retirement Calculator'!$B$57)^(1/12)-1)))</f>
        <v/>
      </c>
      <c r="O568" s="71"/>
      <c r="P568" s="71"/>
      <c r="Q568" s="99"/>
      <c r="R568" s="69" t="e">
        <f t="shared" si="165"/>
        <v>#N/A</v>
      </c>
      <c r="S568" s="12" t="str">
        <f>IF(O568="","",FV((1+'Retirement Calculator'!$B$58)^(1/12)-1,BA568,-O568,,0))</f>
        <v/>
      </c>
      <c r="T568" s="43" t="str">
        <f>IF(P568="","",(P568+T567)*(1+((1+'Retirement Calculator'!$B$58)^(1/12)-1)))</f>
        <v/>
      </c>
      <c r="U568" s="71"/>
      <c r="V568" s="99"/>
      <c r="W568" s="108" t="str">
        <f>IF(U568="","",(U568+W567)*(1+((1+'Retirement Calculator'!$C$65)^(1/12)-1)))</f>
        <v/>
      </c>
      <c r="X568" s="73">
        <f t="shared" si="160"/>
        <v>0</v>
      </c>
      <c r="Y568" s="83" t="str">
        <f>IF(ISERROR(B568),"",SUM($X$5:X568))</f>
        <v/>
      </c>
      <c r="Z568" s="73">
        <f t="shared" si="161"/>
        <v>0</v>
      </c>
      <c r="AA568" s="83" t="str">
        <f>IF(ISERROR(B568),"",IF(Z568=0,NA(),SUM($Z$5:Z568)))</f>
        <v/>
      </c>
      <c r="AB568" s="83">
        <f t="shared" si="162"/>
        <v>0</v>
      </c>
      <c r="AC568" s="83" t="str">
        <f>IF(ISERROR(B568),"",IF(AB568=0,NA(),SUM($AB$5:AB568)))</f>
        <v/>
      </c>
      <c r="AD568" s="68" t="str">
        <f>IF(ISERROR(AI568),"",IF(AG568=AG567+1,AD567*(1+'Retirement Calculator'!$B$6),AD567))</f>
        <v/>
      </c>
      <c r="AE568" s="135"/>
      <c r="AF568" s="83" t="str">
        <f>IF(AE568="","",NPER((1+'Retirement Calculator'!$B$15)/(1+'Retirement Calculator'!$B$14)-1,-12*AE568,AA568,,1))</f>
        <v/>
      </c>
      <c r="AG568" s="129" t="str">
        <f t="shared" si="166"/>
        <v/>
      </c>
      <c r="AH568" s="43" t="e">
        <f t="shared" si="167"/>
        <v>#N/A</v>
      </c>
      <c r="AI568" s="43" t="e">
        <f>IF(AI567&lt;'Retirement Calculator'!$B$68,AI567+1,NA())</f>
        <v>#N/A</v>
      </c>
      <c r="AJ568" s="47" t="str">
        <f>IF(ISERROR(AI568),"",IF(AG568=AG567+1,AJ567*(1+'Retirement Calculator'!$B$67),AJ567))</f>
        <v/>
      </c>
      <c r="AK568" s="43" t="e">
        <f>IF(ISERROR(AJ568),"",FV((1+'Retirement Calculator'!$B$56)^(1/12)-1,AI568,-AJ568,,0))</f>
        <v>#N/A</v>
      </c>
      <c r="AL568" s="47">
        <f>SUM($AJ$5:AJ568)</f>
        <v>15743347.467671828</v>
      </c>
      <c r="AN568" s="43" t="str">
        <f>IF(C568="","",SUM($C$5:C568))</f>
        <v/>
      </c>
      <c r="AP568" s="43" t="str">
        <f t="shared" si="168"/>
        <v/>
      </c>
      <c r="AQ568" s="43" t="e">
        <f t="shared" si="169"/>
        <v>#N/A</v>
      </c>
      <c r="AR568" s="43" t="e">
        <f>IF(AR567&lt;'Retirement Calculator'!$B$68,AR567+1,NA())</f>
        <v>#N/A</v>
      </c>
      <c r="AS568" s="45" t="str">
        <f>IF(ISERROR(AR568),"",IF(AP568=AP567+1,AS567*(1+'Retirement Calculator'!$B$67),AS567))</f>
        <v/>
      </c>
      <c r="AT568" s="43" t="e">
        <f>IF(ISERROR(AS568),"",FV((1+'Retirement Calculator'!$B$57)^(1/12)-1,AR568,-AS568,,0))</f>
        <v>#N/A</v>
      </c>
      <c r="AU568" s="47" t="e">
        <f>SUM($AJ$5:AS568)</f>
        <v>#N/A</v>
      </c>
      <c r="AW568" s="43" t="str">
        <f>IF(I568="","",SUM($I$5:I568))</f>
        <v/>
      </c>
      <c r="AY568" s="43" t="str">
        <f t="shared" si="170"/>
        <v/>
      </c>
      <c r="AZ568" s="43" t="e">
        <f t="shared" si="171"/>
        <v>#N/A</v>
      </c>
      <c r="BA568" s="43" t="e">
        <f>IF(BA567&lt;'Retirement Calculator'!$B$68,BA567+1,NA())</f>
        <v>#N/A</v>
      </c>
      <c r="BB568" s="45" t="str">
        <f>IF(ISERROR(BA568),"",IF(AY568=AY567+1,BB567*(1+'Retirement Calculator'!$B$67),BB567))</f>
        <v/>
      </c>
      <c r="BC568" s="43" t="e">
        <f>IF(ISERROR(BB568),"",FV((1+'Retirement Calculator'!$B$58)^(1/12)-1,BA568,-BB568,,0))</f>
        <v>#N/A</v>
      </c>
      <c r="BD568" s="47" t="e">
        <f>SUM($AJ$5:BB568)</f>
        <v>#N/A</v>
      </c>
      <c r="BF568" s="43" t="str">
        <f>IF(O568="","",SUM($O$5:O568))</f>
        <v/>
      </c>
      <c r="BH568" s="43" t="str">
        <f t="shared" si="172"/>
        <v/>
      </c>
      <c r="BI568" s="43" t="e">
        <f t="shared" si="173"/>
        <v>#N/A</v>
      </c>
      <c r="BJ568" s="43" t="e">
        <f>IF(BJ567&lt;'Retirement Calculator'!$B$68,BJ567+1,NA())</f>
        <v>#N/A</v>
      </c>
      <c r="BM568" s="43" t="str">
        <f t="shared" si="174"/>
        <v/>
      </c>
      <c r="BN568" s="43" t="e">
        <f t="shared" si="175"/>
        <v>#N/A</v>
      </c>
      <c r="BO568" s="43" t="e">
        <f>IF(BO567&lt;'Retirement Calculator'!$B$68,BO567+1,NA())</f>
        <v>#N/A</v>
      </c>
      <c r="BR568" s="43" t="str">
        <f t="shared" si="176"/>
        <v/>
      </c>
      <c r="BS568" s="43" t="e">
        <f t="shared" si="177"/>
        <v>#N/A</v>
      </c>
      <c r="BT568" s="43" t="e">
        <f>IF(BT567&lt;'Retirement Calculator'!$B$68,BT567+1,NA())</f>
        <v>#N/A</v>
      </c>
      <c r="BW568" s="43" t="str">
        <f t="shared" si="178"/>
        <v/>
      </c>
      <c r="BX568" s="43" t="e">
        <f t="shared" si="179"/>
        <v>#N/A</v>
      </c>
      <c r="BY568" s="43" t="e">
        <f>IF(BY567&lt;'Retirement Calculator'!$B$68,BY567+1,NA())</f>
        <v>#N/A</v>
      </c>
    </row>
    <row r="569" spans="1:77">
      <c r="A569" s="44"/>
      <c r="B569" s="12" t="e">
        <f xml:space="preserve"> IF(ISERROR(F569),NA(),AI569)</f>
        <v>#N/A</v>
      </c>
      <c r="C569" s="71"/>
      <c r="D569" s="104"/>
      <c r="E569" s="99"/>
      <c r="F569" s="102" t="e">
        <f t="shared" si="163"/>
        <v>#N/A</v>
      </c>
      <c r="G569" s="103" t="str">
        <f>IF(D569="","",(D569+G568)*(1+((1+'Retirement Calculator'!$B$56)^(1/12)-1)))</f>
        <v/>
      </c>
      <c r="H569" s="55" t="str">
        <f>IF(C569="","",FV((1+'Retirement Calculator'!$B$56)^(1/12)-1,AI569,-C569,,0))</f>
        <v/>
      </c>
      <c r="I569" s="71"/>
      <c r="J569" s="99"/>
      <c r="K569" s="99"/>
      <c r="L569" s="102" t="e">
        <f t="shared" si="164"/>
        <v>#N/A</v>
      </c>
      <c r="M569" s="12" t="str">
        <f>IF(I569="","",FV((1+'Retirement Calculator'!$B$57)^(1/12)-1,AR569,-I569,,0))</f>
        <v/>
      </c>
      <c r="N569" s="12" t="str">
        <f>IF(J569="","",(J569+N568)*(1+((1+'Retirement Calculator'!$B$57)^(1/12)-1)))</f>
        <v/>
      </c>
      <c r="O569" s="71"/>
      <c r="P569" s="71"/>
      <c r="Q569" s="99"/>
      <c r="R569" s="69" t="e">
        <f t="shared" si="165"/>
        <v>#N/A</v>
      </c>
      <c r="S569" s="12" t="str">
        <f>IF(O569="","",FV((1+'Retirement Calculator'!$B$58)^(1/12)-1,BA569,-O569,,0))</f>
        <v/>
      </c>
      <c r="T569" s="43" t="str">
        <f>IF(P569="","",(P569+T568)*(1+((1+'Retirement Calculator'!$B$58)^(1/12)-1)))</f>
        <v/>
      </c>
      <c r="U569" s="71"/>
      <c r="V569" s="99"/>
      <c r="W569" s="108" t="str">
        <f>IF(U569="","",(U569+W568)*(1+((1+'Retirement Calculator'!$C$65)^(1/12)-1)))</f>
        <v/>
      </c>
      <c r="X569" s="73">
        <f t="shared" si="160"/>
        <v>0</v>
      </c>
      <c r="Y569" s="83" t="str">
        <f>IF(ISERROR(B569),"",SUM($X$5:X569))</f>
        <v/>
      </c>
      <c r="Z569" s="73">
        <f t="shared" si="161"/>
        <v>0</v>
      </c>
      <c r="AA569" s="83" t="str">
        <f>IF(ISERROR(B569),"",IF(Z569=0,NA(),SUM($Z$5:Z569)))</f>
        <v/>
      </c>
      <c r="AB569" s="83">
        <f t="shared" si="162"/>
        <v>0</v>
      </c>
      <c r="AC569" s="83" t="str">
        <f>IF(ISERROR(B569),"",IF(AB569=0,NA(),SUM($AB$5:AB569)))</f>
        <v/>
      </c>
      <c r="AD569" s="68" t="str">
        <f>IF(ISERROR(AI569),"",IF(AG569=AG568+1,AD568*(1+'Retirement Calculator'!$B$6),AD568))</f>
        <v/>
      </c>
      <c r="AE569" s="135"/>
      <c r="AF569" s="83" t="str">
        <f>IF(AE569="","",NPER((1+'Retirement Calculator'!$B$15)/(1+'Retirement Calculator'!$B$14)-1,-12*AE569,AA569,,1))</f>
        <v/>
      </c>
      <c r="AG569" s="129" t="str">
        <f t="shared" si="166"/>
        <v/>
      </c>
      <c r="AH569" s="43" t="e">
        <f t="shared" si="167"/>
        <v>#N/A</v>
      </c>
      <c r="AI569" s="43" t="e">
        <f>IF(AI568&lt;'Retirement Calculator'!$B$68,AI568+1,NA())</f>
        <v>#N/A</v>
      </c>
      <c r="AJ569" s="47" t="str">
        <f>IF(ISERROR(AI569),"",IF(AG569=AG568+1,AJ568*(1+'Retirement Calculator'!$B$67),AJ568))</f>
        <v/>
      </c>
      <c r="AK569" s="43" t="e">
        <f>IF(ISERROR(AJ569),"",FV((1+'Retirement Calculator'!$B$56)^(1/12)-1,AI569,-AJ569,,0))</f>
        <v>#N/A</v>
      </c>
      <c r="AL569" s="47">
        <f>SUM($AJ$5:AJ569)</f>
        <v>15743347.467671828</v>
      </c>
      <c r="AN569" s="43" t="str">
        <f>IF(C569="","",SUM($C$5:C569))</f>
        <v/>
      </c>
      <c r="AP569" s="43" t="str">
        <f t="shared" si="168"/>
        <v/>
      </c>
      <c r="AQ569" s="43" t="e">
        <f t="shared" si="169"/>
        <v>#N/A</v>
      </c>
      <c r="AR569" s="43" t="e">
        <f>IF(AR568&lt;'Retirement Calculator'!$B$68,AR568+1,NA())</f>
        <v>#N/A</v>
      </c>
      <c r="AS569" s="45" t="str">
        <f>IF(ISERROR(AR569),"",IF(AP569=AP568+1,AS568*(1+'Retirement Calculator'!$B$67),AS568))</f>
        <v/>
      </c>
      <c r="AT569" s="43" t="e">
        <f>IF(ISERROR(AS569),"",FV((1+'Retirement Calculator'!$B$57)^(1/12)-1,AR569,-AS569,,0))</f>
        <v>#N/A</v>
      </c>
      <c r="AU569" s="47" t="e">
        <f>SUM($AJ$5:AS569)</f>
        <v>#N/A</v>
      </c>
      <c r="AW569" s="43" t="str">
        <f>IF(I569="","",SUM($I$5:I569))</f>
        <v/>
      </c>
      <c r="AY569" s="43" t="str">
        <f t="shared" si="170"/>
        <v/>
      </c>
      <c r="AZ569" s="43" t="e">
        <f t="shared" si="171"/>
        <v>#N/A</v>
      </c>
      <c r="BA569" s="43" t="e">
        <f>IF(BA568&lt;'Retirement Calculator'!$B$68,BA568+1,NA())</f>
        <v>#N/A</v>
      </c>
      <c r="BB569" s="45" t="str">
        <f>IF(ISERROR(BA569),"",IF(AY569=AY568+1,BB568*(1+'Retirement Calculator'!$B$67),BB568))</f>
        <v/>
      </c>
      <c r="BC569" s="43" t="e">
        <f>IF(ISERROR(BB569),"",FV((1+'Retirement Calculator'!$B$58)^(1/12)-1,BA569,-BB569,,0))</f>
        <v>#N/A</v>
      </c>
      <c r="BD569" s="47" t="e">
        <f>SUM($AJ$5:BB569)</f>
        <v>#N/A</v>
      </c>
      <c r="BF569" s="43" t="str">
        <f>IF(O569="","",SUM($O$5:O569))</f>
        <v/>
      </c>
      <c r="BH569" s="43" t="str">
        <f t="shared" si="172"/>
        <v/>
      </c>
      <c r="BI569" s="43" t="e">
        <f t="shared" si="173"/>
        <v>#N/A</v>
      </c>
      <c r="BJ569" s="43" t="e">
        <f>IF(BJ568&lt;'Retirement Calculator'!$B$68,BJ568+1,NA())</f>
        <v>#N/A</v>
      </c>
      <c r="BM569" s="43" t="str">
        <f t="shared" si="174"/>
        <v/>
      </c>
      <c r="BN569" s="43" t="e">
        <f t="shared" si="175"/>
        <v>#N/A</v>
      </c>
      <c r="BO569" s="43" t="e">
        <f>IF(BO568&lt;'Retirement Calculator'!$B$68,BO568+1,NA())</f>
        <v>#N/A</v>
      </c>
      <c r="BR569" s="43" t="str">
        <f t="shared" si="176"/>
        <v/>
      </c>
      <c r="BS569" s="43" t="e">
        <f t="shared" si="177"/>
        <v>#N/A</v>
      </c>
      <c r="BT569" s="43" t="e">
        <f>IF(BT568&lt;'Retirement Calculator'!$B$68,BT568+1,NA())</f>
        <v>#N/A</v>
      </c>
      <c r="BW569" s="43" t="str">
        <f t="shared" si="178"/>
        <v/>
      </c>
      <c r="BX569" s="43" t="e">
        <f t="shared" si="179"/>
        <v>#N/A</v>
      </c>
      <c r="BY569" s="43" t="e">
        <f>IF(BY568&lt;'Retirement Calculator'!$B$68,BY568+1,NA())</f>
        <v>#N/A</v>
      </c>
    </row>
    <row r="570" spans="1:77">
      <c r="A570" s="44"/>
      <c r="B570" s="12" t="e">
        <f xml:space="preserve"> IF(ISERROR(F570),NA(),AI570)</f>
        <v>#N/A</v>
      </c>
      <c r="C570" s="71"/>
      <c r="D570" s="104"/>
      <c r="E570" s="99"/>
      <c r="F570" s="102" t="e">
        <f t="shared" si="163"/>
        <v>#N/A</v>
      </c>
      <c r="G570" s="103" t="str">
        <f>IF(D570="","",(D570+G569)*(1+((1+'Retirement Calculator'!$B$56)^(1/12)-1)))</f>
        <v/>
      </c>
      <c r="H570" s="55" t="str">
        <f>IF(C570="","",FV((1+'Retirement Calculator'!$B$56)^(1/12)-1,AI570,-C570,,0))</f>
        <v/>
      </c>
      <c r="I570" s="71"/>
      <c r="J570" s="99"/>
      <c r="K570" s="99"/>
      <c r="L570" s="102" t="e">
        <f t="shared" si="164"/>
        <v>#N/A</v>
      </c>
      <c r="M570" s="12" t="str">
        <f>IF(I570="","",FV((1+'Retirement Calculator'!$B$57)^(1/12)-1,AR570,-I570,,0))</f>
        <v/>
      </c>
      <c r="N570" s="12" t="str">
        <f>IF(J570="","",(J570+N569)*(1+((1+'Retirement Calculator'!$B$57)^(1/12)-1)))</f>
        <v/>
      </c>
      <c r="O570" s="71"/>
      <c r="P570" s="71"/>
      <c r="Q570" s="99"/>
      <c r="R570" s="69" t="e">
        <f t="shared" si="165"/>
        <v>#N/A</v>
      </c>
      <c r="S570" s="12" t="str">
        <f>IF(O570="","",FV((1+'Retirement Calculator'!$B$58)^(1/12)-1,BA570,-O570,,0))</f>
        <v/>
      </c>
      <c r="T570" s="43" t="str">
        <f>IF(P570="","",(P570+T569)*(1+((1+'Retirement Calculator'!$B$58)^(1/12)-1)))</f>
        <v/>
      </c>
      <c r="U570" s="71"/>
      <c r="V570" s="99"/>
      <c r="W570" s="108" t="str">
        <f>IF(U570="","",(U570+W569)*(1+((1+'Retirement Calculator'!$C$65)^(1/12)-1)))</f>
        <v/>
      </c>
      <c r="X570" s="73">
        <f t="shared" si="160"/>
        <v>0</v>
      </c>
      <c r="Y570" s="83" t="str">
        <f>IF(ISERROR(B570),"",SUM($X$5:X570))</f>
        <v/>
      </c>
      <c r="Z570" s="73">
        <f t="shared" si="161"/>
        <v>0</v>
      </c>
      <c r="AA570" s="83" t="str">
        <f>IF(ISERROR(B570),"",IF(Z570=0,NA(),SUM($Z$5:Z570)))</f>
        <v/>
      </c>
      <c r="AB570" s="83">
        <f t="shared" si="162"/>
        <v>0</v>
      </c>
      <c r="AC570" s="83" t="str">
        <f>IF(ISERROR(B570),"",IF(AB570=0,NA(),SUM($AB$5:AB570)))</f>
        <v/>
      </c>
      <c r="AD570" s="68" t="str">
        <f>IF(ISERROR(AI570),"",IF(AG570=AG569+1,AD569*(1+'Retirement Calculator'!$B$6),AD569))</f>
        <v/>
      </c>
      <c r="AE570" s="135"/>
      <c r="AF570" s="83" t="str">
        <f>IF(AE570="","",NPER((1+'Retirement Calculator'!$B$15)/(1+'Retirement Calculator'!$B$14)-1,-12*AE570,AA570,,1))</f>
        <v/>
      </c>
      <c r="AG570" s="129" t="str">
        <f t="shared" si="166"/>
        <v/>
      </c>
      <c r="AH570" s="43" t="e">
        <f t="shared" si="167"/>
        <v>#N/A</v>
      </c>
      <c r="AI570" s="43" t="e">
        <f>IF(AI569&lt;'Retirement Calculator'!$B$68,AI569+1,NA())</f>
        <v>#N/A</v>
      </c>
      <c r="AJ570" s="47" t="str">
        <f>IF(ISERROR(AI570),"",IF(AG570=AG569+1,AJ569*(1+'Retirement Calculator'!$B$67),AJ569))</f>
        <v/>
      </c>
      <c r="AK570" s="43" t="e">
        <f>IF(ISERROR(AJ570),"",FV((1+'Retirement Calculator'!$B$56)^(1/12)-1,AI570,-AJ570,,0))</f>
        <v>#N/A</v>
      </c>
      <c r="AL570" s="47">
        <f>SUM($AJ$5:AJ570)</f>
        <v>15743347.467671828</v>
      </c>
      <c r="AN570" s="43" t="str">
        <f>IF(C570="","",SUM($C$5:C570))</f>
        <v/>
      </c>
      <c r="AP570" s="43" t="str">
        <f t="shared" si="168"/>
        <v/>
      </c>
      <c r="AQ570" s="43" t="e">
        <f t="shared" si="169"/>
        <v>#N/A</v>
      </c>
      <c r="AR570" s="43" t="e">
        <f>IF(AR569&lt;'Retirement Calculator'!$B$68,AR569+1,NA())</f>
        <v>#N/A</v>
      </c>
      <c r="AS570" s="45" t="str">
        <f>IF(ISERROR(AR570),"",IF(AP570=AP569+1,AS569*(1+'Retirement Calculator'!$B$67),AS569))</f>
        <v/>
      </c>
      <c r="AT570" s="43" t="e">
        <f>IF(ISERROR(AS570),"",FV((1+'Retirement Calculator'!$B$57)^(1/12)-1,AR570,-AS570,,0))</f>
        <v>#N/A</v>
      </c>
      <c r="AU570" s="47" t="e">
        <f>SUM($AJ$5:AS570)</f>
        <v>#N/A</v>
      </c>
      <c r="AW570" s="43" t="str">
        <f>IF(I570="","",SUM($I$5:I570))</f>
        <v/>
      </c>
      <c r="AY570" s="43" t="str">
        <f t="shared" si="170"/>
        <v/>
      </c>
      <c r="AZ570" s="43" t="e">
        <f t="shared" si="171"/>
        <v>#N/A</v>
      </c>
      <c r="BA570" s="43" t="e">
        <f>IF(BA569&lt;'Retirement Calculator'!$B$68,BA569+1,NA())</f>
        <v>#N/A</v>
      </c>
      <c r="BB570" s="45" t="str">
        <f>IF(ISERROR(BA570),"",IF(AY570=AY569+1,BB569*(1+'Retirement Calculator'!$B$67),BB569))</f>
        <v/>
      </c>
      <c r="BC570" s="43" t="e">
        <f>IF(ISERROR(BB570),"",FV((1+'Retirement Calculator'!$B$58)^(1/12)-1,BA570,-BB570,,0))</f>
        <v>#N/A</v>
      </c>
      <c r="BD570" s="47" t="e">
        <f>SUM($AJ$5:BB570)</f>
        <v>#N/A</v>
      </c>
      <c r="BF570" s="43" t="str">
        <f>IF(O570="","",SUM($O$5:O570))</f>
        <v/>
      </c>
      <c r="BH570" s="43" t="str">
        <f t="shared" si="172"/>
        <v/>
      </c>
      <c r="BI570" s="43" t="e">
        <f t="shared" si="173"/>
        <v>#N/A</v>
      </c>
      <c r="BJ570" s="43" t="e">
        <f>IF(BJ569&lt;'Retirement Calculator'!$B$68,BJ569+1,NA())</f>
        <v>#N/A</v>
      </c>
      <c r="BM570" s="43" t="str">
        <f t="shared" si="174"/>
        <v/>
      </c>
      <c r="BN570" s="43" t="e">
        <f t="shared" si="175"/>
        <v>#N/A</v>
      </c>
      <c r="BO570" s="43" t="e">
        <f>IF(BO569&lt;'Retirement Calculator'!$B$68,BO569+1,NA())</f>
        <v>#N/A</v>
      </c>
      <c r="BR570" s="43" t="str">
        <f t="shared" si="176"/>
        <v/>
      </c>
      <c r="BS570" s="43" t="e">
        <f t="shared" si="177"/>
        <v>#N/A</v>
      </c>
      <c r="BT570" s="43" t="e">
        <f>IF(BT569&lt;'Retirement Calculator'!$B$68,BT569+1,NA())</f>
        <v>#N/A</v>
      </c>
      <c r="BW570" s="43" t="str">
        <f t="shared" si="178"/>
        <v/>
      </c>
      <c r="BX570" s="43" t="e">
        <f t="shared" si="179"/>
        <v>#N/A</v>
      </c>
      <c r="BY570" s="43" t="e">
        <f>IF(BY569&lt;'Retirement Calculator'!$B$68,BY569+1,NA())</f>
        <v>#N/A</v>
      </c>
    </row>
    <row r="571" spans="1:77">
      <c r="A571" s="44"/>
      <c r="B571" s="12" t="e">
        <f xml:space="preserve"> IF(ISERROR(F571),NA(),AI571)</f>
        <v>#N/A</v>
      </c>
      <c r="C571" s="71"/>
      <c r="D571" s="104"/>
      <c r="E571" s="99"/>
      <c r="F571" s="102" t="e">
        <f t="shared" si="163"/>
        <v>#N/A</v>
      </c>
      <c r="G571" s="103" t="str">
        <f>IF(D571="","",(D571+G570)*(1+((1+'Retirement Calculator'!$B$56)^(1/12)-1)))</f>
        <v/>
      </c>
      <c r="H571" s="55" t="str">
        <f>IF(C571="","",FV((1+'Retirement Calculator'!$B$56)^(1/12)-1,AI571,-C571,,0))</f>
        <v/>
      </c>
      <c r="I571" s="71"/>
      <c r="J571" s="99"/>
      <c r="K571" s="99"/>
      <c r="L571" s="102" t="e">
        <f t="shared" si="164"/>
        <v>#N/A</v>
      </c>
      <c r="M571" s="12" t="str">
        <f>IF(I571="","",FV((1+'Retirement Calculator'!$B$57)^(1/12)-1,AR571,-I571,,0))</f>
        <v/>
      </c>
      <c r="N571" s="12" t="str">
        <f>IF(J571="","",(J571+N570)*(1+((1+'Retirement Calculator'!$B$57)^(1/12)-1)))</f>
        <v/>
      </c>
      <c r="O571" s="71"/>
      <c r="P571" s="71"/>
      <c r="Q571" s="99"/>
      <c r="R571" s="69" t="e">
        <f t="shared" si="165"/>
        <v>#N/A</v>
      </c>
      <c r="S571" s="12" t="str">
        <f>IF(O571="","",FV((1+'Retirement Calculator'!$B$58)^(1/12)-1,BA571,-O571,,0))</f>
        <v/>
      </c>
      <c r="T571" s="43" t="str">
        <f>IF(P571="","",(P571+T570)*(1+((1+'Retirement Calculator'!$B$58)^(1/12)-1)))</f>
        <v/>
      </c>
      <c r="U571" s="71"/>
      <c r="V571" s="99"/>
      <c r="W571" s="108" t="str">
        <f>IF(U571="","",(U571+W570)*(1+((1+'Retirement Calculator'!$C$65)^(1/12)-1)))</f>
        <v/>
      </c>
      <c r="X571" s="73">
        <f t="shared" si="160"/>
        <v>0</v>
      </c>
      <c r="Y571" s="83" t="str">
        <f>IF(ISERROR(B571),"",SUM($X$5:X571))</f>
        <v/>
      </c>
      <c r="Z571" s="73">
        <f t="shared" si="161"/>
        <v>0</v>
      </c>
      <c r="AA571" s="83" t="str">
        <f>IF(ISERROR(B571),"",IF(Z571=0,NA(),SUM($Z$5:Z571)))</f>
        <v/>
      </c>
      <c r="AB571" s="83">
        <f t="shared" si="162"/>
        <v>0</v>
      </c>
      <c r="AC571" s="83" t="str">
        <f>IF(ISERROR(B571),"",IF(AB571=0,NA(),SUM($AB$5:AB571)))</f>
        <v/>
      </c>
      <c r="AD571" s="68" t="str">
        <f>IF(ISERROR(AI571),"",IF(AG571=AG570+1,AD570*(1+'Retirement Calculator'!$B$6),AD570))</f>
        <v/>
      </c>
      <c r="AE571" s="135"/>
      <c r="AF571" s="83" t="str">
        <f>IF(AE571="","",NPER((1+'Retirement Calculator'!$B$15)/(1+'Retirement Calculator'!$B$14)-1,-12*AE571,AA571,,1))</f>
        <v/>
      </c>
      <c r="AG571" s="129" t="str">
        <f t="shared" si="166"/>
        <v/>
      </c>
      <c r="AH571" s="43" t="e">
        <f t="shared" si="167"/>
        <v>#N/A</v>
      </c>
      <c r="AI571" s="43" t="e">
        <f>IF(AI570&lt;'Retirement Calculator'!$B$68,AI570+1,NA())</f>
        <v>#N/A</v>
      </c>
      <c r="AJ571" s="47" t="str">
        <f>IF(ISERROR(AI571),"",IF(AG571=AG570+1,AJ570*(1+'Retirement Calculator'!$B$67),AJ570))</f>
        <v/>
      </c>
      <c r="AK571" s="43" t="e">
        <f>IF(ISERROR(AJ571),"",FV((1+'Retirement Calculator'!$B$56)^(1/12)-1,AI571,-AJ571,,0))</f>
        <v>#N/A</v>
      </c>
      <c r="AL571" s="47">
        <f>SUM($AJ$5:AJ571)</f>
        <v>15743347.467671828</v>
      </c>
      <c r="AN571" s="43" t="str">
        <f>IF(C571="","",SUM($C$5:C571))</f>
        <v/>
      </c>
      <c r="AP571" s="43" t="str">
        <f t="shared" si="168"/>
        <v/>
      </c>
      <c r="AQ571" s="43" t="e">
        <f t="shared" si="169"/>
        <v>#N/A</v>
      </c>
      <c r="AR571" s="43" t="e">
        <f>IF(AR570&lt;'Retirement Calculator'!$B$68,AR570+1,NA())</f>
        <v>#N/A</v>
      </c>
      <c r="AS571" s="45" t="str">
        <f>IF(ISERROR(AR571),"",IF(AP571=AP570+1,AS570*(1+'Retirement Calculator'!$B$67),AS570))</f>
        <v/>
      </c>
      <c r="AT571" s="43" t="e">
        <f>IF(ISERROR(AS571),"",FV((1+'Retirement Calculator'!$B$57)^(1/12)-1,AR571,-AS571,,0))</f>
        <v>#N/A</v>
      </c>
      <c r="AU571" s="47" t="e">
        <f>SUM($AJ$5:AS571)</f>
        <v>#N/A</v>
      </c>
      <c r="AW571" s="43" t="str">
        <f>IF(I571="","",SUM($I$5:I571))</f>
        <v/>
      </c>
      <c r="AY571" s="43" t="str">
        <f t="shared" si="170"/>
        <v/>
      </c>
      <c r="AZ571" s="43" t="e">
        <f t="shared" si="171"/>
        <v>#N/A</v>
      </c>
      <c r="BA571" s="43" t="e">
        <f>IF(BA570&lt;'Retirement Calculator'!$B$68,BA570+1,NA())</f>
        <v>#N/A</v>
      </c>
      <c r="BB571" s="45" t="str">
        <f>IF(ISERROR(BA571),"",IF(AY571=AY570+1,BB570*(1+'Retirement Calculator'!$B$67),BB570))</f>
        <v/>
      </c>
      <c r="BC571" s="43" t="e">
        <f>IF(ISERROR(BB571),"",FV((1+'Retirement Calculator'!$B$58)^(1/12)-1,BA571,-BB571,,0))</f>
        <v>#N/A</v>
      </c>
      <c r="BD571" s="47" t="e">
        <f>SUM($AJ$5:BB571)</f>
        <v>#N/A</v>
      </c>
      <c r="BF571" s="43" t="str">
        <f>IF(O571="","",SUM($O$5:O571))</f>
        <v/>
      </c>
      <c r="BH571" s="43" t="str">
        <f t="shared" si="172"/>
        <v/>
      </c>
      <c r="BI571" s="43" t="e">
        <f t="shared" si="173"/>
        <v>#N/A</v>
      </c>
      <c r="BJ571" s="43" t="e">
        <f>IF(BJ570&lt;'Retirement Calculator'!$B$68,BJ570+1,NA())</f>
        <v>#N/A</v>
      </c>
      <c r="BM571" s="43" t="str">
        <f t="shared" si="174"/>
        <v/>
      </c>
      <c r="BN571" s="43" t="e">
        <f t="shared" si="175"/>
        <v>#N/A</v>
      </c>
      <c r="BO571" s="43" t="e">
        <f>IF(BO570&lt;'Retirement Calculator'!$B$68,BO570+1,NA())</f>
        <v>#N/A</v>
      </c>
      <c r="BR571" s="43" t="str">
        <f t="shared" si="176"/>
        <v/>
      </c>
      <c r="BS571" s="43" t="e">
        <f t="shared" si="177"/>
        <v>#N/A</v>
      </c>
      <c r="BT571" s="43" t="e">
        <f>IF(BT570&lt;'Retirement Calculator'!$B$68,BT570+1,NA())</f>
        <v>#N/A</v>
      </c>
      <c r="BW571" s="43" t="str">
        <f t="shared" si="178"/>
        <v/>
      </c>
      <c r="BX571" s="43" t="e">
        <f t="shared" si="179"/>
        <v>#N/A</v>
      </c>
      <c r="BY571" s="43" t="e">
        <f>IF(BY570&lt;'Retirement Calculator'!$B$68,BY570+1,NA())</f>
        <v>#N/A</v>
      </c>
    </row>
    <row r="572" spans="1:77">
      <c r="A572" s="44"/>
      <c r="B572" s="12" t="e">
        <f xml:space="preserve"> IF(ISERROR(F572),NA(),AI572)</f>
        <v>#N/A</v>
      </c>
      <c r="C572" s="71"/>
      <c r="D572" s="104"/>
      <c r="E572" s="99"/>
      <c r="F572" s="102" t="e">
        <f t="shared" si="163"/>
        <v>#N/A</v>
      </c>
      <c r="G572" s="103" t="str">
        <f>IF(D572="","",(D572+G571)*(1+((1+'Retirement Calculator'!$B$56)^(1/12)-1)))</f>
        <v/>
      </c>
      <c r="H572" s="55" t="str">
        <f>IF(C572="","",FV((1+'Retirement Calculator'!$B$56)^(1/12)-1,AI572,-C572,,0))</f>
        <v/>
      </c>
      <c r="I572" s="71"/>
      <c r="J572" s="99"/>
      <c r="K572" s="99"/>
      <c r="L572" s="102" t="e">
        <f t="shared" si="164"/>
        <v>#N/A</v>
      </c>
      <c r="M572" s="12" t="str">
        <f>IF(I572="","",FV((1+'Retirement Calculator'!$B$57)^(1/12)-1,AR572,-I572,,0))</f>
        <v/>
      </c>
      <c r="N572" s="12" t="str">
        <f>IF(J572="","",(J572+N571)*(1+((1+'Retirement Calculator'!$B$57)^(1/12)-1)))</f>
        <v/>
      </c>
      <c r="O572" s="71"/>
      <c r="P572" s="71"/>
      <c r="Q572" s="99"/>
      <c r="R572" s="69" t="e">
        <f t="shared" si="165"/>
        <v>#N/A</v>
      </c>
      <c r="S572" s="12" t="str">
        <f>IF(O572="","",FV((1+'Retirement Calculator'!$B$58)^(1/12)-1,BA572,-O572,,0))</f>
        <v/>
      </c>
      <c r="T572" s="43" t="str">
        <f>IF(P572="","",(P572+T571)*(1+((1+'Retirement Calculator'!$B$58)^(1/12)-1)))</f>
        <v/>
      </c>
      <c r="U572" s="71"/>
      <c r="V572" s="99"/>
      <c r="W572" s="108" t="str">
        <f>IF(U572="","",(U572+W571)*(1+((1+'Retirement Calculator'!$C$65)^(1/12)-1)))</f>
        <v/>
      </c>
      <c r="X572" s="73">
        <f t="shared" si="160"/>
        <v>0</v>
      </c>
      <c r="Y572" s="83" t="str">
        <f>IF(ISERROR(B572),"",SUM($X$5:X572))</f>
        <v/>
      </c>
      <c r="Z572" s="73">
        <f t="shared" si="161"/>
        <v>0</v>
      </c>
      <c r="AA572" s="83" t="str">
        <f>IF(ISERROR(B572),"",IF(Z572=0,NA(),SUM($Z$5:Z572)))</f>
        <v/>
      </c>
      <c r="AB572" s="83">
        <f t="shared" si="162"/>
        <v>0</v>
      </c>
      <c r="AC572" s="83" t="str">
        <f>IF(ISERROR(B572),"",IF(AB572=0,NA(),SUM($AB$5:AB572)))</f>
        <v/>
      </c>
      <c r="AD572" s="68" t="str">
        <f>IF(ISERROR(AI572),"",IF(AG572=AG571+1,AD571*(1+'Retirement Calculator'!$B$6),AD571))</f>
        <v/>
      </c>
      <c r="AE572" s="135"/>
      <c r="AF572" s="83" t="str">
        <f>IF(AE572="","",NPER((1+'Retirement Calculator'!$B$15)/(1+'Retirement Calculator'!$B$14)-1,-12*AE572,AA572,,1))</f>
        <v/>
      </c>
      <c r="AG572" s="129" t="str">
        <f t="shared" si="166"/>
        <v/>
      </c>
      <c r="AH572" s="43" t="e">
        <f t="shared" si="167"/>
        <v>#N/A</v>
      </c>
      <c r="AI572" s="43" t="e">
        <f>IF(AI571&lt;'Retirement Calculator'!$B$68,AI571+1,NA())</f>
        <v>#N/A</v>
      </c>
      <c r="AJ572" s="47" t="str">
        <f>IF(ISERROR(AI572),"",IF(AG572=AG571+1,AJ571*(1+'Retirement Calculator'!$B$67),AJ571))</f>
        <v/>
      </c>
      <c r="AK572" s="43" t="e">
        <f>IF(ISERROR(AJ572),"",FV((1+'Retirement Calculator'!$B$56)^(1/12)-1,AI572,-AJ572,,0))</f>
        <v>#N/A</v>
      </c>
      <c r="AL572" s="47">
        <f>SUM($AJ$5:AJ572)</f>
        <v>15743347.467671828</v>
      </c>
      <c r="AN572" s="43" t="str">
        <f>IF(C572="","",SUM($C$5:C572))</f>
        <v/>
      </c>
      <c r="AP572" s="43" t="str">
        <f t="shared" si="168"/>
        <v/>
      </c>
      <c r="AQ572" s="43" t="e">
        <f t="shared" si="169"/>
        <v>#N/A</v>
      </c>
      <c r="AR572" s="43" t="e">
        <f>IF(AR571&lt;'Retirement Calculator'!$B$68,AR571+1,NA())</f>
        <v>#N/A</v>
      </c>
      <c r="AS572" s="45" t="str">
        <f>IF(ISERROR(AR572),"",IF(AP572=AP571+1,AS571*(1+'Retirement Calculator'!$B$67),AS571))</f>
        <v/>
      </c>
      <c r="AT572" s="43" t="e">
        <f>IF(ISERROR(AS572),"",FV((1+'Retirement Calculator'!$B$57)^(1/12)-1,AR572,-AS572,,0))</f>
        <v>#N/A</v>
      </c>
      <c r="AU572" s="47" t="e">
        <f>SUM($AJ$5:AS572)</f>
        <v>#N/A</v>
      </c>
      <c r="AW572" s="43" t="str">
        <f>IF(I572="","",SUM($I$5:I572))</f>
        <v/>
      </c>
      <c r="AY572" s="43" t="str">
        <f t="shared" si="170"/>
        <v/>
      </c>
      <c r="AZ572" s="43" t="e">
        <f t="shared" si="171"/>
        <v>#N/A</v>
      </c>
      <c r="BA572" s="43" t="e">
        <f>IF(BA571&lt;'Retirement Calculator'!$B$68,BA571+1,NA())</f>
        <v>#N/A</v>
      </c>
      <c r="BB572" s="45" t="str">
        <f>IF(ISERROR(BA572),"",IF(AY572=AY571+1,BB571*(1+'Retirement Calculator'!$B$67),BB571))</f>
        <v/>
      </c>
      <c r="BC572" s="43" t="e">
        <f>IF(ISERROR(BB572),"",FV((1+'Retirement Calculator'!$B$58)^(1/12)-1,BA572,-BB572,,0))</f>
        <v>#N/A</v>
      </c>
      <c r="BD572" s="47" t="e">
        <f>SUM($AJ$5:BB572)</f>
        <v>#N/A</v>
      </c>
      <c r="BF572" s="43" t="str">
        <f>IF(O572="","",SUM($O$5:O572))</f>
        <v/>
      </c>
      <c r="BH572" s="43" t="str">
        <f t="shared" si="172"/>
        <v/>
      </c>
      <c r="BI572" s="43" t="e">
        <f t="shared" si="173"/>
        <v>#N/A</v>
      </c>
      <c r="BJ572" s="43" t="e">
        <f>IF(BJ571&lt;'Retirement Calculator'!$B$68,BJ571+1,NA())</f>
        <v>#N/A</v>
      </c>
      <c r="BM572" s="43" t="str">
        <f t="shared" si="174"/>
        <v/>
      </c>
      <c r="BN572" s="43" t="e">
        <f t="shared" si="175"/>
        <v>#N/A</v>
      </c>
      <c r="BO572" s="43" t="e">
        <f>IF(BO571&lt;'Retirement Calculator'!$B$68,BO571+1,NA())</f>
        <v>#N/A</v>
      </c>
      <c r="BR572" s="43" t="str">
        <f t="shared" si="176"/>
        <v/>
      </c>
      <c r="BS572" s="43" t="e">
        <f t="shared" si="177"/>
        <v>#N/A</v>
      </c>
      <c r="BT572" s="43" t="e">
        <f>IF(BT571&lt;'Retirement Calculator'!$B$68,BT571+1,NA())</f>
        <v>#N/A</v>
      </c>
      <c r="BW572" s="43" t="str">
        <f t="shared" si="178"/>
        <v/>
      </c>
      <c r="BX572" s="43" t="e">
        <f t="shared" si="179"/>
        <v>#N/A</v>
      </c>
      <c r="BY572" s="43" t="e">
        <f>IF(BY571&lt;'Retirement Calculator'!$B$68,BY571+1,NA())</f>
        <v>#N/A</v>
      </c>
    </row>
    <row r="573" spans="1:77">
      <c r="A573" s="44"/>
      <c r="B573" s="12" t="e">
        <f xml:space="preserve"> IF(ISERROR(F573),NA(),AI573)</f>
        <v>#N/A</v>
      </c>
      <c r="C573" s="71"/>
      <c r="D573" s="104"/>
      <c r="E573" s="99"/>
      <c r="F573" s="102" t="e">
        <f t="shared" si="163"/>
        <v>#N/A</v>
      </c>
      <c r="G573" s="103" t="str">
        <f>IF(D573="","",(D573+G572)*(1+((1+'Retirement Calculator'!$B$56)^(1/12)-1)))</f>
        <v/>
      </c>
      <c r="H573" s="55" t="str">
        <f>IF(C573="","",FV((1+'Retirement Calculator'!$B$56)^(1/12)-1,AI573,-C573,,0))</f>
        <v/>
      </c>
      <c r="I573" s="71"/>
      <c r="J573" s="99"/>
      <c r="K573" s="99"/>
      <c r="L573" s="102" t="e">
        <f t="shared" si="164"/>
        <v>#N/A</v>
      </c>
      <c r="M573" s="12" t="str">
        <f>IF(I573="","",FV((1+'Retirement Calculator'!$B$57)^(1/12)-1,AR573,-I573,,0))</f>
        <v/>
      </c>
      <c r="N573" s="12" t="str">
        <f>IF(J573="","",(J573+N572)*(1+((1+'Retirement Calculator'!$B$57)^(1/12)-1)))</f>
        <v/>
      </c>
      <c r="O573" s="71"/>
      <c r="P573" s="71"/>
      <c r="Q573" s="99"/>
      <c r="R573" s="69" t="e">
        <f t="shared" si="165"/>
        <v>#N/A</v>
      </c>
      <c r="S573" s="12" t="str">
        <f>IF(O573="","",FV((1+'Retirement Calculator'!$B$58)^(1/12)-1,BA573,-O573,,0))</f>
        <v/>
      </c>
      <c r="T573" s="43" t="str">
        <f>IF(P573="","",(P573+T572)*(1+((1+'Retirement Calculator'!$B$58)^(1/12)-1)))</f>
        <v/>
      </c>
      <c r="U573" s="71"/>
      <c r="V573" s="99"/>
      <c r="W573" s="108" t="str">
        <f>IF(U573="","",(U573+W572)*(1+((1+'Retirement Calculator'!$C$65)^(1/12)-1)))</f>
        <v/>
      </c>
      <c r="X573" s="73">
        <f t="shared" si="160"/>
        <v>0</v>
      </c>
      <c r="Y573" s="83" t="str">
        <f>IF(ISERROR(B573),"",SUM($X$5:X573))</f>
        <v/>
      </c>
      <c r="Z573" s="73">
        <f t="shared" si="161"/>
        <v>0</v>
      </c>
      <c r="AA573" s="83" t="str">
        <f>IF(ISERROR(B573),"",IF(Z573=0,NA(),SUM($Z$5:Z573)))</f>
        <v/>
      </c>
      <c r="AB573" s="83">
        <f t="shared" si="162"/>
        <v>0</v>
      </c>
      <c r="AC573" s="83" t="str">
        <f>IF(ISERROR(B573),"",IF(AB573=0,NA(),SUM($AB$5:AB573)))</f>
        <v/>
      </c>
      <c r="AD573" s="68" t="str">
        <f>IF(ISERROR(AI573),"",IF(AG573=AG572+1,AD572*(1+'Retirement Calculator'!$B$6),AD572))</f>
        <v/>
      </c>
      <c r="AE573" s="135"/>
      <c r="AF573" s="83" t="str">
        <f>IF(AE573="","",NPER((1+'Retirement Calculator'!$B$15)/(1+'Retirement Calculator'!$B$14)-1,-12*AE573,AA573,,1))</f>
        <v/>
      </c>
      <c r="AG573" s="129" t="str">
        <f t="shared" si="166"/>
        <v/>
      </c>
      <c r="AH573" s="43" t="e">
        <f t="shared" si="167"/>
        <v>#N/A</v>
      </c>
      <c r="AI573" s="43" t="e">
        <f>IF(AI572&lt;'Retirement Calculator'!$B$68,AI572+1,NA())</f>
        <v>#N/A</v>
      </c>
      <c r="AJ573" s="47" t="str">
        <f>IF(ISERROR(AI573),"",IF(AG573=AG572+1,AJ572*(1+'Retirement Calculator'!$B$67),AJ572))</f>
        <v/>
      </c>
      <c r="AK573" s="43" t="e">
        <f>IF(ISERROR(AJ573),"",FV((1+'Retirement Calculator'!$B$56)^(1/12)-1,AI573,-AJ573,,0))</f>
        <v>#N/A</v>
      </c>
      <c r="AL573" s="47">
        <f>SUM($AJ$5:AJ573)</f>
        <v>15743347.467671828</v>
      </c>
      <c r="AN573" s="43" t="str">
        <f>IF(C573="","",SUM($C$5:C573))</f>
        <v/>
      </c>
      <c r="AP573" s="43" t="str">
        <f t="shared" si="168"/>
        <v/>
      </c>
      <c r="AQ573" s="43" t="e">
        <f t="shared" si="169"/>
        <v>#N/A</v>
      </c>
      <c r="AR573" s="43" t="e">
        <f>IF(AR572&lt;'Retirement Calculator'!$B$68,AR572+1,NA())</f>
        <v>#N/A</v>
      </c>
      <c r="AS573" s="45" t="str">
        <f>IF(ISERROR(AR573),"",IF(AP573=AP572+1,AS572*(1+'Retirement Calculator'!$B$67),AS572))</f>
        <v/>
      </c>
      <c r="AT573" s="43" t="e">
        <f>IF(ISERROR(AS573),"",FV((1+'Retirement Calculator'!$B$57)^(1/12)-1,AR573,-AS573,,0))</f>
        <v>#N/A</v>
      </c>
      <c r="AU573" s="47" t="e">
        <f>SUM($AJ$5:AS573)</f>
        <v>#N/A</v>
      </c>
      <c r="AW573" s="43" t="str">
        <f>IF(I573="","",SUM($I$5:I573))</f>
        <v/>
      </c>
      <c r="AY573" s="43" t="str">
        <f t="shared" si="170"/>
        <v/>
      </c>
      <c r="AZ573" s="43" t="e">
        <f t="shared" si="171"/>
        <v>#N/A</v>
      </c>
      <c r="BA573" s="43" t="e">
        <f>IF(BA572&lt;'Retirement Calculator'!$B$68,BA572+1,NA())</f>
        <v>#N/A</v>
      </c>
      <c r="BB573" s="45" t="str">
        <f>IF(ISERROR(BA573),"",IF(AY573=AY572+1,BB572*(1+'Retirement Calculator'!$B$67),BB572))</f>
        <v/>
      </c>
      <c r="BC573" s="43" t="e">
        <f>IF(ISERROR(BB573),"",FV((1+'Retirement Calculator'!$B$58)^(1/12)-1,BA573,-BB573,,0))</f>
        <v>#N/A</v>
      </c>
      <c r="BD573" s="47" t="e">
        <f>SUM($AJ$5:BB573)</f>
        <v>#N/A</v>
      </c>
      <c r="BF573" s="43" t="str">
        <f>IF(O573="","",SUM($O$5:O573))</f>
        <v/>
      </c>
      <c r="BH573" s="43" t="str">
        <f t="shared" si="172"/>
        <v/>
      </c>
      <c r="BI573" s="43" t="e">
        <f t="shared" si="173"/>
        <v>#N/A</v>
      </c>
      <c r="BJ573" s="43" t="e">
        <f>IF(BJ572&lt;'Retirement Calculator'!$B$68,BJ572+1,NA())</f>
        <v>#N/A</v>
      </c>
      <c r="BM573" s="43" t="str">
        <f t="shared" si="174"/>
        <v/>
      </c>
      <c r="BN573" s="43" t="e">
        <f t="shared" si="175"/>
        <v>#N/A</v>
      </c>
      <c r="BO573" s="43" t="e">
        <f>IF(BO572&lt;'Retirement Calculator'!$B$68,BO572+1,NA())</f>
        <v>#N/A</v>
      </c>
      <c r="BR573" s="43" t="str">
        <f t="shared" si="176"/>
        <v/>
      </c>
      <c r="BS573" s="43" t="e">
        <f t="shared" si="177"/>
        <v>#N/A</v>
      </c>
      <c r="BT573" s="43" t="e">
        <f>IF(BT572&lt;'Retirement Calculator'!$B$68,BT572+1,NA())</f>
        <v>#N/A</v>
      </c>
      <c r="BW573" s="43" t="str">
        <f t="shared" si="178"/>
        <v/>
      </c>
      <c r="BX573" s="43" t="e">
        <f t="shared" si="179"/>
        <v>#N/A</v>
      </c>
      <c r="BY573" s="43" t="e">
        <f>IF(BY572&lt;'Retirement Calculator'!$B$68,BY572+1,NA())</f>
        <v>#N/A</v>
      </c>
    </row>
    <row r="574" spans="1:77">
      <c r="A574" s="44"/>
      <c r="B574" s="12" t="e">
        <f xml:space="preserve"> IF(ISERROR(F574),NA(),AI574)</f>
        <v>#N/A</v>
      </c>
      <c r="C574" s="71"/>
      <c r="D574" s="104"/>
      <c r="E574" s="99"/>
      <c r="F574" s="102" t="e">
        <f t="shared" si="163"/>
        <v>#N/A</v>
      </c>
      <c r="G574" s="103" t="str">
        <f>IF(D574="","",(D574+G573)*(1+((1+'Retirement Calculator'!$B$56)^(1/12)-1)))</f>
        <v/>
      </c>
      <c r="H574" s="55" t="str">
        <f>IF(C574="","",FV((1+'Retirement Calculator'!$B$56)^(1/12)-1,AI574,-C574,,0))</f>
        <v/>
      </c>
      <c r="I574" s="71"/>
      <c r="J574" s="99"/>
      <c r="K574" s="99"/>
      <c r="L574" s="102" t="e">
        <f t="shared" si="164"/>
        <v>#N/A</v>
      </c>
      <c r="M574" s="12" t="str">
        <f>IF(I574="","",FV((1+'Retirement Calculator'!$B$57)^(1/12)-1,AR574,-I574,,0))</f>
        <v/>
      </c>
      <c r="N574" s="12" t="str">
        <f>IF(J574="","",(J574+N573)*(1+((1+'Retirement Calculator'!$B$57)^(1/12)-1)))</f>
        <v/>
      </c>
      <c r="O574" s="71"/>
      <c r="P574" s="71"/>
      <c r="Q574" s="99"/>
      <c r="R574" s="69" t="e">
        <f t="shared" si="165"/>
        <v>#N/A</v>
      </c>
      <c r="S574" s="12" t="str">
        <f>IF(O574="","",FV((1+'Retirement Calculator'!$B$58)^(1/12)-1,BA574,-O574,,0))</f>
        <v/>
      </c>
      <c r="T574" s="43" t="str">
        <f>IF(P574="","",(P574+T573)*(1+((1+'Retirement Calculator'!$B$58)^(1/12)-1)))</f>
        <v/>
      </c>
      <c r="U574" s="71"/>
      <c r="V574" s="99"/>
      <c r="W574" s="108" t="str">
        <f>IF(U574="","",(U574+W573)*(1+((1+'Retirement Calculator'!$C$65)^(1/12)-1)))</f>
        <v/>
      </c>
      <c r="X574" s="73">
        <f t="shared" si="160"/>
        <v>0</v>
      </c>
      <c r="Y574" s="83" t="str">
        <f>IF(ISERROR(B574),"",SUM($X$5:X574))</f>
        <v/>
      </c>
      <c r="Z574" s="73">
        <f t="shared" si="161"/>
        <v>0</v>
      </c>
      <c r="AA574" s="83" t="str">
        <f>IF(ISERROR(B574),"",IF(Z574=0,NA(),SUM($Z$5:Z574)))</f>
        <v/>
      </c>
      <c r="AB574" s="83">
        <f t="shared" si="162"/>
        <v>0</v>
      </c>
      <c r="AC574" s="83" t="str">
        <f>IF(ISERROR(B574),"",IF(AB574=0,NA(),SUM($AB$5:AB574)))</f>
        <v/>
      </c>
      <c r="AD574" s="68" t="str">
        <f>IF(ISERROR(AI574),"",IF(AG574=AG573+1,AD573*(1+'Retirement Calculator'!$B$6),AD573))</f>
        <v/>
      </c>
      <c r="AE574" s="135"/>
      <c r="AF574" s="83" t="str">
        <f>IF(AE574="","",NPER((1+'Retirement Calculator'!$B$15)/(1+'Retirement Calculator'!$B$14)-1,-12*AE574,AA574,,1))</f>
        <v/>
      </c>
      <c r="AG574" s="129" t="str">
        <f t="shared" si="166"/>
        <v/>
      </c>
      <c r="AH574" s="43" t="e">
        <f t="shared" si="167"/>
        <v>#N/A</v>
      </c>
      <c r="AI574" s="43" t="e">
        <f>IF(AI573&lt;'Retirement Calculator'!$B$68,AI573+1,NA())</f>
        <v>#N/A</v>
      </c>
      <c r="AJ574" s="47" t="str">
        <f>IF(ISERROR(AI574),"",IF(AG574=AG573+1,AJ573*(1+'Retirement Calculator'!$B$67),AJ573))</f>
        <v/>
      </c>
      <c r="AK574" s="43" t="e">
        <f>IF(ISERROR(AJ574),"",FV((1+'Retirement Calculator'!$B$56)^(1/12)-1,AI574,-AJ574,,0))</f>
        <v>#N/A</v>
      </c>
      <c r="AL574" s="47">
        <f>SUM($AJ$5:AJ574)</f>
        <v>15743347.467671828</v>
      </c>
      <c r="AN574" s="43" t="str">
        <f>IF(C574="","",SUM($C$5:C574))</f>
        <v/>
      </c>
      <c r="AP574" s="43" t="str">
        <f t="shared" si="168"/>
        <v/>
      </c>
      <c r="AQ574" s="43" t="e">
        <f t="shared" si="169"/>
        <v>#N/A</v>
      </c>
      <c r="AR574" s="43" t="e">
        <f>IF(AR573&lt;'Retirement Calculator'!$B$68,AR573+1,NA())</f>
        <v>#N/A</v>
      </c>
      <c r="AS574" s="45" t="str">
        <f>IF(ISERROR(AR574),"",IF(AP574=AP573+1,AS573*(1+'Retirement Calculator'!$B$67),AS573))</f>
        <v/>
      </c>
      <c r="AT574" s="43" t="e">
        <f>IF(ISERROR(AS574),"",FV((1+'Retirement Calculator'!$B$57)^(1/12)-1,AR574,-AS574,,0))</f>
        <v>#N/A</v>
      </c>
      <c r="AU574" s="47" t="e">
        <f>SUM($AJ$5:AS574)</f>
        <v>#N/A</v>
      </c>
      <c r="AW574" s="43" t="str">
        <f>IF(I574="","",SUM($I$5:I574))</f>
        <v/>
      </c>
      <c r="AY574" s="43" t="str">
        <f t="shared" si="170"/>
        <v/>
      </c>
      <c r="AZ574" s="43" t="e">
        <f t="shared" si="171"/>
        <v>#N/A</v>
      </c>
      <c r="BA574" s="43" t="e">
        <f>IF(BA573&lt;'Retirement Calculator'!$B$68,BA573+1,NA())</f>
        <v>#N/A</v>
      </c>
      <c r="BB574" s="45" t="str">
        <f>IF(ISERROR(BA574),"",IF(AY574=AY573+1,BB573*(1+'Retirement Calculator'!$B$67),BB573))</f>
        <v/>
      </c>
      <c r="BC574" s="43" t="e">
        <f>IF(ISERROR(BB574),"",FV((1+'Retirement Calculator'!$B$58)^(1/12)-1,BA574,-BB574,,0))</f>
        <v>#N/A</v>
      </c>
      <c r="BD574" s="47" t="e">
        <f>SUM($AJ$5:BB574)</f>
        <v>#N/A</v>
      </c>
      <c r="BF574" s="43" t="str">
        <f>IF(O574="","",SUM($O$5:O574))</f>
        <v/>
      </c>
      <c r="BH574" s="43" t="str">
        <f t="shared" si="172"/>
        <v/>
      </c>
      <c r="BI574" s="43" t="e">
        <f t="shared" si="173"/>
        <v>#N/A</v>
      </c>
      <c r="BJ574" s="43" t="e">
        <f>IF(BJ573&lt;'Retirement Calculator'!$B$68,BJ573+1,NA())</f>
        <v>#N/A</v>
      </c>
      <c r="BM574" s="43" t="str">
        <f t="shared" si="174"/>
        <v/>
      </c>
      <c r="BN574" s="43" t="e">
        <f t="shared" si="175"/>
        <v>#N/A</v>
      </c>
      <c r="BO574" s="43" t="e">
        <f>IF(BO573&lt;'Retirement Calculator'!$B$68,BO573+1,NA())</f>
        <v>#N/A</v>
      </c>
      <c r="BR574" s="43" t="str">
        <f t="shared" si="176"/>
        <v/>
      </c>
      <c r="BS574" s="43" t="e">
        <f t="shared" si="177"/>
        <v>#N/A</v>
      </c>
      <c r="BT574" s="43" t="e">
        <f>IF(BT573&lt;'Retirement Calculator'!$B$68,BT573+1,NA())</f>
        <v>#N/A</v>
      </c>
      <c r="BW574" s="43" t="str">
        <f t="shared" si="178"/>
        <v/>
      </c>
      <c r="BX574" s="43" t="e">
        <f t="shared" si="179"/>
        <v>#N/A</v>
      </c>
      <c r="BY574" s="43" t="e">
        <f>IF(BY573&lt;'Retirement Calculator'!$B$68,BY573+1,NA())</f>
        <v>#N/A</v>
      </c>
    </row>
    <row r="575" spans="1:77">
      <c r="A575" s="44"/>
      <c r="B575" s="12" t="e">
        <f xml:space="preserve"> IF(ISERROR(F575),NA(),AI575)</f>
        <v>#N/A</v>
      </c>
      <c r="C575" s="71"/>
      <c r="D575" s="104"/>
      <c r="E575" s="99"/>
      <c r="F575" s="102" t="e">
        <f t="shared" si="163"/>
        <v>#N/A</v>
      </c>
      <c r="G575" s="103" t="str">
        <f>IF(D575="","",(D575+G574)*(1+((1+'Retirement Calculator'!$B$56)^(1/12)-1)))</f>
        <v/>
      </c>
      <c r="H575" s="55" t="str">
        <f>IF(C575="","",FV((1+'Retirement Calculator'!$B$56)^(1/12)-1,AI575,-C575,,0))</f>
        <v/>
      </c>
      <c r="I575" s="71"/>
      <c r="J575" s="99"/>
      <c r="K575" s="99"/>
      <c r="L575" s="102" t="e">
        <f t="shared" si="164"/>
        <v>#N/A</v>
      </c>
      <c r="M575" s="12" t="str">
        <f>IF(I575="","",FV((1+'Retirement Calculator'!$B$57)^(1/12)-1,AR575,-I575,,0))</f>
        <v/>
      </c>
      <c r="N575" s="12" t="str">
        <f>IF(J575="","",(J575+N574)*(1+((1+'Retirement Calculator'!$B$57)^(1/12)-1)))</f>
        <v/>
      </c>
      <c r="O575" s="71"/>
      <c r="P575" s="71"/>
      <c r="Q575" s="99"/>
      <c r="R575" s="69" t="e">
        <f t="shared" si="165"/>
        <v>#N/A</v>
      </c>
      <c r="S575" s="12" t="str">
        <f>IF(O575="","",FV((1+'Retirement Calculator'!$B$58)^(1/12)-1,BA575,-O575,,0))</f>
        <v/>
      </c>
      <c r="T575" s="43" t="str">
        <f>IF(P575="","",(P575+T574)*(1+((1+'Retirement Calculator'!$B$58)^(1/12)-1)))</f>
        <v/>
      </c>
      <c r="U575" s="71"/>
      <c r="V575" s="99"/>
      <c r="W575" s="108" t="str">
        <f>IF(U575="","",(U575+W574)*(1+((1+'Retirement Calculator'!$C$65)^(1/12)-1)))</f>
        <v/>
      </c>
      <c r="X575" s="73">
        <f t="shared" si="160"/>
        <v>0</v>
      </c>
      <c r="Y575" s="83" t="str">
        <f>IF(ISERROR(B575),"",SUM($X$5:X575))</f>
        <v/>
      </c>
      <c r="Z575" s="73">
        <f t="shared" si="161"/>
        <v>0</v>
      </c>
      <c r="AA575" s="83" t="str">
        <f>IF(ISERROR(B575),"",IF(Z575=0,NA(),SUM($Z$5:Z575)))</f>
        <v/>
      </c>
      <c r="AB575" s="83">
        <f t="shared" si="162"/>
        <v>0</v>
      </c>
      <c r="AC575" s="83" t="str">
        <f>IF(ISERROR(B575),"",IF(AB575=0,NA(),SUM($AB$5:AB575)))</f>
        <v/>
      </c>
      <c r="AD575" s="68" t="str">
        <f>IF(ISERROR(AI575),"",IF(AG575=AG574+1,AD574*(1+'Retirement Calculator'!$B$6),AD574))</f>
        <v/>
      </c>
      <c r="AE575" s="135"/>
      <c r="AF575" s="83" t="str">
        <f>IF(AE575="","",NPER((1+'Retirement Calculator'!$B$15)/(1+'Retirement Calculator'!$B$14)-1,-12*AE575,AA575,,1))</f>
        <v/>
      </c>
      <c r="AG575" s="129" t="str">
        <f t="shared" si="166"/>
        <v/>
      </c>
      <c r="AH575" s="43" t="e">
        <f t="shared" si="167"/>
        <v>#N/A</v>
      </c>
      <c r="AI575" s="43" t="e">
        <f>IF(AI574&lt;'Retirement Calculator'!$B$68,AI574+1,NA())</f>
        <v>#N/A</v>
      </c>
      <c r="AJ575" s="47" t="str">
        <f>IF(ISERROR(AI575),"",IF(AG575=AG574+1,AJ574*(1+'Retirement Calculator'!$B$67),AJ574))</f>
        <v/>
      </c>
      <c r="AK575" s="43" t="e">
        <f>IF(ISERROR(AJ575),"",FV((1+'Retirement Calculator'!$B$56)^(1/12)-1,AI575,-AJ575,,0))</f>
        <v>#N/A</v>
      </c>
      <c r="AL575" s="47">
        <f>SUM($AJ$5:AJ575)</f>
        <v>15743347.467671828</v>
      </c>
      <c r="AN575" s="43" t="str">
        <f>IF(C575="","",SUM($C$5:C575))</f>
        <v/>
      </c>
      <c r="AP575" s="43" t="str">
        <f t="shared" si="168"/>
        <v/>
      </c>
      <c r="AQ575" s="43" t="e">
        <f t="shared" si="169"/>
        <v>#N/A</v>
      </c>
      <c r="AR575" s="43" t="e">
        <f>IF(AR574&lt;'Retirement Calculator'!$B$68,AR574+1,NA())</f>
        <v>#N/A</v>
      </c>
      <c r="AS575" s="45" t="str">
        <f>IF(ISERROR(AR575),"",IF(AP575=AP574+1,AS574*(1+'Retirement Calculator'!$B$67),AS574))</f>
        <v/>
      </c>
      <c r="AT575" s="43" t="e">
        <f>IF(ISERROR(AS575),"",FV((1+'Retirement Calculator'!$B$57)^(1/12)-1,AR575,-AS575,,0))</f>
        <v>#N/A</v>
      </c>
      <c r="AU575" s="47" t="e">
        <f>SUM($AJ$5:AS575)</f>
        <v>#N/A</v>
      </c>
      <c r="AW575" s="43" t="str">
        <f>IF(I575="","",SUM($I$5:I575))</f>
        <v/>
      </c>
      <c r="AY575" s="43" t="str">
        <f t="shared" si="170"/>
        <v/>
      </c>
      <c r="AZ575" s="43" t="e">
        <f t="shared" si="171"/>
        <v>#N/A</v>
      </c>
      <c r="BA575" s="43" t="e">
        <f>IF(BA574&lt;'Retirement Calculator'!$B$68,BA574+1,NA())</f>
        <v>#N/A</v>
      </c>
      <c r="BB575" s="45" t="str">
        <f>IF(ISERROR(BA575),"",IF(AY575=AY574+1,BB574*(1+'Retirement Calculator'!$B$67),BB574))</f>
        <v/>
      </c>
      <c r="BC575" s="43" t="e">
        <f>IF(ISERROR(BB575),"",FV((1+'Retirement Calculator'!$B$58)^(1/12)-1,BA575,-BB575,,0))</f>
        <v>#N/A</v>
      </c>
      <c r="BD575" s="47" t="e">
        <f>SUM($AJ$5:BB575)</f>
        <v>#N/A</v>
      </c>
      <c r="BF575" s="43" t="str">
        <f>IF(O575="","",SUM($O$5:O575))</f>
        <v/>
      </c>
      <c r="BH575" s="43" t="str">
        <f t="shared" si="172"/>
        <v/>
      </c>
      <c r="BI575" s="43" t="e">
        <f t="shared" si="173"/>
        <v>#N/A</v>
      </c>
      <c r="BJ575" s="43" t="e">
        <f>IF(BJ574&lt;'Retirement Calculator'!$B$68,BJ574+1,NA())</f>
        <v>#N/A</v>
      </c>
      <c r="BM575" s="43" t="str">
        <f t="shared" si="174"/>
        <v/>
      </c>
      <c r="BN575" s="43" t="e">
        <f t="shared" si="175"/>
        <v>#N/A</v>
      </c>
      <c r="BO575" s="43" t="e">
        <f>IF(BO574&lt;'Retirement Calculator'!$B$68,BO574+1,NA())</f>
        <v>#N/A</v>
      </c>
      <c r="BR575" s="43" t="str">
        <f t="shared" si="176"/>
        <v/>
      </c>
      <c r="BS575" s="43" t="e">
        <f t="shared" si="177"/>
        <v>#N/A</v>
      </c>
      <c r="BT575" s="43" t="e">
        <f>IF(BT574&lt;'Retirement Calculator'!$B$68,BT574+1,NA())</f>
        <v>#N/A</v>
      </c>
      <c r="BW575" s="43" t="str">
        <f t="shared" si="178"/>
        <v/>
      </c>
      <c r="BX575" s="43" t="e">
        <f t="shared" si="179"/>
        <v>#N/A</v>
      </c>
      <c r="BY575" s="43" t="e">
        <f>IF(BY574&lt;'Retirement Calculator'!$B$68,BY574+1,NA())</f>
        <v>#N/A</v>
      </c>
    </row>
    <row r="576" spans="1:77">
      <c r="A576" s="44"/>
      <c r="B576" s="12" t="e">
        <f xml:space="preserve"> IF(ISERROR(F576),NA(),AI576)</f>
        <v>#N/A</v>
      </c>
      <c r="C576" s="71"/>
      <c r="D576" s="104"/>
      <c r="E576" s="99"/>
      <c r="F576" s="102" t="e">
        <f t="shared" si="163"/>
        <v>#N/A</v>
      </c>
      <c r="G576" s="103" t="str">
        <f>IF(D576="","",(D576+G575)*(1+((1+'Retirement Calculator'!$B$56)^(1/12)-1)))</f>
        <v/>
      </c>
      <c r="H576" s="55" t="str">
        <f>IF(C576="","",FV((1+'Retirement Calculator'!$B$56)^(1/12)-1,AI576,-C576,,0))</f>
        <v/>
      </c>
      <c r="I576" s="71"/>
      <c r="J576" s="99"/>
      <c r="K576" s="99"/>
      <c r="L576" s="102" t="e">
        <f t="shared" si="164"/>
        <v>#N/A</v>
      </c>
      <c r="M576" s="12" t="str">
        <f>IF(I576="","",FV((1+'Retirement Calculator'!$B$57)^(1/12)-1,AR576,-I576,,0))</f>
        <v/>
      </c>
      <c r="N576" s="12" t="str">
        <f>IF(J576="","",(J576+N575)*(1+((1+'Retirement Calculator'!$B$57)^(1/12)-1)))</f>
        <v/>
      </c>
      <c r="O576" s="71"/>
      <c r="P576" s="71"/>
      <c r="Q576" s="99"/>
      <c r="R576" s="69" t="e">
        <f t="shared" si="165"/>
        <v>#N/A</v>
      </c>
      <c r="S576" s="12" t="str">
        <f>IF(O576="","",FV((1+'Retirement Calculator'!$B$58)^(1/12)-1,BA576,-O576,,0))</f>
        <v/>
      </c>
      <c r="T576" s="43" t="str">
        <f>IF(P576="","",(P576+T575)*(1+((1+'Retirement Calculator'!$B$58)^(1/12)-1)))</f>
        <v/>
      </c>
      <c r="U576" s="71"/>
      <c r="V576" s="99"/>
      <c r="W576" s="108" t="str">
        <f>IF(U576="","",(U576+W575)*(1+((1+'Retirement Calculator'!$C$65)^(1/12)-1)))</f>
        <v/>
      </c>
      <c r="X576" s="73">
        <f t="shared" si="160"/>
        <v>0</v>
      </c>
      <c r="Y576" s="83" t="str">
        <f>IF(ISERROR(B576),"",SUM($X$5:X576))</f>
        <v/>
      </c>
      <c r="Z576" s="73">
        <f t="shared" si="161"/>
        <v>0</v>
      </c>
      <c r="AA576" s="83" t="str">
        <f>IF(ISERROR(B576),"",IF(Z576=0,NA(),SUM($Z$5:Z576)))</f>
        <v/>
      </c>
      <c r="AB576" s="83">
        <f t="shared" si="162"/>
        <v>0</v>
      </c>
      <c r="AC576" s="83" t="str">
        <f>IF(ISERROR(B576),"",IF(AB576=0,NA(),SUM($AB$5:AB576)))</f>
        <v/>
      </c>
      <c r="AD576" s="68" t="str">
        <f>IF(ISERROR(AI576),"",IF(AG576=AG575+1,AD575*(1+'Retirement Calculator'!$B$6),AD575))</f>
        <v/>
      </c>
      <c r="AE576" s="135"/>
      <c r="AF576" s="83" t="str">
        <f>IF(AE576="","",NPER((1+'Retirement Calculator'!$B$15)/(1+'Retirement Calculator'!$B$14)-1,-12*AE576,AA576,,1))</f>
        <v/>
      </c>
      <c r="AG576" s="129" t="str">
        <f t="shared" si="166"/>
        <v/>
      </c>
      <c r="AH576" s="43" t="e">
        <f t="shared" si="167"/>
        <v>#N/A</v>
      </c>
      <c r="AI576" s="43" t="e">
        <f>IF(AI575&lt;'Retirement Calculator'!$B$68,AI575+1,NA())</f>
        <v>#N/A</v>
      </c>
      <c r="AJ576" s="47" t="str">
        <f>IF(ISERROR(AI576),"",IF(AG576=AG575+1,AJ575*(1+'Retirement Calculator'!$B$67),AJ575))</f>
        <v/>
      </c>
      <c r="AK576" s="43" t="e">
        <f>IF(ISERROR(AJ576),"",FV((1+'Retirement Calculator'!$B$56)^(1/12)-1,AI576,-AJ576,,0))</f>
        <v>#N/A</v>
      </c>
      <c r="AL576" s="47">
        <f>SUM($AJ$5:AJ576)</f>
        <v>15743347.467671828</v>
      </c>
      <c r="AN576" s="43" t="str">
        <f>IF(C576="","",SUM($C$5:C576))</f>
        <v/>
      </c>
      <c r="AP576" s="43" t="str">
        <f t="shared" si="168"/>
        <v/>
      </c>
      <c r="AQ576" s="43" t="e">
        <f t="shared" si="169"/>
        <v>#N/A</v>
      </c>
      <c r="AR576" s="43" t="e">
        <f>IF(AR575&lt;'Retirement Calculator'!$B$68,AR575+1,NA())</f>
        <v>#N/A</v>
      </c>
      <c r="AS576" s="45" t="str">
        <f>IF(ISERROR(AR576),"",IF(AP576=AP575+1,AS575*(1+'Retirement Calculator'!$B$67),AS575))</f>
        <v/>
      </c>
      <c r="AT576" s="43" t="e">
        <f>IF(ISERROR(AS576),"",FV((1+'Retirement Calculator'!$B$57)^(1/12)-1,AR576,-AS576,,0))</f>
        <v>#N/A</v>
      </c>
      <c r="AU576" s="47" t="e">
        <f>SUM($AJ$5:AS576)</f>
        <v>#N/A</v>
      </c>
      <c r="AW576" s="43" t="str">
        <f>IF(I576="","",SUM($I$5:I576))</f>
        <v/>
      </c>
      <c r="AY576" s="43" t="str">
        <f t="shared" si="170"/>
        <v/>
      </c>
      <c r="AZ576" s="43" t="e">
        <f t="shared" si="171"/>
        <v>#N/A</v>
      </c>
      <c r="BA576" s="43" t="e">
        <f>IF(BA575&lt;'Retirement Calculator'!$B$68,BA575+1,NA())</f>
        <v>#N/A</v>
      </c>
      <c r="BB576" s="45" t="str">
        <f>IF(ISERROR(BA576),"",IF(AY576=AY575+1,BB575*(1+'Retirement Calculator'!$B$67),BB575))</f>
        <v/>
      </c>
      <c r="BC576" s="43" t="e">
        <f>IF(ISERROR(BB576),"",FV((1+'Retirement Calculator'!$B$58)^(1/12)-1,BA576,-BB576,,0))</f>
        <v>#N/A</v>
      </c>
      <c r="BD576" s="47" t="e">
        <f>SUM($AJ$5:BB576)</f>
        <v>#N/A</v>
      </c>
      <c r="BF576" s="43" t="str">
        <f>IF(O576="","",SUM($O$5:O576))</f>
        <v/>
      </c>
      <c r="BH576" s="43" t="str">
        <f t="shared" si="172"/>
        <v/>
      </c>
      <c r="BI576" s="43" t="e">
        <f t="shared" si="173"/>
        <v>#N/A</v>
      </c>
      <c r="BJ576" s="43" t="e">
        <f>IF(BJ575&lt;'Retirement Calculator'!$B$68,BJ575+1,NA())</f>
        <v>#N/A</v>
      </c>
      <c r="BM576" s="43" t="str">
        <f t="shared" si="174"/>
        <v/>
      </c>
      <c r="BN576" s="43" t="e">
        <f t="shared" si="175"/>
        <v>#N/A</v>
      </c>
      <c r="BO576" s="43" t="e">
        <f>IF(BO575&lt;'Retirement Calculator'!$B$68,BO575+1,NA())</f>
        <v>#N/A</v>
      </c>
      <c r="BR576" s="43" t="str">
        <f t="shared" si="176"/>
        <v/>
      </c>
      <c r="BS576" s="43" t="e">
        <f t="shared" si="177"/>
        <v>#N/A</v>
      </c>
      <c r="BT576" s="43" t="e">
        <f>IF(BT575&lt;'Retirement Calculator'!$B$68,BT575+1,NA())</f>
        <v>#N/A</v>
      </c>
      <c r="BW576" s="43" t="str">
        <f t="shared" si="178"/>
        <v/>
      </c>
      <c r="BX576" s="43" t="e">
        <f t="shared" si="179"/>
        <v>#N/A</v>
      </c>
      <c r="BY576" s="43" t="e">
        <f>IF(BY575&lt;'Retirement Calculator'!$B$68,BY575+1,NA())</f>
        <v>#N/A</v>
      </c>
    </row>
    <row r="577" spans="1:77">
      <c r="A577" s="44"/>
      <c r="B577" s="12" t="e">
        <f xml:space="preserve"> IF(ISERROR(F577),NA(),AI577)</f>
        <v>#N/A</v>
      </c>
      <c r="C577" s="71"/>
      <c r="D577" s="104"/>
      <c r="E577" s="99"/>
      <c r="F577" s="102" t="e">
        <f t="shared" si="163"/>
        <v>#N/A</v>
      </c>
      <c r="G577" s="103" t="str">
        <f>IF(D577="","",(D577+G576)*(1+((1+'Retirement Calculator'!$B$56)^(1/12)-1)))</f>
        <v/>
      </c>
      <c r="H577" s="55" t="str">
        <f>IF(C577="","",FV((1+'Retirement Calculator'!$B$56)^(1/12)-1,AI577,-C577,,0))</f>
        <v/>
      </c>
      <c r="I577" s="71"/>
      <c r="J577" s="99"/>
      <c r="K577" s="99"/>
      <c r="L577" s="102" t="e">
        <f t="shared" si="164"/>
        <v>#N/A</v>
      </c>
      <c r="M577" s="12" t="str">
        <f>IF(I577="","",FV((1+'Retirement Calculator'!$B$57)^(1/12)-1,AR577,-I577,,0))</f>
        <v/>
      </c>
      <c r="N577" s="12" t="str">
        <f>IF(J577="","",(J577+N576)*(1+((1+'Retirement Calculator'!$B$57)^(1/12)-1)))</f>
        <v/>
      </c>
      <c r="O577" s="71"/>
      <c r="P577" s="71"/>
      <c r="Q577" s="99"/>
      <c r="R577" s="69" t="e">
        <f t="shared" si="165"/>
        <v>#N/A</v>
      </c>
      <c r="S577" s="12" t="str">
        <f>IF(O577="","",FV((1+'Retirement Calculator'!$B$58)^(1/12)-1,BA577,-O577,,0))</f>
        <v/>
      </c>
      <c r="T577" s="43" t="str">
        <f>IF(P577="","",(P577+T576)*(1+((1+'Retirement Calculator'!$B$58)^(1/12)-1)))</f>
        <v/>
      </c>
      <c r="U577" s="71"/>
      <c r="V577" s="99"/>
      <c r="W577" s="108" t="str">
        <f>IF(U577="","",(U577+W576)*(1+((1+'Retirement Calculator'!$C$65)^(1/12)-1)))</f>
        <v/>
      </c>
      <c r="X577" s="73">
        <f t="shared" si="160"/>
        <v>0</v>
      </c>
      <c r="Y577" s="83" t="str">
        <f>IF(ISERROR(B577),"",SUM($X$5:X577))</f>
        <v/>
      </c>
      <c r="Z577" s="73">
        <f t="shared" si="161"/>
        <v>0</v>
      </c>
      <c r="AA577" s="83" t="str">
        <f>IF(ISERROR(B577),"",IF(Z577=0,NA(),SUM($Z$5:Z577)))</f>
        <v/>
      </c>
      <c r="AB577" s="83">
        <f t="shared" si="162"/>
        <v>0</v>
      </c>
      <c r="AC577" s="83" t="str">
        <f>IF(ISERROR(B577),"",IF(AB577=0,NA(),SUM($AB$5:AB577)))</f>
        <v/>
      </c>
      <c r="AD577" s="68" t="str">
        <f>IF(ISERROR(AI577),"",IF(AG577=AG576+1,AD576*(1+'Retirement Calculator'!$B$6),AD576))</f>
        <v/>
      </c>
      <c r="AE577" s="135"/>
      <c r="AF577" s="83" t="str">
        <f>IF(AE577="","",NPER((1+'Retirement Calculator'!$B$15)/(1+'Retirement Calculator'!$B$14)-1,-12*AE577,AA577,,1))</f>
        <v/>
      </c>
      <c r="AG577" s="129" t="str">
        <f t="shared" si="166"/>
        <v/>
      </c>
      <c r="AH577" s="43" t="e">
        <f t="shared" si="167"/>
        <v>#N/A</v>
      </c>
      <c r="AI577" s="43" t="e">
        <f>IF(AI576&lt;'Retirement Calculator'!$B$68,AI576+1,NA())</f>
        <v>#N/A</v>
      </c>
      <c r="AJ577" s="47" t="str">
        <f>IF(ISERROR(AI577),"",IF(AG577=AG576+1,AJ576*(1+'Retirement Calculator'!$B$67),AJ576))</f>
        <v/>
      </c>
      <c r="AK577" s="43" t="e">
        <f>IF(ISERROR(AJ577),"",FV((1+'Retirement Calculator'!$B$56)^(1/12)-1,AI577,-AJ577,,0))</f>
        <v>#N/A</v>
      </c>
      <c r="AL577" s="47">
        <f>SUM($AJ$5:AJ577)</f>
        <v>15743347.467671828</v>
      </c>
      <c r="AN577" s="43" t="str">
        <f>IF(C577="","",SUM($C$5:C577))</f>
        <v/>
      </c>
      <c r="AP577" s="43" t="str">
        <f t="shared" si="168"/>
        <v/>
      </c>
      <c r="AQ577" s="43" t="e">
        <f t="shared" si="169"/>
        <v>#N/A</v>
      </c>
      <c r="AR577" s="43" t="e">
        <f>IF(AR576&lt;'Retirement Calculator'!$B$68,AR576+1,NA())</f>
        <v>#N/A</v>
      </c>
      <c r="AS577" s="45" t="str">
        <f>IF(ISERROR(AR577),"",IF(AP577=AP576+1,AS576*(1+'Retirement Calculator'!$B$67),AS576))</f>
        <v/>
      </c>
      <c r="AT577" s="43" t="e">
        <f>IF(ISERROR(AS577),"",FV((1+'Retirement Calculator'!$B$57)^(1/12)-1,AR577,-AS577,,0))</f>
        <v>#N/A</v>
      </c>
      <c r="AU577" s="47" t="e">
        <f>SUM($AJ$5:AS577)</f>
        <v>#N/A</v>
      </c>
      <c r="AW577" s="43" t="str">
        <f>IF(I577="","",SUM($I$5:I577))</f>
        <v/>
      </c>
      <c r="AY577" s="43" t="str">
        <f t="shared" si="170"/>
        <v/>
      </c>
      <c r="AZ577" s="43" t="e">
        <f t="shared" si="171"/>
        <v>#N/A</v>
      </c>
      <c r="BA577" s="43" t="e">
        <f>IF(BA576&lt;'Retirement Calculator'!$B$68,BA576+1,NA())</f>
        <v>#N/A</v>
      </c>
      <c r="BB577" s="45" t="str">
        <f>IF(ISERROR(BA577),"",IF(AY577=AY576+1,BB576*(1+'Retirement Calculator'!$B$67),BB576))</f>
        <v/>
      </c>
      <c r="BC577" s="43" t="e">
        <f>IF(ISERROR(BB577),"",FV((1+'Retirement Calculator'!$B$58)^(1/12)-1,BA577,-BB577,,0))</f>
        <v>#N/A</v>
      </c>
      <c r="BD577" s="47" t="e">
        <f>SUM($AJ$5:BB577)</f>
        <v>#N/A</v>
      </c>
      <c r="BF577" s="43" t="str">
        <f>IF(O577="","",SUM($O$5:O577))</f>
        <v/>
      </c>
      <c r="BH577" s="43" t="str">
        <f t="shared" si="172"/>
        <v/>
      </c>
      <c r="BI577" s="43" t="e">
        <f t="shared" si="173"/>
        <v>#N/A</v>
      </c>
      <c r="BJ577" s="43" t="e">
        <f>IF(BJ576&lt;'Retirement Calculator'!$B$68,BJ576+1,NA())</f>
        <v>#N/A</v>
      </c>
      <c r="BM577" s="43" t="str">
        <f t="shared" si="174"/>
        <v/>
      </c>
      <c r="BN577" s="43" t="e">
        <f t="shared" si="175"/>
        <v>#N/A</v>
      </c>
      <c r="BO577" s="43" t="e">
        <f>IF(BO576&lt;'Retirement Calculator'!$B$68,BO576+1,NA())</f>
        <v>#N/A</v>
      </c>
      <c r="BR577" s="43" t="str">
        <f t="shared" si="176"/>
        <v/>
      </c>
      <c r="BS577" s="43" t="e">
        <f t="shared" si="177"/>
        <v>#N/A</v>
      </c>
      <c r="BT577" s="43" t="e">
        <f>IF(BT576&lt;'Retirement Calculator'!$B$68,BT576+1,NA())</f>
        <v>#N/A</v>
      </c>
      <c r="BW577" s="43" t="str">
        <f t="shared" si="178"/>
        <v/>
      </c>
      <c r="BX577" s="43" t="e">
        <f t="shared" si="179"/>
        <v>#N/A</v>
      </c>
      <c r="BY577" s="43" t="e">
        <f>IF(BY576&lt;'Retirement Calculator'!$B$68,BY576+1,NA())</f>
        <v>#N/A</v>
      </c>
    </row>
    <row r="578" spans="1:77">
      <c r="A578" s="44"/>
      <c r="B578" s="12" t="e">
        <f xml:space="preserve"> IF(ISERROR(F578),NA(),AI578)</f>
        <v>#N/A</v>
      </c>
      <c r="C578" s="71"/>
      <c r="D578" s="104"/>
      <c r="E578" s="99"/>
      <c r="F578" s="102" t="e">
        <f t="shared" si="163"/>
        <v>#N/A</v>
      </c>
      <c r="G578" s="103" t="str">
        <f>IF(D578="","",(D578+G577)*(1+((1+'Retirement Calculator'!$B$56)^(1/12)-1)))</f>
        <v/>
      </c>
      <c r="H578" s="55" t="str">
        <f>IF(C578="","",FV((1+'Retirement Calculator'!$B$56)^(1/12)-1,AI578,-C578,,0))</f>
        <v/>
      </c>
      <c r="I578" s="71"/>
      <c r="J578" s="99"/>
      <c r="K578" s="99"/>
      <c r="L578" s="102" t="e">
        <f t="shared" si="164"/>
        <v>#N/A</v>
      </c>
      <c r="M578" s="12" t="str">
        <f>IF(I578="","",FV((1+'Retirement Calculator'!$B$57)^(1/12)-1,AR578,-I578,,0))</f>
        <v/>
      </c>
      <c r="N578" s="12" t="str">
        <f>IF(J578="","",(J578+N577)*(1+((1+'Retirement Calculator'!$B$57)^(1/12)-1)))</f>
        <v/>
      </c>
      <c r="O578" s="71"/>
      <c r="P578" s="71"/>
      <c r="Q578" s="99"/>
      <c r="R578" s="69" t="e">
        <f t="shared" si="165"/>
        <v>#N/A</v>
      </c>
      <c r="S578" s="12" t="str">
        <f>IF(O578="","",FV((1+'Retirement Calculator'!$B$58)^(1/12)-1,BA578,-O578,,0))</f>
        <v/>
      </c>
      <c r="T578" s="43" t="str">
        <f>IF(P578="","",(P578+T577)*(1+((1+'Retirement Calculator'!$B$58)^(1/12)-1)))</f>
        <v/>
      </c>
      <c r="U578" s="71"/>
      <c r="V578" s="99"/>
      <c r="W578" s="108" t="str">
        <f>IF(U578="","",(U578+W577)*(1+((1+'Retirement Calculator'!$C$65)^(1/12)-1)))</f>
        <v/>
      </c>
      <c r="X578" s="73">
        <f t="shared" si="160"/>
        <v>0</v>
      </c>
      <c r="Y578" s="83" t="str">
        <f>IF(ISERROR(B578),"",SUM($X$5:X578))</f>
        <v/>
      </c>
      <c r="Z578" s="73">
        <f t="shared" si="161"/>
        <v>0</v>
      </c>
      <c r="AA578" s="83" t="str">
        <f>IF(ISERROR(B578),"",IF(Z578=0,NA(),SUM($Z$5:Z578)))</f>
        <v/>
      </c>
      <c r="AB578" s="83">
        <f t="shared" si="162"/>
        <v>0</v>
      </c>
      <c r="AC578" s="83" t="str">
        <f>IF(ISERROR(B578),"",IF(AB578=0,NA(),SUM($AB$5:AB578)))</f>
        <v/>
      </c>
      <c r="AD578" s="68" t="str">
        <f>IF(ISERROR(AI578),"",IF(AG578=AG577+1,AD577*(1+'Retirement Calculator'!$B$6),AD577))</f>
        <v/>
      </c>
      <c r="AE578" s="135"/>
      <c r="AF578" s="83" t="str">
        <f>IF(AE578="","",NPER((1+'Retirement Calculator'!$B$15)/(1+'Retirement Calculator'!$B$14)-1,-12*AE578,AA578,,1))</f>
        <v/>
      </c>
      <c r="AG578" s="129" t="str">
        <f t="shared" si="166"/>
        <v/>
      </c>
      <c r="AH578" s="43" t="e">
        <f t="shared" si="167"/>
        <v>#N/A</v>
      </c>
      <c r="AI578" s="43" t="e">
        <f>IF(AI577&lt;'Retirement Calculator'!$B$68,AI577+1,NA())</f>
        <v>#N/A</v>
      </c>
      <c r="AJ578" s="47" t="str">
        <f>IF(ISERROR(AI578),"",IF(AG578=AG577+1,AJ577*(1+'Retirement Calculator'!$B$67),AJ577))</f>
        <v/>
      </c>
      <c r="AK578" s="43" t="e">
        <f>IF(ISERROR(AJ578),"",FV((1+'Retirement Calculator'!$B$56)^(1/12)-1,AI578,-AJ578,,0))</f>
        <v>#N/A</v>
      </c>
      <c r="AL578" s="47">
        <f>SUM($AJ$5:AJ578)</f>
        <v>15743347.467671828</v>
      </c>
      <c r="AN578" s="43" t="str">
        <f>IF(C578="","",SUM($C$5:C578))</f>
        <v/>
      </c>
      <c r="AP578" s="43" t="str">
        <f t="shared" si="168"/>
        <v/>
      </c>
      <c r="AQ578" s="43" t="e">
        <f t="shared" si="169"/>
        <v>#N/A</v>
      </c>
      <c r="AR578" s="43" t="e">
        <f>IF(AR577&lt;'Retirement Calculator'!$B$68,AR577+1,NA())</f>
        <v>#N/A</v>
      </c>
      <c r="AS578" s="45" t="str">
        <f>IF(ISERROR(AR578),"",IF(AP578=AP577+1,AS577*(1+'Retirement Calculator'!$B$67),AS577))</f>
        <v/>
      </c>
      <c r="AT578" s="43" t="e">
        <f>IF(ISERROR(AS578),"",FV((1+'Retirement Calculator'!$B$57)^(1/12)-1,AR578,-AS578,,0))</f>
        <v>#N/A</v>
      </c>
      <c r="AU578" s="47" t="e">
        <f>SUM($AJ$5:AS578)</f>
        <v>#N/A</v>
      </c>
      <c r="AW578" s="43" t="str">
        <f>IF(I578="","",SUM($I$5:I578))</f>
        <v/>
      </c>
      <c r="AY578" s="43" t="str">
        <f t="shared" si="170"/>
        <v/>
      </c>
      <c r="AZ578" s="43" t="e">
        <f t="shared" si="171"/>
        <v>#N/A</v>
      </c>
      <c r="BA578" s="43" t="e">
        <f>IF(BA577&lt;'Retirement Calculator'!$B$68,BA577+1,NA())</f>
        <v>#N/A</v>
      </c>
      <c r="BB578" s="45" t="str">
        <f>IF(ISERROR(BA578),"",IF(AY578=AY577+1,BB577*(1+'Retirement Calculator'!$B$67),BB577))</f>
        <v/>
      </c>
      <c r="BC578" s="43" t="e">
        <f>IF(ISERROR(BB578),"",FV((1+'Retirement Calculator'!$B$58)^(1/12)-1,BA578,-BB578,,0))</f>
        <v>#N/A</v>
      </c>
      <c r="BD578" s="47" t="e">
        <f>SUM($AJ$5:BB578)</f>
        <v>#N/A</v>
      </c>
      <c r="BF578" s="43" t="str">
        <f>IF(O578="","",SUM($O$5:O578))</f>
        <v/>
      </c>
      <c r="BH578" s="43" t="str">
        <f t="shared" si="172"/>
        <v/>
      </c>
      <c r="BI578" s="43" t="e">
        <f t="shared" si="173"/>
        <v>#N/A</v>
      </c>
      <c r="BJ578" s="43" t="e">
        <f>IF(BJ577&lt;'Retirement Calculator'!$B$68,BJ577+1,NA())</f>
        <v>#N/A</v>
      </c>
      <c r="BM578" s="43" t="str">
        <f t="shared" si="174"/>
        <v/>
      </c>
      <c r="BN578" s="43" t="e">
        <f t="shared" si="175"/>
        <v>#N/A</v>
      </c>
      <c r="BO578" s="43" t="e">
        <f>IF(BO577&lt;'Retirement Calculator'!$B$68,BO577+1,NA())</f>
        <v>#N/A</v>
      </c>
      <c r="BR578" s="43" t="str">
        <f t="shared" si="176"/>
        <v/>
      </c>
      <c r="BS578" s="43" t="e">
        <f t="shared" si="177"/>
        <v>#N/A</v>
      </c>
      <c r="BT578" s="43" t="e">
        <f>IF(BT577&lt;'Retirement Calculator'!$B$68,BT577+1,NA())</f>
        <v>#N/A</v>
      </c>
      <c r="BW578" s="43" t="str">
        <f t="shared" si="178"/>
        <v/>
      </c>
      <c r="BX578" s="43" t="e">
        <f t="shared" si="179"/>
        <v>#N/A</v>
      </c>
      <c r="BY578" s="43" t="e">
        <f>IF(BY577&lt;'Retirement Calculator'!$B$68,BY577+1,NA())</f>
        <v>#N/A</v>
      </c>
    </row>
    <row r="579" spans="1:77">
      <c r="A579" s="44"/>
      <c r="B579" s="12" t="e">
        <f xml:space="preserve"> IF(ISERROR(F579),NA(),AI579)</f>
        <v>#N/A</v>
      </c>
      <c r="C579" s="71"/>
      <c r="D579" s="104"/>
      <c r="E579" s="99"/>
      <c r="F579" s="102" t="e">
        <f t="shared" si="163"/>
        <v>#N/A</v>
      </c>
      <c r="G579" s="103" t="str">
        <f>IF(D579="","",(D579+G578)*(1+((1+'Retirement Calculator'!$B$56)^(1/12)-1)))</f>
        <v/>
      </c>
      <c r="H579" s="55" t="str">
        <f>IF(C579="","",FV((1+'Retirement Calculator'!$B$56)^(1/12)-1,AI579,-C579,,0))</f>
        <v/>
      </c>
      <c r="I579" s="71"/>
      <c r="J579" s="99"/>
      <c r="K579" s="99"/>
      <c r="L579" s="102" t="e">
        <f t="shared" si="164"/>
        <v>#N/A</v>
      </c>
      <c r="M579" s="12" t="str">
        <f>IF(I579="","",FV((1+'Retirement Calculator'!$B$57)^(1/12)-1,AR579,-I579,,0))</f>
        <v/>
      </c>
      <c r="N579" s="12" t="str">
        <f>IF(J579="","",(J579+N578)*(1+((1+'Retirement Calculator'!$B$57)^(1/12)-1)))</f>
        <v/>
      </c>
      <c r="O579" s="71"/>
      <c r="P579" s="71"/>
      <c r="Q579" s="99"/>
      <c r="R579" s="69" t="e">
        <f t="shared" si="165"/>
        <v>#N/A</v>
      </c>
      <c r="S579" s="12" t="str">
        <f>IF(O579="","",FV((1+'Retirement Calculator'!$B$58)^(1/12)-1,BA579,-O579,,0))</f>
        <v/>
      </c>
      <c r="T579" s="43" t="str">
        <f>IF(P579="","",(P579+T578)*(1+((1+'Retirement Calculator'!$B$58)^(1/12)-1)))</f>
        <v/>
      </c>
      <c r="U579" s="71"/>
      <c r="V579" s="99"/>
      <c r="W579" s="108" t="str">
        <f>IF(U579="","",(U579+W578)*(1+((1+'Retirement Calculator'!$C$65)^(1/12)-1)))</f>
        <v/>
      </c>
      <c r="X579" s="73">
        <f t="shared" si="160"/>
        <v>0</v>
      </c>
      <c r="Y579" s="83" t="str">
        <f>IF(ISERROR(B579),"",SUM($X$5:X579))</f>
        <v/>
      </c>
      <c r="Z579" s="73">
        <f t="shared" si="161"/>
        <v>0</v>
      </c>
      <c r="AA579" s="83" t="str">
        <f>IF(ISERROR(B579),"",IF(Z579=0,NA(),SUM($Z$5:Z579)))</f>
        <v/>
      </c>
      <c r="AB579" s="83">
        <f t="shared" si="162"/>
        <v>0</v>
      </c>
      <c r="AC579" s="83" t="str">
        <f>IF(ISERROR(B579),"",IF(AB579=0,NA(),SUM($AB$5:AB579)))</f>
        <v/>
      </c>
      <c r="AD579" s="68" t="str">
        <f>IF(ISERROR(AI579),"",IF(AG579=AG578+1,AD578*(1+'Retirement Calculator'!$B$6),AD578))</f>
        <v/>
      </c>
      <c r="AE579" s="135"/>
      <c r="AF579" s="83" t="str">
        <f>IF(AE579="","",NPER((1+'Retirement Calculator'!$B$15)/(1+'Retirement Calculator'!$B$14)-1,-12*AE579,AA579,,1))</f>
        <v/>
      </c>
      <c r="AG579" s="129" t="str">
        <f t="shared" si="166"/>
        <v/>
      </c>
      <c r="AH579" s="43" t="e">
        <f t="shared" si="167"/>
        <v>#N/A</v>
      </c>
      <c r="AI579" s="43" t="e">
        <f>IF(AI578&lt;'Retirement Calculator'!$B$68,AI578+1,NA())</f>
        <v>#N/A</v>
      </c>
      <c r="AJ579" s="47" t="str">
        <f>IF(ISERROR(AI579),"",IF(AG579=AG578+1,AJ578*(1+'Retirement Calculator'!$B$67),AJ578))</f>
        <v/>
      </c>
      <c r="AK579" s="43" t="e">
        <f>IF(ISERROR(AJ579),"",FV((1+'Retirement Calculator'!$B$56)^(1/12)-1,AI579,-AJ579,,0))</f>
        <v>#N/A</v>
      </c>
      <c r="AL579" s="47">
        <f>SUM($AJ$5:AJ579)</f>
        <v>15743347.467671828</v>
      </c>
      <c r="AN579" s="43" t="str">
        <f>IF(C579="","",SUM($C$5:C579))</f>
        <v/>
      </c>
      <c r="AP579" s="43" t="str">
        <f t="shared" si="168"/>
        <v/>
      </c>
      <c r="AQ579" s="43" t="e">
        <f t="shared" si="169"/>
        <v>#N/A</v>
      </c>
      <c r="AR579" s="43" t="e">
        <f>IF(AR578&lt;'Retirement Calculator'!$B$68,AR578+1,NA())</f>
        <v>#N/A</v>
      </c>
      <c r="AS579" s="45" t="str">
        <f>IF(ISERROR(AR579),"",IF(AP579=AP578+1,AS578*(1+'Retirement Calculator'!$B$67),AS578))</f>
        <v/>
      </c>
      <c r="AT579" s="43" t="e">
        <f>IF(ISERROR(AS579),"",FV((1+'Retirement Calculator'!$B$57)^(1/12)-1,AR579,-AS579,,0))</f>
        <v>#N/A</v>
      </c>
      <c r="AU579" s="47" t="e">
        <f>SUM($AJ$5:AS579)</f>
        <v>#N/A</v>
      </c>
      <c r="AW579" s="43" t="str">
        <f>IF(I579="","",SUM($I$5:I579))</f>
        <v/>
      </c>
      <c r="AY579" s="43" t="str">
        <f t="shared" si="170"/>
        <v/>
      </c>
      <c r="AZ579" s="43" t="e">
        <f t="shared" si="171"/>
        <v>#N/A</v>
      </c>
      <c r="BA579" s="43" t="e">
        <f>IF(BA578&lt;'Retirement Calculator'!$B$68,BA578+1,NA())</f>
        <v>#N/A</v>
      </c>
      <c r="BB579" s="45" t="str">
        <f>IF(ISERROR(BA579),"",IF(AY579=AY578+1,BB578*(1+'Retirement Calculator'!$B$67),BB578))</f>
        <v/>
      </c>
      <c r="BC579" s="43" t="e">
        <f>IF(ISERROR(BB579),"",FV((1+'Retirement Calculator'!$B$58)^(1/12)-1,BA579,-BB579,,0))</f>
        <v>#N/A</v>
      </c>
      <c r="BD579" s="47" t="e">
        <f>SUM($AJ$5:BB579)</f>
        <v>#N/A</v>
      </c>
      <c r="BF579" s="43" t="str">
        <f>IF(O579="","",SUM($O$5:O579))</f>
        <v/>
      </c>
      <c r="BH579" s="43" t="str">
        <f t="shared" si="172"/>
        <v/>
      </c>
      <c r="BI579" s="43" t="e">
        <f t="shared" si="173"/>
        <v>#N/A</v>
      </c>
      <c r="BJ579" s="43" t="e">
        <f>IF(BJ578&lt;'Retirement Calculator'!$B$68,BJ578+1,NA())</f>
        <v>#N/A</v>
      </c>
      <c r="BM579" s="43" t="str">
        <f t="shared" si="174"/>
        <v/>
      </c>
      <c r="BN579" s="43" t="e">
        <f t="shared" si="175"/>
        <v>#N/A</v>
      </c>
      <c r="BO579" s="43" t="e">
        <f>IF(BO578&lt;'Retirement Calculator'!$B$68,BO578+1,NA())</f>
        <v>#N/A</v>
      </c>
      <c r="BR579" s="43" t="str">
        <f t="shared" si="176"/>
        <v/>
      </c>
      <c r="BS579" s="43" t="e">
        <f t="shared" si="177"/>
        <v>#N/A</v>
      </c>
      <c r="BT579" s="43" t="e">
        <f>IF(BT578&lt;'Retirement Calculator'!$B$68,BT578+1,NA())</f>
        <v>#N/A</v>
      </c>
      <c r="BW579" s="43" t="str">
        <f t="shared" si="178"/>
        <v/>
      </c>
      <c r="BX579" s="43" t="e">
        <f t="shared" si="179"/>
        <v>#N/A</v>
      </c>
      <c r="BY579" s="43" t="e">
        <f>IF(BY578&lt;'Retirement Calculator'!$B$68,BY578+1,NA())</f>
        <v>#N/A</v>
      </c>
    </row>
    <row r="580" spans="1:77">
      <c r="A580" s="44"/>
      <c r="B580" s="12" t="e">
        <f xml:space="preserve"> IF(ISERROR(F580),NA(),AI580)</f>
        <v>#N/A</v>
      </c>
      <c r="C580" s="71"/>
      <c r="D580" s="104"/>
      <c r="E580" s="99"/>
      <c r="F580" s="102" t="e">
        <f t="shared" si="163"/>
        <v>#N/A</v>
      </c>
      <c r="G580" s="103" t="str">
        <f>IF(D580="","",(D580+G579)*(1+((1+'Retirement Calculator'!$B$56)^(1/12)-1)))</f>
        <v/>
      </c>
      <c r="H580" s="55" t="str">
        <f>IF(C580="","",FV((1+'Retirement Calculator'!$B$56)^(1/12)-1,AI580,-C580,,0))</f>
        <v/>
      </c>
      <c r="I580" s="71"/>
      <c r="J580" s="99"/>
      <c r="K580" s="99"/>
      <c r="L580" s="102" t="e">
        <f t="shared" si="164"/>
        <v>#N/A</v>
      </c>
      <c r="M580" s="12" t="str">
        <f>IF(I580="","",FV((1+'Retirement Calculator'!$B$57)^(1/12)-1,AR580,-I580,,0))</f>
        <v/>
      </c>
      <c r="N580" s="12" t="str">
        <f>IF(J580="","",(J580+N579)*(1+((1+'Retirement Calculator'!$B$57)^(1/12)-1)))</f>
        <v/>
      </c>
      <c r="O580" s="71"/>
      <c r="P580" s="71"/>
      <c r="Q580" s="99"/>
      <c r="R580" s="69" t="e">
        <f t="shared" si="165"/>
        <v>#N/A</v>
      </c>
      <c r="S580" s="12" t="str">
        <f>IF(O580="","",FV((1+'Retirement Calculator'!$B$58)^(1/12)-1,BA580,-O580,,0))</f>
        <v/>
      </c>
      <c r="T580" s="43" t="str">
        <f>IF(P580="","",(P580+T579)*(1+((1+'Retirement Calculator'!$B$58)^(1/12)-1)))</f>
        <v/>
      </c>
      <c r="U580" s="71"/>
      <c r="V580" s="99"/>
      <c r="W580" s="108" t="str">
        <f>IF(U580="","",(U580+W579)*(1+((1+'Retirement Calculator'!$C$65)^(1/12)-1)))</f>
        <v/>
      </c>
      <c r="X580" s="73">
        <f t="shared" si="160"/>
        <v>0</v>
      </c>
      <c r="Y580" s="83" t="str">
        <f>IF(ISERROR(B580),"",SUM($X$5:X580))</f>
        <v/>
      </c>
      <c r="Z580" s="73">
        <f t="shared" si="161"/>
        <v>0</v>
      </c>
      <c r="AA580" s="83" t="str">
        <f>IF(ISERROR(B580),"",IF(Z580=0,NA(),SUM($Z$5:Z580)))</f>
        <v/>
      </c>
      <c r="AB580" s="83">
        <f t="shared" si="162"/>
        <v>0</v>
      </c>
      <c r="AC580" s="83" t="str">
        <f>IF(ISERROR(B580),"",IF(AB580=0,NA(),SUM($AB$5:AB580)))</f>
        <v/>
      </c>
      <c r="AD580" s="68" t="str">
        <f>IF(ISERROR(AI580),"",IF(AG580=AG579+1,AD579*(1+'Retirement Calculator'!$B$6),AD579))</f>
        <v/>
      </c>
      <c r="AE580" s="135"/>
      <c r="AF580" s="83" t="str">
        <f>IF(AE580="","",NPER((1+'Retirement Calculator'!$B$15)/(1+'Retirement Calculator'!$B$14)-1,-12*AE580,AA580,,1))</f>
        <v/>
      </c>
      <c r="AG580" s="129" t="str">
        <f t="shared" si="166"/>
        <v/>
      </c>
      <c r="AH580" s="43" t="e">
        <f t="shared" si="167"/>
        <v>#N/A</v>
      </c>
      <c r="AI580" s="43" t="e">
        <f>IF(AI579&lt;'Retirement Calculator'!$B$68,AI579+1,NA())</f>
        <v>#N/A</v>
      </c>
      <c r="AJ580" s="47" t="str">
        <f>IF(ISERROR(AI580),"",IF(AG580=AG579+1,AJ579*(1+'Retirement Calculator'!$B$67),AJ579))</f>
        <v/>
      </c>
      <c r="AK580" s="43" t="e">
        <f>IF(ISERROR(AJ580),"",FV((1+'Retirement Calculator'!$B$56)^(1/12)-1,AI580,-AJ580,,0))</f>
        <v>#N/A</v>
      </c>
      <c r="AL580" s="47">
        <f>SUM($AJ$5:AJ580)</f>
        <v>15743347.467671828</v>
      </c>
      <c r="AN580" s="43" t="str">
        <f>IF(C580="","",SUM($C$5:C580))</f>
        <v/>
      </c>
      <c r="AP580" s="43" t="str">
        <f t="shared" si="168"/>
        <v/>
      </c>
      <c r="AQ580" s="43" t="e">
        <f t="shared" si="169"/>
        <v>#N/A</v>
      </c>
      <c r="AR580" s="43" t="e">
        <f>IF(AR579&lt;'Retirement Calculator'!$B$68,AR579+1,NA())</f>
        <v>#N/A</v>
      </c>
      <c r="AS580" s="45" t="str">
        <f>IF(ISERROR(AR580),"",IF(AP580=AP579+1,AS579*(1+'Retirement Calculator'!$B$67),AS579))</f>
        <v/>
      </c>
      <c r="AT580" s="43" t="e">
        <f>IF(ISERROR(AS580),"",FV((1+'Retirement Calculator'!$B$57)^(1/12)-1,AR580,-AS580,,0))</f>
        <v>#N/A</v>
      </c>
      <c r="AU580" s="47" t="e">
        <f>SUM($AJ$5:AS580)</f>
        <v>#N/A</v>
      </c>
      <c r="AW580" s="43" t="str">
        <f>IF(I580="","",SUM($I$5:I580))</f>
        <v/>
      </c>
      <c r="AY580" s="43" t="str">
        <f t="shared" si="170"/>
        <v/>
      </c>
      <c r="AZ580" s="43" t="e">
        <f t="shared" si="171"/>
        <v>#N/A</v>
      </c>
      <c r="BA580" s="43" t="e">
        <f>IF(BA579&lt;'Retirement Calculator'!$B$68,BA579+1,NA())</f>
        <v>#N/A</v>
      </c>
      <c r="BB580" s="45" t="str">
        <f>IF(ISERROR(BA580),"",IF(AY580=AY579+1,BB579*(1+'Retirement Calculator'!$B$67),BB579))</f>
        <v/>
      </c>
      <c r="BC580" s="43" t="e">
        <f>IF(ISERROR(BB580),"",FV((1+'Retirement Calculator'!$B$58)^(1/12)-1,BA580,-BB580,,0))</f>
        <v>#N/A</v>
      </c>
      <c r="BD580" s="47" t="e">
        <f>SUM($AJ$5:BB580)</f>
        <v>#N/A</v>
      </c>
      <c r="BF580" s="43" t="str">
        <f>IF(O580="","",SUM($O$5:O580))</f>
        <v/>
      </c>
      <c r="BH580" s="43" t="str">
        <f t="shared" si="172"/>
        <v/>
      </c>
      <c r="BI580" s="43" t="e">
        <f t="shared" si="173"/>
        <v>#N/A</v>
      </c>
      <c r="BJ580" s="43" t="e">
        <f>IF(BJ579&lt;'Retirement Calculator'!$B$68,BJ579+1,NA())</f>
        <v>#N/A</v>
      </c>
      <c r="BM580" s="43" t="str">
        <f t="shared" si="174"/>
        <v/>
      </c>
      <c r="BN580" s="43" t="e">
        <f t="shared" si="175"/>
        <v>#N/A</v>
      </c>
      <c r="BO580" s="43" t="e">
        <f>IF(BO579&lt;'Retirement Calculator'!$B$68,BO579+1,NA())</f>
        <v>#N/A</v>
      </c>
      <c r="BR580" s="43" t="str">
        <f t="shared" si="176"/>
        <v/>
      </c>
      <c r="BS580" s="43" t="e">
        <f t="shared" si="177"/>
        <v>#N/A</v>
      </c>
      <c r="BT580" s="43" t="e">
        <f>IF(BT579&lt;'Retirement Calculator'!$B$68,BT579+1,NA())</f>
        <v>#N/A</v>
      </c>
      <c r="BW580" s="43" t="str">
        <f t="shared" si="178"/>
        <v/>
      </c>
      <c r="BX580" s="43" t="e">
        <f t="shared" si="179"/>
        <v>#N/A</v>
      </c>
      <c r="BY580" s="43" t="e">
        <f>IF(BY579&lt;'Retirement Calculator'!$B$68,BY579+1,NA())</f>
        <v>#N/A</v>
      </c>
    </row>
    <row r="581" spans="1:77">
      <c r="A581" s="44"/>
      <c r="B581" s="12" t="e">
        <f xml:space="preserve"> IF(ISERROR(F581),NA(),AI581)</f>
        <v>#N/A</v>
      </c>
      <c r="C581" s="71"/>
      <c r="D581" s="104"/>
      <c r="E581" s="99"/>
      <c r="F581" s="102" t="e">
        <f t="shared" si="163"/>
        <v>#N/A</v>
      </c>
      <c r="G581" s="103" t="str">
        <f>IF(D581="","",(D581+G580)*(1+((1+'Retirement Calculator'!$B$56)^(1/12)-1)))</f>
        <v/>
      </c>
      <c r="H581" s="55" t="str">
        <f>IF(C581="","",FV((1+'Retirement Calculator'!$B$56)^(1/12)-1,AI581,-C581,,0))</f>
        <v/>
      </c>
      <c r="I581" s="71"/>
      <c r="J581" s="99"/>
      <c r="K581" s="99"/>
      <c r="L581" s="102" t="e">
        <f t="shared" si="164"/>
        <v>#N/A</v>
      </c>
      <c r="M581" s="12" t="str">
        <f>IF(I581="","",FV((1+'Retirement Calculator'!$B$57)^(1/12)-1,AR581,-I581,,0))</f>
        <v/>
      </c>
      <c r="N581" s="12" t="str">
        <f>IF(J581="","",(J581+N580)*(1+((1+'Retirement Calculator'!$B$57)^(1/12)-1)))</f>
        <v/>
      </c>
      <c r="O581" s="71"/>
      <c r="P581" s="71"/>
      <c r="Q581" s="99"/>
      <c r="R581" s="69" t="e">
        <f t="shared" si="165"/>
        <v>#N/A</v>
      </c>
      <c r="S581" s="12" t="str">
        <f>IF(O581="","",FV((1+'Retirement Calculator'!$B$58)^(1/12)-1,BA581,-O581,,0))</f>
        <v/>
      </c>
      <c r="T581" s="43" t="str">
        <f>IF(P581="","",(P581+T580)*(1+((1+'Retirement Calculator'!$B$58)^(1/12)-1)))</f>
        <v/>
      </c>
      <c r="U581" s="71"/>
      <c r="V581" s="99"/>
      <c r="W581" s="108" t="str">
        <f>IF(U581="","",(U581+W580)*(1+((1+'Retirement Calculator'!$C$65)^(1/12)-1)))</f>
        <v/>
      </c>
      <c r="X581" s="73">
        <f t="shared" ref="X581:X644" si="180">C581+D581+I581+J581+O581+P581+U581</f>
        <v>0</v>
      </c>
      <c r="Y581" s="83" t="str">
        <f>IF(ISERROR(B581),"",SUM($X$5:X581))</f>
        <v/>
      </c>
      <c r="Z581" s="73">
        <f t="shared" ref="Z581:Z644" si="181">E581+K581+Q581+V581</f>
        <v>0</v>
      </c>
      <c r="AA581" s="83" t="str">
        <f>IF(ISERROR(B581),"",IF(Z581=0,NA(),SUM($Z$5:Z581)))</f>
        <v/>
      </c>
      <c r="AB581" s="83">
        <f t="shared" si="162"/>
        <v>0</v>
      </c>
      <c r="AC581" s="83" t="str">
        <f>IF(ISERROR(B581),"",IF(AB581=0,NA(),SUM($AB$5:AB581)))</f>
        <v/>
      </c>
      <c r="AD581" s="68" t="str">
        <f>IF(ISERROR(AI581),"",IF(AG581=AG580+1,AD580*(1+'Retirement Calculator'!$B$6),AD580))</f>
        <v/>
      </c>
      <c r="AE581" s="135"/>
      <c r="AF581" s="83" t="str">
        <f>IF(AE581="","",NPER((1+'Retirement Calculator'!$B$15)/(1+'Retirement Calculator'!$B$14)-1,-12*AE581,AA581,,1))</f>
        <v/>
      </c>
      <c r="AG581" s="129" t="str">
        <f t="shared" si="166"/>
        <v/>
      </c>
      <c r="AH581" s="43" t="e">
        <f t="shared" si="167"/>
        <v>#N/A</v>
      </c>
      <c r="AI581" s="43" t="e">
        <f>IF(AI580&lt;'Retirement Calculator'!$B$68,AI580+1,NA())</f>
        <v>#N/A</v>
      </c>
      <c r="AJ581" s="47" t="str">
        <f>IF(ISERROR(AI581),"",IF(AG581=AG580+1,AJ580*(1+'Retirement Calculator'!$B$67),AJ580))</f>
        <v/>
      </c>
      <c r="AK581" s="43" t="e">
        <f>IF(ISERROR(AJ581),"",FV((1+'Retirement Calculator'!$B$56)^(1/12)-1,AI581,-AJ581,,0))</f>
        <v>#N/A</v>
      </c>
      <c r="AL581" s="47">
        <f>SUM($AJ$5:AJ581)</f>
        <v>15743347.467671828</v>
      </c>
      <c r="AN581" s="43" t="str">
        <f>IF(C581="","",SUM($C$5:C581))</f>
        <v/>
      </c>
      <c r="AP581" s="43" t="str">
        <f t="shared" si="168"/>
        <v/>
      </c>
      <c r="AQ581" s="43" t="e">
        <f t="shared" si="169"/>
        <v>#N/A</v>
      </c>
      <c r="AR581" s="43" t="e">
        <f>IF(AR580&lt;'Retirement Calculator'!$B$68,AR580+1,NA())</f>
        <v>#N/A</v>
      </c>
      <c r="AS581" s="45" t="str">
        <f>IF(ISERROR(AR581),"",IF(AP581=AP580+1,AS580*(1+'Retirement Calculator'!$B$67),AS580))</f>
        <v/>
      </c>
      <c r="AT581" s="43" t="e">
        <f>IF(ISERROR(AS581),"",FV((1+'Retirement Calculator'!$B$57)^(1/12)-1,AR581,-AS581,,0))</f>
        <v>#N/A</v>
      </c>
      <c r="AU581" s="47" t="e">
        <f>SUM($AJ$5:AS581)</f>
        <v>#N/A</v>
      </c>
      <c r="AW581" s="43" t="str">
        <f>IF(I581="","",SUM($I$5:I581))</f>
        <v/>
      </c>
      <c r="AY581" s="43" t="str">
        <f t="shared" si="170"/>
        <v/>
      </c>
      <c r="AZ581" s="43" t="e">
        <f t="shared" si="171"/>
        <v>#N/A</v>
      </c>
      <c r="BA581" s="43" t="e">
        <f>IF(BA580&lt;'Retirement Calculator'!$B$68,BA580+1,NA())</f>
        <v>#N/A</v>
      </c>
      <c r="BB581" s="45" t="str">
        <f>IF(ISERROR(BA581),"",IF(AY581=AY580+1,BB580*(1+'Retirement Calculator'!$B$67),BB580))</f>
        <v/>
      </c>
      <c r="BC581" s="43" t="e">
        <f>IF(ISERROR(BB581),"",FV((1+'Retirement Calculator'!$B$58)^(1/12)-1,BA581,-BB581,,0))</f>
        <v>#N/A</v>
      </c>
      <c r="BD581" s="47" t="e">
        <f>SUM($AJ$5:BB581)</f>
        <v>#N/A</v>
      </c>
      <c r="BF581" s="43" t="str">
        <f>IF(O581="","",SUM($O$5:O581))</f>
        <v/>
      </c>
      <c r="BH581" s="43" t="str">
        <f t="shared" si="172"/>
        <v/>
      </c>
      <c r="BI581" s="43" t="e">
        <f t="shared" si="173"/>
        <v>#N/A</v>
      </c>
      <c r="BJ581" s="43" t="e">
        <f>IF(BJ580&lt;'Retirement Calculator'!$B$68,BJ580+1,NA())</f>
        <v>#N/A</v>
      </c>
      <c r="BM581" s="43" t="str">
        <f t="shared" si="174"/>
        <v/>
      </c>
      <c r="BN581" s="43" t="e">
        <f t="shared" si="175"/>
        <v>#N/A</v>
      </c>
      <c r="BO581" s="43" t="e">
        <f>IF(BO580&lt;'Retirement Calculator'!$B$68,BO580+1,NA())</f>
        <v>#N/A</v>
      </c>
      <c r="BR581" s="43" t="str">
        <f t="shared" si="176"/>
        <v/>
      </c>
      <c r="BS581" s="43" t="e">
        <f t="shared" si="177"/>
        <v>#N/A</v>
      </c>
      <c r="BT581" s="43" t="e">
        <f>IF(BT580&lt;'Retirement Calculator'!$B$68,BT580+1,NA())</f>
        <v>#N/A</v>
      </c>
      <c r="BW581" s="43" t="str">
        <f t="shared" si="178"/>
        <v/>
      </c>
      <c r="BX581" s="43" t="e">
        <f t="shared" si="179"/>
        <v>#N/A</v>
      </c>
      <c r="BY581" s="43" t="e">
        <f>IF(BY580&lt;'Retirement Calculator'!$B$68,BY580+1,NA())</f>
        <v>#N/A</v>
      </c>
    </row>
    <row r="582" spans="1:77">
      <c r="A582" s="44"/>
      <c r="B582" s="12" t="e">
        <f xml:space="preserve"> IF(ISERROR(F582),NA(),AI582)</f>
        <v>#N/A</v>
      </c>
      <c r="C582" s="71"/>
      <c r="D582" s="104"/>
      <c r="E582" s="99"/>
      <c r="F582" s="102" t="e">
        <f t="shared" si="163"/>
        <v>#N/A</v>
      </c>
      <c r="G582" s="103" t="str">
        <f>IF(D582="","",(D582+G581)*(1+((1+'Retirement Calculator'!$B$56)^(1/12)-1)))</f>
        <v/>
      </c>
      <c r="H582" s="55" t="str">
        <f>IF(C582="","",FV((1+'Retirement Calculator'!$B$56)^(1/12)-1,AI582,-C582,,0))</f>
        <v/>
      </c>
      <c r="I582" s="71"/>
      <c r="J582" s="99"/>
      <c r="K582" s="99"/>
      <c r="L582" s="102" t="e">
        <f t="shared" si="164"/>
        <v>#N/A</v>
      </c>
      <c r="M582" s="12" t="str">
        <f>IF(I582="","",FV((1+'Retirement Calculator'!$B$57)^(1/12)-1,AR582,-I582,,0))</f>
        <v/>
      </c>
      <c r="N582" s="12" t="str">
        <f>IF(J582="","",(J582+N581)*(1+((1+'Retirement Calculator'!$B$57)^(1/12)-1)))</f>
        <v/>
      </c>
      <c r="O582" s="71"/>
      <c r="P582" s="71"/>
      <c r="Q582" s="99"/>
      <c r="R582" s="69" t="e">
        <f t="shared" si="165"/>
        <v>#N/A</v>
      </c>
      <c r="S582" s="12" t="str">
        <f>IF(O582="","",FV((1+'Retirement Calculator'!$B$58)^(1/12)-1,BA582,-O582,,0))</f>
        <v/>
      </c>
      <c r="T582" s="43" t="str">
        <f>IF(P582="","",(P582+T581)*(1+((1+'Retirement Calculator'!$B$58)^(1/12)-1)))</f>
        <v/>
      </c>
      <c r="U582" s="71"/>
      <c r="V582" s="99"/>
      <c r="W582" s="108" t="str">
        <f>IF(U582="","",(U582+W581)*(1+((1+'Retirement Calculator'!$C$65)^(1/12)-1)))</f>
        <v/>
      </c>
      <c r="X582" s="73">
        <f t="shared" si="180"/>
        <v>0</v>
      </c>
      <c r="Y582" s="83" t="str">
        <f>IF(ISERROR(B582),"",SUM($X$5:X582))</f>
        <v/>
      </c>
      <c r="Z582" s="73">
        <f t="shared" si="181"/>
        <v>0</v>
      </c>
      <c r="AA582" s="83" t="str">
        <f>IF(ISERROR(B582),"",IF(Z582=0,NA(),SUM($Z$5:Z582)))</f>
        <v/>
      </c>
      <c r="AB582" s="83">
        <f t="shared" ref="AB582:AB645" si="182">IF(ISERROR(H582+M582+S582+G582+N582+T582+W582),0,H582+M582+S582+G582+N582+T582+W582)</f>
        <v>0</v>
      </c>
      <c r="AC582" s="83" t="str">
        <f>IF(ISERROR(B582),"",IF(AB582=0,NA(),SUM($AB$5:AB582)))</f>
        <v/>
      </c>
      <c r="AD582" s="68" t="str">
        <f>IF(ISERROR(AI582),"",IF(AG582=AG581+1,AD581*(1+'Retirement Calculator'!$B$6),AD581))</f>
        <v/>
      </c>
      <c r="AE582" s="135"/>
      <c r="AF582" s="83" t="str">
        <f>IF(AE582="","",NPER((1+'Retirement Calculator'!$B$15)/(1+'Retirement Calculator'!$B$14)-1,-12*AE582,AA582,,1))</f>
        <v/>
      </c>
      <c r="AG582" s="129" t="str">
        <f t="shared" si="166"/>
        <v/>
      </c>
      <c r="AH582" s="43" t="e">
        <f t="shared" si="167"/>
        <v>#N/A</v>
      </c>
      <c r="AI582" s="43" t="e">
        <f>IF(AI581&lt;'Retirement Calculator'!$B$68,AI581+1,NA())</f>
        <v>#N/A</v>
      </c>
      <c r="AJ582" s="47" t="str">
        <f>IF(ISERROR(AI582),"",IF(AG582=AG581+1,AJ581*(1+'Retirement Calculator'!$B$67),AJ581))</f>
        <v/>
      </c>
      <c r="AK582" s="43" t="e">
        <f>IF(ISERROR(AJ582),"",FV((1+'Retirement Calculator'!$B$56)^(1/12)-1,AI582,-AJ582,,0))</f>
        <v>#N/A</v>
      </c>
      <c r="AL582" s="47">
        <f>SUM($AJ$5:AJ582)</f>
        <v>15743347.467671828</v>
      </c>
      <c r="AN582" s="43" t="str">
        <f>IF(C582="","",SUM($C$5:C582))</f>
        <v/>
      </c>
      <c r="AP582" s="43" t="str">
        <f t="shared" si="168"/>
        <v/>
      </c>
      <c r="AQ582" s="43" t="e">
        <f t="shared" si="169"/>
        <v>#N/A</v>
      </c>
      <c r="AR582" s="43" t="e">
        <f>IF(AR581&lt;'Retirement Calculator'!$B$68,AR581+1,NA())</f>
        <v>#N/A</v>
      </c>
      <c r="AS582" s="45" t="str">
        <f>IF(ISERROR(AR582),"",IF(AP582=AP581+1,AS581*(1+'Retirement Calculator'!$B$67),AS581))</f>
        <v/>
      </c>
      <c r="AT582" s="43" t="e">
        <f>IF(ISERROR(AS582),"",FV((1+'Retirement Calculator'!$B$57)^(1/12)-1,AR582,-AS582,,0))</f>
        <v>#N/A</v>
      </c>
      <c r="AU582" s="47" t="e">
        <f>SUM($AJ$5:AS582)</f>
        <v>#N/A</v>
      </c>
      <c r="AW582" s="43" t="str">
        <f>IF(I582="","",SUM($I$5:I582))</f>
        <v/>
      </c>
      <c r="AY582" s="43" t="str">
        <f t="shared" si="170"/>
        <v/>
      </c>
      <c r="AZ582" s="43" t="e">
        <f t="shared" si="171"/>
        <v>#N/A</v>
      </c>
      <c r="BA582" s="43" t="e">
        <f>IF(BA581&lt;'Retirement Calculator'!$B$68,BA581+1,NA())</f>
        <v>#N/A</v>
      </c>
      <c r="BB582" s="45" t="str">
        <f>IF(ISERROR(BA582),"",IF(AY582=AY581+1,BB581*(1+'Retirement Calculator'!$B$67),BB581))</f>
        <v/>
      </c>
      <c r="BC582" s="43" t="e">
        <f>IF(ISERROR(BB582),"",FV((1+'Retirement Calculator'!$B$58)^(1/12)-1,BA582,-BB582,,0))</f>
        <v>#N/A</v>
      </c>
      <c r="BD582" s="47" t="e">
        <f>SUM($AJ$5:BB582)</f>
        <v>#N/A</v>
      </c>
      <c r="BF582" s="43" t="str">
        <f>IF(O582="","",SUM($O$5:O582))</f>
        <v/>
      </c>
      <c r="BH582" s="43" t="str">
        <f t="shared" si="172"/>
        <v/>
      </c>
      <c r="BI582" s="43" t="e">
        <f t="shared" si="173"/>
        <v>#N/A</v>
      </c>
      <c r="BJ582" s="43" t="e">
        <f>IF(BJ581&lt;'Retirement Calculator'!$B$68,BJ581+1,NA())</f>
        <v>#N/A</v>
      </c>
      <c r="BM582" s="43" t="str">
        <f t="shared" si="174"/>
        <v/>
      </c>
      <c r="BN582" s="43" t="e">
        <f t="shared" si="175"/>
        <v>#N/A</v>
      </c>
      <c r="BO582" s="43" t="e">
        <f>IF(BO581&lt;'Retirement Calculator'!$B$68,BO581+1,NA())</f>
        <v>#N/A</v>
      </c>
      <c r="BR582" s="43" t="str">
        <f t="shared" si="176"/>
        <v/>
      </c>
      <c r="BS582" s="43" t="e">
        <f t="shared" si="177"/>
        <v>#N/A</v>
      </c>
      <c r="BT582" s="43" t="e">
        <f>IF(BT581&lt;'Retirement Calculator'!$B$68,BT581+1,NA())</f>
        <v>#N/A</v>
      </c>
      <c r="BW582" s="43" t="str">
        <f t="shared" si="178"/>
        <v/>
      </c>
      <c r="BX582" s="43" t="e">
        <f t="shared" si="179"/>
        <v>#N/A</v>
      </c>
      <c r="BY582" s="43" t="e">
        <f>IF(BY581&lt;'Retirement Calculator'!$B$68,BY581+1,NA())</f>
        <v>#N/A</v>
      </c>
    </row>
    <row r="583" spans="1:77">
      <c r="A583" s="44"/>
      <c r="B583" s="12" t="e">
        <f xml:space="preserve"> IF(ISERROR(F583),NA(),AI583)</f>
        <v>#N/A</v>
      </c>
      <c r="C583" s="71"/>
      <c r="D583" s="104"/>
      <c r="E583" s="99"/>
      <c r="F583" s="102" t="e">
        <f t="shared" ref="F583:F646" si="183">IF(ISERROR(G583+H583),NA(),G583+H583)</f>
        <v>#N/A</v>
      </c>
      <c r="G583" s="103" t="str">
        <f>IF(D583="","",(D583+G582)*(1+((1+'Retirement Calculator'!$B$56)^(1/12)-1)))</f>
        <v/>
      </c>
      <c r="H583" s="55" t="str">
        <f>IF(C583="","",FV((1+'Retirement Calculator'!$B$56)^(1/12)-1,AI583,-C583,,0))</f>
        <v/>
      </c>
      <c r="I583" s="71"/>
      <c r="J583" s="99"/>
      <c r="K583" s="99"/>
      <c r="L583" s="102" t="e">
        <f t="shared" ref="L583:L646" si="184">IF(ISERROR(M583+N583),NA(),M583+N583)</f>
        <v>#N/A</v>
      </c>
      <c r="M583" s="12" t="str">
        <f>IF(I583="","",FV((1+'Retirement Calculator'!$B$57)^(1/12)-1,AR583,-I583,,0))</f>
        <v/>
      </c>
      <c r="N583" s="12" t="str">
        <f>IF(J583="","",(J583+N582)*(1+((1+'Retirement Calculator'!$B$57)^(1/12)-1)))</f>
        <v/>
      </c>
      <c r="O583" s="71"/>
      <c r="P583" s="71"/>
      <c r="Q583" s="99"/>
      <c r="R583" s="69" t="e">
        <f t="shared" ref="R583:R646" si="185">IF(ISERROR(S583+T583),NA(),S583+T583)</f>
        <v>#N/A</v>
      </c>
      <c r="S583" s="12" t="str">
        <f>IF(O583="","",FV((1+'Retirement Calculator'!$B$58)^(1/12)-1,BA583,-O583,,0))</f>
        <v/>
      </c>
      <c r="T583" s="43" t="str">
        <f>IF(P583="","",(P583+T582)*(1+((1+'Retirement Calculator'!$B$58)^(1/12)-1)))</f>
        <v/>
      </c>
      <c r="U583" s="71"/>
      <c r="V583" s="99"/>
      <c r="W583" s="108" t="str">
        <f>IF(U583="","",(U583+W582)*(1+((1+'Retirement Calculator'!$C$65)^(1/12)-1)))</f>
        <v/>
      </c>
      <c r="X583" s="73">
        <f t="shared" si="180"/>
        <v>0</v>
      </c>
      <c r="Y583" s="83" t="str">
        <f>IF(ISERROR(B583),"",SUM($X$5:X583))</f>
        <v/>
      </c>
      <c r="Z583" s="73">
        <f t="shared" si="181"/>
        <v>0</v>
      </c>
      <c r="AA583" s="83" t="str">
        <f>IF(ISERROR(B583),"",IF(Z583=0,NA(),SUM($Z$5:Z583)))</f>
        <v/>
      </c>
      <c r="AB583" s="83">
        <f t="shared" si="182"/>
        <v>0</v>
      </c>
      <c r="AC583" s="83" t="str">
        <f>IF(ISERROR(B583),"",IF(AB583=0,NA(),SUM($AB$5:AB583)))</f>
        <v/>
      </c>
      <c r="AD583" s="68" t="str">
        <f>IF(ISERROR(AI583),"",IF(AG583=AG582+1,AD582*(1+'Retirement Calculator'!$B$6),AD582))</f>
        <v/>
      </c>
      <c r="AE583" s="135"/>
      <c r="AF583" s="83" t="str">
        <f>IF(AE583="","",NPER((1+'Retirement Calculator'!$B$15)/(1+'Retirement Calculator'!$B$14)-1,-12*AE583,AA583,,1))</f>
        <v/>
      </c>
      <c r="AG583" s="129" t="str">
        <f t="shared" ref="AG583:AG646" si="186">IF(ISERROR(AI583),"",IF(INT(AI582/12)-(AI582/12)=0,AG582+1,AG582))</f>
        <v/>
      </c>
      <c r="AH583" s="43" t="e">
        <f t="shared" ref="AH583:AH646" si="187">AI583</f>
        <v>#N/A</v>
      </c>
      <c r="AI583" s="43" t="e">
        <f>IF(AI582&lt;'Retirement Calculator'!$B$68,AI582+1,NA())</f>
        <v>#N/A</v>
      </c>
      <c r="AJ583" s="47" t="str">
        <f>IF(ISERROR(AI583),"",IF(AG583=AG582+1,AJ582*(1+'Retirement Calculator'!$B$67),AJ582))</f>
        <v/>
      </c>
      <c r="AK583" s="43" t="e">
        <f>IF(ISERROR(AJ583),"",FV((1+'Retirement Calculator'!$B$56)^(1/12)-1,AI583,-AJ583,,0))</f>
        <v>#N/A</v>
      </c>
      <c r="AL583" s="47">
        <f>SUM($AJ$5:AJ583)</f>
        <v>15743347.467671828</v>
      </c>
      <c r="AN583" s="43" t="str">
        <f>IF(C583="","",SUM($C$5:C583))</f>
        <v/>
      </c>
      <c r="AP583" s="43" t="str">
        <f t="shared" ref="AP583:AP646" si="188">IF(ISERROR(AR583),"",IF(INT(AR582/12)-(AR582/12)=0,AP582+1,AP582))</f>
        <v/>
      </c>
      <c r="AQ583" s="43" t="e">
        <f t="shared" ref="AQ583:AQ646" si="189">AR583</f>
        <v>#N/A</v>
      </c>
      <c r="AR583" s="43" t="e">
        <f>IF(AR582&lt;'Retirement Calculator'!$B$68,AR582+1,NA())</f>
        <v>#N/A</v>
      </c>
      <c r="AS583" s="45" t="str">
        <f>IF(ISERROR(AR583),"",IF(AP583=AP582+1,AS582*(1+'Retirement Calculator'!$B$67),AS582))</f>
        <v/>
      </c>
      <c r="AT583" s="43" t="e">
        <f>IF(ISERROR(AS583),"",FV((1+'Retirement Calculator'!$B$57)^(1/12)-1,AR583,-AS583,,0))</f>
        <v>#N/A</v>
      </c>
      <c r="AU583" s="47" t="e">
        <f>SUM($AJ$5:AS583)</f>
        <v>#N/A</v>
      </c>
      <c r="AW583" s="43" t="str">
        <f>IF(I583="","",SUM($I$5:I583))</f>
        <v/>
      </c>
      <c r="AY583" s="43" t="str">
        <f t="shared" ref="AY583:AY646" si="190">IF(ISERROR(BA583),"",IF(INT(BA582/12)-(BA582/12)=0,AY582+1,AY582))</f>
        <v/>
      </c>
      <c r="AZ583" s="43" t="e">
        <f t="shared" ref="AZ583:AZ646" si="191">BA583</f>
        <v>#N/A</v>
      </c>
      <c r="BA583" s="43" t="e">
        <f>IF(BA582&lt;'Retirement Calculator'!$B$68,BA582+1,NA())</f>
        <v>#N/A</v>
      </c>
      <c r="BB583" s="45" t="str">
        <f>IF(ISERROR(BA583),"",IF(AY583=AY582+1,BB582*(1+'Retirement Calculator'!$B$67),BB582))</f>
        <v/>
      </c>
      <c r="BC583" s="43" t="e">
        <f>IF(ISERROR(BB583),"",FV((1+'Retirement Calculator'!$B$58)^(1/12)-1,BA583,-BB583,,0))</f>
        <v>#N/A</v>
      </c>
      <c r="BD583" s="47" t="e">
        <f>SUM($AJ$5:BB583)</f>
        <v>#N/A</v>
      </c>
      <c r="BF583" s="43" t="str">
        <f>IF(O583="","",SUM($O$5:O583))</f>
        <v/>
      </c>
      <c r="BH583" s="43" t="str">
        <f t="shared" ref="BH583:BH646" si="192">IF(ISERROR(BJ583),"",IF(INT(BJ582/12)-(BJ582/12)=0,BH582+1,BH582))</f>
        <v/>
      </c>
      <c r="BI583" s="43" t="e">
        <f t="shared" ref="BI583:BI646" si="193">BJ583</f>
        <v>#N/A</v>
      </c>
      <c r="BJ583" s="43" t="e">
        <f>IF(BJ582&lt;'Retirement Calculator'!$B$68,BJ582+1,NA())</f>
        <v>#N/A</v>
      </c>
      <c r="BM583" s="43" t="str">
        <f t="shared" ref="BM583:BM646" si="194">IF(ISERROR(BO583),"",IF(INT(BO582/12)-(BO582/12)=0,BM582+1,BM582))</f>
        <v/>
      </c>
      <c r="BN583" s="43" t="e">
        <f t="shared" ref="BN583:BN646" si="195">BO583</f>
        <v>#N/A</v>
      </c>
      <c r="BO583" s="43" t="e">
        <f>IF(BO582&lt;'Retirement Calculator'!$B$68,BO582+1,NA())</f>
        <v>#N/A</v>
      </c>
      <c r="BR583" s="43" t="str">
        <f t="shared" ref="BR583:BR646" si="196">IF(ISERROR(BT583),"",IF(INT(BT582/12)-(BT582/12)=0,BR582+1,BR582))</f>
        <v/>
      </c>
      <c r="BS583" s="43" t="e">
        <f t="shared" ref="BS583:BS646" si="197">BT583</f>
        <v>#N/A</v>
      </c>
      <c r="BT583" s="43" t="e">
        <f>IF(BT582&lt;'Retirement Calculator'!$B$68,BT582+1,NA())</f>
        <v>#N/A</v>
      </c>
      <c r="BW583" s="43" t="str">
        <f t="shared" ref="BW583:BW646" si="198">IF(ISERROR(BY583),"",IF(INT(BY582/12)-(BY582/12)=0,BW582+1,BW582))</f>
        <v/>
      </c>
      <c r="BX583" s="43" t="e">
        <f t="shared" ref="BX583:BX646" si="199">BY583</f>
        <v>#N/A</v>
      </c>
      <c r="BY583" s="43" t="e">
        <f>IF(BY582&lt;'Retirement Calculator'!$B$68,BY582+1,NA())</f>
        <v>#N/A</v>
      </c>
    </row>
    <row r="584" spans="1:77">
      <c r="A584" s="44"/>
      <c r="B584" s="12" t="e">
        <f xml:space="preserve"> IF(ISERROR(F584),NA(),AI584)</f>
        <v>#N/A</v>
      </c>
      <c r="C584" s="71"/>
      <c r="D584" s="104"/>
      <c r="E584" s="99"/>
      <c r="F584" s="102" t="e">
        <f t="shared" si="183"/>
        <v>#N/A</v>
      </c>
      <c r="G584" s="103" t="str">
        <f>IF(D584="","",(D584+G583)*(1+((1+'Retirement Calculator'!$B$56)^(1/12)-1)))</f>
        <v/>
      </c>
      <c r="H584" s="55" t="str">
        <f>IF(C584="","",FV((1+'Retirement Calculator'!$B$56)^(1/12)-1,AI584,-C584,,0))</f>
        <v/>
      </c>
      <c r="I584" s="71"/>
      <c r="J584" s="99"/>
      <c r="K584" s="99"/>
      <c r="L584" s="102" t="e">
        <f t="shared" si="184"/>
        <v>#N/A</v>
      </c>
      <c r="M584" s="12" t="str">
        <f>IF(I584="","",FV((1+'Retirement Calculator'!$B$57)^(1/12)-1,AR584,-I584,,0))</f>
        <v/>
      </c>
      <c r="N584" s="12" t="str">
        <f>IF(J584="","",(J584+N583)*(1+((1+'Retirement Calculator'!$B$57)^(1/12)-1)))</f>
        <v/>
      </c>
      <c r="O584" s="71"/>
      <c r="P584" s="71"/>
      <c r="Q584" s="99"/>
      <c r="R584" s="69" t="e">
        <f t="shared" si="185"/>
        <v>#N/A</v>
      </c>
      <c r="S584" s="12" t="str">
        <f>IF(O584="","",FV((1+'Retirement Calculator'!$B$58)^(1/12)-1,BA584,-O584,,0))</f>
        <v/>
      </c>
      <c r="T584" s="43" t="str">
        <f>IF(P584="","",(P584+T583)*(1+((1+'Retirement Calculator'!$B$58)^(1/12)-1)))</f>
        <v/>
      </c>
      <c r="U584" s="71"/>
      <c r="V584" s="99"/>
      <c r="W584" s="108" t="str">
        <f>IF(U584="","",(U584+W583)*(1+((1+'Retirement Calculator'!$C$65)^(1/12)-1)))</f>
        <v/>
      </c>
      <c r="X584" s="73">
        <f t="shared" si="180"/>
        <v>0</v>
      </c>
      <c r="Y584" s="83" t="str">
        <f>IF(ISERROR(B584),"",SUM($X$5:X584))</f>
        <v/>
      </c>
      <c r="Z584" s="73">
        <f t="shared" si="181"/>
        <v>0</v>
      </c>
      <c r="AA584" s="83" t="str">
        <f>IF(ISERROR(B584),"",IF(Z584=0,NA(),SUM($Z$5:Z584)))</f>
        <v/>
      </c>
      <c r="AB584" s="83">
        <f t="shared" si="182"/>
        <v>0</v>
      </c>
      <c r="AC584" s="83" t="str">
        <f>IF(ISERROR(B584),"",IF(AB584=0,NA(),SUM($AB$5:AB584)))</f>
        <v/>
      </c>
      <c r="AD584" s="68" t="str">
        <f>IF(ISERROR(AI584),"",IF(AG584=AG583+1,AD583*(1+'Retirement Calculator'!$B$6),AD583))</f>
        <v/>
      </c>
      <c r="AE584" s="135"/>
      <c r="AF584" s="83" t="str">
        <f>IF(AE584="","",NPER((1+'Retirement Calculator'!$B$15)/(1+'Retirement Calculator'!$B$14)-1,-12*AE584,AA584,,1))</f>
        <v/>
      </c>
      <c r="AG584" s="129" t="str">
        <f t="shared" si="186"/>
        <v/>
      </c>
      <c r="AH584" s="43" t="e">
        <f t="shared" si="187"/>
        <v>#N/A</v>
      </c>
      <c r="AI584" s="43" t="e">
        <f>IF(AI583&lt;'Retirement Calculator'!$B$68,AI583+1,NA())</f>
        <v>#N/A</v>
      </c>
      <c r="AJ584" s="47" t="str">
        <f>IF(ISERROR(AI584),"",IF(AG584=AG583+1,AJ583*(1+'Retirement Calculator'!$B$67),AJ583))</f>
        <v/>
      </c>
      <c r="AK584" s="43" t="e">
        <f>IF(ISERROR(AJ584),"",FV((1+'Retirement Calculator'!$B$56)^(1/12)-1,AI584,-AJ584,,0))</f>
        <v>#N/A</v>
      </c>
      <c r="AL584" s="47">
        <f>SUM($AJ$5:AJ584)</f>
        <v>15743347.467671828</v>
      </c>
      <c r="AN584" s="43" t="str">
        <f>IF(C584="","",SUM($C$5:C584))</f>
        <v/>
      </c>
      <c r="AP584" s="43" t="str">
        <f t="shared" si="188"/>
        <v/>
      </c>
      <c r="AQ584" s="43" t="e">
        <f t="shared" si="189"/>
        <v>#N/A</v>
      </c>
      <c r="AR584" s="43" t="e">
        <f>IF(AR583&lt;'Retirement Calculator'!$B$68,AR583+1,NA())</f>
        <v>#N/A</v>
      </c>
      <c r="AS584" s="45" t="str">
        <f>IF(ISERROR(AR584),"",IF(AP584=AP583+1,AS583*(1+'Retirement Calculator'!$B$67),AS583))</f>
        <v/>
      </c>
      <c r="AT584" s="43" t="e">
        <f>IF(ISERROR(AS584),"",FV((1+'Retirement Calculator'!$B$57)^(1/12)-1,AR584,-AS584,,0))</f>
        <v>#N/A</v>
      </c>
      <c r="AU584" s="47" t="e">
        <f>SUM($AJ$5:AS584)</f>
        <v>#N/A</v>
      </c>
      <c r="AW584" s="43" t="str">
        <f>IF(I584="","",SUM($I$5:I584))</f>
        <v/>
      </c>
      <c r="AY584" s="43" t="str">
        <f t="shared" si="190"/>
        <v/>
      </c>
      <c r="AZ584" s="43" t="e">
        <f t="shared" si="191"/>
        <v>#N/A</v>
      </c>
      <c r="BA584" s="43" t="e">
        <f>IF(BA583&lt;'Retirement Calculator'!$B$68,BA583+1,NA())</f>
        <v>#N/A</v>
      </c>
      <c r="BB584" s="45" t="str">
        <f>IF(ISERROR(BA584),"",IF(AY584=AY583+1,BB583*(1+'Retirement Calculator'!$B$67),BB583))</f>
        <v/>
      </c>
      <c r="BC584" s="43" t="e">
        <f>IF(ISERROR(BB584),"",FV((1+'Retirement Calculator'!$B$58)^(1/12)-1,BA584,-BB584,,0))</f>
        <v>#N/A</v>
      </c>
      <c r="BD584" s="47" t="e">
        <f>SUM($AJ$5:BB584)</f>
        <v>#N/A</v>
      </c>
      <c r="BF584" s="43" t="str">
        <f>IF(O584="","",SUM($O$5:O584))</f>
        <v/>
      </c>
      <c r="BH584" s="43" t="str">
        <f t="shared" si="192"/>
        <v/>
      </c>
      <c r="BI584" s="43" t="e">
        <f t="shared" si="193"/>
        <v>#N/A</v>
      </c>
      <c r="BJ584" s="43" t="e">
        <f>IF(BJ583&lt;'Retirement Calculator'!$B$68,BJ583+1,NA())</f>
        <v>#N/A</v>
      </c>
      <c r="BM584" s="43" t="str">
        <f t="shared" si="194"/>
        <v/>
      </c>
      <c r="BN584" s="43" t="e">
        <f t="shared" si="195"/>
        <v>#N/A</v>
      </c>
      <c r="BO584" s="43" t="e">
        <f>IF(BO583&lt;'Retirement Calculator'!$B$68,BO583+1,NA())</f>
        <v>#N/A</v>
      </c>
      <c r="BR584" s="43" t="str">
        <f t="shared" si="196"/>
        <v/>
      </c>
      <c r="BS584" s="43" t="e">
        <f t="shared" si="197"/>
        <v>#N/A</v>
      </c>
      <c r="BT584" s="43" t="e">
        <f>IF(BT583&lt;'Retirement Calculator'!$B$68,BT583+1,NA())</f>
        <v>#N/A</v>
      </c>
      <c r="BW584" s="43" t="str">
        <f t="shared" si="198"/>
        <v/>
      </c>
      <c r="BX584" s="43" t="e">
        <f t="shared" si="199"/>
        <v>#N/A</v>
      </c>
      <c r="BY584" s="43" t="e">
        <f>IF(BY583&lt;'Retirement Calculator'!$B$68,BY583+1,NA())</f>
        <v>#N/A</v>
      </c>
    </row>
    <row r="585" spans="1:77">
      <c r="A585" s="44"/>
      <c r="B585" s="12" t="e">
        <f xml:space="preserve"> IF(ISERROR(F585),NA(),AI585)</f>
        <v>#N/A</v>
      </c>
      <c r="C585" s="71"/>
      <c r="D585" s="104"/>
      <c r="E585" s="99"/>
      <c r="F585" s="102" t="e">
        <f t="shared" si="183"/>
        <v>#N/A</v>
      </c>
      <c r="G585" s="103" t="str">
        <f>IF(D585="","",(D585+G584)*(1+((1+'Retirement Calculator'!$B$56)^(1/12)-1)))</f>
        <v/>
      </c>
      <c r="H585" s="55" t="str">
        <f>IF(C585="","",FV((1+'Retirement Calculator'!$B$56)^(1/12)-1,AI585,-C585,,0))</f>
        <v/>
      </c>
      <c r="I585" s="71"/>
      <c r="J585" s="99"/>
      <c r="K585" s="99"/>
      <c r="L585" s="102" t="e">
        <f t="shared" si="184"/>
        <v>#N/A</v>
      </c>
      <c r="M585" s="12" t="str">
        <f>IF(I585="","",FV((1+'Retirement Calculator'!$B$57)^(1/12)-1,AR585,-I585,,0))</f>
        <v/>
      </c>
      <c r="N585" s="12" t="str">
        <f>IF(J585="","",(J585+N584)*(1+((1+'Retirement Calculator'!$B$57)^(1/12)-1)))</f>
        <v/>
      </c>
      <c r="O585" s="71"/>
      <c r="P585" s="71"/>
      <c r="Q585" s="99"/>
      <c r="R585" s="69" t="e">
        <f t="shared" si="185"/>
        <v>#N/A</v>
      </c>
      <c r="S585" s="12" t="str">
        <f>IF(O585="","",FV((1+'Retirement Calculator'!$B$58)^(1/12)-1,BA585,-O585,,0))</f>
        <v/>
      </c>
      <c r="T585" s="43" t="str">
        <f>IF(P585="","",(P585+T584)*(1+((1+'Retirement Calculator'!$B$58)^(1/12)-1)))</f>
        <v/>
      </c>
      <c r="U585" s="71"/>
      <c r="V585" s="99"/>
      <c r="W585" s="108" t="str">
        <f>IF(U585="","",(U585+W584)*(1+((1+'Retirement Calculator'!$C$65)^(1/12)-1)))</f>
        <v/>
      </c>
      <c r="X585" s="73">
        <f t="shared" si="180"/>
        <v>0</v>
      </c>
      <c r="Y585" s="83" t="str">
        <f>IF(ISERROR(B585),"",SUM($X$5:X585))</f>
        <v/>
      </c>
      <c r="Z585" s="73">
        <f t="shared" si="181"/>
        <v>0</v>
      </c>
      <c r="AA585" s="83" t="str">
        <f>IF(ISERROR(B585),"",IF(Z585=0,NA(),SUM($Z$5:Z585)))</f>
        <v/>
      </c>
      <c r="AB585" s="83">
        <f t="shared" si="182"/>
        <v>0</v>
      </c>
      <c r="AC585" s="83" t="str">
        <f>IF(ISERROR(B585),"",IF(AB585=0,NA(),SUM($AB$5:AB585)))</f>
        <v/>
      </c>
      <c r="AD585" s="68" t="str">
        <f>IF(ISERROR(AI585),"",IF(AG585=AG584+1,AD584*(1+'Retirement Calculator'!$B$6),AD584))</f>
        <v/>
      </c>
      <c r="AE585" s="135"/>
      <c r="AF585" s="83" t="str">
        <f>IF(AE585="","",NPER((1+'Retirement Calculator'!$B$15)/(1+'Retirement Calculator'!$B$14)-1,-12*AE585,AA585,,1))</f>
        <v/>
      </c>
      <c r="AG585" s="129" t="str">
        <f t="shared" si="186"/>
        <v/>
      </c>
      <c r="AH585" s="43" t="e">
        <f t="shared" si="187"/>
        <v>#N/A</v>
      </c>
      <c r="AI585" s="43" t="e">
        <f>IF(AI584&lt;'Retirement Calculator'!$B$68,AI584+1,NA())</f>
        <v>#N/A</v>
      </c>
      <c r="AJ585" s="47" t="str">
        <f>IF(ISERROR(AI585),"",IF(AG585=AG584+1,AJ584*(1+'Retirement Calculator'!$B$67),AJ584))</f>
        <v/>
      </c>
      <c r="AK585" s="43" t="e">
        <f>IF(ISERROR(AJ585),"",FV((1+'Retirement Calculator'!$B$56)^(1/12)-1,AI585,-AJ585,,0))</f>
        <v>#N/A</v>
      </c>
      <c r="AL585" s="47">
        <f>SUM($AJ$5:AJ585)</f>
        <v>15743347.467671828</v>
      </c>
      <c r="AN585" s="43" t="str">
        <f>IF(C585="","",SUM($C$5:C585))</f>
        <v/>
      </c>
      <c r="AP585" s="43" t="str">
        <f t="shared" si="188"/>
        <v/>
      </c>
      <c r="AQ585" s="43" t="e">
        <f t="shared" si="189"/>
        <v>#N/A</v>
      </c>
      <c r="AR585" s="43" t="e">
        <f>IF(AR584&lt;'Retirement Calculator'!$B$68,AR584+1,NA())</f>
        <v>#N/A</v>
      </c>
      <c r="AS585" s="45" t="str">
        <f>IF(ISERROR(AR585),"",IF(AP585=AP584+1,AS584*(1+'Retirement Calculator'!$B$67),AS584))</f>
        <v/>
      </c>
      <c r="AT585" s="43" t="e">
        <f>IF(ISERROR(AS585),"",FV((1+'Retirement Calculator'!$B$57)^(1/12)-1,AR585,-AS585,,0))</f>
        <v>#N/A</v>
      </c>
      <c r="AU585" s="47" t="e">
        <f>SUM($AJ$5:AS585)</f>
        <v>#N/A</v>
      </c>
      <c r="AW585" s="43" t="str">
        <f>IF(I585="","",SUM($I$5:I585))</f>
        <v/>
      </c>
      <c r="AY585" s="43" t="str">
        <f t="shared" si="190"/>
        <v/>
      </c>
      <c r="AZ585" s="43" t="e">
        <f t="shared" si="191"/>
        <v>#N/A</v>
      </c>
      <c r="BA585" s="43" t="e">
        <f>IF(BA584&lt;'Retirement Calculator'!$B$68,BA584+1,NA())</f>
        <v>#N/A</v>
      </c>
      <c r="BB585" s="45" t="str">
        <f>IF(ISERROR(BA585),"",IF(AY585=AY584+1,BB584*(1+'Retirement Calculator'!$B$67),BB584))</f>
        <v/>
      </c>
      <c r="BC585" s="43" t="e">
        <f>IF(ISERROR(BB585),"",FV((1+'Retirement Calculator'!$B$58)^(1/12)-1,BA585,-BB585,,0))</f>
        <v>#N/A</v>
      </c>
      <c r="BD585" s="47" t="e">
        <f>SUM($AJ$5:BB585)</f>
        <v>#N/A</v>
      </c>
      <c r="BF585" s="43" t="str">
        <f>IF(O585="","",SUM($O$5:O585))</f>
        <v/>
      </c>
      <c r="BH585" s="43" t="str">
        <f t="shared" si="192"/>
        <v/>
      </c>
      <c r="BI585" s="43" t="e">
        <f t="shared" si="193"/>
        <v>#N/A</v>
      </c>
      <c r="BJ585" s="43" t="e">
        <f>IF(BJ584&lt;'Retirement Calculator'!$B$68,BJ584+1,NA())</f>
        <v>#N/A</v>
      </c>
      <c r="BM585" s="43" t="str">
        <f t="shared" si="194"/>
        <v/>
      </c>
      <c r="BN585" s="43" t="e">
        <f t="shared" si="195"/>
        <v>#N/A</v>
      </c>
      <c r="BO585" s="43" t="e">
        <f>IF(BO584&lt;'Retirement Calculator'!$B$68,BO584+1,NA())</f>
        <v>#N/A</v>
      </c>
      <c r="BR585" s="43" t="str">
        <f t="shared" si="196"/>
        <v/>
      </c>
      <c r="BS585" s="43" t="e">
        <f t="shared" si="197"/>
        <v>#N/A</v>
      </c>
      <c r="BT585" s="43" t="e">
        <f>IF(BT584&lt;'Retirement Calculator'!$B$68,BT584+1,NA())</f>
        <v>#N/A</v>
      </c>
      <c r="BW585" s="43" t="str">
        <f t="shared" si="198"/>
        <v/>
      </c>
      <c r="BX585" s="43" t="e">
        <f t="shared" si="199"/>
        <v>#N/A</v>
      </c>
      <c r="BY585" s="43" t="e">
        <f>IF(BY584&lt;'Retirement Calculator'!$B$68,BY584+1,NA())</f>
        <v>#N/A</v>
      </c>
    </row>
    <row r="586" spans="1:77">
      <c r="A586" s="44"/>
      <c r="B586" s="12" t="e">
        <f xml:space="preserve"> IF(ISERROR(F586),NA(),AI586)</f>
        <v>#N/A</v>
      </c>
      <c r="C586" s="71"/>
      <c r="D586" s="104"/>
      <c r="E586" s="99"/>
      <c r="F586" s="102" t="e">
        <f t="shared" si="183"/>
        <v>#N/A</v>
      </c>
      <c r="G586" s="103" t="str">
        <f>IF(D586="","",(D586+G585)*(1+((1+'Retirement Calculator'!$B$56)^(1/12)-1)))</f>
        <v/>
      </c>
      <c r="H586" s="55" t="str">
        <f>IF(C586="","",FV((1+'Retirement Calculator'!$B$56)^(1/12)-1,AI586,-C586,,0))</f>
        <v/>
      </c>
      <c r="I586" s="71"/>
      <c r="J586" s="99"/>
      <c r="K586" s="99"/>
      <c r="L586" s="102" t="e">
        <f t="shared" si="184"/>
        <v>#N/A</v>
      </c>
      <c r="M586" s="12" t="str">
        <f>IF(I586="","",FV((1+'Retirement Calculator'!$B$57)^(1/12)-1,AR586,-I586,,0))</f>
        <v/>
      </c>
      <c r="N586" s="12" t="str">
        <f>IF(J586="","",(J586+N585)*(1+((1+'Retirement Calculator'!$B$57)^(1/12)-1)))</f>
        <v/>
      </c>
      <c r="O586" s="71"/>
      <c r="P586" s="71"/>
      <c r="Q586" s="99"/>
      <c r="R586" s="69" t="e">
        <f t="shared" si="185"/>
        <v>#N/A</v>
      </c>
      <c r="S586" s="12" t="str">
        <f>IF(O586="","",FV((1+'Retirement Calculator'!$B$58)^(1/12)-1,BA586,-O586,,0))</f>
        <v/>
      </c>
      <c r="T586" s="43" t="str">
        <f>IF(P586="","",(P586+T585)*(1+((1+'Retirement Calculator'!$B$58)^(1/12)-1)))</f>
        <v/>
      </c>
      <c r="U586" s="71"/>
      <c r="V586" s="99"/>
      <c r="W586" s="108" t="str">
        <f>IF(U586="","",(U586+W585)*(1+((1+'Retirement Calculator'!$C$65)^(1/12)-1)))</f>
        <v/>
      </c>
      <c r="X586" s="73">
        <f t="shared" si="180"/>
        <v>0</v>
      </c>
      <c r="Y586" s="83" t="str">
        <f>IF(ISERROR(B586),"",SUM($X$5:X586))</f>
        <v/>
      </c>
      <c r="Z586" s="73">
        <f t="shared" si="181"/>
        <v>0</v>
      </c>
      <c r="AA586" s="83" t="str">
        <f>IF(ISERROR(B586),"",IF(Z586=0,NA(),SUM($Z$5:Z586)))</f>
        <v/>
      </c>
      <c r="AB586" s="83">
        <f t="shared" si="182"/>
        <v>0</v>
      </c>
      <c r="AC586" s="83" t="str">
        <f>IF(ISERROR(B586),"",IF(AB586=0,NA(),SUM($AB$5:AB586)))</f>
        <v/>
      </c>
      <c r="AD586" s="68" t="str">
        <f>IF(ISERROR(AI586),"",IF(AG586=AG585+1,AD585*(1+'Retirement Calculator'!$B$6),AD585))</f>
        <v/>
      </c>
      <c r="AE586" s="135"/>
      <c r="AF586" s="83" t="str">
        <f>IF(AE586="","",NPER((1+'Retirement Calculator'!$B$15)/(1+'Retirement Calculator'!$B$14)-1,-12*AE586,AA586,,1))</f>
        <v/>
      </c>
      <c r="AG586" s="129" t="str">
        <f t="shared" si="186"/>
        <v/>
      </c>
      <c r="AH586" s="43" t="e">
        <f t="shared" si="187"/>
        <v>#N/A</v>
      </c>
      <c r="AI586" s="43" t="e">
        <f>IF(AI585&lt;'Retirement Calculator'!$B$68,AI585+1,NA())</f>
        <v>#N/A</v>
      </c>
      <c r="AJ586" s="47" t="str">
        <f>IF(ISERROR(AI586),"",IF(AG586=AG585+1,AJ585*(1+'Retirement Calculator'!$B$67),AJ585))</f>
        <v/>
      </c>
      <c r="AK586" s="43" t="e">
        <f>IF(ISERROR(AJ586),"",FV((1+'Retirement Calculator'!$B$56)^(1/12)-1,AI586,-AJ586,,0))</f>
        <v>#N/A</v>
      </c>
      <c r="AL586" s="47">
        <f>SUM($AJ$5:AJ586)</f>
        <v>15743347.467671828</v>
      </c>
      <c r="AN586" s="43" t="str">
        <f>IF(C586="","",SUM($C$5:C586))</f>
        <v/>
      </c>
      <c r="AP586" s="43" t="str">
        <f t="shared" si="188"/>
        <v/>
      </c>
      <c r="AQ586" s="43" t="e">
        <f t="shared" si="189"/>
        <v>#N/A</v>
      </c>
      <c r="AR586" s="43" t="e">
        <f>IF(AR585&lt;'Retirement Calculator'!$B$68,AR585+1,NA())</f>
        <v>#N/A</v>
      </c>
      <c r="AS586" s="45" t="str">
        <f>IF(ISERROR(AR586),"",IF(AP586=AP585+1,AS585*(1+'Retirement Calculator'!$B$67),AS585))</f>
        <v/>
      </c>
      <c r="AT586" s="43" t="e">
        <f>IF(ISERROR(AS586),"",FV((1+'Retirement Calculator'!$B$57)^(1/12)-1,AR586,-AS586,,0))</f>
        <v>#N/A</v>
      </c>
      <c r="AU586" s="47" t="e">
        <f>SUM($AJ$5:AS586)</f>
        <v>#N/A</v>
      </c>
      <c r="AW586" s="43" t="str">
        <f>IF(I586="","",SUM($I$5:I586))</f>
        <v/>
      </c>
      <c r="AY586" s="43" t="str">
        <f t="shared" si="190"/>
        <v/>
      </c>
      <c r="AZ586" s="43" t="e">
        <f t="shared" si="191"/>
        <v>#N/A</v>
      </c>
      <c r="BA586" s="43" t="e">
        <f>IF(BA585&lt;'Retirement Calculator'!$B$68,BA585+1,NA())</f>
        <v>#N/A</v>
      </c>
      <c r="BB586" s="45" t="str">
        <f>IF(ISERROR(BA586),"",IF(AY586=AY585+1,BB585*(1+'Retirement Calculator'!$B$67),BB585))</f>
        <v/>
      </c>
      <c r="BC586" s="43" t="e">
        <f>IF(ISERROR(BB586),"",FV((1+'Retirement Calculator'!$B$58)^(1/12)-1,BA586,-BB586,,0))</f>
        <v>#N/A</v>
      </c>
      <c r="BD586" s="47" t="e">
        <f>SUM($AJ$5:BB586)</f>
        <v>#N/A</v>
      </c>
      <c r="BF586" s="43" t="str">
        <f>IF(O586="","",SUM($O$5:O586))</f>
        <v/>
      </c>
      <c r="BH586" s="43" t="str">
        <f t="shared" si="192"/>
        <v/>
      </c>
      <c r="BI586" s="43" t="e">
        <f t="shared" si="193"/>
        <v>#N/A</v>
      </c>
      <c r="BJ586" s="43" t="e">
        <f>IF(BJ585&lt;'Retirement Calculator'!$B$68,BJ585+1,NA())</f>
        <v>#N/A</v>
      </c>
      <c r="BM586" s="43" t="str">
        <f t="shared" si="194"/>
        <v/>
      </c>
      <c r="BN586" s="43" t="e">
        <f t="shared" si="195"/>
        <v>#N/A</v>
      </c>
      <c r="BO586" s="43" t="e">
        <f>IF(BO585&lt;'Retirement Calculator'!$B$68,BO585+1,NA())</f>
        <v>#N/A</v>
      </c>
      <c r="BR586" s="43" t="str">
        <f t="shared" si="196"/>
        <v/>
      </c>
      <c r="BS586" s="43" t="e">
        <f t="shared" si="197"/>
        <v>#N/A</v>
      </c>
      <c r="BT586" s="43" t="e">
        <f>IF(BT585&lt;'Retirement Calculator'!$B$68,BT585+1,NA())</f>
        <v>#N/A</v>
      </c>
      <c r="BW586" s="43" t="str">
        <f t="shared" si="198"/>
        <v/>
      </c>
      <c r="BX586" s="43" t="e">
        <f t="shared" si="199"/>
        <v>#N/A</v>
      </c>
      <c r="BY586" s="43" t="e">
        <f>IF(BY585&lt;'Retirement Calculator'!$B$68,BY585+1,NA())</f>
        <v>#N/A</v>
      </c>
    </row>
    <row r="587" spans="1:77">
      <c r="A587" s="44"/>
      <c r="B587" s="12" t="e">
        <f xml:space="preserve"> IF(ISERROR(F587),NA(),AI587)</f>
        <v>#N/A</v>
      </c>
      <c r="C587" s="71"/>
      <c r="D587" s="104"/>
      <c r="E587" s="99"/>
      <c r="F587" s="102" t="e">
        <f t="shared" si="183"/>
        <v>#N/A</v>
      </c>
      <c r="G587" s="103" t="str">
        <f>IF(D587="","",(D587+G586)*(1+((1+'Retirement Calculator'!$B$56)^(1/12)-1)))</f>
        <v/>
      </c>
      <c r="H587" s="55" t="str">
        <f>IF(C587="","",FV((1+'Retirement Calculator'!$B$56)^(1/12)-1,AI587,-C587,,0))</f>
        <v/>
      </c>
      <c r="I587" s="71"/>
      <c r="J587" s="99"/>
      <c r="K587" s="99"/>
      <c r="L587" s="102" t="e">
        <f t="shared" si="184"/>
        <v>#N/A</v>
      </c>
      <c r="M587" s="12" t="str">
        <f>IF(I587="","",FV((1+'Retirement Calculator'!$B$57)^(1/12)-1,AR587,-I587,,0))</f>
        <v/>
      </c>
      <c r="N587" s="12" t="str">
        <f>IF(J587="","",(J587+N586)*(1+((1+'Retirement Calculator'!$B$57)^(1/12)-1)))</f>
        <v/>
      </c>
      <c r="O587" s="71"/>
      <c r="P587" s="71"/>
      <c r="Q587" s="99"/>
      <c r="R587" s="69" t="e">
        <f t="shared" si="185"/>
        <v>#N/A</v>
      </c>
      <c r="S587" s="12" t="str">
        <f>IF(O587="","",FV((1+'Retirement Calculator'!$B$58)^(1/12)-1,BA587,-O587,,0))</f>
        <v/>
      </c>
      <c r="T587" s="43" t="str">
        <f>IF(P587="","",(P587+T586)*(1+((1+'Retirement Calculator'!$B$58)^(1/12)-1)))</f>
        <v/>
      </c>
      <c r="U587" s="71"/>
      <c r="V587" s="99"/>
      <c r="W587" s="108" t="str">
        <f>IF(U587="","",(U587+W586)*(1+((1+'Retirement Calculator'!$C$65)^(1/12)-1)))</f>
        <v/>
      </c>
      <c r="X587" s="73">
        <f t="shared" si="180"/>
        <v>0</v>
      </c>
      <c r="Y587" s="83" t="str">
        <f>IF(ISERROR(B587),"",SUM($X$5:X587))</f>
        <v/>
      </c>
      <c r="Z587" s="73">
        <f t="shared" si="181"/>
        <v>0</v>
      </c>
      <c r="AA587" s="83" t="str">
        <f>IF(ISERROR(B587),"",IF(Z587=0,NA(),SUM($Z$5:Z587)))</f>
        <v/>
      </c>
      <c r="AB587" s="83">
        <f t="shared" si="182"/>
        <v>0</v>
      </c>
      <c r="AC587" s="83" t="str">
        <f>IF(ISERROR(B587),"",IF(AB587=0,NA(),SUM($AB$5:AB587)))</f>
        <v/>
      </c>
      <c r="AD587" s="68" t="str">
        <f>IF(ISERROR(AI587),"",IF(AG587=AG586+1,AD586*(1+'Retirement Calculator'!$B$6),AD586))</f>
        <v/>
      </c>
      <c r="AE587" s="135"/>
      <c r="AF587" s="83" t="str">
        <f>IF(AE587="","",NPER((1+'Retirement Calculator'!$B$15)/(1+'Retirement Calculator'!$B$14)-1,-12*AE587,AA587,,1))</f>
        <v/>
      </c>
      <c r="AG587" s="129" t="str">
        <f t="shared" si="186"/>
        <v/>
      </c>
      <c r="AH587" s="43" t="e">
        <f t="shared" si="187"/>
        <v>#N/A</v>
      </c>
      <c r="AI587" s="43" t="e">
        <f>IF(AI586&lt;'Retirement Calculator'!$B$68,AI586+1,NA())</f>
        <v>#N/A</v>
      </c>
      <c r="AJ587" s="47" t="str">
        <f>IF(ISERROR(AI587),"",IF(AG587=AG586+1,AJ586*(1+'Retirement Calculator'!$B$67),AJ586))</f>
        <v/>
      </c>
      <c r="AK587" s="43" t="e">
        <f>IF(ISERROR(AJ587),"",FV((1+'Retirement Calculator'!$B$56)^(1/12)-1,AI587,-AJ587,,0))</f>
        <v>#N/A</v>
      </c>
      <c r="AL587" s="47">
        <f>SUM($AJ$5:AJ587)</f>
        <v>15743347.467671828</v>
      </c>
      <c r="AN587" s="43" t="str">
        <f>IF(C587="","",SUM($C$5:C587))</f>
        <v/>
      </c>
      <c r="AP587" s="43" t="str">
        <f t="shared" si="188"/>
        <v/>
      </c>
      <c r="AQ587" s="43" t="e">
        <f t="shared" si="189"/>
        <v>#N/A</v>
      </c>
      <c r="AR587" s="43" t="e">
        <f>IF(AR586&lt;'Retirement Calculator'!$B$68,AR586+1,NA())</f>
        <v>#N/A</v>
      </c>
      <c r="AS587" s="45" t="str">
        <f>IF(ISERROR(AR587),"",IF(AP587=AP586+1,AS586*(1+'Retirement Calculator'!$B$67),AS586))</f>
        <v/>
      </c>
      <c r="AT587" s="43" t="e">
        <f>IF(ISERROR(AS587),"",FV((1+'Retirement Calculator'!$B$57)^(1/12)-1,AR587,-AS587,,0))</f>
        <v>#N/A</v>
      </c>
      <c r="AU587" s="47" t="e">
        <f>SUM($AJ$5:AS587)</f>
        <v>#N/A</v>
      </c>
      <c r="AW587" s="43" t="str">
        <f>IF(I587="","",SUM($I$5:I587))</f>
        <v/>
      </c>
      <c r="AY587" s="43" t="str">
        <f t="shared" si="190"/>
        <v/>
      </c>
      <c r="AZ587" s="43" t="e">
        <f t="shared" si="191"/>
        <v>#N/A</v>
      </c>
      <c r="BA587" s="43" t="e">
        <f>IF(BA586&lt;'Retirement Calculator'!$B$68,BA586+1,NA())</f>
        <v>#N/A</v>
      </c>
      <c r="BB587" s="45" t="str">
        <f>IF(ISERROR(BA587),"",IF(AY587=AY586+1,BB586*(1+'Retirement Calculator'!$B$67),BB586))</f>
        <v/>
      </c>
      <c r="BC587" s="43" t="e">
        <f>IF(ISERROR(BB587),"",FV((1+'Retirement Calculator'!$B$58)^(1/12)-1,BA587,-BB587,,0))</f>
        <v>#N/A</v>
      </c>
      <c r="BD587" s="47" t="e">
        <f>SUM($AJ$5:BB587)</f>
        <v>#N/A</v>
      </c>
      <c r="BF587" s="43" t="str">
        <f>IF(O587="","",SUM($O$5:O587))</f>
        <v/>
      </c>
      <c r="BH587" s="43" t="str">
        <f t="shared" si="192"/>
        <v/>
      </c>
      <c r="BI587" s="43" t="e">
        <f t="shared" si="193"/>
        <v>#N/A</v>
      </c>
      <c r="BJ587" s="43" t="e">
        <f>IF(BJ586&lt;'Retirement Calculator'!$B$68,BJ586+1,NA())</f>
        <v>#N/A</v>
      </c>
      <c r="BM587" s="43" t="str">
        <f t="shared" si="194"/>
        <v/>
      </c>
      <c r="BN587" s="43" t="e">
        <f t="shared" si="195"/>
        <v>#N/A</v>
      </c>
      <c r="BO587" s="43" t="e">
        <f>IF(BO586&lt;'Retirement Calculator'!$B$68,BO586+1,NA())</f>
        <v>#N/A</v>
      </c>
      <c r="BR587" s="43" t="str">
        <f t="shared" si="196"/>
        <v/>
      </c>
      <c r="BS587" s="43" t="e">
        <f t="shared" si="197"/>
        <v>#N/A</v>
      </c>
      <c r="BT587" s="43" t="e">
        <f>IF(BT586&lt;'Retirement Calculator'!$B$68,BT586+1,NA())</f>
        <v>#N/A</v>
      </c>
      <c r="BW587" s="43" t="str">
        <f t="shared" si="198"/>
        <v/>
      </c>
      <c r="BX587" s="43" t="e">
        <f t="shared" si="199"/>
        <v>#N/A</v>
      </c>
      <c r="BY587" s="43" t="e">
        <f>IF(BY586&lt;'Retirement Calculator'!$B$68,BY586+1,NA())</f>
        <v>#N/A</v>
      </c>
    </row>
    <row r="588" spans="1:77">
      <c r="A588" s="44"/>
      <c r="B588" s="12" t="e">
        <f xml:space="preserve"> IF(ISERROR(F588),NA(),AI588)</f>
        <v>#N/A</v>
      </c>
      <c r="C588" s="71"/>
      <c r="D588" s="104"/>
      <c r="E588" s="99"/>
      <c r="F588" s="102" t="e">
        <f t="shared" si="183"/>
        <v>#N/A</v>
      </c>
      <c r="G588" s="103" t="str">
        <f>IF(D588="","",(D588+G587)*(1+((1+'Retirement Calculator'!$B$56)^(1/12)-1)))</f>
        <v/>
      </c>
      <c r="H588" s="55" t="str">
        <f>IF(C588="","",FV((1+'Retirement Calculator'!$B$56)^(1/12)-1,AI588,-C588,,0))</f>
        <v/>
      </c>
      <c r="I588" s="71"/>
      <c r="J588" s="99"/>
      <c r="K588" s="99"/>
      <c r="L588" s="102" t="e">
        <f t="shared" si="184"/>
        <v>#N/A</v>
      </c>
      <c r="M588" s="12" t="str">
        <f>IF(I588="","",FV((1+'Retirement Calculator'!$B$57)^(1/12)-1,AR588,-I588,,0))</f>
        <v/>
      </c>
      <c r="N588" s="12" t="str">
        <f>IF(J588="","",(J588+N587)*(1+((1+'Retirement Calculator'!$B$57)^(1/12)-1)))</f>
        <v/>
      </c>
      <c r="O588" s="71"/>
      <c r="P588" s="71"/>
      <c r="Q588" s="99"/>
      <c r="R588" s="69" t="e">
        <f t="shared" si="185"/>
        <v>#N/A</v>
      </c>
      <c r="S588" s="12" t="str">
        <f>IF(O588="","",FV((1+'Retirement Calculator'!$B$58)^(1/12)-1,BA588,-O588,,0))</f>
        <v/>
      </c>
      <c r="T588" s="43" t="str">
        <f>IF(P588="","",(P588+T587)*(1+((1+'Retirement Calculator'!$B$58)^(1/12)-1)))</f>
        <v/>
      </c>
      <c r="U588" s="71"/>
      <c r="V588" s="99"/>
      <c r="W588" s="108" t="str">
        <f>IF(U588="","",(U588+W587)*(1+((1+'Retirement Calculator'!$C$65)^(1/12)-1)))</f>
        <v/>
      </c>
      <c r="X588" s="73">
        <f t="shared" si="180"/>
        <v>0</v>
      </c>
      <c r="Y588" s="83" t="str">
        <f>IF(ISERROR(B588),"",SUM($X$5:X588))</f>
        <v/>
      </c>
      <c r="Z588" s="73">
        <f t="shared" si="181"/>
        <v>0</v>
      </c>
      <c r="AA588" s="83" t="str">
        <f>IF(ISERROR(B588),"",IF(Z588=0,NA(),SUM($Z$5:Z588)))</f>
        <v/>
      </c>
      <c r="AB588" s="83">
        <f t="shared" si="182"/>
        <v>0</v>
      </c>
      <c r="AC588" s="83" t="str">
        <f>IF(ISERROR(B588),"",IF(AB588=0,NA(),SUM($AB$5:AB588)))</f>
        <v/>
      </c>
      <c r="AD588" s="68" t="str">
        <f>IF(ISERROR(AI588),"",IF(AG588=AG587+1,AD587*(1+'Retirement Calculator'!$B$6),AD587))</f>
        <v/>
      </c>
      <c r="AE588" s="135"/>
      <c r="AF588" s="83" t="str">
        <f>IF(AE588="","",NPER((1+'Retirement Calculator'!$B$15)/(1+'Retirement Calculator'!$B$14)-1,-12*AE588,AA588,,1))</f>
        <v/>
      </c>
      <c r="AG588" s="129" t="str">
        <f t="shared" si="186"/>
        <v/>
      </c>
      <c r="AH588" s="43" t="e">
        <f t="shared" si="187"/>
        <v>#N/A</v>
      </c>
      <c r="AI588" s="43" t="e">
        <f>IF(AI587&lt;'Retirement Calculator'!$B$68,AI587+1,NA())</f>
        <v>#N/A</v>
      </c>
      <c r="AJ588" s="47" t="str">
        <f>IF(ISERROR(AI588),"",IF(AG588=AG587+1,AJ587*(1+'Retirement Calculator'!$B$67),AJ587))</f>
        <v/>
      </c>
      <c r="AK588" s="43" t="e">
        <f>IF(ISERROR(AJ588),"",FV((1+'Retirement Calculator'!$B$56)^(1/12)-1,AI588,-AJ588,,0))</f>
        <v>#N/A</v>
      </c>
      <c r="AL588" s="47">
        <f>SUM($AJ$5:AJ588)</f>
        <v>15743347.467671828</v>
      </c>
      <c r="AN588" s="43" t="str">
        <f>IF(C588="","",SUM($C$5:C588))</f>
        <v/>
      </c>
      <c r="AP588" s="43" t="str">
        <f t="shared" si="188"/>
        <v/>
      </c>
      <c r="AQ588" s="43" t="e">
        <f t="shared" si="189"/>
        <v>#N/A</v>
      </c>
      <c r="AR588" s="43" t="e">
        <f>IF(AR587&lt;'Retirement Calculator'!$B$68,AR587+1,NA())</f>
        <v>#N/A</v>
      </c>
      <c r="AS588" s="45" t="str">
        <f>IF(ISERROR(AR588),"",IF(AP588=AP587+1,AS587*(1+'Retirement Calculator'!$B$67),AS587))</f>
        <v/>
      </c>
      <c r="AT588" s="43" t="e">
        <f>IF(ISERROR(AS588),"",FV((1+'Retirement Calculator'!$B$57)^(1/12)-1,AR588,-AS588,,0))</f>
        <v>#N/A</v>
      </c>
      <c r="AU588" s="47" t="e">
        <f>SUM($AJ$5:AS588)</f>
        <v>#N/A</v>
      </c>
      <c r="AW588" s="43" t="str">
        <f>IF(I588="","",SUM($I$5:I588))</f>
        <v/>
      </c>
      <c r="AY588" s="43" t="str">
        <f t="shared" si="190"/>
        <v/>
      </c>
      <c r="AZ588" s="43" t="e">
        <f t="shared" si="191"/>
        <v>#N/A</v>
      </c>
      <c r="BA588" s="43" t="e">
        <f>IF(BA587&lt;'Retirement Calculator'!$B$68,BA587+1,NA())</f>
        <v>#N/A</v>
      </c>
      <c r="BB588" s="45" t="str">
        <f>IF(ISERROR(BA588),"",IF(AY588=AY587+1,BB587*(1+'Retirement Calculator'!$B$67),BB587))</f>
        <v/>
      </c>
      <c r="BC588" s="43" t="e">
        <f>IF(ISERROR(BB588),"",FV((1+'Retirement Calculator'!$B$58)^(1/12)-1,BA588,-BB588,,0))</f>
        <v>#N/A</v>
      </c>
      <c r="BD588" s="47" t="e">
        <f>SUM($AJ$5:BB588)</f>
        <v>#N/A</v>
      </c>
      <c r="BF588" s="43" t="str">
        <f>IF(O588="","",SUM($O$5:O588))</f>
        <v/>
      </c>
      <c r="BH588" s="43" t="str">
        <f t="shared" si="192"/>
        <v/>
      </c>
      <c r="BI588" s="43" t="e">
        <f t="shared" si="193"/>
        <v>#N/A</v>
      </c>
      <c r="BJ588" s="43" t="e">
        <f>IF(BJ587&lt;'Retirement Calculator'!$B$68,BJ587+1,NA())</f>
        <v>#N/A</v>
      </c>
      <c r="BM588" s="43" t="str">
        <f t="shared" si="194"/>
        <v/>
      </c>
      <c r="BN588" s="43" t="e">
        <f t="shared" si="195"/>
        <v>#N/A</v>
      </c>
      <c r="BO588" s="43" t="e">
        <f>IF(BO587&lt;'Retirement Calculator'!$B$68,BO587+1,NA())</f>
        <v>#N/A</v>
      </c>
      <c r="BR588" s="43" t="str">
        <f t="shared" si="196"/>
        <v/>
      </c>
      <c r="BS588" s="43" t="e">
        <f t="shared" si="197"/>
        <v>#N/A</v>
      </c>
      <c r="BT588" s="43" t="e">
        <f>IF(BT587&lt;'Retirement Calculator'!$B$68,BT587+1,NA())</f>
        <v>#N/A</v>
      </c>
      <c r="BW588" s="43" t="str">
        <f t="shared" si="198"/>
        <v/>
      </c>
      <c r="BX588" s="43" t="e">
        <f t="shared" si="199"/>
        <v>#N/A</v>
      </c>
      <c r="BY588" s="43" t="e">
        <f>IF(BY587&lt;'Retirement Calculator'!$B$68,BY587+1,NA())</f>
        <v>#N/A</v>
      </c>
    </row>
    <row r="589" spans="1:77">
      <c r="A589" s="44"/>
      <c r="B589" s="12" t="e">
        <f xml:space="preserve"> IF(ISERROR(F589),NA(),AI589)</f>
        <v>#N/A</v>
      </c>
      <c r="C589" s="71"/>
      <c r="D589" s="104"/>
      <c r="E589" s="99"/>
      <c r="F589" s="102" t="e">
        <f t="shared" si="183"/>
        <v>#N/A</v>
      </c>
      <c r="G589" s="103" t="str">
        <f>IF(D589="","",(D589+G588)*(1+((1+'Retirement Calculator'!$B$56)^(1/12)-1)))</f>
        <v/>
      </c>
      <c r="H589" s="55" t="str">
        <f>IF(C589="","",FV((1+'Retirement Calculator'!$B$56)^(1/12)-1,AI589,-C589,,0))</f>
        <v/>
      </c>
      <c r="I589" s="71"/>
      <c r="J589" s="99"/>
      <c r="K589" s="99"/>
      <c r="L589" s="102" t="e">
        <f t="shared" si="184"/>
        <v>#N/A</v>
      </c>
      <c r="M589" s="12" t="str">
        <f>IF(I589="","",FV((1+'Retirement Calculator'!$B$57)^(1/12)-1,AR589,-I589,,0))</f>
        <v/>
      </c>
      <c r="N589" s="12" t="str">
        <f>IF(J589="","",(J589+N588)*(1+((1+'Retirement Calculator'!$B$57)^(1/12)-1)))</f>
        <v/>
      </c>
      <c r="O589" s="71"/>
      <c r="P589" s="71"/>
      <c r="Q589" s="99"/>
      <c r="R589" s="69" t="e">
        <f t="shared" si="185"/>
        <v>#N/A</v>
      </c>
      <c r="S589" s="12" t="str">
        <f>IF(O589="","",FV((1+'Retirement Calculator'!$B$58)^(1/12)-1,BA589,-O589,,0))</f>
        <v/>
      </c>
      <c r="T589" s="43" t="str">
        <f>IF(P589="","",(P589+T588)*(1+((1+'Retirement Calculator'!$B$58)^(1/12)-1)))</f>
        <v/>
      </c>
      <c r="U589" s="71"/>
      <c r="V589" s="99"/>
      <c r="W589" s="108" t="str">
        <f>IF(U589="","",(U589+W588)*(1+((1+'Retirement Calculator'!$C$65)^(1/12)-1)))</f>
        <v/>
      </c>
      <c r="X589" s="73">
        <f t="shared" si="180"/>
        <v>0</v>
      </c>
      <c r="Y589" s="83" t="str">
        <f>IF(ISERROR(B589),"",SUM($X$5:X589))</f>
        <v/>
      </c>
      <c r="Z589" s="73">
        <f t="shared" si="181"/>
        <v>0</v>
      </c>
      <c r="AA589" s="83" t="str">
        <f>IF(ISERROR(B589),"",IF(Z589=0,NA(),SUM($Z$5:Z589)))</f>
        <v/>
      </c>
      <c r="AB589" s="83">
        <f t="shared" si="182"/>
        <v>0</v>
      </c>
      <c r="AC589" s="83" t="str">
        <f>IF(ISERROR(B589),"",IF(AB589=0,NA(),SUM($AB$5:AB589)))</f>
        <v/>
      </c>
      <c r="AD589" s="68" t="str">
        <f>IF(ISERROR(AI589),"",IF(AG589=AG588+1,AD588*(1+'Retirement Calculator'!$B$6),AD588))</f>
        <v/>
      </c>
      <c r="AE589" s="135"/>
      <c r="AF589" s="83" t="str">
        <f>IF(AE589="","",NPER((1+'Retirement Calculator'!$B$15)/(1+'Retirement Calculator'!$B$14)-1,-12*AE589,AA589,,1))</f>
        <v/>
      </c>
      <c r="AG589" s="129" t="str">
        <f t="shared" si="186"/>
        <v/>
      </c>
      <c r="AH589" s="43" t="e">
        <f t="shared" si="187"/>
        <v>#N/A</v>
      </c>
      <c r="AI589" s="43" t="e">
        <f>IF(AI588&lt;'Retirement Calculator'!$B$68,AI588+1,NA())</f>
        <v>#N/A</v>
      </c>
      <c r="AJ589" s="47" t="str">
        <f>IF(ISERROR(AI589),"",IF(AG589=AG588+1,AJ588*(1+'Retirement Calculator'!$B$67),AJ588))</f>
        <v/>
      </c>
      <c r="AK589" s="43" t="e">
        <f>IF(ISERROR(AJ589),"",FV((1+'Retirement Calculator'!$B$56)^(1/12)-1,AI589,-AJ589,,0))</f>
        <v>#N/A</v>
      </c>
      <c r="AL589" s="47">
        <f>SUM($AJ$5:AJ589)</f>
        <v>15743347.467671828</v>
      </c>
      <c r="AN589" s="43" t="str">
        <f>IF(C589="","",SUM($C$5:C589))</f>
        <v/>
      </c>
      <c r="AP589" s="43" t="str">
        <f t="shared" si="188"/>
        <v/>
      </c>
      <c r="AQ589" s="43" t="e">
        <f t="shared" si="189"/>
        <v>#N/A</v>
      </c>
      <c r="AR589" s="43" t="e">
        <f>IF(AR588&lt;'Retirement Calculator'!$B$68,AR588+1,NA())</f>
        <v>#N/A</v>
      </c>
      <c r="AS589" s="45" t="str">
        <f>IF(ISERROR(AR589),"",IF(AP589=AP588+1,AS588*(1+'Retirement Calculator'!$B$67),AS588))</f>
        <v/>
      </c>
      <c r="AT589" s="43" t="e">
        <f>IF(ISERROR(AS589),"",FV((1+'Retirement Calculator'!$B$57)^(1/12)-1,AR589,-AS589,,0))</f>
        <v>#N/A</v>
      </c>
      <c r="AU589" s="47" t="e">
        <f>SUM($AJ$5:AS589)</f>
        <v>#N/A</v>
      </c>
      <c r="AW589" s="43" t="str">
        <f>IF(I589="","",SUM($I$5:I589))</f>
        <v/>
      </c>
      <c r="AY589" s="43" t="str">
        <f t="shared" si="190"/>
        <v/>
      </c>
      <c r="AZ589" s="43" t="e">
        <f t="shared" si="191"/>
        <v>#N/A</v>
      </c>
      <c r="BA589" s="43" t="e">
        <f>IF(BA588&lt;'Retirement Calculator'!$B$68,BA588+1,NA())</f>
        <v>#N/A</v>
      </c>
      <c r="BB589" s="45" t="str">
        <f>IF(ISERROR(BA589),"",IF(AY589=AY588+1,BB588*(1+'Retirement Calculator'!$B$67),BB588))</f>
        <v/>
      </c>
      <c r="BC589" s="43" t="e">
        <f>IF(ISERROR(BB589),"",FV((1+'Retirement Calculator'!$B$58)^(1/12)-1,BA589,-BB589,,0))</f>
        <v>#N/A</v>
      </c>
      <c r="BD589" s="47" t="e">
        <f>SUM($AJ$5:BB589)</f>
        <v>#N/A</v>
      </c>
      <c r="BF589" s="43" t="str">
        <f>IF(O589="","",SUM($O$5:O589))</f>
        <v/>
      </c>
      <c r="BH589" s="43" t="str">
        <f t="shared" si="192"/>
        <v/>
      </c>
      <c r="BI589" s="43" t="e">
        <f t="shared" si="193"/>
        <v>#N/A</v>
      </c>
      <c r="BJ589" s="43" t="e">
        <f>IF(BJ588&lt;'Retirement Calculator'!$B$68,BJ588+1,NA())</f>
        <v>#N/A</v>
      </c>
      <c r="BM589" s="43" t="str">
        <f t="shared" si="194"/>
        <v/>
      </c>
      <c r="BN589" s="43" t="e">
        <f t="shared" si="195"/>
        <v>#N/A</v>
      </c>
      <c r="BO589" s="43" t="e">
        <f>IF(BO588&lt;'Retirement Calculator'!$B$68,BO588+1,NA())</f>
        <v>#N/A</v>
      </c>
      <c r="BR589" s="43" t="str">
        <f t="shared" si="196"/>
        <v/>
      </c>
      <c r="BS589" s="43" t="e">
        <f t="shared" si="197"/>
        <v>#N/A</v>
      </c>
      <c r="BT589" s="43" t="e">
        <f>IF(BT588&lt;'Retirement Calculator'!$B$68,BT588+1,NA())</f>
        <v>#N/A</v>
      </c>
      <c r="BW589" s="43" t="str">
        <f t="shared" si="198"/>
        <v/>
      </c>
      <c r="BX589" s="43" t="e">
        <f t="shared" si="199"/>
        <v>#N/A</v>
      </c>
      <c r="BY589" s="43" t="e">
        <f>IF(BY588&lt;'Retirement Calculator'!$B$68,BY588+1,NA())</f>
        <v>#N/A</v>
      </c>
    </row>
    <row r="590" spans="1:77">
      <c r="A590" s="44"/>
      <c r="B590" s="12" t="e">
        <f xml:space="preserve"> IF(ISERROR(F590),NA(),AI590)</f>
        <v>#N/A</v>
      </c>
      <c r="C590" s="71"/>
      <c r="D590" s="104"/>
      <c r="E590" s="99"/>
      <c r="F590" s="102" t="e">
        <f t="shared" si="183"/>
        <v>#N/A</v>
      </c>
      <c r="G590" s="103" t="str">
        <f>IF(D590="","",(D590+G589)*(1+((1+'Retirement Calculator'!$B$56)^(1/12)-1)))</f>
        <v/>
      </c>
      <c r="H590" s="55" t="str">
        <f>IF(C590="","",FV((1+'Retirement Calculator'!$B$56)^(1/12)-1,AI590,-C590,,0))</f>
        <v/>
      </c>
      <c r="I590" s="71"/>
      <c r="J590" s="99"/>
      <c r="K590" s="99"/>
      <c r="L590" s="102" t="e">
        <f t="shared" si="184"/>
        <v>#N/A</v>
      </c>
      <c r="M590" s="12" t="str">
        <f>IF(I590="","",FV((1+'Retirement Calculator'!$B$57)^(1/12)-1,AR590,-I590,,0))</f>
        <v/>
      </c>
      <c r="N590" s="12" t="str">
        <f>IF(J590="","",(J590+N589)*(1+((1+'Retirement Calculator'!$B$57)^(1/12)-1)))</f>
        <v/>
      </c>
      <c r="O590" s="71"/>
      <c r="P590" s="71"/>
      <c r="Q590" s="99"/>
      <c r="R590" s="69" t="e">
        <f t="shared" si="185"/>
        <v>#N/A</v>
      </c>
      <c r="S590" s="12" t="str">
        <f>IF(O590="","",FV((1+'Retirement Calculator'!$B$58)^(1/12)-1,BA590,-O590,,0))</f>
        <v/>
      </c>
      <c r="T590" s="43" t="str">
        <f>IF(P590="","",(P590+T589)*(1+((1+'Retirement Calculator'!$B$58)^(1/12)-1)))</f>
        <v/>
      </c>
      <c r="U590" s="71"/>
      <c r="V590" s="99"/>
      <c r="W590" s="108" t="str">
        <f>IF(U590="","",(U590+W589)*(1+((1+'Retirement Calculator'!$C$65)^(1/12)-1)))</f>
        <v/>
      </c>
      <c r="X590" s="73">
        <f t="shared" si="180"/>
        <v>0</v>
      </c>
      <c r="Y590" s="83" t="str">
        <f>IF(ISERROR(B590),"",SUM($X$5:X590))</f>
        <v/>
      </c>
      <c r="Z590" s="73">
        <f t="shared" si="181"/>
        <v>0</v>
      </c>
      <c r="AA590" s="83" t="str">
        <f>IF(ISERROR(B590),"",IF(Z590=0,NA(),SUM($Z$5:Z590)))</f>
        <v/>
      </c>
      <c r="AB590" s="83">
        <f t="shared" si="182"/>
        <v>0</v>
      </c>
      <c r="AC590" s="83" t="str">
        <f>IF(ISERROR(B590),"",IF(AB590=0,NA(),SUM($AB$5:AB590)))</f>
        <v/>
      </c>
      <c r="AD590" s="68" t="str">
        <f>IF(ISERROR(AI590),"",IF(AG590=AG589+1,AD589*(1+'Retirement Calculator'!$B$6),AD589))</f>
        <v/>
      </c>
      <c r="AE590" s="135"/>
      <c r="AF590" s="83" t="str">
        <f>IF(AE590="","",NPER((1+'Retirement Calculator'!$B$15)/(1+'Retirement Calculator'!$B$14)-1,-12*AE590,AA590,,1))</f>
        <v/>
      </c>
      <c r="AG590" s="129" t="str">
        <f t="shared" si="186"/>
        <v/>
      </c>
      <c r="AH590" s="43" t="e">
        <f t="shared" si="187"/>
        <v>#N/A</v>
      </c>
      <c r="AI590" s="43" t="e">
        <f>IF(AI589&lt;'Retirement Calculator'!$B$68,AI589+1,NA())</f>
        <v>#N/A</v>
      </c>
      <c r="AJ590" s="47" t="str">
        <f>IF(ISERROR(AI590),"",IF(AG590=AG589+1,AJ589*(1+'Retirement Calculator'!$B$67),AJ589))</f>
        <v/>
      </c>
      <c r="AK590" s="43" t="e">
        <f>IF(ISERROR(AJ590),"",FV((1+'Retirement Calculator'!$B$56)^(1/12)-1,AI590,-AJ590,,0))</f>
        <v>#N/A</v>
      </c>
      <c r="AL590" s="47">
        <f>SUM($AJ$5:AJ590)</f>
        <v>15743347.467671828</v>
      </c>
      <c r="AN590" s="43" t="str">
        <f>IF(C590="","",SUM($C$5:C590))</f>
        <v/>
      </c>
      <c r="AP590" s="43" t="str">
        <f t="shared" si="188"/>
        <v/>
      </c>
      <c r="AQ590" s="43" t="e">
        <f t="shared" si="189"/>
        <v>#N/A</v>
      </c>
      <c r="AR590" s="43" t="e">
        <f>IF(AR589&lt;'Retirement Calculator'!$B$68,AR589+1,NA())</f>
        <v>#N/A</v>
      </c>
      <c r="AS590" s="45" t="str">
        <f>IF(ISERROR(AR590),"",IF(AP590=AP589+1,AS589*(1+'Retirement Calculator'!$B$67),AS589))</f>
        <v/>
      </c>
      <c r="AT590" s="43" t="e">
        <f>IF(ISERROR(AS590),"",FV((1+'Retirement Calculator'!$B$57)^(1/12)-1,AR590,-AS590,,0))</f>
        <v>#N/A</v>
      </c>
      <c r="AU590" s="47" t="e">
        <f>SUM($AJ$5:AS590)</f>
        <v>#N/A</v>
      </c>
      <c r="AW590" s="43" t="str">
        <f>IF(I590="","",SUM($I$5:I590))</f>
        <v/>
      </c>
      <c r="AY590" s="43" t="str">
        <f t="shared" si="190"/>
        <v/>
      </c>
      <c r="AZ590" s="43" t="e">
        <f t="shared" si="191"/>
        <v>#N/A</v>
      </c>
      <c r="BA590" s="43" t="e">
        <f>IF(BA589&lt;'Retirement Calculator'!$B$68,BA589+1,NA())</f>
        <v>#N/A</v>
      </c>
      <c r="BB590" s="45" t="str">
        <f>IF(ISERROR(BA590),"",IF(AY590=AY589+1,BB589*(1+'Retirement Calculator'!$B$67),BB589))</f>
        <v/>
      </c>
      <c r="BC590" s="43" t="e">
        <f>IF(ISERROR(BB590),"",FV((1+'Retirement Calculator'!$B$58)^(1/12)-1,BA590,-BB590,,0))</f>
        <v>#N/A</v>
      </c>
      <c r="BD590" s="47" t="e">
        <f>SUM($AJ$5:BB590)</f>
        <v>#N/A</v>
      </c>
      <c r="BF590" s="43" t="str">
        <f>IF(O590="","",SUM($O$5:O590))</f>
        <v/>
      </c>
      <c r="BH590" s="43" t="str">
        <f t="shared" si="192"/>
        <v/>
      </c>
      <c r="BI590" s="43" t="e">
        <f t="shared" si="193"/>
        <v>#N/A</v>
      </c>
      <c r="BJ590" s="43" t="e">
        <f>IF(BJ589&lt;'Retirement Calculator'!$B$68,BJ589+1,NA())</f>
        <v>#N/A</v>
      </c>
      <c r="BM590" s="43" t="str">
        <f t="shared" si="194"/>
        <v/>
      </c>
      <c r="BN590" s="43" t="e">
        <f t="shared" si="195"/>
        <v>#N/A</v>
      </c>
      <c r="BO590" s="43" t="e">
        <f>IF(BO589&lt;'Retirement Calculator'!$B$68,BO589+1,NA())</f>
        <v>#N/A</v>
      </c>
      <c r="BR590" s="43" t="str">
        <f t="shared" si="196"/>
        <v/>
      </c>
      <c r="BS590" s="43" t="e">
        <f t="shared" si="197"/>
        <v>#N/A</v>
      </c>
      <c r="BT590" s="43" t="e">
        <f>IF(BT589&lt;'Retirement Calculator'!$B$68,BT589+1,NA())</f>
        <v>#N/A</v>
      </c>
      <c r="BW590" s="43" t="str">
        <f t="shared" si="198"/>
        <v/>
      </c>
      <c r="BX590" s="43" t="e">
        <f t="shared" si="199"/>
        <v>#N/A</v>
      </c>
      <c r="BY590" s="43" t="e">
        <f>IF(BY589&lt;'Retirement Calculator'!$B$68,BY589+1,NA())</f>
        <v>#N/A</v>
      </c>
    </row>
    <row r="591" spans="1:77">
      <c r="A591" s="44"/>
      <c r="B591" s="12" t="e">
        <f xml:space="preserve"> IF(ISERROR(F591),NA(),AI591)</f>
        <v>#N/A</v>
      </c>
      <c r="C591" s="71"/>
      <c r="D591" s="104"/>
      <c r="E591" s="99"/>
      <c r="F591" s="102" t="e">
        <f t="shared" si="183"/>
        <v>#N/A</v>
      </c>
      <c r="G591" s="103" t="str">
        <f>IF(D591="","",(D591+G590)*(1+((1+'Retirement Calculator'!$B$56)^(1/12)-1)))</f>
        <v/>
      </c>
      <c r="H591" s="55" t="str">
        <f>IF(C591="","",FV((1+'Retirement Calculator'!$B$56)^(1/12)-1,AI591,-C591,,0))</f>
        <v/>
      </c>
      <c r="I591" s="71"/>
      <c r="J591" s="99"/>
      <c r="K591" s="99"/>
      <c r="L591" s="102" t="e">
        <f t="shared" si="184"/>
        <v>#N/A</v>
      </c>
      <c r="M591" s="12" t="str">
        <f>IF(I591="","",FV((1+'Retirement Calculator'!$B$57)^(1/12)-1,AR591,-I591,,0))</f>
        <v/>
      </c>
      <c r="N591" s="12" t="str">
        <f>IF(J591="","",(J591+N590)*(1+((1+'Retirement Calculator'!$B$57)^(1/12)-1)))</f>
        <v/>
      </c>
      <c r="O591" s="71"/>
      <c r="P591" s="71"/>
      <c r="Q591" s="99"/>
      <c r="R591" s="69" t="e">
        <f t="shared" si="185"/>
        <v>#N/A</v>
      </c>
      <c r="S591" s="12" t="str">
        <f>IF(O591="","",FV((1+'Retirement Calculator'!$B$58)^(1/12)-1,BA591,-O591,,0))</f>
        <v/>
      </c>
      <c r="T591" s="43" t="str">
        <f>IF(P591="","",(P591+T590)*(1+((1+'Retirement Calculator'!$B$58)^(1/12)-1)))</f>
        <v/>
      </c>
      <c r="U591" s="71"/>
      <c r="V591" s="99"/>
      <c r="W591" s="108" t="str">
        <f>IF(U591="","",(U591+W590)*(1+((1+'Retirement Calculator'!$C$65)^(1/12)-1)))</f>
        <v/>
      </c>
      <c r="X591" s="73">
        <f t="shared" si="180"/>
        <v>0</v>
      </c>
      <c r="Y591" s="83" t="str">
        <f>IF(ISERROR(B591),"",SUM($X$5:X591))</f>
        <v/>
      </c>
      <c r="Z591" s="73">
        <f t="shared" si="181"/>
        <v>0</v>
      </c>
      <c r="AA591" s="83" t="str">
        <f>IF(ISERROR(B591),"",IF(Z591=0,NA(),SUM($Z$5:Z591)))</f>
        <v/>
      </c>
      <c r="AB591" s="83">
        <f t="shared" si="182"/>
        <v>0</v>
      </c>
      <c r="AC591" s="83" t="str">
        <f>IF(ISERROR(B591),"",IF(AB591=0,NA(),SUM($AB$5:AB591)))</f>
        <v/>
      </c>
      <c r="AD591" s="68" t="str">
        <f>IF(ISERROR(AI591),"",IF(AG591=AG590+1,AD590*(1+'Retirement Calculator'!$B$6),AD590))</f>
        <v/>
      </c>
      <c r="AE591" s="135"/>
      <c r="AF591" s="83" t="str">
        <f>IF(AE591="","",NPER((1+'Retirement Calculator'!$B$15)/(1+'Retirement Calculator'!$B$14)-1,-12*AE591,AA591,,1))</f>
        <v/>
      </c>
      <c r="AG591" s="129" t="str">
        <f t="shared" si="186"/>
        <v/>
      </c>
      <c r="AH591" s="43" t="e">
        <f t="shared" si="187"/>
        <v>#N/A</v>
      </c>
      <c r="AI591" s="43" t="e">
        <f>IF(AI590&lt;'Retirement Calculator'!$B$68,AI590+1,NA())</f>
        <v>#N/A</v>
      </c>
      <c r="AJ591" s="47" t="str">
        <f>IF(ISERROR(AI591),"",IF(AG591=AG590+1,AJ590*(1+'Retirement Calculator'!$B$67),AJ590))</f>
        <v/>
      </c>
      <c r="AK591" s="43" t="e">
        <f>IF(ISERROR(AJ591),"",FV((1+'Retirement Calculator'!$B$56)^(1/12)-1,AI591,-AJ591,,0))</f>
        <v>#N/A</v>
      </c>
      <c r="AL591" s="47">
        <f>SUM($AJ$5:AJ591)</f>
        <v>15743347.467671828</v>
      </c>
      <c r="AN591" s="43" t="str">
        <f>IF(C591="","",SUM($C$5:C591))</f>
        <v/>
      </c>
      <c r="AP591" s="43" t="str">
        <f t="shared" si="188"/>
        <v/>
      </c>
      <c r="AQ591" s="43" t="e">
        <f t="shared" si="189"/>
        <v>#N/A</v>
      </c>
      <c r="AR591" s="43" t="e">
        <f>IF(AR590&lt;'Retirement Calculator'!$B$68,AR590+1,NA())</f>
        <v>#N/A</v>
      </c>
      <c r="AS591" s="45" t="str">
        <f>IF(ISERROR(AR591),"",IF(AP591=AP590+1,AS590*(1+'Retirement Calculator'!$B$67),AS590))</f>
        <v/>
      </c>
      <c r="AT591" s="43" t="e">
        <f>IF(ISERROR(AS591),"",FV((1+'Retirement Calculator'!$B$57)^(1/12)-1,AR591,-AS591,,0))</f>
        <v>#N/A</v>
      </c>
      <c r="AU591" s="47" t="e">
        <f>SUM($AJ$5:AS591)</f>
        <v>#N/A</v>
      </c>
      <c r="AW591" s="43" t="str">
        <f>IF(I591="","",SUM($I$5:I591))</f>
        <v/>
      </c>
      <c r="AY591" s="43" t="str">
        <f t="shared" si="190"/>
        <v/>
      </c>
      <c r="AZ591" s="43" t="e">
        <f t="shared" si="191"/>
        <v>#N/A</v>
      </c>
      <c r="BA591" s="43" t="e">
        <f>IF(BA590&lt;'Retirement Calculator'!$B$68,BA590+1,NA())</f>
        <v>#N/A</v>
      </c>
      <c r="BB591" s="45" t="str">
        <f>IF(ISERROR(BA591),"",IF(AY591=AY590+1,BB590*(1+'Retirement Calculator'!$B$67),BB590))</f>
        <v/>
      </c>
      <c r="BC591" s="43" t="e">
        <f>IF(ISERROR(BB591),"",FV((1+'Retirement Calculator'!$B$58)^(1/12)-1,BA591,-BB591,,0))</f>
        <v>#N/A</v>
      </c>
      <c r="BD591" s="47" t="e">
        <f>SUM($AJ$5:BB591)</f>
        <v>#N/A</v>
      </c>
      <c r="BF591" s="43" t="str">
        <f>IF(O591="","",SUM($O$5:O591))</f>
        <v/>
      </c>
      <c r="BH591" s="43" t="str">
        <f t="shared" si="192"/>
        <v/>
      </c>
      <c r="BI591" s="43" t="e">
        <f t="shared" si="193"/>
        <v>#N/A</v>
      </c>
      <c r="BJ591" s="43" t="e">
        <f>IF(BJ590&lt;'Retirement Calculator'!$B$68,BJ590+1,NA())</f>
        <v>#N/A</v>
      </c>
      <c r="BM591" s="43" t="str">
        <f t="shared" si="194"/>
        <v/>
      </c>
      <c r="BN591" s="43" t="e">
        <f t="shared" si="195"/>
        <v>#N/A</v>
      </c>
      <c r="BO591" s="43" t="e">
        <f>IF(BO590&lt;'Retirement Calculator'!$B$68,BO590+1,NA())</f>
        <v>#N/A</v>
      </c>
      <c r="BR591" s="43" t="str">
        <f t="shared" si="196"/>
        <v/>
      </c>
      <c r="BS591" s="43" t="e">
        <f t="shared" si="197"/>
        <v>#N/A</v>
      </c>
      <c r="BT591" s="43" t="e">
        <f>IF(BT590&lt;'Retirement Calculator'!$B$68,BT590+1,NA())</f>
        <v>#N/A</v>
      </c>
      <c r="BW591" s="43" t="str">
        <f t="shared" si="198"/>
        <v/>
      </c>
      <c r="BX591" s="43" t="e">
        <f t="shared" si="199"/>
        <v>#N/A</v>
      </c>
      <c r="BY591" s="43" t="e">
        <f>IF(BY590&lt;'Retirement Calculator'!$B$68,BY590+1,NA())</f>
        <v>#N/A</v>
      </c>
    </row>
    <row r="592" spans="1:77">
      <c r="A592" s="44"/>
      <c r="B592" s="12" t="e">
        <f xml:space="preserve"> IF(ISERROR(F592),NA(),AI592)</f>
        <v>#N/A</v>
      </c>
      <c r="C592" s="71"/>
      <c r="D592" s="104"/>
      <c r="E592" s="99"/>
      <c r="F592" s="102" t="e">
        <f t="shared" si="183"/>
        <v>#N/A</v>
      </c>
      <c r="G592" s="103" t="str">
        <f>IF(D592="","",(D592+G591)*(1+((1+'Retirement Calculator'!$B$56)^(1/12)-1)))</f>
        <v/>
      </c>
      <c r="H592" s="55" t="str">
        <f>IF(C592="","",FV((1+'Retirement Calculator'!$B$56)^(1/12)-1,AI592,-C592,,0))</f>
        <v/>
      </c>
      <c r="I592" s="71"/>
      <c r="J592" s="99"/>
      <c r="K592" s="99"/>
      <c r="L592" s="102" t="e">
        <f t="shared" si="184"/>
        <v>#N/A</v>
      </c>
      <c r="M592" s="12" t="str">
        <f>IF(I592="","",FV((1+'Retirement Calculator'!$B$57)^(1/12)-1,AR592,-I592,,0))</f>
        <v/>
      </c>
      <c r="N592" s="12" t="str">
        <f>IF(J592="","",(J592+N591)*(1+((1+'Retirement Calculator'!$B$57)^(1/12)-1)))</f>
        <v/>
      </c>
      <c r="O592" s="71"/>
      <c r="P592" s="71"/>
      <c r="Q592" s="99"/>
      <c r="R592" s="69" t="e">
        <f t="shared" si="185"/>
        <v>#N/A</v>
      </c>
      <c r="S592" s="12" t="str">
        <f>IF(O592="","",FV((1+'Retirement Calculator'!$B$58)^(1/12)-1,BA592,-O592,,0))</f>
        <v/>
      </c>
      <c r="T592" s="43" t="str">
        <f>IF(P592="","",(P592+T591)*(1+((1+'Retirement Calculator'!$B$58)^(1/12)-1)))</f>
        <v/>
      </c>
      <c r="U592" s="71"/>
      <c r="V592" s="99"/>
      <c r="W592" s="108" t="str">
        <f>IF(U592="","",(U592+W591)*(1+((1+'Retirement Calculator'!$C$65)^(1/12)-1)))</f>
        <v/>
      </c>
      <c r="X592" s="73">
        <f t="shared" si="180"/>
        <v>0</v>
      </c>
      <c r="Y592" s="83" t="str">
        <f>IF(ISERROR(B592),"",SUM($X$5:X592))</f>
        <v/>
      </c>
      <c r="Z592" s="73">
        <f t="shared" si="181"/>
        <v>0</v>
      </c>
      <c r="AA592" s="83" t="str">
        <f>IF(ISERROR(B592),"",IF(Z592=0,NA(),SUM($Z$5:Z592)))</f>
        <v/>
      </c>
      <c r="AB592" s="83">
        <f t="shared" si="182"/>
        <v>0</v>
      </c>
      <c r="AC592" s="83" t="str">
        <f>IF(ISERROR(B592),"",IF(AB592=0,NA(),SUM($AB$5:AB592)))</f>
        <v/>
      </c>
      <c r="AD592" s="68" t="str">
        <f>IF(ISERROR(AI592),"",IF(AG592=AG591+1,AD591*(1+'Retirement Calculator'!$B$6),AD591))</f>
        <v/>
      </c>
      <c r="AE592" s="135"/>
      <c r="AF592" s="83" t="str">
        <f>IF(AE592="","",NPER((1+'Retirement Calculator'!$B$15)/(1+'Retirement Calculator'!$B$14)-1,-12*AE592,AA592,,1))</f>
        <v/>
      </c>
      <c r="AG592" s="129" t="str">
        <f t="shared" si="186"/>
        <v/>
      </c>
      <c r="AH592" s="43" t="e">
        <f t="shared" si="187"/>
        <v>#N/A</v>
      </c>
      <c r="AI592" s="43" t="e">
        <f>IF(AI591&lt;'Retirement Calculator'!$B$68,AI591+1,NA())</f>
        <v>#N/A</v>
      </c>
      <c r="AJ592" s="47" t="str">
        <f>IF(ISERROR(AI592),"",IF(AG592=AG591+1,AJ591*(1+'Retirement Calculator'!$B$67),AJ591))</f>
        <v/>
      </c>
      <c r="AK592" s="43" t="e">
        <f>IF(ISERROR(AJ592),"",FV((1+'Retirement Calculator'!$B$56)^(1/12)-1,AI592,-AJ592,,0))</f>
        <v>#N/A</v>
      </c>
      <c r="AL592" s="47">
        <f>SUM($AJ$5:AJ592)</f>
        <v>15743347.467671828</v>
      </c>
      <c r="AN592" s="43" t="str">
        <f>IF(C592="","",SUM($C$5:C592))</f>
        <v/>
      </c>
      <c r="AP592" s="43" t="str">
        <f t="shared" si="188"/>
        <v/>
      </c>
      <c r="AQ592" s="43" t="e">
        <f t="shared" si="189"/>
        <v>#N/A</v>
      </c>
      <c r="AR592" s="43" t="e">
        <f>IF(AR591&lt;'Retirement Calculator'!$B$68,AR591+1,NA())</f>
        <v>#N/A</v>
      </c>
      <c r="AS592" s="45" t="str">
        <f>IF(ISERROR(AR592),"",IF(AP592=AP591+1,AS591*(1+'Retirement Calculator'!$B$67),AS591))</f>
        <v/>
      </c>
      <c r="AT592" s="43" t="e">
        <f>IF(ISERROR(AS592),"",FV((1+'Retirement Calculator'!$B$57)^(1/12)-1,AR592,-AS592,,0))</f>
        <v>#N/A</v>
      </c>
      <c r="AU592" s="47" t="e">
        <f>SUM($AJ$5:AS592)</f>
        <v>#N/A</v>
      </c>
      <c r="AW592" s="43" t="str">
        <f>IF(I592="","",SUM($I$5:I592))</f>
        <v/>
      </c>
      <c r="AY592" s="43" t="str">
        <f t="shared" si="190"/>
        <v/>
      </c>
      <c r="AZ592" s="43" t="e">
        <f t="shared" si="191"/>
        <v>#N/A</v>
      </c>
      <c r="BA592" s="43" t="e">
        <f>IF(BA591&lt;'Retirement Calculator'!$B$68,BA591+1,NA())</f>
        <v>#N/A</v>
      </c>
      <c r="BB592" s="45" t="str">
        <f>IF(ISERROR(BA592),"",IF(AY592=AY591+1,BB591*(1+'Retirement Calculator'!$B$67),BB591))</f>
        <v/>
      </c>
      <c r="BC592" s="43" t="e">
        <f>IF(ISERROR(BB592),"",FV((1+'Retirement Calculator'!$B$58)^(1/12)-1,BA592,-BB592,,0))</f>
        <v>#N/A</v>
      </c>
      <c r="BD592" s="47" t="e">
        <f>SUM($AJ$5:BB592)</f>
        <v>#N/A</v>
      </c>
      <c r="BF592" s="43" t="str">
        <f>IF(O592="","",SUM($O$5:O592))</f>
        <v/>
      </c>
      <c r="BH592" s="43" t="str">
        <f t="shared" si="192"/>
        <v/>
      </c>
      <c r="BI592" s="43" t="e">
        <f t="shared" si="193"/>
        <v>#N/A</v>
      </c>
      <c r="BJ592" s="43" t="e">
        <f>IF(BJ591&lt;'Retirement Calculator'!$B$68,BJ591+1,NA())</f>
        <v>#N/A</v>
      </c>
      <c r="BM592" s="43" t="str">
        <f t="shared" si="194"/>
        <v/>
      </c>
      <c r="BN592" s="43" t="e">
        <f t="shared" si="195"/>
        <v>#N/A</v>
      </c>
      <c r="BO592" s="43" t="e">
        <f>IF(BO591&lt;'Retirement Calculator'!$B$68,BO591+1,NA())</f>
        <v>#N/A</v>
      </c>
      <c r="BR592" s="43" t="str">
        <f t="shared" si="196"/>
        <v/>
      </c>
      <c r="BS592" s="43" t="e">
        <f t="shared" si="197"/>
        <v>#N/A</v>
      </c>
      <c r="BT592" s="43" t="e">
        <f>IF(BT591&lt;'Retirement Calculator'!$B$68,BT591+1,NA())</f>
        <v>#N/A</v>
      </c>
      <c r="BW592" s="43" t="str">
        <f t="shared" si="198"/>
        <v/>
      </c>
      <c r="BX592" s="43" t="e">
        <f t="shared" si="199"/>
        <v>#N/A</v>
      </c>
      <c r="BY592" s="43" t="e">
        <f>IF(BY591&lt;'Retirement Calculator'!$B$68,BY591+1,NA())</f>
        <v>#N/A</v>
      </c>
    </row>
    <row r="593" spans="1:77">
      <c r="A593" s="44"/>
      <c r="B593" s="12" t="e">
        <f xml:space="preserve"> IF(ISERROR(F593),NA(),AI593)</f>
        <v>#N/A</v>
      </c>
      <c r="C593" s="71"/>
      <c r="D593" s="104"/>
      <c r="E593" s="99"/>
      <c r="F593" s="102" t="e">
        <f t="shared" si="183"/>
        <v>#N/A</v>
      </c>
      <c r="G593" s="103" t="str">
        <f>IF(D593="","",(D593+G592)*(1+((1+'Retirement Calculator'!$B$56)^(1/12)-1)))</f>
        <v/>
      </c>
      <c r="H593" s="55" t="str">
        <f>IF(C593="","",FV((1+'Retirement Calculator'!$B$56)^(1/12)-1,AI593,-C593,,0))</f>
        <v/>
      </c>
      <c r="I593" s="71"/>
      <c r="J593" s="99"/>
      <c r="K593" s="99"/>
      <c r="L593" s="102" t="e">
        <f t="shared" si="184"/>
        <v>#N/A</v>
      </c>
      <c r="M593" s="12" t="str">
        <f>IF(I593="","",FV((1+'Retirement Calculator'!$B$57)^(1/12)-1,AR593,-I593,,0))</f>
        <v/>
      </c>
      <c r="N593" s="12" t="str">
        <f>IF(J593="","",(J593+N592)*(1+((1+'Retirement Calculator'!$B$57)^(1/12)-1)))</f>
        <v/>
      </c>
      <c r="O593" s="71"/>
      <c r="P593" s="71"/>
      <c r="Q593" s="99"/>
      <c r="R593" s="69" t="e">
        <f t="shared" si="185"/>
        <v>#N/A</v>
      </c>
      <c r="S593" s="12" t="str">
        <f>IF(O593="","",FV((1+'Retirement Calculator'!$B$58)^(1/12)-1,BA593,-O593,,0))</f>
        <v/>
      </c>
      <c r="T593" s="43" t="str">
        <f>IF(P593="","",(P593+T592)*(1+((1+'Retirement Calculator'!$B$58)^(1/12)-1)))</f>
        <v/>
      </c>
      <c r="U593" s="71"/>
      <c r="V593" s="99"/>
      <c r="W593" s="108" t="str">
        <f>IF(U593="","",(U593+W592)*(1+((1+'Retirement Calculator'!$C$65)^(1/12)-1)))</f>
        <v/>
      </c>
      <c r="X593" s="73">
        <f t="shared" si="180"/>
        <v>0</v>
      </c>
      <c r="Y593" s="83" t="str">
        <f>IF(ISERROR(B593),"",SUM($X$5:X593))</f>
        <v/>
      </c>
      <c r="Z593" s="73">
        <f t="shared" si="181"/>
        <v>0</v>
      </c>
      <c r="AA593" s="83" t="str">
        <f>IF(ISERROR(B593),"",IF(Z593=0,NA(),SUM($Z$5:Z593)))</f>
        <v/>
      </c>
      <c r="AB593" s="83">
        <f t="shared" si="182"/>
        <v>0</v>
      </c>
      <c r="AC593" s="83" t="str">
        <f>IF(ISERROR(B593),"",IF(AB593=0,NA(),SUM($AB$5:AB593)))</f>
        <v/>
      </c>
      <c r="AD593" s="68" t="str">
        <f>IF(ISERROR(AI593),"",IF(AG593=AG592+1,AD592*(1+'Retirement Calculator'!$B$6),AD592))</f>
        <v/>
      </c>
      <c r="AE593" s="135"/>
      <c r="AF593" s="83" t="str">
        <f>IF(AE593="","",NPER((1+'Retirement Calculator'!$B$15)/(1+'Retirement Calculator'!$B$14)-1,-12*AE593,AA593,,1))</f>
        <v/>
      </c>
      <c r="AG593" s="129" t="str">
        <f t="shared" si="186"/>
        <v/>
      </c>
      <c r="AH593" s="43" t="e">
        <f t="shared" si="187"/>
        <v>#N/A</v>
      </c>
      <c r="AI593" s="43" t="e">
        <f>IF(AI592&lt;'Retirement Calculator'!$B$68,AI592+1,NA())</f>
        <v>#N/A</v>
      </c>
      <c r="AJ593" s="47" t="str">
        <f>IF(ISERROR(AI593),"",IF(AG593=AG592+1,AJ592*(1+'Retirement Calculator'!$B$67),AJ592))</f>
        <v/>
      </c>
      <c r="AK593" s="43" t="e">
        <f>IF(ISERROR(AJ593),"",FV((1+'Retirement Calculator'!$B$56)^(1/12)-1,AI593,-AJ593,,0))</f>
        <v>#N/A</v>
      </c>
      <c r="AL593" s="47">
        <f>SUM($AJ$5:AJ593)</f>
        <v>15743347.467671828</v>
      </c>
      <c r="AN593" s="43" t="str">
        <f>IF(C593="","",SUM($C$5:C593))</f>
        <v/>
      </c>
      <c r="AP593" s="43" t="str">
        <f t="shared" si="188"/>
        <v/>
      </c>
      <c r="AQ593" s="43" t="e">
        <f t="shared" si="189"/>
        <v>#N/A</v>
      </c>
      <c r="AR593" s="43" t="e">
        <f>IF(AR592&lt;'Retirement Calculator'!$B$68,AR592+1,NA())</f>
        <v>#N/A</v>
      </c>
      <c r="AS593" s="45" t="str">
        <f>IF(ISERROR(AR593),"",IF(AP593=AP592+1,AS592*(1+'Retirement Calculator'!$B$67),AS592))</f>
        <v/>
      </c>
      <c r="AT593" s="43" t="e">
        <f>IF(ISERROR(AS593),"",FV((1+'Retirement Calculator'!$B$57)^(1/12)-1,AR593,-AS593,,0))</f>
        <v>#N/A</v>
      </c>
      <c r="AU593" s="47" t="e">
        <f>SUM($AJ$5:AS593)</f>
        <v>#N/A</v>
      </c>
      <c r="AW593" s="43" t="str">
        <f>IF(I593="","",SUM($I$5:I593))</f>
        <v/>
      </c>
      <c r="AY593" s="43" t="str">
        <f t="shared" si="190"/>
        <v/>
      </c>
      <c r="AZ593" s="43" t="e">
        <f t="shared" si="191"/>
        <v>#N/A</v>
      </c>
      <c r="BA593" s="43" t="e">
        <f>IF(BA592&lt;'Retirement Calculator'!$B$68,BA592+1,NA())</f>
        <v>#N/A</v>
      </c>
      <c r="BB593" s="45" t="str">
        <f>IF(ISERROR(BA593),"",IF(AY593=AY592+1,BB592*(1+'Retirement Calculator'!$B$67),BB592))</f>
        <v/>
      </c>
      <c r="BC593" s="43" t="e">
        <f>IF(ISERROR(BB593),"",FV((1+'Retirement Calculator'!$B$58)^(1/12)-1,BA593,-BB593,,0))</f>
        <v>#N/A</v>
      </c>
      <c r="BD593" s="47" t="e">
        <f>SUM($AJ$5:BB593)</f>
        <v>#N/A</v>
      </c>
      <c r="BF593" s="43" t="str">
        <f>IF(O593="","",SUM($O$5:O593))</f>
        <v/>
      </c>
      <c r="BH593" s="43" t="str">
        <f t="shared" si="192"/>
        <v/>
      </c>
      <c r="BI593" s="43" t="e">
        <f t="shared" si="193"/>
        <v>#N/A</v>
      </c>
      <c r="BJ593" s="43" t="e">
        <f>IF(BJ592&lt;'Retirement Calculator'!$B$68,BJ592+1,NA())</f>
        <v>#N/A</v>
      </c>
      <c r="BM593" s="43" t="str">
        <f t="shared" si="194"/>
        <v/>
      </c>
      <c r="BN593" s="43" t="e">
        <f t="shared" si="195"/>
        <v>#N/A</v>
      </c>
      <c r="BO593" s="43" t="e">
        <f>IF(BO592&lt;'Retirement Calculator'!$B$68,BO592+1,NA())</f>
        <v>#N/A</v>
      </c>
      <c r="BR593" s="43" t="str">
        <f t="shared" si="196"/>
        <v/>
      </c>
      <c r="BS593" s="43" t="e">
        <f t="shared" si="197"/>
        <v>#N/A</v>
      </c>
      <c r="BT593" s="43" t="e">
        <f>IF(BT592&lt;'Retirement Calculator'!$B$68,BT592+1,NA())</f>
        <v>#N/A</v>
      </c>
      <c r="BW593" s="43" t="str">
        <f t="shared" si="198"/>
        <v/>
      </c>
      <c r="BX593" s="43" t="e">
        <f t="shared" si="199"/>
        <v>#N/A</v>
      </c>
      <c r="BY593" s="43" t="e">
        <f>IF(BY592&lt;'Retirement Calculator'!$B$68,BY592+1,NA())</f>
        <v>#N/A</v>
      </c>
    </row>
    <row r="594" spans="1:77">
      <c r="A594" s="44"/>
      <c r="B594" s="12" t="e">
        <f xml:space="preserve"> IF(ISERROR(F594),NA(),AI594)</f>
        <v>#N/A</v>
      </c>
      <c r="C594" s="71"/>
      <c r="D594" s="104"/>
      <c r="E594" s="99"/>
      <c r="F594" s="102" t="e">
        <f t="shared" si="183"/>
        <v>#N/A</v>
      </c>
      <c r="G594" s="103" t="str">
        <f>IF(D594="","",(D594+G593)*(1+((1+'Retirement Calculator'!$B$56)^(1/12)-1)))</f>
        <v/>
      </c>
      <c r="H594" s="55" t="str">
        <f>IF(C594="","",FV((1+'Retirement Calculator'!$B$56)^(1/12)-1,AI594,-C594,,0))</f>
        <v/>
      </c>
      <c r="I594" s="71"/>
      <c r="J594" s="99"/>
      <c r="K594" s="99"/>
      <c r="L594" s="102" t="e">
        <f t="shared" si="184"/>
        <v>#N/A</v>
      </c>
      <c r="M594" s="12" t="str">
        <f>IF(I594="","",FV((1+'Retirement Calculator'!$B$57)^(1/12)-1,AR594,-I594,,0))</f>
        <v/>
      </c>
      <c r="N594" s="12" t="str">
        <f>IF(J594="","",(J594+N593)*(1+((1+'Retirement Calculator'!$B$57)^(1/12)-1)))</f>
        <v/>
      </c>
      <c r="O594" s="71"/>
      <c r="P594" s="71"/>
      <c r="Q594" s="99"/>
      <c r="R594" s="69" t="e">
        <f t="shared" si="185"/>
        <v>#N/A</v>
      </c>
      <c r="S594" s="12" t="str">
        <f>IF(O594="","",FV((1+'Retirement Calculator'!$B$58)^(1/12)-1,BA594,-O594,,0))</f>
        <v/>
      </c>
      <c r="T594" s="43" t="str">
        <f>IF(P594="","",(P594+T593)*(1+((1+'Retirement Calculator'!$B$58)^(1/12)-1)))</f>
        <v/>
      </c>
      <c r="U594" s="71"/>
      <c r="V594" s="99"/>
      <c r="W594" s="108" t="str">
        <f>IF(U594="","",(U594+W593)*(1+((1+'Retirement Calculator'!$C$65)^(1/12)-1)))</f>
        <v/>
      </c>
      <c r="X594" s="73">
        <f t="shared" si="180"/>
        <v>0</v>
      </c>
      <c r="Y594" s="83" t="str">
        <f>IF(ISERROR(B594),"",SUM($X$5:X594))</f>
        <v/>
      </c>
      <c r="Z594" s="73">
        <f t="shared" si="181"/>
        <v>0</v>
      </c>
      <c r="AA594" s="83" t="str">
        <f>IF(ISERROR(B594),"",IF(Z594=0,NA(),SUM($Z$5:Z594)))</f>
        <v/>
      </c>
      <c r="AB594" s="83">
        <f t="shared" si="182"/>
        <v>0</v>
      </c>
      <c r="AC594" s="83" t="str">
        <f>IF(ISERROR(B594),"",IF(AB594=0,NA(),SUM($AB$5:AB594)))</f>
        <v/>
      </c>
      <c r="AD594" s="68" t="str">
        <f>IF(ISERROR(AI594),"",IF(AG594=AG593+1,AD593*(1+'Retirement Calculator'!$B$6),AD593))</f>
        <v/>
      </c>
      <c r="AE594" s="135"/>
      <c r="AF594" s="83" t="str">
        <f>IF(AE594="","",NPER((1+'Retirement Calculator'!$B$15)/(1+'Retirement Calculator'!$B$14)-1,-12*AE594,AA594,,1))</f>
        <v/>
      </c>
      <c r="AG594" s="129" t="str">
        <f t="shared" si="186"/>
        <v/>
      </c>
      <c r="AH594" s="43" t="e">
        <f t="shared" si="187"/>
        <v>#N/A</v>
      </c>
      <c r="AI594" s="43" t="e">
        <f>IF(AI593&lt;'Retirement Calculator'!$B$68,AI593+1,NA())</f>
        <v>#N/A</v>
      </c>
      <c r="AJ594" s="47" t="str">
        <f>IF(ISERROR(AI594),"",IF(AG594=AG593+1,AJ593*(1+'Retirement Calculator'!$B$67),AJ593))</f>
        <v/>
      </c>
      <c r="AK594" s="43" t="e">
        <f>IF(ISERROR(AJ594),"",FV((1+'Retirement Calculator'!$B$56)^(1/12)-1,AI594,-AJ594,,0))</f>
        <v>#N/A</v>
      </c>
      <c r="AL594" s="47">
        <f>SUM($AJ$5:AJ594)</f>
        <v>15743347.467671828</v>
      </c>
      <c r="AN594" s="43" t="str">
        <f>IF(C594="","",SUM($C$5:C594))</f>
        <v/>
      </c>
      <c r="AP594" s="43" t="str">
        <f t="shared" si="188"/>
        <v/>
      </c>
      <c r="AQ594" s="43" t="e">
        <f t="shared" si="189"/>
        <v>#N/A</v>
      </c>
      <c r="AR594" s="43" t="e">
        <f>IF(AR593&lt;'Retirement Calculator'!$B$68,AR593+1,NA())</f>
        <v>#N/A</v>
      </c>
      <c r="AS594" s="45" t="str">
        <f>IF(ISERROR(AR594),"",IF(AP594=AP593+1,AS593*(1+'Retirement Calculator'!$B$67),AS593))</f>
        <v/>
      </c>
      <c r="AT594" s="43" t="e">
        <f>IF(ISERROR(AS594),"",FV((1+'Retirement Calculator'!$B$57)^(1/12)-1,AR594,-AS594,,0))</f>
        <v>#N/A</v>
      </c>
      <c r="AU594" s="47" t="e">
        <f>SUM($AJ$5:AS594)</f>
        <v>#N/A</v>
      </c>
      <c r="AW594" s="43" t="str">
        <f>IF(I594="","",SUM($I$5:I594))</f>
        <v/>
      </c>
      <c r="AY594" s="43" t="str">
        <f t="shared" si="190"/>
        <v/>
      </c>
      <c r="AZ594" s="43" t="e">
        <f t="shared" si="191"/>
        <v>#N/A</v>
      </c>
      <c r="BA594" s="43" t="e">
        <f>IF(BA593&lt;'Retirement Calculator'!$B$68,BA593+1,NA())</f>
        <v>#N/A</v>
      </c>
      <c r="BB594" s="45" t="str">
        <f>IF(ISERROR(BA594),"",IF(AY594=AY593+1,BB593*(1+'Retirement Calculator'!$B$67),BB593))</f>
        <v/>
      </c>
      <c r="BC594" s="43" t="e">
        <f>IF(ISERROR(BB594),"",FV((1+'Retirement Calculator'!$B$58)^(1/12)-1,BA594,-BB594,,0))</f>
        <v>#N/A</v>
      </c>
      <c r="BD594" s="47" t="e">
        <f>SUM($AJ$5:BB594)</f>
        <v>#N/A</v>
      </c>
      <c r="BF594" s="43" t="str">
        <f>IF(O594="","",SUM($O$5:O594))</f>
        <v/>
      </c>
      <c r="BH594" s="43" t="str">
        <f t="shared" si="192"/>
        <v/>
      </c>
      <c r="BI594" s="43" t="e">
        <f t="shared" si="193"/>
        <v>#N/A</v>
      </c>
      <c r="BJ594" s="43" t="e">
        <f>IF(BJ593&lt;'Retirement Calculator'!$B$68,BJ593+1,NA())</f>
        <v>#N/A</v>
      </c>
      <c r="BM594" s="43" t="str">
        <f t="shared" si="194"/>
        <v/>
      </c>
      <c r="BN594" s="43" t="e">
        <f t="shared" si="195"/>
        <v>#N/A</v>
      </c>
      <c r="BO594" s="43" t="e">
        <f>IF(BO593&lt;'Retirement Calculator'!$B$68,BO593+1,NA())</f>
        <v>#N/A</v>
      </c>
      <c r="BR594" s="43" t="str">
        <f t="shared" si="196"/>
        <v/>
      </c>
      <c r="BS594" s="43" t="e">
        <f t="shared" si="197"/>
        <v>#N/A</v>
      </c>
      <c r="BT594" s="43" t="e">
        <f>IF(BT593&lt;'Retirement Calculator'!$B$68,BT593+1,NA())</f>
        <v>#N/A</v>
      </c>
      <c r="BW594" s="43" t="str">
        <f t="shared" si="198"/>
        <v/>
      </c>
      <c r="BX594" s="43" t="e">
        <f t="shared" si="199"/>
        <v>#N/A</v>
      </c>
      <c r="BY594" s="43" t="e">
        <f>IF(BY593&lt;'Retirement Calculator'!$B$68,BY593+1,NA())</f>
        <v>#N/A</v>
      </c>
    </row>
    <row r="595" spans="1:77">
      <c r="A595" s="44"/>
      <c r="B595" s="12" t="e">
        <f xml:space="preserve"> IF(ISERROR(F595),NA(),AI595)</f>
        <v>#N/A</v>
      </c>
      <c r="C595" s="71"/>
      <c r="D595" s="104"/>
      <c r="E595" s="99"/>
      <c r="F595" s="102" t="e">
        <f t="shared" si="183"/>
        <v>#N/A</v>
      </c>
      <c r="G595" s="103" t="str">
        <f>IF(D595="","",(D595+G594)*(1+((1+'Retirement Calculator'!$B$56)^(1/12)-1)))</f>
        <v/>
      </c>
      <c r="H595" s="55" t="str">
        <f>IF(C595="","",FV((1+'Retirement Calculator'!$B$56)^(1/12)-1,AI595,-C595,,0))</f>
        <v/>
      </c>
      <c r="I595" s="71"/>
      <c r="J595" s="99"/>
      <c r="K595" s="99"/>
      <c r="L595" s="102" t="e">
        <f t="shared" si="184"/>
        <v>#N/A</v>
      </c>
      <c r="M595" s="12" t="str">
        <f>IF(I595="","",FV((1+'Retirement Calculator'!$B$57)^(1/12)-1,AR595,-I595,,0))</f>
        <v/>
      </c>
      <c r="N595" s="12" t="str">
        <f>IF(J595="","",(J595+N594)*(1+((1+'Retirement Calculator'!$B$57)^(1/12)-1)))</f>
        <v/>
      </c>
      <c r="O595" s="71"/>
      <c r="P595" s="71"/>
      <c r="Q595" s="99"/>
      <c r="R595" s="69" t="e">
        <f t="shared" si="185"/>
        <v>#N/A</v>
      </c>
      <c r="S595" s="12" t="str">
        <f>IF(O595="","",FV((1+'Retirement Calculator'!$B$58)^(1/12)-1,BA595,-O595,,0))</f>
        <v/>
      </c>
      <c r="T595" s="43" t="str">
        <f>IF(P595="","",(P595+T594)*(1+((1+'Retirement Calculator'!$B$58)^(1/12)-1)))</f>
        <v/>
      </c>
      <c r="U595" s="71"/>
      <c r="V595" s="99"/>
      <c r="W595" s="108" t="str">
        <f>IF(U595="","",(U595+W594)*(1+((1+'Retirement Calculator'!$C$65)^(1/12)-1)))</f>
        <v/>
      </c>
      <c r="X595" s="73">
        <f t="shared" si="180"/>
        <v>0</v>
      </c>
      <c r="Y595" s="83" t="str">
        <f>IF(ISERROR(B595),"",SUM($X$5:X595))</f>
        <v/>
      </c>
      <c r="Z595" s="73">
        <f t="shared" si="181"/>
        <v>0</v>
      </c>
      <c r="AA595" s="83" t="str">
        <f>IF(ISERROR(B595),"",IF(Z595=0,NA(),SUM($Z$5:Z595)))</f>
        <v/>
      </c>
      <c r="AB595" s="83">
        <f t="shared" si="182"/>
        <v>0</v>
      </c>
      <c r="AC595" s="83" t="str">
        <f>IF(ISERROR(B595),"",IF(AB595=0,NA(),SUM($AB$5:AB595)))</f>
        <v/>
      </c>
      <c r="AD595" s="68" t="str">
        <f>IF(ISERROR(AI595),"",IF(AG595=AG594+1,AD594*(1+'Retirement Calculator'!$B$6),AD594))</f>
        <v/>
      </c>
      <c r="AE595" s="135"/>
      <c r="AF595" s="83" t="str">
        <f>IF(AE595="","",NPER((1+'Retirement Calculator'!$B$15)/(1+'Retirement Calculator'!$B$14)-1,-12*AE595,AA595,,1))</f>
        <v/>
      </c>
      <c r="AG595" s="129" t="str">
        <f t="shared" si="186"/>
        <v/>
      </c>
      <c r="AH595" s="43" t="e">
        <f t="shared" si="187"/>
        <v>#N/A</v>
      </c>
      <c r="AI595" s="43" t="e">
        <f>IF(AI594&lt;'Retirement Calculator'!$B$68,AI594+1,NA())</f>
        <v>#N/A</v>
      </c>
      <c r="AJ595" s="47" t="str">
        <f>IF(ISERROR(AI595),"",IF(AG595=AG594+1,AJ594*(1+'Retirement Calculator'!$B$67),AJ594))</f>
        <v/>
      </c>
      <c r="AK595" s="43" t="e">
        <f>IF(ISERROR(AJ595),"",FV((1+'Retirement Calculator'!$B$56)^(1/12)-1,AI595,-AJ595,,0))</f>
        <v>#N/A</v>
      </c>
      <c r="AL595" s="47">
        <f>SUM($AJ$5:AJ595)</f>
        <v>15743347.467671828</v>
      </c>
      <c r="AN595" s="43" t="str">
        <f>IF(C595="","",SUM($C$5:C595))</f>
        <v/>
      </c>
      <c r="AP595" s="43" t="str">
        <f t="shared" si="188"/>
        <v/>
      </c>
      <c r="AQ595" s="43" t="e">
        <f t="shared" si="189"/>
        <v>#N/A</v>
      </c>
      <c r="AR595" s="43" t="e">
        <f>IF(AR594&lt;'Retirement Calculator'!$B$68,AR594+1,NA())</f>
        <v>#N/A</v>
      </c>
      <c r="AS595" s="45" t="str">
        <f>IF(ISERROR(AR595),"",IF(AP595=AP594+1,AS594*(1+'Retirement Calculator'!$B$67),AS594))</f>
        <v/>
      </c>
      <c r="AT595" s="43" t="e">
        <f>IF(ISERROR(AS595),"",FV((1+'Retirement Calculator'!$B$57)^(1/12)-1,AR595,-AS595,,0))</f>
        <v>#N/A</v>
      </c>
      <c r="AU595" s="47" t="e">
        <f>SUM($AJ$5:AS595)</f>
        <v>#N/A</v>
      </c>
      <c r="AW595" s="43" t="str">
        <f>IF(I595="","",SUM($I$5:I595))</f>
        <v/>
      </c>
      <c r="AY595" s="43" t="str">
        <f t="shared" si="190"/>
        <v/>
      </c>
      <c r="AZ595" s="43" t="e">
        <f t="shared" si="191"/>
        <v>#N/A</v>
      </c>
      <c r="BA595" s="43" t="e">
        <f>IF(BA594&lt;'Retirement Calculator'!$B$68,BA594+1,NA())</f>
        <v>#N/A</v>
      </c>
      <c r="BB595" s="45" t="str">
        <f>IF(ISERROR(BA595),"",IF(AY595=AY594+1,BB594*(1+'Retirement Calculator'!$B$67),BB594))</f>
        <v/>
      </c>
      <c r="BC595" s="43" t="e">
        <f>IF(ISERROR(BB595),"",FV((1+'Retirement Calculator'!$B$58)^(1/12)-1,BA595,-BB595,,0))</f>
        <v>#N/A</v>
      </c>
      <c r="BD595" s="47" t="e">
        <f>SUM($AJ$5:BB595)</f>
        <v>#N/A</v>
      </c>
      <c r="BF595" s="43" t="str">
        <f>IF(O595="","",SUM($O$5:O595))</f>
        <v/>
      </c>
      <c r="BH595" s="43" t="str">
        <f t="shared" si="192"/>
        <v/>
      </c>
      <c r="BI595" s="43" t="e">
        <f t="shared" si="193"/>
        <v>#N/A</v>
      </c>
      <c r="BJ595" s="43" t="e">
        <f>IF(BJ594&lt;'Retirement Calculator'!$B$68,BJ594+1,NA())</f>
        <v>#N/A</v>
      </c>
      <c r="BM595" s="43" t="str">
        <f t="shared" si="194"/>
        <v/>
      </c>
      <c r="BN595" s="43" t="e">
        <f t="shared" si="195"/>
        <v>#N/A</v>
      </c>
      <c r="BO595" s="43" t="e">
        <f>IF(BO594&lt;'Retirement Calculator'!$B$68,BO594+1,NA())</f>
        <v>#N/A</v>
      </c>
      <c r="BR595" s="43" t="str">
        <f t="shared" si="196"/>
        <v/>
      </c>
      <c r="BS595" s="43" t="e">
        <f t="shared" si="197"/>
        <v>#N/A</v>
      </c>
      <c r="BT595" s="43" t="e">
        <f>IF(BT594&lt;'Retirement Calculator'!$B$68,BT594+1,NA())</f>
        <v>#N/A</v>
      </c>
      <c r="BW595" s="43" t="str">
        <f t="shared" si="198"/>
        <v/>
      </c>
      <c r="BX595" s="43" t="e">
        <f t="shared" si="199"/>
        <v>#N/A</v>
      </c>
      <c r="BY595" s="43" t="e">
        <f>IF(BY594&lt;'Retirement Calculator'!$B$68,BY594+1,NA())</f>
        <v>#N/A</v>
      </c>
    </row>
    <row r="596" spans="1:77">
      <c r="A596" s="44"/>
      <c r="B596" s="12" t="e">
        <f xml:space="preserve"> IF(ISERROR(F596),NA(),AI596)</f>
        <v>#N/A</v>
      </c>
      <c r="C596" s="71"/>
      <c r="D596" s="104"/>
      <c r="E596" s="99"/>
      <c r="F596" s="102" t="e">
        <f t="shared" si="183"/>
        <v>#N/A</v>
      </c>
      <c r="G596" s="103" t="str">
        <f>IF(D596="","",(D596+G595)*(1+((1+'Retirement Calculator'!$B$56)^(1/12)-1)))</f>
        <v/>
      </c>
      <c r="H596" s="55" t="str">
        <f>IF(C596="","",FV((1+'Retirement Calculator'!$B$56)^(1/12)-1,AI596,-C596,,0))</f>
        <v/>
      </c>
      <c r="I596" s="71"/>
      <c r="J596" s="99"/>
      <c r="K596" s="99"/>
      <c r="L596" s="102" t="e">
        <f t="shared" si="184"/>
        <v>#N/A</v>
      </c>
      <c r="M596" s="12" t="str">
        <f>IF(I596="","",FV((1+'Retirement Calculator'!$B$57)^(1/12)-1,AR596,-I596,,0))</f>
        <v/>
      </c>
      <c r="N596" s="12" t="str">
        <f>IF(J596="","",(J596+N595)*(1+((1+'Retirement Calculator'!$B$57)^(1/12)-1)))</f>
        <v/>
      </c>
      <c r="O596" s="71"/>
      <c r="P596" s="71"/>
      <c r="Q596" s="99"/>
      <c r="R596" s="69" t="e">
        <f t="shared" si="185"/>
        <v>#N/A</v>
      </c>
      <c r="S596" s="12" t="str">
        <f>IF(O596="","",FV((1+'Retirement Calculator'!$B$58)^(1/12)-1,BA596,-O596,,0))</f>
        <v/>
      </c>
      <c r="T596" s="43" t="str">
        <f>IF(P596="","",(P596+T595)*(1+((1+'Retirement Calculator'!$B$58)^(1/12)-1)))</f>
        <v/>
      </c>
      <c r="U596" s="71"/>
      <c r="V596" s="99"/>
      <c r="W596" s="108" t="str">
        <f>IF(U596="","",(U596+W595)*(1+((1+'Retirement Calculator'!$C$65)^(1/12)-1)))</f>
        <v/>
      </c>
      <c r="X596" s="73">
        <f t="shared" si="180"/>
        <v>0</v>
      </c>
      <c r="Y596" s="83" t="str">
        <f>IF(ISERROR(B596),"",SUM($X$5:X596))</f>
        <v/>
      </c>
      <c r="Z596" s="73">
        <f t="shared" si="181"/>
        <v>0</v>
      </c>
      <c r="AA596" s="83" t="str">
        <f>IF(ISERROR(B596),"",IF(Z596=0,NA(),SUM($Z$5:Z596)))</f>
        <v/>
      </c>
      <c r="AB596" s="83">
        <f t="shared" si="182"/>
        <v>0</v>
      </c>
      <c r="AC596" s="83" t="str">
        <f>IF(ISERROR(B596),"",IF(AB596=0,NA(),SUM($AB$5:AB596)))</f>
        <v/>
      </c>
      <c r="AD596" s="68" t="str">
        <f>IF(ISERROR(AI596),"",IF(AG596=AG595+1,AD595*(1+'Retirement Calculator'!$B$6),AD595))</f>
        <v/>
      </c>
      <c r="AE596" s="135"/>
      <c r="AF596" s="83" t="str">
        <f>IF(AE596="","",NPER((1+'Retirement Calculator'!$B$15)/(1+'Retirement Calculator'!$B$14)-1,-12*AE596,AA596,,1))</f>
        <v/>
      </c>
      <c r="AG596" s="129" t="str">
        <f t="shared" si="186"/>
        <v/>
      </c>
      <c r="AH596" s="43" t="e">
        <f t="shared" si="187"/>
        <v>#N/A</v>
      </c>
      <c r="AI596" s="43" t="e">
        <f>IF(AI595&lt;'Retirement Calculator'!$B$68,AI595+1,NA())</f>
        <v>#N/A</v>
      </c>
      <c r="AJ596" s="47" t="str">
        <f>IF(ISERROR(AI596),"",IF(AG596=AG595+1,AJ595*(1+'Retirement Calculator'!$B$67),AJ595))</f>
        <v/>
      </c>
      <c r="AK596" s="43" t="e">
        <f>IF(ISERROR(AJ596),"",FV((1+'Retirement Calculator'!$B$56)^(1/12)-1,AI596,-AJ596,,0))</f>
        <v>#N/A</v>
      </c>
      <c r="AL596" s="47">
        <f>SUM($AJ$5:AJ596)</f>
        <v>15743347.467671828</v>
      </c>
      <c r="AN596" s="43" t="str">
        <f>IF(C596="","",SUM($C$5:C596))</f>
        <v/>
      </c>
      <c r="AP596" s="43" t="str">
        <f t="shared" si="188"/>
        <v/>
      </c>
      <c r="AQ596" s="43" t="e">
        <f t="shared" si="189"/>
        <v>#N/A</v>
      </c>
      <c r="AR596" s="43" t="e">
        <f>IF(AR595&lt;'Retirement Calculator'!$B$68,AR595+1,NA())</f>
        <v>#N/A</v>
      </c>
      <c r="AS596" s="45" t="str">
        <f>IF(ISERROR(AR596),"",IF(AP596=AP595+1,AS595*(1+'Retirement Calculator'!$B$67),AS595))</f>
        <v/>
      </c>
      <c r="AT596" s="43" t="e">
        <f>IF(ISERROR(AS596),"",FV((1+'Retirement Calculator'!$B$57)^(1/12)-1,AR596,-AS596,,0))</f>
        <v>#N/A</v>
      </c>
      <c r="AU596" s="47" t="e">
        <f>SUM($AJ$5:AS596)</f>
        <v>#N/A</v>
      </c>
      <c r="AW596" s="43" t="str">
        <f>IF(I596="","",SUM($I$5:I596))</f>
        <v/>
      </c>
      <c r="AY596" s="43" t="str">
        <f t="shared" si="190"/>
        <v/>
      </c>
      <c r="AZ596" s="43" t="e">
        <f t="shared" si="191"/>
        <v>#N/A</v>
      </c>
      <c r="BA596" s="43" t="e">
        <f>IF(BA595&lt;'Retirement Calculator'!$B$68,BA595+1,NA())</f>
        <v>#N/A</v>
      </c>
      <c r="BB596" s="45" t="str">
        <f>IF(ISERROR(BA596),"",IF(AY596=AY595+1,BB595*(1+'Retirement Calculator'!$B$67),BB595))</f>
        <v/>
      </c>
      <c r="BC596" s="43" t="e">
        <f>IF(ISERROR(BB596),"",FV((1+'Retirement Calculator'!$B$58)^(1/12)-1,BA596,-BB596,,0))</f>
        <v>#N/A</v>
      </c>
      <c r="BD596" s="47" t="e">
        <f>SUM($AJ$5:BB596)</f>
        <v>#N/A</v>
      </c>
      <c r="BF596" s="43" t="str">
        <f>IF(O596="","",SUM($O$5:O596))</f>
        <v/>
      </c>
      <c r="BH596" s="43" t="str">
        <f t="shared" si="192"/>
        <v/>
      </c>
      <c r="BI596" s="43" t="e">
        <f t="shared" si="193"/>
        <v>#N/A</v>
      </c>
      <c r="BJ596" s="43" t="e">
        <f>IF(BJ595&lt;'Retirement Calculator'!$B$68,BJ595+1,NA())</f>
        <v>#N/A</v>
      </c>
      <c r="BM596" s="43" t="str">
        <f t="shared" si="194"/>
        <v/>
      </c>
      <c r="BN596" s="43" t="e">
        <f t="shared" si="195"/>
        <v>#N/A</v>
      </c>
      <c r="BO596" s="43" t="e">
        <f>IF(BO595&lt;'Retirement Calculator'!$B$68,BO595+1,NA())</f>
        <v>#N/A</v>
      </c>
      <c r="BR596" s="43" t="str">
        <f t="shared" si="196"/>
        <v/>
      </c>
      <c r="BS596" s="43" t="e">
        <f t="shared" si="197"/>
        <v>#N/A</v>
      </c>
      <c r="BT596" s="43" t="e">
        <f>IF(BT595&lt;'Retirement Calculator'!$B$68,BT595+1,NA())</f>
        <v>#N/A</v>
      </c>
      <c r="BW596" s="43" t="str">
        <f t="shared" si="198"/>
        <v/>
      </c>
      <c r="BX596" s="43" t="e">
        <f t="shared" si="199"/>
        <v>#N/A</v>
      </c>
      <c r="BY596" s="43" t="e">
        <f>IF(BY595&lt;'Retirement Calculator'!$B$68,BY595+1,NA())</f>
        <v>#N/A</v>
      </c>
    </row>
    <row r="597" spans="1:77">
      <c r="A597" s="44"/>
      <c r="B597" s="12" t="e">
        <f xml:space="preserve"> IF(ISERROR(F597),NA(),AI597)</f>
        <v>#N/A</v>
      </c>
      <c r="C597" s="71"/>
      <c r="D597" s="104"/>
      <c r="E597" s="99"/>
      <c r="F597" s="102" t="e">
        <f t="shared" si="183"/>
        <v>#N/A</v>
      </c>
      <c r="G597" s="103" t="str">
        <f>IF(D597="","",(D597+G596)*(1+((1+'Retirement Calculator'!$B$56)^(1/12)-1)))</f>
        <v/>
      </c>
      <c r="H597" s="55" t="str">
        <f>IF(C597="","",FV((1+'Retirement Calculator'!$B$56)^(1/12)-1,AI597,-C597,,0))</f>
        <v/>
      </c>
      <c r="I597" s="71"/>
      <c r="J597" s="99"/>
      <c r="K597" s="99"/>
      <c r="L597" s="102" t="e">
        <f t="shared" si="184"/>
        <v>#N/A</v>
      </c>
      <c r="M597" s="12" t="str">
        <f>IF(I597="","",FV((1+'Retirement Calculator'!$B$57)^(1/12)-1,AR597,-I597,,0))</f>
        <v/>
      </c>
      <c r="N597" s="12" t="str">
        <f>IF(J597="","",(J597+N596)*(1+((1+'Retirement Calculator'!$B$57)^(1/12)-1)))</f>
        <v/>
      </c>
      <c r="O597" s="71"/>
      <c r="P597" s="71"/>
      <c r="Q597" s="99"/>
      <c r="R597" s="69" t="e">
        <f t="shared" si="185"/>
        <v>#N/A</v>
      </c>
      <c r="S597" s="12" t="str">
        <f>IF(O597="","",FV((1+'Retirement Calculator'!$B$58)^(1/12)-1,BA597,-O597,,0))</f>
        <v/>
      </c>
      <c r="T597" s="43" t="str">
        <f>IF(P597="","",(P597+T596)*(1+((1+'Retirement Calculator'!$B$58)^(1/12)-1)))</f>
        <v/>
      </c>
      <c r="U597" s="71"/>
      <c r="V597" s="99"/>
      <c r="W597" s="108" t="str">
        <f>IF(U597="","",(U597+W596)*(1+((1+'Retirement Calculator'!$C$65)^(1/12)-1)))</f>
        <v/>
      </c>
      <c r="X597" s="73">
        <f t="shared" si="180"/>
        <v>0</v>
      </c>
      <c r="Y597" s="83" t="str">
        <f>IF(ISERROR(B597),"",SUM($X$5:X597))</f>
        <v/>
      </c>
      <c r="Z597" s="73">
        <f t="shared" si="181"/>
        <v>0</v>
      </c>
      <c r="AA597" s="83" t="str">
        <f>IF(ISERROR(B597),"",IF(Z597=0,NA(),SUM($Z$5:Z597)))</f>
        <v/>
      </c>
      <c r="AB597" s="83">
        <f t="shared" si="182"/>
        <v>0</v>
      </c>
      <c r="AC597" s="83" t="str">
        <f>IF(ISERROR(B597),"",IF(AB597=0,NA(),SUM($AB$5:AB597)))</f>
        <v/>
      </c>
      <c r="AD597" s="68" t="str">
        <f>IF(ISERROR(AI597),"",IF(AG597=AG596+1,AD596*(1+'Retirement Calculator'!$B$6),AD596))</f>
        <v/>
      </c>
      <c r="AE597" s="135"/>
      <c r="AF597" s="83" t="str">
        <f>IF(AE597="","",NPER((1+'Retirement Calculator'!$B$15)/(1+'Retirement Calculator'!$B$14)-1,-12*AE597,AA597,,1))</f>
        <v/>
      </c>
      <c r="AG597" s="129" t="str">
        <f t="shared" si="186"/>
        <v/>
      </c>
      <c r="AH597" s="43" t="e">
        <f t="shared" si="187"/>
        <v>#N/A</v>
      </c>
      <c r="AI597" s="43" t="e">
        <f>IF(AI596&lt;'Retirement Calculator'!$B$68,AI596+1,NA())</f>
        <v>#N/A</v>
      </c>
      <c r="AJ597" s="47" t="str">
        <f>IF(ISERROR(AI597),"",IF(AG597=AG596+1,AJ596*(1+'Retirement Calculator'!$B$67),AJ596))</f>
        <v/>
      </c>
      <c r="AK597" s="43" t="e">
        <f>IF(ISERROR(AJ597),"",FV((1+'Retirement Calculator'!$B$56)^(1/12)-1,AI597,-AJ597,,0))</f>
        <v>#N/A</v>
      </c>
      <c r="AL597" s="47">
        <f>SUM($AJ$5:AJ597)</f>
        <v>15743347.467671828</v>
      </c>
      <c r="AN597" s="43" t="str">
        <f>IF(C597="","",SUM($C$5:C597))</f>
        <v/>
      </c>
      <c r="AP597" s="43" t="str">
        <f t="shared" si="188"/>
        <v/>
      </c>
      <c r="AQ597" s="43" t="e">
        <f t="shared" si="189"/>
        <v>#N/A</v>
      </c>
      <c r="AR597" s="43" t="e">
        <f>IF(AR596&lt;'Retirement Calculator'!$B$68,AR596+1,NA())</f>
        <v>#N/A</v>
      </c>
      <c r="AS597" s="45" t="str">
        <f>IF(ISERROR(AR597),"",IF(AP597=AP596+1,AS596*(1+'Retirement Calculator'!$B$67),AS596))</f>
        <v/>
      </c>
      <c r="AT597" s="43" t="e">
        <f>IF(ISERROR(AS597),"",FV((1+'Retirement Calculator'!$B$57)^(1/12)-1,AR597,-AS597,,0))</f>
        <v>#N/A</v>
      </c>
      <c r="AU597" s="47" t="e">
        <f>SUM($AJ$5:AS597)</f>
        <v>#N/A</v>
      </c>
      <c r="AW597" s="43" t="str">
        <f>IF(I597="","",SUM($I$5:I597))</f>
        <v/>
      </c>
      <c r="AY597" s="43" t="str">
        <f t="shared" si="190"/>
        <v/>
      </c>
      <c r="AZ597" s="43" t="e">
        <f t="shared" si="191"/>
        <v>#N/A</v>
      </c>
      <c r="BA597" s="43" t="e">
        <f>IF(BA596&lt;'Retirement Calculator'!$B$68,BA596+1,NA())</f>
        <v>#N/A</v>
      </c>
      <c r="BB597" s="45" t="str">
        <f>IF(ISERROR(BA597),"",IF(AY597=AY596+1,BB596*(1+'Retirement Calculator'!$B$67),BB596))</f>
        <v/>
      </c>
      <c r="BC597" s="43" t="e">
        <f>IF(ISERROR(BB597),"",FV((1+'Retirement Calculator'!$B$58)^(1/12)-1,BA597,-BB597,,0))</f>
        <v>#N/A</v>
      </c>
      <c r="BD597" s="47" t="e">
        <f>SUM($AJ$5:BB597)</f>
        <v>#N/A</v>
      </c>
      <c r="BF597" s="43" t="str">
        <f>IF(O597="","",SUM($O$5:O597))</f>
        <v/>
      </c>
      <c r="BH597" s="43" t="str">
        <f t="shared" si="192"/>
        <v/>
      </c>
      <c r="BI597" s="43" t="e">
        <f t="shared" si="193"/>
        <v>#N/A</v>
      </c>
      <c r="BJ597" s="43" t="e">
        <f>IF(BJ596&lt;'Retirement Calculator'!$B$68,BJ596+1,NA())</f>
        <v>#N/A</v>
      </c>
      <c r="BM597" s="43" t="str">
        <f t="shared" si="194"/>
        <v/>
      </c>
      <c r="BN597" s="43" t="e">
        <f t="shared" si="195"/>
        <v>#N/A</v>
      </c>
      <c r="BO597" s="43" t="e">
        <f>IF(BO596&lt;'Retirement Calculator'!$B$68,BO596+1,NA())</f>
        <v>#N/A</v>
      </c>
      <c r="BR597" s="43" t="str">
        <f t="shared" si="196"/>
        <v/>
      </c>
      <c r="BS597" s="43" t="e">
        <f t="shared" si="197"/>
        <v>#N/A</v>
      </c>
      <c r="BT597" s="43" t="e">
        <f>IF(BT596&lt;'Retirement Calculator'!$B$68,BT596+1,NA())</f>
        <v>#N/A</v>
      </c>
      <c r="BW597" s="43" t="str">
        <f t="shared" si="198"/>
        <v/>
      </c>
      <c r="BX597" s="43" t="e">
        <f t="shared" si="199"/>
        <v>#N/A</v>
      </c>
      <c r="BY597" s="43" t="e">
        <f>IF(BY596&lt;'Retirement Calculator'!$B$68,BY596+1,NA())</f>
        <v>#N/A</v>
      </c>
    </row>
    <row r="598" spans="1:77">
      <c r="A598" s="44"/>
      <c r="B598" s="12" t="e">
        <f xml:space="preserve"> IF(ISERROR(F598),NA(),AI598)</f>
        <v>#N/A</v>
      </c>
      <c r="C598" s="71"/>
      <c r="D598" s="104"/>
      <c r="E598" s="99"/>
      <c r="F598" s="102" t="e">
        <f t="shared" si="183"/>
        <v>#N/A</v>
      </c>
      <c r="G598" s="103" t="str">
        <f>IF(D598="","",(D598+G597)*(1+((1+'Retirement Calculator'!$B$56)^(1/12)-1)))</f>
        <v/>
      </c>
      <c r="H598" s="55" t="str">
        <f>IF(C598="","",FV((1+'Retirement Calculator'!$B$56)^(1/12)-1,AI598,-C598,,0))</f>
        <v/>
      </c>
      <c r="I598" s="71"/>
      <c r="J598" s="99"/>
      <c r="K598" s="99"/>
      <c r="L598" s="102" t="e">
        <f t="shared" si="184"/>
        <v>#N/A</v>
      </c>
      <c r="M598" s="12" t="str">
        <f>IF(I598="","",FV((1+'Retirement Calculator'!$B$57)^(1/12)-1,AR598,-I598,,0))</f>
        <v/>
      </c>
      <c r="N598" s="12" t="str">
        <f>IF(J598="","",(J598+N597)*(1+((1+'Retirement Calculator'!$B$57)^(1/12)-1)))</f>
        <v/>
      </c>
      <c r="O598" s="71"/>
      <c r="P598" s="71"/>
      <c r="Q598" s="99"/>
      <c r="R598" s="69" t="e">
        <f t="shared" si="185"/>
        <v>#N/A</v>
      </c>
      <c r="S598" s="12" t="str">
        <f>IF(O598="","",FV((1+'Retirement Calculator'!$B$58)^(1/12)-1,BA598,-O598,,0))</f>
        <v/>
      </c>
      <c r="T598" s="43" t="str">
        <f>IF(P598="","",(P598+T597)*(1+((1+'Retirement Calculator'!$B$58)^(1/12)-1)))</f>
        <v/>
      </c>
      <c r="U598" s="71"/>
      <c r="V598" s="99"/>
      <c r="W598" s="108" t="str">
        <f>IF(U598="","",(U598+W597)*(1+((1+'Retirement Calculator'!$C$65)^(1/12)-1)))</f>
        <v/>
      </c>
      <c r="X598" s="73">
        <f t="shared" si="180"/>
        <v>0</v>
      </c>
      <c r="Y598" s="83" t="str">
        <f>IF(ISERROR(B598),"",SUM($X$5:X598))</f>
        <v/>
      </c>
      <c r="Z598" s="73">
        <f t="shared" si="181"/>
        <v>0</v>
      </c>
      <c r="AA598" s="83" t="str">
        <f>IF(ISERROR(B598),"",IF(Z598=0,NA(),SUM($Z$5:Z598)))</f>
        <v/>
      </c>
      <c r="AB598" s="83">
        <f t="shared" si="182"/>
        <v>0</v>
      </c>
      <c r="AC598" s="83" t="str">
        <f>IF(ISERROR(B598),"",IF(AB598=0,NA(),SUM($AB$5:AB598)))</f>
        <v/>
      </c>
      <c r="AD598" s="68" t="str">
        <f>IF(ISERROR(AI598),"",IF(AG598=AG597+1,AD597*(1+'Retirement Calculator'!$B$6),AD597))</f>
        <v/>
      </c>
      <c r="AE598" s="135"/>
      <c r="AF598" s="83" t="str">
        <f>IF(AE598="","",NPER((1+'Retirement Calculator'!$B$15)/(1+'Retirement Calculator'!$B$14)-1,-12*AE598,AA598,,1))</f>
        <v/>
      </c>
      <c r="AG598" s="129" t="str">
        <f t="shared" si="186"/>
        <v/>
      </c>
      <c r="AH598" s="43" t="e">
        <f t="shared" si="187"/>
        <v>#N/A</v>
      </c>
      <c r="AI598" s="43" t="e">
        <f>IF(AI597&lt;'Retirement Calculator'!$B$68,AI597+1,NA())</f>
        <v>#N/A</v>
      </c>
      <c r="AJ598" s="47" t="str">
        <f>IF(ISERROR(AI598),"",IF(AG598=AG597+1,AJ597*(1+'Retirement Calculator'!$B$67),AJ597))</f>
        <v/>
      </c>
      <c r="AK598" s="43" t="e">
        <f>IF(ISERROR(AJ598),"",FV((1+'Retirement Calculator'!$B$56)^(1/12)-1,AI598,-AJ598,,0))</f>
        <v>#N/A</v>
      </c>
      <c r="AL598" s="47">
        <f>SUM($AJ$5:AJ598)</f>
        <v>15743347.467671828</v>
      </c>
      <c r="AN598" s="43" t="str">
        <f>IF(C598="","",SUM($C$5:C598))</f>
        <v/>
      </c>
      <c r="AP598" s="43" t="str">
        <f t="shared" si="188"/>
        <v/>
      </c>
      <c r="AQ598" s="43" t="e">
        <f t="shared" si="189"/>
        <v>#N/A</v>
      </c>
      <c r="AR598" s="43" t="e">
        <f>IF(AR597&lt;'Retirement Calculator'!$B$68,AR597+1,NA())</f>
        <v>#N/A</v>
      </c>
      <c r="AS598" s="45" t="str">
        <f>IF(ISERROR(AR598),"",IF(AP598=AP597+1,AS597*(1+'Retirement Calculator'!$B$67),AS597))</f>
        <v/>
      </c>
      <c r="AT598" s="43" t="e">
        <f>IF(ISERROR(AS598),"",FV((1+'Retirement Calculator'!$B$57)^(1/12)-1,AR598,-AS598,,0))</f>
        <v>#N/A</v>
      </c>
      <c r="AU598" s="47" t="e">
        <f>SUM($AJ$5:AS598)</f>
        <v>#N/A</v>
      </c>
      <c r="AW598" s="43" t="str">
        <f>IF(I598="","",SUM($I$5:I598))</f>
        <v/>
      </c>
      <c r="AY598" s="43" t="str">
        <f t="shared" si="190"/>
        <v/>
      </c>
      <c r="AZ598" s="43" t="e">
        <f t="shared" si="191"/>
        <v>#N/A</v>
      </c>
      <c r="BA598" s="43" t="e">
        <f>IF(BA597&lt;'Retirement Calculator'!$B$68,BA597+1,NA())</f>
        <v>#N/A</v>
      </c>
      <c r="BB598" s="45" t="str">
        <f>IF(ISERROR(BA598),"",IF(AY598=AY597+1,BB597*(1+'Retirement Calculator'!$B$67),BB597))</f>
        <v/>
      </c>
      <c r="BC598" s="43" t="e">
        <f>IF(ISERROR(BB598),"",FV((1+'Retirement Calculator'!$B$58)^(1/12)-1,BA598,-BB598,,0))</f>
        <v>#N/A</v>
      </c>
      <c r="BD598" s="47" t="e">
        <f>SUM($AJ$5:BB598)</f>
        <v>#N/A</v>
      </c>
      <c r="BF598" s="43" t="str">
        <f>IF(O598="","",SUM($O$5:O598))</f>
        <v/>
      </c>
      <c r="BH598" s="43" t="str">
        <f t="shared" si="192"/>
        <v/>
      </c>
      <c r="BI598" s="43" t="e">
        <f t="shared" si="193"/>
        <v>#N/A</v>
      </c>
      <c r="BJ598" s="43" t="e">
        <f>IF(BJ597&lt;'Retirement Calculator'!$B$68,BJ597+1,NA())</f>
        <v>#N/A</v>
      </c>
      <c r="BM598" s="43" t="str">
        <f t="shared" si="194"/>
        <v/>
      </c>
      <c r="BN598" s="43" t="e">
        <f t="shared" si="195"/>
        <v>#N/A</v>
      </c>
      <c r="BO598" s="43" t="e">
        <f>IF(BO597&lt;'Retirement Calculator'!$B$68,BO597+1,NA())</f>
        <v>#N/A</v>
      </c>
      <c r="BR598" s="43" t="str">
        <f t="shared" si="196"/>
        <v/>
      </c>
      <c r="BS598" s="43" t="e">
        <f t="shared" si="197"/>
        <v>#N/A</v>
      </c>
      <c r="BT598" s="43" t="e">
        <f>IF(BT597&lt;'Retirement Calculator'!$B$68,BT597+1,NA())</f>
        <v>#N/A</v>
      </c>
      <c r="BW598" s="43" t="str">
        <f t="shared" si="198"/>
        <v/>
      </c>
      <c r="BX598" s="43" t="e">
        <f t="shared" si="199"/>
        <v>#N/A</v>
      </c>
      <c r="BY598" s="43" t="e">
        <f>IF(BY597&lt;'Retirement Calculator'!$B$68,BY597+1,NA())</f>
        <v>#N/A</v>
      </c>
    </row>
    <row r="599" spans="1:77">
      <c r="A599" s="44"/>
      <c r="B599" s="12" t="e">
        <f xml:space="preserve"> IF(ISERROR(F599),NA(),AI599)</f>
        <v>#N/A</v>
      </c>
      <c r="C599" s="71"/>
      <c r="D599" s="104"/>
      <c r="E599" s="99"/>
      <c r="F599" s="102" t="e">
        <f t="shared" si="183"/>
        <v>#N/A</v>
      </c>
      <c r="G599" s="103" t="str">
        <f>IF(D599="","",(D599+G598)*(1+((1+'Retirement Calculator'!$B$56)^(1/12)-1)))</f>
        <v/>
      </c>
      <c r="H599" s="55" t="str">
        <f>IF(C599="","",FV((1+'Retirement Calculator'!$B$56)^(1/12)-1,AI599,-C599,,0))</f>
        <v/>
      </c>
      <c r="I599" s="71"/>
      <c r="J599" s="99"/>
      <c r="K599" s="99"/>
      <c r="L599" s="102" t="e">
        <f t="shared" si="184"/>
        <v>#N/A</v>
      </c>
      <c r="M599" s="12" t="str">
        <f>IF(I599="","",FV((1+'Retirement Calculator'!$B$57)^(1/12)-1,AR599,-I599,,0))</f>
        <v/>
      </c>
      <c r="N599" s="12" t="str">
        <f>IF(J599="","",(J599+N598)*(1+((1+'Retirement Calculator'!$B$57)^(1/12)-1)))</f>
        <v/>
      </c>
      <c r="O599" s="71"/>
      <c r="P599" s="71"/>
      <c r="Q599" s="99"/>
      <c r="R599" s="69" t="e">
        <f t="shared" si="185"/>
        <v>#N/A</v>
      </c>
      <c r="S599" s="12" t="str">
        <f>IF(O599="","",FV((1+'Retirement Calculator'!$B$58)^(1/12)-1,BA599,-O599,,0))</f>
        <v/>
      </c>
      <c r="T599" s="43" t="str">
        <f>IF(P599="","",(P599+T598)*(1+((1+'Retirement Calculator'!$B$58)^(1/12)-1)))</f>
        <v/>
      </c>
      <c r="U599" s="71"/>
      <c r="V599" s="99"/>
      <c r="W599" s="108" t="str">
        <f>IF(U599="","",(U599+W598)*(1+((1+'Retirement Calculator'!$C$65)^(1/12)-1)))</f>
        <v/>
      </c>
      <c r="X599" s="73">
        <f t="shared" si="180"/>
        <v>0</v>
      </c>
      <c r="Y599" s="83" t="str">
        <f>IF(ISERROR(B599),"",SUM($X$5:X599))</f>
        <v/>
      </c>
      <c r="Z599" s="73">
        <f t="shared" si="181"/>
        <v>0</v>
      </c>
      <c r="AA599" s="83" t="str">
        <f>IF(ISERROR(B599),"",IF(Z599=0,NA(),SUM($Z$5:Z599)))</f>
        <v/>
      </c>
      <c r="AB599" s="83">
        <f t="shared" si="182"/>
        <v>0</v>
      </c>
      <c r="AC599" s="83" t="str">
        <f>IF(ISERROR(B599),"",IF(AB599=0,NA(),SUM($AB$5:AB599)))</f>
        <v/>
      </c>
      <c r="AD599" s="68" t="str">
        <f>IF(ISERROR(AI599),"",IF(AG599=AG598+1,AD598*(1+'Retirement Calculator'!$B$6),AD598))</f>
        <v/>
      </c>
      <c r="AE599" s="135"/>
      <c r="AF599" s="83" t="str">
        <f>IF(AE599="","",NPER((1+'Retirement Calculator'!$B$15)/(1+'Retirement Calculator'!$B$14)-1,-12*AE599,AA599,,1))</f>
        <v/>
      </c>
      <c r="AG599" s="129" t="str">
        <f t="shared" si="186"/>
        <v/>
      </c>
      <c r="AH599" s="43" t="e">
        <f t="shared" si="187"/>
        <v>#N/A</v>
      </c>
      <c r="AI599" s="43" t="e">
        <f>IF(AI598&lt;'Retirement Calculator'!$B$68,AI598+1,NA())</f>
        <v>#N/A</v>
      </c>
      <c r="AJ599" s="47" t="str">
        <f>IF(ISERROR(AI599),"",IF(AG599=AG598+1,AJ598*(1+'Retirement Calculator'!$B$67),AJ598))</f>
        <v/>
      </c>
      <c r="AK599" s="43" t="e">
        <f>IF(ISERROR(AJ599),"",FV((1+'Retirement Calculator'!$B$56)^(1/12)-1,AI599,-AJ599,,0))</f>
        <v>#N/A</v>
      </c>
      <c r="AL599" s="47">
        <f>SUM($AJ$5:AJ599)</f>
        <v>15743347.467671828</v>
      </c>
      <c r="AN599" s="43" t="str">
        <f>IF(C599="","",SUM($C$5:C599))</f>
        <v/>
      </c>
      <c r="AP599" s="43" t="str">
        <f t="shared" si="188"/>
        <v/>
      </c>
      <c r="AQ599" s="43" t="e">
        <f t="shared" si="189"/>
        <v>#N/A</v>
      </c>
      <c r="AR599" s="43" t="e">
        <f>IF(AR598&lt;'Retirement Calculator'!$B$68,AR598+1,NA())</f>
        <v>#N/A</v>
      </c>
      <c r="AS599" s="45" t="str">
        <f>IF(ISERROR(AR599),"",IF(AP599=AP598+1,AS598*(1+'Retirement Calculator'!$B$67),AS598))</f>
        <v/>
      </c>
      <c r="AT599" s="43" t="e">
        <f>IF(ISERROR(AS599),"",FV((1+'Retirement Calculator'!$B$57)^(1/12)-1,AR599,-AS599,,0))</f>
        <v>#N/A</v>
      </c>
      <c r="AU599" s="47" t="e">
        <f>SUM($AJ$5:AS599)</f>
        <v>#N/A</v>
      </c>
      <c r="AW599" s="43" t="str">
        <f>IF(I599="","",SUM($I$5:I599))</f>
        <v/>
      </c>
      <c r="AY599" s="43" t="str">
        <f t="shared" si="190"/>
        <v/>
      </c>
      <c r="AZ599" s="43" t="e">
        <f t="shared" si="191"/>
        <v>#N/A</v>
      </c>
      <c r="BA599" s="43" t="e">
        <f>IF(BA598&lt;'Retirement Calculator'!$B$68,BA598+1,NA())</f>
        <v>#N/A</v>
      </c>
      <c r="BB599" s="45" t="str">
        <f>IF(ISERROR(BA599),"",IF(AY599=AY598+1,BB598*(1+'Retirement Calculator'!$B$67),BB598))</f>
        <v/>
      </c>
      <c r="BC599" s="43" t="e">
        <f>IF(ISERROR(BB599),"",FV((1+'Retirement Calculator'!$B$58)^(1/12)-1,BA599,-BB599,,0))</f>
        <v>#N/A</v>
      </c>
      <c r="BD599" s="47" t="e">
        <f>SUM($AJ$5:BB599)</f>
        <v>#N/A</v>
      </c>
      <c r="BF599" s="43" t="str">
        <f>IF(O599="","",SUM($O$5:O599))</f>
        <v/>
      </c>
      <c r="BH599" s="43" t="str">
        <f t="shared" si="192"/>
        <v/>
      </c>
      <c r="BI599" s="43" t="e">
        <f t="shared" si="193"/>
        <v>#N/A</v>
      </c>
      <c r="BJ599" s="43" t="e">
        <f>IF(BJ598&lt;'Retirement Calculator'!$B$68,BJ598+1,NA())</f>
        <v>#N/A</v>
      </c>
      <c r="BM599" s="43" t="str">
        <f t="shared" si="194"/>
        <v/>
      </c>
      <c r="BN599" s="43" t="e">
        <f t="shared" si="195"/>
        <v>#N/A</v>
      </c>
      <c r="BO599" s="43" t="e">
        <f>IF(BO598&lt;'Retirement Calculator'!$B$68,BO598+1,NA())</f>
        <v>#N/A</v>
      </c>
      <c r="BR599" s="43" t="str">
        <f t="shared" si="196"/>
        <v/>
      </c>
      <c r="BS599" s="43" t="e">
        <f t="shared" si="197"/>
        <v>#N/A</v>
      </c>
      <c r="BT599" s="43" t="e">
        <f>IF(BT598&lt;'Retirement Calculator'!$B$68,BT598+1,NA())</f>
        <v>#N/A</v>
      </c>
      <c r="BW599" s="43" t="str">
        <f t="shared" si="198"/>
        <v/>
      </c>
      <c r="BX599" s="43" t="e">
        <f t="shared" si="199"/>
        <v>#N/A</v>
      </c>
      <c r="BY599" s="43" t="e">
        <f>IF(BY598&lt;'Retirement Calculator'!$B$68,BY598+1,NA())</f>
        <v>#N/A</v>
      </c>
    </row>
    <row r="600" spans="1:77">
      <c r="A600" s="44"/>
      <c r="B600" s="12" t="e">
        <f xml:space="preserve"> IF(ISERROR(F600),NA(),AI600)</f>
        <v>#N/A</v>
      </c>
      <c r="C600" s="71"/>
      <c r="D600" s="104"/>
      <c r="E600" s="99"/>
      <c r="F600" s="102" t="e">
        <f t="shared" si="183"/>
        <v>#N/A</v>
      </c>
      <c r="G600" s="103" t="str">
        <f>IF(D600="","",(D600+G599)*(1+((1+'Retirement Calculator'!$B$56)^(1/12)-1)))</f>
        <v/>
      </c>
      <c r="H600" s="55" t="str">
        <f>IF(C600="","",FV((1+'Retirement Calculator'!$B$56)^(1/12)-1,AI600,-C600,,0))</f>
        <v/>
      </c>
      <c r="I600" s="71"/>
      <c r="J600" s="99"/>
      <c r="K600" s="99"/>
      <c r="L600" s="102" t="e">
        <f t="shared" si="184"/>
        <v>#N/A</v>
      </c>
      <c r="M600" s="12" t="str">
        <f>IF(I600="","",FV((1+'Retirement Calculator'!$B$57)^(1/12)-1,AR600,-I600,,0))</f>
        <v/>
      </c>
      <c r="N600" s="12" t="str">
        <f>IF(J600="","",(J600+N599)*(1+((1+'Retirement Calculator'!$B$57)^(1/12)-1)))</f>
        <v/>
      </c>
      <c r="O600" s="71"/>
      <c r="P600" s="71"/>
      <c r="Q600" s="99"/>
      <c r="R600" s="69" t="e">
        <f t="shared" si="185"/>
        <v>#N/A</v>
      </c>
      <c r="S600" s="12" t="str">
        <f>IF(O600="","",FV((1+'Retirement Calculator'!$B$58)^(1/12)-1,BA600,-O600,,0))</f>
        <v/>
      </c>
      <c r="T600" s="43" t="str">
        <f>IF(P600="","",(P600+T599)*(1+((1+'Retirement Calculator'!$B$58)^(1/12)-1)))</f>
        <v/>
      </c>
      <c r="U600" s="71"/>
      <c r="V600" s="99"/>
      <c r="W600" s="108" t="str">
        <f>IF(U600="","",(U600+W599)*(1+((1+'Retirement Calculator'!$C$65)^(1/12)-1)))</f>
        <v/>
      </c>
      <c r="X600" s="73">
        <f t="shared" si="180"/>
        <v>0</v>
      </c>
      <c r="Y600" s="83" t="str">
        <f>IF(ISERROR(B600),"",SUM($X$5:X600))</f>
        <v/>
      </c>
      <c r="Z600" s="73">
        <f t="shared" si="181"/>
        <v>0</v>
      </c>
      <c r="AA600" s="83" t="str">
        <f>IF(ISERROR(B600),"",IF(Z600=0,NA(),SUM($Z$5:Z600)))</f>
        <v/>
      </c>
      <c r="AB600" s="83">
        <f t="shared" si="182"/>
        <v>0</v>
      </c>
      <c r="AC600" s="83" t="str">
        <f>IF(ISERROR(B600),"",IF(AB600=0,NA(),SUM($AB$5:AB600)))</f>
        <v/>
      </c>
      <c r="AD600" s="68" t="str">
        <f>IF(ISERROR(AI600),"",IF(AG600=AG599+1,AD599*(1+'Retirement Calculator'!$B$6),AD599))</f>
        <v/>
      </c>
      <c r="AE600" s="135"/>
      <c r="AF600" s="83" t="str">
        <f>IF(AE600="","",NPER((1+'Retirement Calculator'!$B$15)/(1+'Retirement Calculator'!$B$14)-1,-12*AE600,AA600,,1))</f>
        <v/>
      </c>
      <c r="AG600" s="129" t="str">
        <f t="shared" si="186"/>
        <v/>
      </c>
      <c r="AH600" s="43" t="e">
        <f t="shared" si="187"/>
        <v>#N/A</v>
      </c>
      <c r="AI600" s="43" t="e">
        <f>IF(AI599&lt;'Retirement Calculator'!$B$68,AI599+1,NA())</f>
        <v>#N/A</v>
      </c>
      <c r="AJ600" s="47" t="str">
        <f>IF(ISERROR(AI600),"",IF(AG600=AG599+1,AJ599*(1+'Retirement Calculator'!$B$67),AJ599))</f>
        <v/>
      </c>
      <c r="AK600" s="43" t="e">
        <f>IF(ISERROR(AJ600),"",FV((1+'Retirement Calculator'!$B$56)^(1/12)-1,AI600,-AJ600,,0))</f>
        <v>#N/A</v>
      </c>
      <c r="AL600" s="47">
        <f>SUM($AJ$5:AJ600)</f>
        <v>15743347.467671828</v>
      </c>
      <c r="AN600" s="43" t="str">
        <f>IF(C600="","",SUM($C$5:C600))</f>
        <v/>
      </c>
      <c r="AP600" s="43" t="str">
        <f t="shared" si="188"/>
        <v/>
      </c>
      <c r="AQ600" s="43" t="e">
        <f t="shared" si="189"/>
        <v>#N/A</v>
      </c>
      <c r="AR600" s="43" t="e">
        <f>IF(AR599&lt;'Retirement Calculator'!$B$68,AR599+1,NA())</f>
        <v>#N/A</v>
      </c>
      <c r="AS600" s="45" t="str">
        <f>IF(ISERROR(AR600),"",IF(AP600=AP599+1,AS599*(1+'Retirement Calculator'!$B$67),AS599))</f>
        <v/>
      </c>
      <c r="AT600" s="43" t="e">
        <f>IF(ISERROR(AS600),"",FV((1+'Retirement Calculator'!$B$57)^(1/12)-1,AR600,-AS600,,0))</f>
        <v>#N/A</v>
      </c>
      <c r="AU600" s="47" t="e">
        <f>SUM($AJ$5:AS600)</f>
        <v>#N/A</v>
      </c>
      <c r="AW600" s="43" t="str">
        <f>IF(I600="","",SUM($I$5:I600))</f>
        <v/>
      </c>
      <c r="AY600" s="43" t="str">
        <f t="shared" si="190"/>
        <v/>
      </c>
      <c r="AZ600" s="43" t="e">
        <f t="shared" si="191"/>
        <v>#N/A</v>
      </c>
      <c r="BA600" s="43" t="e">
        <f>IF(BA599&lt;'Retirement Calculator'!$B$68,BA599+1,NA())</f>
        <v>#N/A</v>
      </c>
      <c r="BB600" s="45" t="str">
        <f>IF(ISERROR(BA600),"",IF(AY600=AY599+1,BB599*(1+'Retirement Calculator'!$B$67),BB599))</f>
        <v/>
      </c>
      <c r="BC600" s="43" t="e">
        <f>IF(ISERROR(BB600),"",FV((1+'Retirement Calculator'!$B$58)^(1/12)-1,BA600,-BB600,,0))</f>
        <v>#N/A</v>
      </c>
      <c r="BD600" s="47" t="e">
        <f>SUM($AJ$5:BB600)</f>
        <v>#N/A</v>
      </c>
      <c r="BF600" s="43" t="str">
        <f>IF(O600="","",SUM($O$5:O600))</f>
        <v/>
      </c>
      <c r="BH600" s="43" t="str">
        <f t="shared" si="192"/>
        <v/>
      </c>
      <c r="BI600" s="43" t="e">
        <f t="shared" si="193"/>
        <v>#N/A</v>
      </c>
      <c r="BJ600" s="43" t="e">
        <f>IF(BJ599&lt;'Retirement Calculator'!$B$68,BJ599+1,NA())</f>
        <v>#N/A</v>
      </c>
      <c r="BM600" s="43" t="str">
        <f t="shared" si="194"/>
        <v/>
      </c>
      <c r="BN600" s="43" t="e">
        <f t="shared" si="195"/>
        <v>#N/A</v>
      </c>
      <c r="BO600" s="43" t="e">
        <f>IF(BO599&lt;'Retirement Calculator'!$B$68,BO599+1,NA())</f>
        <v>#N/A</v>
      </c>
      <c r="BR600" s="43" t="str">
        <f t="shared" si="196"/>
        <v/>
      </c>
      <c r="BS600" s="43" t="e">
        <f t="shared" si="197"/>
        <v>#N/A</v>
      </c>
      <c r="BT600" s="43" t="e">
        <f>IF(BT599&lt;'Retirement Calculator'!$B$68,BT599+1,NA())</f>
        <v>#N/A</v>
      </c>
      <c r="BW600" s="43" t="str">
        <f t="shared" si="198"/>
        <v/>
      </c>
      <c r="BX600" s="43" t="e">
        <f t="shared" si="199"/>
        <v>#N/A</v>
      </c>
      <c r="BY600" s="43" t="e">
        <f>IF(BY599&lt;'Retirement Calculator'!$B$68,BY599+1,NA())</f>
        <v>#N/A</v>
      </c>
    </row>
    <row r="601" spans="1:77">
      <c r="A601" s="44"/>
      <c r="B601" s="12" t="e">
        <f xml:space="preserve"> IF(ISERROR(F601),NA(),AI601)</f>
        <v>#N/A</v>
      </c>
      <c r="C601" s="71"/>
      <c r="D601" s="104"/>
      <c r="E601" s="99"/>
      <c r="F601" s="102" t="e">
        <f t="shared" si="183"/>
        <v>#N/A</v>
      </c>
      <c r="G601" s="103" t="str">
        <f>IF(D601="","",(D601+G600)*(1+((1+'Retirement Calculator'!$B$56)^(1/12)-1)))</f>
        <v/>
      </c>
      <c r="H601" s="55" t="str">
        <f>IF(C601="","",FV((1+'Retirement Calculator'!$B$56)^(1/12)-1,AI601,-C601,,0))</f>
        <v/>
      </c>
      <c r="I601" s="71"/>
      <c r="J601" s="99"/>
      <c r="K601" s="99"/>
      <c r="L601" s="102" t="e">
        <f t="shared" si="184"/>
        <v>#N/A</v>
      </c>
      <c r="M601" s="12" t="str">
        <f>IF(I601="","",FV((1+'Retirement Calculator'!$B$57)^(1/12)-1,AR601,-I601,,0))</f>
        <v/>
      </c>
      <c r="N601" s="12" t="str">
        <f>IF(J601="","",(J601+N600)*(1+((1+'Retirement Calculator'!$B$57)^(1/12)-1)))</f>
        <v/>
      </c>
      <c r="O601" s="71"/>
      <c r="P601" s="71"/>
      <c r="Q601" s="99"/>
      <c r="R601" s="69" t="e">
        <f t="shared" si="185"/>
        <v>#N/A</v>
      </c>
      <c r="S601" s="12" t="str">
        <f>IF(O601="","",FV((1+'Retirement Calculator'!$B$58)^(1/12)-1,BA601,-O601,,0))</f>
        <v/>
      </c>
      <c r="T601" s="43" t="str">
        <f>IF(P601="","",(P601+T600)*(1+((1+'Retirement Calculator'!$B$58)^(1/12)-1)))</f>
        <v/>
      </c>
      <c r="U601" s="71"/>
      <c r="V601" s="99"/>
      <c r="W601" s="108" t="str">
        <f>IF(U601="","",(U601+W600)*(1+((1+'Retirement Calculator'!$C$65)^(1/12)-1)))</f>
        <v/>
      </c>
      <c r="X601" s="73">
        <f t="shared" si="180"/>
        <v>0</v>
      </c>
      <c r="Y601" s="83" t="str">
        <f>IF(ISERROR(B601),"",SUM($X$5:X601))</f>
        <v/>
      </c>
      <c r="Z601" s="73">
        <f t="shared" si="181"/>
        <v>0</v>
      </c>
      <c r="AA601" s="83" t="str">
        <f>IF(ISERROR(B601),"",IF(Z601=0,NA(),SUM($Z$5:Z601)))</f>
        <v/>
      </c>
      <c r="AB601" s="83">
        <f t="shared" si="182"/>
        <v>0</v>
      </c>
      <c r="AC601" s="83" t="str">
        <f>IF(ISERROR(B601),"",IF(AB601=0,NA(),SUM($AB$5:AB601)))</f>
        <v/>
      </c>
      <c r="AD601" s="68" t="str">
        <f>IF(ISERROR(AI601),"",IF(AG601=AG600+1,AD600*(1+'Retirement Calculator'!$B$6),AD600))</f>
        <v/>
      </c>
      <c r="AE601" s="135"/>
      <c r="AF601" s="83" t="str">
        <f>IF(AE601="","",NPER((1+'Retirement Calculator'!$B$15)/(1+'Retirement Calculator'!$B$14)-1,-12*AE601,AA601,,1))</f>
        <v/>
      </c>
      <c r="AG601" s="129" t="str">
        <f t="shared" si="186"/>
        <v/>
      </c>
      <c r="AH601" s="43" t="e">
        <f t="shared" si="187"/>
        <v>#N/A</v>
      </c>
      <c r="AI601" s="43" t="e">
        <f>IF(AI600&lt;'Retirement Calculator'!$B$68,AI600+1,NA())</f>
        <v>#N/A</v>
      </c>
      <c r="AJ601" s="47" t="str">
        <f>IF(ISERROR(AI601),"",IF(AG601=AG600+1,AJ600*(1+'Retirement Calculator'!$B$67),AJ600))</f>
        <v/>
      </c>
      <c r="AK601" s="43" t="e">
        <f>IF(ISERROR(AJ601),"",FV((1+'Retirement Calculator'!$B$56)^(1/12)-1,AI601,-AJ601,,0))</f>
        <v>#N/A</v>
      </c>
      <c r="AL601" s="47">
        <f>SUM($AJ$5:AJ601)</f>
        <v>15743347.467671828</v>
      </c>
      <c r="AN601" s="43" t="str">
        <f>IF(C601="","",SUM($C$5:C601))</f>
        <v/>
      </c>
      <c r="AP601" s="43" t="str">
        <f t="shared" si="188"/>
        <v/>
      </c>
      <c r="AQ601" s="43" t="e">
        <f t="shared" si="189"/>
        <v>#N/A</v>
      </c>
      <c r="AR601" s="43" t="e">
        <f>IF(AR600&lt;'Retirement Calculator'!$B$68,AR600+1,NA())</f>
        <v>#N/A</v>
      </c>
      <c r="AS601" s="45" t="str">
        <f>IF(ISERROR(AR601),"",IF(AP601=AP600+1,AS600*(1+'Retirement Calculator'!$B$67),AS600))</f>
        <v/>
      </c>
      <c r="AT601" s="43" t="e">
        <f>IF(ISERROR(AS601),"",FV((1+'Retirement Calculator'!$B$57)^(1/12)-1,AR601,-AS601,,0))</f>
        <v>#N/A</v>
      </c>
      <c r="AU601" s="47" t="e">
        <f>SUM($AJ$5:AS601)</f>
        <v>#N/A</v>
      </c>
      <c r="AW601" s="43" t="str">
        <f>IF(I601="","",SUM($I$5:I601))</f>
        <v/>
      </c>
      <c r="AY601" s="43" t="str">
        <f t="shared" si="190"/>
        <v/>
      </c>
      <c r="AZ601" s="43" t="e">
        <f t="shared" si="191"/>
        <v>#N/A</v>
      </c>
      <c r="BA601" s="43" t="e">
        <f>IF(BA600&lt;'Retirement Calculator'!$B$68,BA600+1,NA())</f>
        <v>#N/A</v>
      </c>
      <c r="BB601" s="45" t="str">
        <f>IF(ISERROR(BA601),"",IF(AY601=AY600+1,BB600*(1+'Retirement Calculator'!$B$67),BB600))</f>
        <v/>
      </c>
      <c r="BC601" s="43" t="e">
        <f>IF(ISERROR(BB601),"",FV((1+'Retirement Calculator'!$B$58)^(1/12)-1,BA601,-BB601,,0))</f>
        <v>#N/A</v>
      </c>
      <c r="BD601" s="47" t="e">
        <f>SUM($AJ$5:BB601)</f>
        <v>#N/A</v>
      </c>
      <c r="BF601" s="43" t="str">
        <f>IF(O601="","",SUM($O$5:O601))</f>
        <v/>
      </c>
      <c r="BH601" s="43" t="str">
        <f t="shared" si="192"/>
        <v/>
      </c>
      <c r="BI601" s="43" t="e">
        <f t="shared" si="193"/>
        <v>#N/A</v>
      </c>
      <c r="BJ601" s="43" t="e">
        <f>IF(BJ600&lt;'Retirement Calculator'!$B$68,BJ600+1,NA())</f>
        <v>#N/A</v>
      </c>
      <c r="BM601" s="43" t="str">
        <f t="shared" si="194"/>
        <v/>
      </c>
      <c r="BN601" s="43" t="e">
        <f t="shared" si="195"/>
        <v>#N/A</v>
      </c>
      <c r="BO601" s="43" t="e">
        <f>IF(BO600&lt;'Retirement Calculator'!$B$68,BO600+1,NA())</f>
        <v>#N/A</v>
      </c>
      <c r="BR601" s="43" t="str">
        <f t="shared" si="196"/>
        <v/>
      </c>
      <c r="BS601" s="43" t="e">
        <f t="shared" si="197"/>
        <v>#N/A</v>
      </c>
      <c r="BT601" s="43" t="e">
        <f>IF(BT600&lt;'Retirement Calculator'!$B$68,BT600+1,NA())</f>
        <v>#N/A</v>
      </c>
      <c r="BW601" s="43" t="str">
        <f t="shared" si="198"/>
        <v/>
      </c>
      <c r="BX601" s="43" t="e">
        <f t="shared" si="199"/>
        <v>#N/A</v>
      </c>
      <c r="BY601" s="43" t="e">
        <f>IF(BY600&lt;'Retirement Calculator'!$B$68,BY600+1,NA())</f>
        <v>#N/A</v>
      </c>
    </row>
    <row r="602" spans="1:77">
      <c r="A602" s="44"/>
      <c r="B602" s="12" t="e">
        <f xml:space="preserve"> IF(ISERROR(F602),NA(),AI602)</f>
        <v>#N/A</v>
      </c>
      <c r="C602" s="71"/>
      <c r="D602" s="104"/>
      <c r="E602" s="99"/>
      <c r="F602" s="102" t="e">
        <f t="shared" si="183"/>
        <v>#N/A</v>
      </c>
      <c r="G602" s="103" t="str">
        <f>IF(D602="","",(D602+G601)*(1+((1+'Retirement Calculator'!$B$56)^(1/12)-1)))</f>
        <v/>
      </c>
      <c r="H602" s="55" t="str">
        <f>IF(C602="","",FV((1+'Retirement Calculator'!$B$56)^(1/12)-1,AI602,-C602,,0))</f>
        <v/>
      </c>
      <c r="I602" s="71"/>
      <c r="J602" s="99"/>
      <c r="K602" s="99"/>
      <c r="L602" s="102" t="e">
        <f t="shared" si="184"/>
        <v>#N/A</v>
      </c>
      <c r="M602" s="12" t="str">
        <f>IF(I602="","",FV((1+'Retirement Calculator'!$B$57)^(1/12)-1,AR602,-I602,,0))</f>
        <v/>
      </c>
      <c r="N602" s="12" t="str">
        <f>IF(J602="","",(J602+N601)*(1+((1+'Retirement Calculator'!$B$57)^(1/12)-1)))</f>
        <v/>
      </c>
      <c r="O602" s="71"/>
      <c r="P602" s="71"/>
      <c r="Q602" s="99"/>
      <c r="R602" s="69" t="e">
        <f t="shared" si="185"/>
        <v>#N/A</v>
      </c>
      <c r="S602" s="12" t="str">
        <f>IF(O602="","",FV((1+'Retirement Calculator'!$B$58)^(1/12)-1,BA602,-O602,,0))</f>
        <v/>
      </c>
      <c r="T602" s="43" t="str">
        <f>IF(P602="","",(P602+T601)*(1+((1+'Retirement Calculator'!$B$58)^(1/12)-1)))</f>
        <v/>
      </c>
      <c r="U602" s="71"/>
      <c r="V602" s="99"/>
      <c r="W602" s="108" t="str">
        <f>IF(U602="","",(U602+W601)*(1+((1+'Retirement Calculator'!$C$65)^(1/12)-1)))</f>
        <v/>
      </c>
      <c r="X602" s="73">
        <f t="shared" si="180"/>
        <v>0</v>
      </c>
      <c r="Y602" s="83" t="str">
        <f>IF(ISERROR(B602),"",SUM($X$5:X602))</f>
        <v/>
      </c>
      <c r="Z602" s="73">
        <f t="shared" si="181"/>
        <v>0</v>
      </c>
      <c r="AA602" s="83" t="str">
        <f>IF(ISERROR(B602),"",IF(Z602=0,NA(),SUM($Z$5:Z602)))</f>
        <v/>
      </c>
      <c r="AB602" s="83">
        <f t="shared" si="182"/>
        <v>0</v>
      </c>
      <c r="AC602" s="83" t="str">
        <f>IF(ISERROR(B602),"",IF(AB602=0,NA(),SUM($AB$5:AB602)))</f>
        <v/>
      </c>
      <c r="AD602" s="68" t="str">
        <f>IF(ISERROR(AI602),"",IF(AG602=AG601+1,AD601*(1+'Retirement Calculator'!$B$6),AD601))</f>
        <v/>
      </c>
      <c r="AE602" s="135"/>
      <c r="AF602" s="83" t="str">
        <f>IF(AE602="","",NPER((1+'Retirement Calculator'!$B$15)/(1+'Retirement Calculator'!$B$14)-1,-12*AE602,AA602,,1))</f>
        <v/>
      </c>
      <c r="AG602" s="129" t="str">
        <f t="shared" si="186"/>
        <v/>
      </c>
      <c r="AH602" s="43" t="e">
        <f t="shared" si="187"/>
        <v>#N/A</v>
      </c>
      <c r="AI602" s="43" t="e">
        <f>IF(AI601&lt;'Retirement Calculator'!$B$68,AI601+1,NA())</f>
        <v>#N/A</v>
      </c>
      <c r="AJ602" s="47" t="str">
        <f>IF(ISERROR(AI602),"",IF(AG602=AG601+1,AJ601*(1+'Retirement Calculator'!$B$67),AJ601))</f>
        <v/>
      </c>
      <c r="AK602" s="43" t="e">
        <f>IF(ISERROR(AJ602),"",FV((1+'Retirement Calculator'!$B$56)^(1/12)-1,AI602,-AJ602,,0))</f>
        <v>#N/A</v>
      </c>
      <c r="AL602" s="47">
        <f>SUM($AJ$5:AJ602)</f>
        <v>15743347.467671828</v>
      </c>
      <c r="AN602" s="43" t="str">
        <f>IF(C602="","",SUM($C$5:C602))</f>
        <v/>
      </c>
      <c r="AP602" s="43" t="str">
        <f t="shared" si="188"/>
        <v/>
      </c>
      <c r="AQ602" s="43" t="e">
        <f t="shared" si="189"/>
        <v>#N/A</v>
      </c>
      <c r="AR602" s="43" t="e">
        <f>IF(AR601&lt;'Retirement Calculator'!$B$68,AR601+1,NA())</f>
        <v>#N/A</v>
      </c>
      <c r="AS602" s="45" t="str">
        <f>IF(ISERROR(AR602),"",IF(AP602=AP601+1,AS601*(1+'Retirement Calculator'!$B$67),AS601))</f>
        <v/>
      </c>
      <c r="AT602" s="43" t="e">
        <f>IF(ISERROR(AS602),"",FV((1+'Retirement Calculator'!$B$57)^(1/12)-1,AR602,-AS602,,0))</f>
        <v>#N/A</v>
      </c>
      <c r="AU602" s="47" t="e">
        <f>SUM($AJ$5:AS602)</f>
        <v>#N/A</v>
      </c>
      <c r="AW602" s="43" t="str">
        <f>IF(I602="","",SUM($I$5:I602))</f>
        <v/>
      </c>
      <c r="AY602" s="43" t="str">
        <f t="shared" si="190"/>
        <v/>
      </c>
      <c r="AZ602" s="43" t="e">
        <f t="shared" si="191"/>
        <v>#N/A</v>
      </c>
      <c r="BA602" s="43" t="e">
        <f>IF(BA601&lt;'Retirement Calculator'!$B$68,BA601+1,NA())</f>
        <v>#N/A</v>
      </c>
      <c r="BB602" s="45" t="str">
        <f>IF(ISERROR(BA602),"",IF(AY602=AY601+1,BB601*(1+'Retirement Calculator'!$B$67),BB601))</f>
        <v/>
      </c>
      <c r="BC602" s="43" t="e">
        <f>IF(ISERROR(BB602),"",FV((1+'Retirement Calculator'!$B$58)^(1/12)-1,BA602,-BB602,,0))</f>
        <v>#N/A</v>
      </c>
      <c r="BD602" s="47" t="e">
        <f>SUM($AJ$5:BB602)</f>
        <v>#N/A</v>
      </c>
      <c r="BF602" s="43" t="str">
        <f>IF(O602="","",SUM($O$5:O602))</f>
        <v/>
      </c>
      <c r="BH602" s="43" t="str">
        <f t="shared" si="192"/>
        <v/>
      </c>
      <c r="BI602" s="43" t="e">
        <f t="shared" si="193"/>
        <v>#N/A</v>
      </c>
      <c r="BJ602" s="43" t="e">
        <f>IF(BJ601&lt;'Retirement Calculator'!$B$68,BJ601+1,NA())</f>
        <v>#N/A</v>
      </c>
      <c r="BM602" s="43" t="str">
        <f t="shared" si="194"/>
        <v/>
      </c>
      <c r="BN602" s="43" t="e">
        <f t="shared" si="195"/>
        <v>#N/A</v>
      </c>
      <c r="BO602" s="43" t="e">
        <f>IF(BO601&lt;'Retirement Calculator'!$B$68,BO601+1,NA())</f>
        <v>#N/A</v>
      </c>
      <c r="BR602" s="43" t="str">
        <f t="shared" si="196"/>
        <v/>
      </c>
      <c r="BS602" s="43" t="e">
        <f t="shared" si="197"/>
        <v>#N/A</v>
      </c>
      <c r="BT602" s="43" t="e">
        <f>IF(BT601&lt;'Retirement Calculator'!$B$68,BT601+1,NA())</f>
        <v>#N/A</v>
      </c>
      <c r="BW602" s="43" t="str">
        <f t="shared" si="198"/>
        <v/>
      </c>
      <c r="BX602" s="43" t="e">
        <f t="shared" si="199"/>
        <v>#N/A</v>
      </c>
      <c r="BY602" s="43" t="e">
        <f>IF(BY601&lt;'Retirement Calculator'!$B$68,BY601+1,NA())</f>
        <v>#N/A</v>
      </c>
    </row>
    <row r="603" spans="1:77">
      <c r="A603" s="44"/>
      <c r="B603" s="12" t="e">
        <f xml:space="preserve"> IF(ISERROR(F603),NA(),AI603)</f>
        <v>#N/A</v>
      </c>
      <c r="C603" s="71"/>
      <c r="D603" s="104"/>
      <c r="E603" s="99"/>
      <c r="F603" s="102" t="e">
        <f t="shared" si="183"/>
        <v>#N/A</v>
      </c>
      <c r="G603" s="103" t="str">
        <f>IF(D603="","",(D603+G602)*(1+((1+'Retirement Calculator'!$B$56)^(1/12)-1)))</f>
        <v/>
      </c>
      <c r="H603" s="55" t="str">
        <f>IF(C603="","",FV((1+'Retirement Calculator'!$B$56)^(1/12)-1,AI603,-C603,,0))</f>
        <v/>
      </c>
      <c r="I603" s="71"/>
      <c r="J603" s="99"/>
      <c r="K603" s="99"/>
      <c r="L603" s="102" t="e">
        <f t="shared" si="184"/>
        <v>#N/A</v>
      </c>
      <c r="M603" s="12" t="str">
        <f>IF(I603="","",FV((1+'Retirement Calculator'!$B$57)^(1/12)-1,AR603,-I603,,0))</f>
        <v/>
      </c>
      <c r="N603" s="12" t="str">
        <f>IF(J603="","",(J603+N602)*(1+((1+'Retirement Calculator'!$B$57)^(1/12)-1)))</f>
        <v/>
      </c>
      <c r="O603" s="71"/>
      <c r="P603" s="71"/>
      <c r="Q603" s="99"/>
      <c r="R603" s="69" t="e">
        <f t="shared" si="185"/>
        <v>#N/A</v>
      </c>
      <c r="S603" s="12" t="str">
        <f>IF(O603="","",FV((1+'Retirement Calculator'!$B$58)^(1/12)-1,BA603,-O603,,0))</f>
        <v/>
      </c>
      <c r="T603" s="43" t="str">
        <f>IF(P603="","",(P603+T602)*(1+((1+'Retirement Calculator'!$B$58)^(1/12)-1)))</f>
        <v/>
      </c>
      <c r="U603" s="71"/>
      <c r="V603" s="99"/>
      <c r="W603" s="108" t="str">
        <f>IF(U603="","",(U603+W602)*(1+((1+'Retirement Calculator'!$C$65)^(1/12)-1)))</f>
        <v/>
      </c>
      <c r="X603" s="73">
        <f t="shared" si="180"/>
        <v>0</v>
      </c>
      <c r="Y603" s="83" t="str">
        <f>IF(ISERROR(B603),"",SUM($X$5:X603))</f>
        <v/>
      </c>
      <c r="Z603" s="73">
        <f t="shared" si="181"/>
        <v>0</v>
      </c>
      <c r="AA603" s="83" t="str">
        <f>IF(ISERROR(B603),"",IF(Z603=0,NA(),SUM($Z$5:Z603)))</f>
        <v/>
      </c>
      <c r="AB603" s="83">
        <f t="shared" si="182"/>
        <v>0</v>
      </c>
      <c r="AC603" s="83" t="str">
        <f>IF(ISERROR(B603),"",IF(AB603=0,NA(),SUM($AB$5:AB603)))</f>
        <v/>
      </c>
      <c r="AD603" s="68" t="str">
        <f>IF(ISERROR(AI603),"",IF(AG603=AG602+1,AD602*(1+'Retirement Calculator'!$B$6),AD602))</f>
        <v/>
      </c>
      <c r="AE603" s="135"/>
      <c r="AF603" s="83" t="str">
        <f>IF(AE603="","",NPER((1+'Retirement Calculator'!$B$15)/(1+'Retirement Calculator'!$B$14)-1,-12*AE603,AA603,,1))</f>
        <v/>
      </c>
      <c r="AG603" s="129" t="str">
        <f t="shared" si="186"/>
        <v/>
      </c>
      <c r="AH603" s="43" t="e">
        <f t="shared" si="187"/>
        <v>#N/A</v>
      </c>
      <c r="AI603" s="43" t="e">
        <f>IF(AI602&lt;'Retirement Calculator'!$B$68,AI602+1,NA())</f>
        <v>#N/A</v>
      </c>
      <c r="AJ603" s="47" t="str">
        <f>IF(ISERROR(AI603),"",IF(AG603=AG602+1,AJ602*(1+'Retirement Calculator'!$B$67),AJ602))</f>
        <v/>
      </c>
      <c r="AK603" s="43" t="e">
        <f>IF(ISERROR(AJ603),"",FV((1+'Retirement Calculator'!$B$56)^(1/12)-1,AI603,-AJ603,,0))</f>
        <v>#N/A</v>
      </c>
      <c r="AL603" s="47">
        <f>SUM($AJ$5:AJ603)</f>
        <v>15743347.467671828</v>
      </c>
      <c r="AN603" s="43" t="str">
        <f>IF(C603="","",SUM($C$5:C603))</f>
        <v/>
      </c>
      <c r="AP603" s="43" t="str">
        <f t="shared" si="188"/>
        <v/>
      </c>
      <c r="AQ603" s="43" t="e">
        <f t="shared" si="189"/>
        <v>#N/A</v>
      </c>
      <c r="AR603" s="43" t="e">
        <f>IF(AR602&lt;'Retirement Calculator'!$B$68,AR602+1,NA())</f>
        <v>#N/A</v>
      </c>
      <c r="AS603" s="45" t="str">
        <f>IF(ISERROR(AR603),"",IF(AP603=AP602+1,AS602*(1+'Retirement Calculator'!$B$67),AS602))</f>
        <v/>
      </c>
      <c r="AT603" s="43" t="e">
        <f>IF(ISERROR(AS603),"",FV((1+'Retirement Calculator'!$B$57)^(1/12)-1,AR603,-AS603,,0))</f>
        <v>#N/A</v>
      </c>
      <c r="AU603" s="47" t="e">
        <f>SUM($AJ$5:AS603)</f>
        <v>#N/A</v>
      </c>
      <c r="AW603" s="43" t="str">
        <f>IF(I603="","",SUM($I$5:I603))</f>
        <v/>
      </c>
      <c r="AY603" s="43" t="str">
        <f t="shared" si="190"/>
        <v/>
      </c>
      <c r="AZ603" s="43" t="e">
        <f t="shared" si="191"/>
        <v>#N/A</v>
      </c>
      <c r="BA603" s="43" t="e">
        <f>IF(BA602&lt;'Retirement Calculator'!$B$68,BA602+1,NA())</f>
        <v>#N/A</v>
      </c>
      <c r="BB603" s="45" t="str">
        <f>IF(ISERROR(BA603),"",IF(AY603=AY602+1,BB602*(1+'Retirement Calculator'!$B$67),BB602))</f>
        <v/>
      </c>
      <c r="BC603" s="43" t="e">
        <f>IF(ISERROR(BB603),"",FV((1+'Retirement Calculator'!$B$58)^(1/12)-1,BA603,-BB603,,0))</f>
        <v>#N/A</v>
      </c>
      <c r="BD603" s="47" t="e">
        <f>SUM($AJ$5:BB603)</f>
        <v>#N/A</v>
      </c>
      <c r="BF603" s="43" t="str">
        <f>IF(O603="","",SUM($O$5:O603))</f>
        <v/>
      </c>
      <c r="BH603" s="43" t="str">
        <f t="shared" si="192"/>
        <v/>
      </c>
      <c r="BI603" s="43" t="e">
        <f t="shared" si="193"/>
        <v>#N/A</v>
      </c>
      <c r="BJ603" s="43" t="e">
        <f>IF(BJ602&lt;'Retirement Calculator'!$B$68,BJ602+1,NA())</f>
        <v>#N/A</v>
      </c>
      <c r="BM603" s="43" t="str">
        <f t="shared" si="194"/>
        <v/>
      </c>
      <c r="BN603" s="43" t="e">
        <f t="shared" si="195"/>
        <v>#N/A</v>
      </c>
      <c r="BO603" s="43" t="e">
        <f>IF(BO602&lt;'Retirement Calculator'!$B$68,BO602+1,NA())</f>
        <v>#N/A</v>
      </c>
      <c r="BR603" s="43" t="str">
        <f t="shared" si="196"/>
        <v/>
      </c>
      <c r="BS603" s="43" t="e">
        <f t="shared" si="197"/>
        <v>#N/A</v>
      </c>
      <c r="BT603" s="43" t="e">
        <f>IF(BT602&lt;'Retirement Calculator'!$B$68,BT602+1,NA())</f>
        <v>#N/A</v>
      </c>
      <c r="BW603" s="43" t="str">
        <f t="shared" si="198"/>
        <v/>
      </c>
      <c r="BX603" s="43" t="e">
        <f t="shared" si="199"/>
        <v>#N/A</v>
      </c>
      <c r="BY603" s="43" t="e">
        <f>IF(BY602&lt;'Retirement Calculator'!$B$68,BY602+1,NA())</f>
        <v>#N/A</v>
      </c>
    </row>
    <row r="604" spans="1:77">
      <c r="A604" s="44"/>
      <c r="B604" s="12" t="e">
        <f xml:space="preserve"> IF(ISERROR(F604),NA(),AI604)</f>
        <v>#N/A</v>
      </c>
      <c r="C604" s="71"/>
      <c r="D604" s="104"/>
      <c r="E604" s="99"/>
      <c r="F604" s="102" t="e">
        <f t="shared" si="183"/>
        <v>#N/A</v>
      </c>
      <c r="G604" s="103" t="str">
        <f>IF(D604="","",(D604+G603)*(1+((1+'Retirement Calculator'!$B$56)^(1/12)-1)))</f>
        <v/>
      </c>
      <c r="H604" s="55" t="str">
        <f>IF(C604="","",FV((1+'Retirement Calculator'!$B$56)^(1/12)-1,AI604,-C604,,0))</f>
        <v/>
      </c>
      <c r="I604" s="71"/>
      <c r="J604" s="99"/>
      <c r="K604" s="99"/>
      <c r="L604" s="102" t="e">
        <f t="shared" si="184"/>
        <v>#N/A</v>
      </c>
      <c r="M604" s="12" t="str">
        <f>IF(I604="","",FV((1+'Retirement Calculator'!$B$57)^(1/12)-1,AR604,-I604,,0))</f>
        <v/>
      </c>
      <c r="N604" s="12" t="str">
        <f>IF(J604="","",(J604+N603)*(1+((1+'Retirement Calculator'!$B$57)^(1/12)-1)))</f>
        <v/>
      </c>
      <c r="O604" s="71"/>
      <c r="P604" s="71"/>
      <c r="Q604" s="99"/>
      <c r="R604" s="69" t="e">
        <f t="shared" si="185"/>
        <v>#N/A</v>
      </c>
      <c r="S604" s="12" t="str">
        <f>IF(O604="","",FV((1+'Retirement Calculator'!$B$58)^(1/12)-1,BA604,-O604,,0))</f>
        <v/>
      </c>
      <c r="T604" s="43" t="str">
        <f>IF(P604="","",(P604+T603)*(1+((1+'Retirement Calculator'!$B$58)^(1/12)-1)))</f>
        <v/>
      </c>
      <c r="U604" s="71"/>
      <c r="V604" s="99"/>
      <c r="W604" s="108" t="str">
        <f>IF(U604="","",(U604+W603)*(1+((1+'Retirement Calculator'!$C$65)^(1/12)-1)))</f>
        <v/>
      </c>
      <c r="X604" s="73">
        <f t="shared" si="180"/>
        <v>0</v>
      </c>
      <c r="Y604" s="83" t="str">
        <f>IF(ISERROR(B604),"",SUM($X$5:X604))</f>
        <v/>
      </c>
      <c r="Z604" s="73">
        <f t="shared" si="181"/>
        <v>0</v>
      </c>
      <c r="AA604" s="83" t="str">
        <f>IF(ISERROR(B604),"",IF(Z604=0,NA(),SUM($Z$5:Z604)))</f>
        <v/>
      </c>
      <c r="AB604" s="83">
        <f t="shared" si="182"/>
        <v>0</v>
      </c>
      <c r="AC604" s="83" t="str">
        <f>IF(ISERROR(B604),"",IF(AB604=0,NA(),SUM($AB$5:AB604)))</f>
        <v/>
      </c>
      <c r="AD604" s="68" t="str">
        <f>IF(ISERROR(AI604),"",IF(AG604=AG603+1,AD603*(1+'Retirement Calculator'!$B$6),AD603))</f>
        <v/>
      </c>
      <c r="AE604" s="135"/>
      <c r="AF604" s="83" t="str">
        <f>IF(AE604="","",NPER((1+'Retirement Calculator'!$B$15)/(1+'Retirement Calculator'!$B$14)-1,-12*AE604,AA604,,1))</f>
        <v/>
      </c>
      <c r="AG604" s="129" t="str">
        <f t="shared" si="186"/>
        <v/>
      </c>
      <c r="AH604" s="43" t="e">
        <f t="shared" si="187"/>
        <v>#N/A</v>
      </c>
      <c r="AI604" s="43" t="e">
        <f>IF(AI603&lt;'Retirement Calculator'!$B$68,AI603+1,NA())</f>
        <v>#N/A</v>
      </c>
      <c r="AJ604" s="47" t="str">
        <f>IF(ISERROR(AI604),"",IF(AG604=AG603+1,AJ603*(1+'Retirement Calculator'!$B$67),AJ603))</f>
        <v/>
      </c>
      <c r="AK604" s="43" t="e">
        <f>IF(ISERROR(AJ604),"",FV((1+'Retirement Calculator'!$B$56)^(1/12)-1,AI604,-AJ604,,0))</f>
        <v>#N/A</v>
      </c>
      <c r="AL604" s="47">
        <f>SUM($AJ$5:AJ604)</f>
        <v>15743347.467671828</v>
      </c>
      <c r="AN604" s="43" t="str">
        <f>IF(C604="","",SUM($C$5:C604))</f>
        <v/>
      </c>
      <c r="AP604" s="43" t="str">
        <f t="shared" si="188"/>
        <v/>
      </c>
      <c r="AQ604" s="43" t="e">
        <f t="shared" si="189"/>
        <v>#N/A</v>
      </c>
      <c r="AR604" s="43" t="e">
        <f>IF(AR603&lt;'Retirement Calculator'!$B$68,AR603+1,NA())</f>
        <v>#N/A</v>
      </c>
      <c r="AS604" s="45" t="str">
        <f>IF(ISERROR(AR604),"",IF(AP604=AP603+1,AS603*(1+'Retirement Calculator'!$B$67),AS603))</f>
        <v/>
      </c>
      <c r="AT604" s="43" t="e">
        <f>IF(ISERROR(AS604),"",FV((1+'Retirement Calculator'!$B$57)^(1/12)-1,AR604,-AS604,,0))</f>
        <v>#N/A</v>
      </c>
      <c r="AU604" s="47" t="e">
        <f>SUM($AJ$5:AS604)</f>
        <v>#N/A</v>
      </c>
      <c r="AW604" s="43" t="str">
        <f>IF(I604="","",SUM($I$5:I604))</f>
        <v/>
      </c>
      <c r="AY604" s="43" t="str">
        <f t="shared" si="190"/>
        <v/>
      </c>
      <c r="AZ604" s="43" t="e">
        <f t="shared" si="191"/>
        <v>#N/A</v>
      </c>
      <c r="BA604" s="43" t="e">
        <f>IF(BA603&lt;'Retirement Calculator'!$B$68,BA603+1,NA())</f>
        <v>#N/A</v>
      </c>
      <c r="BB604" s="45" t="str">
        <f>IF(ISERROR(BA604),"",IF(AY604=AY603+1,BB603*(1+'Retirement Calculator'!$B$67),BB603))</f>
        <v/>
      </c>
      <c r="BC604" s="43" t="e">
        <f>IF(ISERROR(BB604),"",FV((1+'Retirement Calculator'!$B$58)^(1/12)-1,BA604,-BB604,,0))</f>
        <v>#N/A</v>
      </c>
      <c r="BD604" s="47" t="e">
        <f>SUM($AJ$5:BB604)</f>
        <v>#N/A</v>
      </c>
      <c r="BF604" s="43" t="str">
        <f>IF(O604="","",SUM($O$5:O604))</f>
        <v/>
      </c>
      <c r="BH604" s="43" t="str">
        <f t="shared" si="192"/>
        <v/>
      </c>
      <c r="BI604" s="43" t="e">
        <f t="shared" si="193"/>
        <v>#N/A</v>
      </c>
      <c r="BJ604" s="43" t="e">
        <f>IF(BJ603&lt;'Retirement Calculator'!$B$68,BJ603+1,NA())</f>
        <v>#N/A</v>
      </c>
      <c r="BM604" s="43" t="str">
        <f t="shared" si="194"/>
        <v/>
      </c>
      <c r="BN604" s="43" t="e">
        <f t="shared" si="195"/>
        <v>#N/A</v>
      </c>
      <c r="BO604" s="43" t="e">
        <f>IF(BO603&lt;'Retirement Calculator'!$B$68,BO603+1,NA())</f>
        <v>#N/A</v>
      </c>
      <c r="BR604" s="43" t="str">
        <f t="shared" si="196"/>
        <v/>
      </c>
      <c r="BS604" s="43" t="e">
        <f t="shared" si="197"/>
        <v>#N/A</v>
      </c>
      <c r="BT604" s="43" t="e">
        <f>IF(BT603&lt;'Retirement Calculator'!$B$68,BT603+1,NA())</f>
        <v>#N/A</v>
      </c>
      <c r="BW604" s="43" t="str">
        <f t="shared" si="198"/>
        <v/>
      </c>
      <c r="BX604" s="43" t="e">
        <f t="shared" si="199"/>
        <v>#N/A</v>
      </c>
      <c r="BY604" s="43" t="e">
        <f>IF(BY603&lt;'Retirement Calculator'!$B$68,BY603+1,NA())</f>
        <v>#N/A</v>
      </c>
    </row>
    <row r="605" spans="1:77">
      <c r="A605" s="44"/>
      <c r="B605" s="12" t="e">
        <f xml:space="preserve"> IF(ISERROR(F605),NA(),AI605)</f>
        <v>#N/A</v>
      </c>
      <c r="C605" s="71"/>
      <c r="D605" s="104"/>
      <c r="E605" s="99"/>
      <c r="F605" s="102" t="e">
        <f t="shared" si="183"/>
        <v>#N/A</v>
      </c>
      <c r="G605" s="103" t="str">
        <f>IF(D605="","",(D605+G604)*(1+((1+'Retirement Calculator'!$B$56)^(1/12)-1)))</f>
        <v/>
      </c>
      <c r="H605" s="55" t="str">
        <f>IF(C605="","",FV((1+'Retirement Calculator'!$B$56)^(1/12)-1,AI605,-C605,,0))</f>
        <v/>
      </c>
      <c r="I605" s="71"/>
      <c r="J605" s="99"/>
      <c r="K605" s="99"/>
      <c r="L605" s="102" t="e">
        <f t="shared" si="184"/>
        <v>#N/A</v>
      </c>
      <c r="M605" s="12" t="str">
        <f>IF(I605="","",FV((1+'Retirement Calculator'!$B$57)^(1/12)-1,AR605,-I605,,0))</f>
        <v/>
      </c>
      <c r="N605" s="12" t="str">
        <f>IF(J605="","",(J605+N604)*(1+((1+'Retirement Calculator'!$B$57)^(1/12)-1)))</f>
        <v/>
      </c>
      <c r="O605" s="71"/>
      <c r="P605" s="71"/>
      <c r="Q605" s="99"/>
      <c r="R605" s="69" t="e">
        <f t="shared" si="185"/>
        <v>#N/A</v>
      </c>
      <c r="S605" s="12" t="str">
        <f>IF(O605="","",FV((1+'Retirement Calculator'!$B$58)^(1/12)-1,BA605,-O605,,0))</f>
        <v/>
      </c>
      <c r="T605" s="43" t="str">
        <f>IF(P605="","",(P605+T604)*(1+((1+'Retirement Calculator'!$B$58)^(1/12)-1)))</f>
        <v/>
      </c>
      <c r="U605" s="71"/>
      <c r="V605" s="99"/>
      <c r="W605" s="108" t="str">
        <f>IF(U605="","",(U605+W604)*(1+((1+'Retirement Calculator'!$C$65)^(1/12)-1)))</f>
        <v/>
      </c>
      <c r="X605" s="73">
        <f t="shared" si="180"/>
        <v>0</v>
      </c>
      <c r="Y605" s="83" t="str">
        <f>IF(ISERROR(B605),"",SUM($X$5:X605))</f>
        <v/>
      </c>
      <c r="Z605" s="73">
        <f t="shared" si="181"/>
        <v>0</v>
      </c>
      <c r="AA605" s="83" t="str">
        <f>IF(ISERROR(B605),"",IF(Z605=0,NA(),SUM($Z$5:Z605)))</f>
        <v/>
      </c>
      <c r="AB605" s="83">
        <f t="shared" si="182"/>
        <v>0</v>
      </c>
      <c r="AC605" s="83" t="str">
        <f>IF(ISERROR(B605),"",IF(AB605=0,NA(),SUM($AB$5:AB605)))</f>
        <v/>
      </c>
      <c r="AD605" s="68" t="str">
        <f>IF(ISERROR(AI605),"",IF(AG605=AG604+1,AD604*(1+'Retirement Calculator'!$B$6),AD604))</f>
        <v/>
      </c>
      <c r="AE605" s="135"/>
      <c r="AF605" s="83" t="str">
        <f>IF(AE605="","",NPER((1+'Retirement Calculator'!$B$15)/(1+'Retirement Calculator'!$B$14)-1,-12*AE605,AA605,,1))</f>
        <v/>
      </c>
      <c r="AG605" s="129" t="str">
        <f t="shared" si="186"/>
        <v/>
      </c>
      <c r="AH605" s="43" t="e">
        <f t="shared" si="187"/>
        <v>#N/A</v>
      </c>
      <c r="AI605" s="43" t="e">
        <f>IF(AI604&lt;'Retirement Calculator'!$B$68,AI604+1,NA())</f>
        <v>#N/A</v>
      </c>
      <c r="AJ605" s="47" t="str">
        <f>IF(ISERROR(AI605),"",IF(AG605=AG604+1,AJ604*(1+'Retirement Calculator'!$B$67),AJ604))</f>
        <v/>
      </c>
      <c r="AK605" s="43" t="e">
        <f>IF(ISERROR(AJ605),"",FV((1+'Retirement Calculator'!$B$56)^(1/12)-1,AI605,-AJ605,,0))</f>
        <v>#N/A</v>
      </c>
      <c r="AL605" s="47">
        <f>SUM($AJ$5:AJ605)</f>
        <v>15743347.467671828</v>
      </c>
      <c r="AN605" s="43" t="str">
        <f>IF(C605="","",SUM($C$5:C605))</f>
        <v/>
      </c>
      <c r="AP605" s="43" t="str">
        <f t="shared" si="188"/>
        <v/>
      </c>
      <c r="AQ605" s="43" t="e">
        <f t="shared" si="189"/>
        <v>#N/A</v>
      </c>
      <c r="AR605" s="43" t="e">
        <f>IF(AR604&lt;'Retirement Calculator'!$B$68,AR604+1,NA())</f>
        <v>#N/A</v>
      </c>
      <c r="AS605" s="45" t="str">
        <f>IF(ISERROR(AR605),"",IF(AP605=AP604+1,AS604*(1+'Retirement Calculator'!$B$67),AS604))</f>
        <v/>
      </c>
      <c r="AT605" s="43" t="e">
        <f>IF(ISERROR(AS605),"",FV((1+'Retirement Calculator'!$B$57)^(1/12)-1,AR605,-AS605,,0))</f>
        <v>#N/A</v>
      </c>
      <c r="AU605" s="47" t="e">
        <f>SUM($AJ$5:AS605)</f>
        <v>#N/A</v>
      </c>
      <c r="AW605" s="43" t="str">
        <f>IF(I605="","",SUM($I$5:I605))</f>
        <v/>
      </c>
      <c r="AY605" s="43" t="str">
        <f t="shared" si="190"/>
        <v/>
      </c>
      <c r="AZ605" s="43" t="e">
        <f t="shared" si="191"/>
        <v>#N/A</v>
      </c>
      <c r="BA605" s="43" t="e">
        <f>IF(BA604&lt;'Retirement Calculator'!$B$68,BA604+1,NA())</f>
        <v>#N/A</v>
      </c>
      <c r="BB605" s="45" t="str">
        <f>IF(ISERROR(BA605),"",IF(AY605=AY604+1,BB604*(1+'Retirement Calculator'!$B$67),BB604))</f>
        <v/>
      </c>
      <c r="BC605" s="43" t="e">
        <f>IF(ISERROR(BB605),"",FV((1+'Retirement Calculator'!$B$58)^(1/12)-1,BA605,-BB605,,0))</f>
        <v>#N/A</v>
      </c>
      <c r="BD605" s="47" t="e">
        <f>SUM($AJ$5:BB605)</f>
        <v>#N/A</v>
      </c>
      <c r="BF605" s="43" t="str">
        <f>IF(O605="","",SUM($O$5:O605))</f>
        <v/>
      </c>
      <c r="BH605" s="43" t="str">
        <f t="shared" si="192"/>
        <v/>
      </c>
      <c r="BI605" s="43" t="e">
        <f t="shared" si="193"/>
        <v>#N/A</v>
      </c>
      <c r="BJ605" s="43" t="e">
        <f>IF(BJ604&lt;'Retirement Calculator'!$B$68,BJ604+1,NA())</f>
        <v>#N/A</v>
      </c>
      <c r="BM605" s="43" t="str">
        <f t="shared" si="194"/>
        <v/>
      </c>
      <c r="BN605" s="43" t="e">
        <f t="shared" si="195"/>
        <v>#N/A</v>
      </c>
      <c r="BO605" s="43" t="e">
        <f>IF(BO604&lt;'Retirement Calculator'!$B$68,BO604+1,NA())</f>
        <v>#N/A</v>
      </c>
      <c r="BR605" s="43" t="str">
        <f t="shared" si="196"/>
        <v/>
      </c>
      <c r="BS605" s="43" t="e">
        <f t="shared" si="197"/>
        <v>#N/A</v>
      </c>
      <c r="BT605" s="43" t="e">
        <f>IF(BT604&lt;'Retirement Calculator'!$B$68,BT604+1,NA())</f>
        <v>#N/A</v>
      </c>
      <c r="BW605" s="43" t="str">
        <f t="shared" si="198"/>
        <v/>
      </c>
      <c r="BX605" s="43" t="e">
        <f t="shared" si="199"/>
        <v>#N/A</v>
      </c>
      <c r="BY605" s="43" t="e">
        <f>IF(BY604&lt;'Retirement Calculator'!$B$68,BY604+1,NA())</f>
        <v>#N/A</v>
      </c>
    </row>
    <row r="606" spans="1:77">
      <c r="A606" s="44"/>
      <c r="B606" s="12" t="e">
        <f xml:space="preserve"> IF(ISERROR(F606),NA(),AI606)</f>
        <v>#N/A</v>
      </c>
      <c r="C606" s="71"/>
      <c r="D606" s="104"/>
      <c r="E606" s="99"/>
      <c r="F606" s="102" t="e">
        <f t="shared" si="183"/>
        <v>#N/A</v>
      </c>
      <c r="G606" s="103" t="str">
        <f>IF(D606="","",(D606+G605)*(1+((1+'Retirement Calculator'!$B$56)^(1/12)-1)))</f>
        <v/>
      </c>
      <c r="H606" s="55" t="str">
        <f>IF(C606="","",FV((1+'Retirement Calculator'!$B$56)^(1/12)-1,AI606,-C606,,0))</f>
        <v/>
      </c>
      <c r="I606" s="71"/>
      <c r="J606" s="99"/>
      <c r="K606" s="99"/>
      <c r="L606" s="102" t="e">
        <f t="shared" si="184"/>
        <v>#N/A</v>
      </c>
      <c r="M606" s="12" t="str">
        <f>IF(I606="","",FV((1+'Retirement Calculator'!$B$57)^(1/12)-1,AR606,-I606,,0))</f>
        <v/>
      </c>
      <c r="N606" s="12" t="str">
        <f>IF(J606="","",(J606+N605)*(1+((1+'Retirement Calculator'!$B$57)^(1/12)-1)))</f>
        <v/>
      </c>
      <c r="O606" s="71"/>
      <c r="P606" s="71"/>
      <c r="Q606" s="99"/>
      <c r="R606" s="69" t="e">
        <f t="shared" si="185"/>
        <v>#N/A</v>
      </c>
      <c r="S606" s="12" t="str">
        <f>IF(O606="","",FV((1+'Retirement Calculator'!$B$58)^(1/12)-1,BA606,-O606,,0))</f>
        <v/>
      </c>
      <c r="T606" s="43" t="str">
        <f>IF(P606="","",(P606+T605)*(1+((1+'Retirement Calculator'!$B$58)^(1/12)-1)))</f>
        <v/>
      </c>
      <c r="U606" s="71"/>
      <c r="V606" s="99"/>
      <c r="W606" s="108" t="str">
        <f>IF(U606="","",(U606+W605)*(1+((1+'Retirement Calculator'!$C$65)^(1/12)-1)))</f>
        <v/>
      </c>
      <c r="X606" s="73">
        <f t="shared" si="180"/>
        <v>0</v>
      </c>
      <c r="Y606" s="83" t="str">
        <f>IF(ISERROR(B606),"",SUM($X$5:X606))</f>
        <v/>
      </c>
      <c r="Z606" s="73">
        <f t="shared" si="181"/>
        <v>0</v>
      </c>
      <c r="AA606" s="83" t="str">
        <f>IF(ISERROR(B606),"",IF(Z606=0,NA(),SUM($Z$5:Z606)))</f>
        <v/>
      </c>
      <c r="AB606" s="83">
        <f t="shared" si="182"/>
        <v>0</v>
      </c>
      <c r="AC606" s="83" t="str">
        <f>IF(ISERROR(B606),"",IF(AB606=0,NA(),SUM($AB$5:AB606)))</f>
        <v/>
      </c>
      <c r="AD606" s="68" t="str">
        <f>IF(ISERROR(AI606),"",IF(AG606=AG605+1,AD605*(1+'Retirement Calculator'!$B$6),AD605))</f>
        <v/>
      </c>
      <c r="AE606" s="135"/>
      <c r="AF606" s="83" t="str">
        <f>IF(AE606="","",NPER((1+'Retirement Calculator'!$B$15)/(1+'Retirement Calculator'!$B$14)-1,-12*AE606,AA606,,1))</f>
        <v/>
      </c>
      <c r="AG606" s="129" t="str">
        <f t="shared" si="186"/>
        <v/>
      </c>
      <c r="AH606" s="43" t="e">
        <f t="shared" si="187"/>
        <v>#N/A</v>
      </c>
      <c r="AI606" s="43" t="e">
        <f>IF(AI605&lt;'Retirement Calculator'!$B$68,AI605+1,NA())</f>
        <v>#N/A</v>
      </c>
      <c r="AJ606" s="47" t="str">
        <f>IF(ISERROR(AI606),"",IF(AG606=AG605+1,AJ605*(1+'Retirement Calculator'!$B$67),AJ605))</f>
        <v/>
      </c>
      <c r="AK606" s="43" t="e">
        <f>IF(ISERROR(AJ606),"",FV((1+'Retirement Calculator'!$B$56)^(1/12)-1,AI606,-AJ606,,0))</f>
        <v>#N/A</v>
      </c>
      <c r="AL606" s="47">
        <f>SUM($AJ$5:AJ606)</f>
        <v>15743347.467671828</v>
      </c>
      <c r="AN606" s="43" t="str">
        <f>IF(C606="","",SUM($C$5:C606))</f>
        <v/>
      </c>
      <c r="AP606" s="43" t="str">
        <f t="shared" si="188"/>
        <v/>
      </c>
      <c r="AQ606" s="43" t="e">
        <f t="shared" si="189"/>
        <v>#N/A</v>
      </c>
      <c r="AR606" s="43" t="e">
        <f>IF(AR605&lt;'Retirement Calculator'!$B$68,AR605+1,NA())</f>
        <v>#N/A</v>
      </c>
      <c r="AS606" s="45" t="str">
        <f>IF(ISERROR(AR606),"",IF(AP606=AP605+1,AS605*(1+'Retirement Calculator'!$B$67),AS605))</f>
        <v/>
      </c>
      <c r="AT606" s="43" t="e">
        <f>IF(ISERROR(AS606),"",FV((1+'Retirement Calculator'!$B$57)^(1/12)-1,AR606,-AS606,,0))</f>
        <v>#N/A</v>
      </c>
      <c r="AU606" s="47" t="e">
        <f>SUM($AJ$5:AS606)</f>
        <v>#N/A</v>
      </c>
      <c r="AW606" s="43" t="str">
        <f>IF(I606="","",SUM($I$5:I606))</f>
        <v/>
      </c>
      <c r="AY606" s="43" t="str">
        <f t="shared" si="190"/>
        <v/>
      </c>
      <c r="AZ606" s="43" t="e">
        <f t="shared" si="191"/>
        <v>#N/A</v>
      </c>
      <c r="BA606" s="43" t="e">
        <f>IF(BA605&lt;'Retirement Calculator'!$B$68,BA605+1,NA())</f>
        <v>#N/A</v>
      </c>
      <c r="BB606" s="45" t="str">
        <f>IF(ISERROR(BA606),"",IF(AY606=AY605+1,BB605*(1+'Retirement Calculator'!$B$67),BB605))</f>
        <v/>
      </c>
      <c r="BC606" s="43" t="e">
        <f>IF(ISERROR(BB606),"",FV((1+'Retirement Calculator'!$B$58)^(1/12)-1,BA606,-BB606,,0))</f>
        <v>#N/A</v>
      </c>
      <c r="BD606" s="47" t="e">
        <f>SUM($AJ$5:BB606)</f>
        <v>#N/A</v>
      </c>
      <c r="BF606" s="43" t="str">
        <f>IF(O606="","",SUM($O$5:O606))</f>
        <v/>
      </c>
      <c r="BH606" s="43" t="str">
        <f t="shared" si="192"/>
        <v/>
      </c>
      <c r="BI606" s="43" t="e">
        <f t="shared" si="193"/>
        <v>#N/A</v>
      </c>
      <c r="BJ606" s="43" t="e">
        <f>IF(BJ605&lt;'Retirement Calculator'!$B$68,BJ605+1,NA())</f>
        <v>#N/A</v>
      </c>
      <c r="BM606" s="43" t="str">
        <f t="shared" si="194"/>
        <v/>
      </c>
      <c r="BN606" s="43" t="e">
        <f t="shared" si="195"/>
        <v>#N/A</v>
      </c>
      <c r="BO606" s="43" t="e">
        <f>IF(BO605&lt;'Retirement Calculator'!$B$68,BO605+1,NA())</f>
        <v>#N/A</v>
      </c>
      <c r="BR606" s="43" t="str">
        <f t="shared" si="196"/>
        <v/>
      </c>
      <c r="BS606" s="43" t="e">
        <f t="shared" si="197"/>
        <v>#N/A</v>
      </c>
      <c r="BT606" s="43" t="e">
        <f>IF(BT605&lt;'Retirement Calculator'!$B$68,BT605+1,NA())</f>
        <v>#N/A</v>
      </c>
      <c r="BW606" s="43" t="str">
        <f t="shared" si="198"/>
        <v/>
      </c>
      <c r="BX606" s="43" t="e">
        <f t="shared" si="199"/>
        <v>#N/A</v>
      </c>
      <c r="BY606" s="43" t="e">
        <f>IF(BY605&lt;'Retirement Calculator'!$B$68,BY605+1,NA())</f>
        <v>#N/A</v>
      </c>
    </row>
    <row r="607" spans="1:77">
      <c r="A607" s="44"/>
      <c r="B607" s="12" t="e">
        <f xml:space="preserve"> IF(ISERROR(F607),NA(),AI607)</f>
        <v>#N/A</v>
      </c>
      <c r="C607" s="71"/>
      <c r="D607" s="104"/>
      <c r="E607" s="99"/>
      <c r="F607" s="102" t="e">
        <f t="shared" si="183"/>
        <v>#N/A</v>
      </c>
      <c r="G607" s="103" t="str">
        <f>IF(D607="","",(D607+G606)*(1+((1+'Retirement Calculator'!$B$56)^(1/12)-1)))</f>
        <v/>
      </c>
      <c r="H607" s="55" t="str">
        <f>IF(C607="","",FV((1+'Retirement Calculator'!$B$56)^(1/12)-1,AI607,-C607,,0))</f>
        <v/>
      </c>
      <c r="I607" s="71"/>
      <c r="J607" s="99"/>
      <c r="K607" s="99"/>
      <c r="L607" s="102" t="e">
        <f t="shared" si="184"/>
        <v>#N/A</v>
      </c>
      <c r="M607" s="12" t="str">
        <f>IF(I607="","",FV((1+'Retirement Calculator'!$B$57)^(1/12)-1,AR607,-I607,,0))</f>
        <v/>
      </c>
      <c r="N607" s="12" t="str">
        <f>IF(J607="","",(J607+N606)*(1+((1+'Retirement Calculator'!$B$57)^(1/12)-1)))</f>
        <v/>
      </c>
      <c r="O607" s="71"/>
      <c r="P607" s="71"/>
      <c r="Q607" s="99"/>
      <c r="R607" s="69" t="e">
        <f t="shared" si="185"/>
        <v>#N/A</v>
      </c>
      <c r="S607" s="12" t="str">
        <f>IF(O607="","",FV((1+'Retirement Calculator'!$B$58)^(1/12)-1,BA607,-O607,,0))</f>
        <v/>
      </c>
      <c r="T607" s="43" t="str">
        <f>IF(P607="","",(P607+T606)*(1+((1+'Retirement Calculator'!$B$58)^(1/12)-1)))</f>
        <v/>
      </c>
      <c r="U607" s="71"/>
      <c r="V607" s="99"/>
      <c r="W607" s="108" t="str">
        <f>IF(U607="","",(U607+W606)*(1+((1+'Retirement Calculator'!$C$65)^(1/12)-1)))</f>
        <v/>
      </c>
      <c r="X607" s="73">
        <f t="shared" si="180"/>
        <v>0</v>
      </c>
      <c r="Y607" s="83" t="str">
        <f>IF(ISERROR(B607),"",SUM($X$5:X607))</f>
        <v/>
      </c>
      <c r="Z607" s="73">
        <f t="shared" si="181"/>
        <v>0</v>
      </c>
      <c r="AA607" s="83" t="str">
        <f>IF(ISERROR(B607),"",IF(Z607=0,NA(),SUM($Z$5:Z607)))</f>
        <v/>
      </c>
      <c r="AB607" s="83">
        <f t="shared" si="182"/>
        <v>0</v>
      </c>
      <c r="AC607" s="83" t="str">
        <f>IF(ISERROR(B607),"",IF(AB607=0,NA(),SUM($AB$5:AB607)))</f>
        <v/>
      </c>
      <c r="AD607" s="68" t="str">
        <f>IF(ISERROR(AI607),"",IF(AG607=AG606+1,AD606*(1+'Retirement Calculator'!$B$6),AD606))</f>
        <v/>
      </c>
      <c r="AE607" s="135"/>
      <c r="AF607" s="83" t="str">
        <f>IF(AE607="","",NPER((1+'Retirement Calculator'!$B$15)/(1+'Retirement Calculator'!$B$14)-1,-12*AE607,AA607,,1))</f>
        <v/>
      </c>
      <c r="AG607" s="129" t="str">
        <f t="shared" si="186"/>
        <v/>
      </c>
      <c r="AH607" s="43" t="e">
        <f t="shared" si="187"/>
        <v>#N/A</v>
      </c>
      <c r="AI607" s="43" t="e">
        <f>IF(AI606&lt;'Retirement Calculator'!$B$68,AI606+1,NA())</f>
        <v>#N/A</v>
      </c>
      <c r="AJ607" s="47" t="str">
        <f>IF(ISERROR(AI607),"",IF(AG607=AG606+1,AJ606*(1+'Retirement Calculator'!$B$67),AJ606))</f>
        <v/>
      </c>
      <c r="AK607" s="43" t="e">
        <f>IF(ISERROR(AJ607),"",FV((1+'Retirement Calculator'!$B$56)^(1/12)-1,AI607,-AJ607,,0))</f>
        <v>#N/A</v>
      </c>
      <c r="AL607" s="47">
        <f>SUM($AJ$5:AJ607)</f>
        <v>15743347.467671828</v>
      </c>
      <c r="AN607" s="43" t="str">
        <f>IF(C607="","",SUM($C$5:C607))</f>
        <v/>
      </c>
      <c r="AP607" s="43" t="str">
        <f t="shared" si="188"/>
        <v/>
      </c>
      <c r="AQ607" s="43" t="e">
        <f t="shared" si="189"/>
        <v>#N/A</v>
      </c>
      <c r="AR607" s="43" t="e">
        <f>IF(AR606&lt;'Retirement Calculator'!$B$68,AR606+1,NA())</f>
        <v>#N/A</v>
      </c>
      <c r="AS607" s="45" t="str">
        <f>IF(ISERROR(AR607),"",IF(AP607=AP606+1,AS606*(1+'Retirement Calculator'!$B$67),AS606))</f>
        <v/>
      </c>
      <c r="AT607" s="43" t="e">
        <f>IF(ISERROR(AS607),"",FV((1+'Retirement Calculator'!$B$57)^(1/12)-1,AR607,-AS607,,0))</f>
        <v>#N/A</v>
      </c>
      <c r="AU607" s="47" t="e">
        <f>SUM($AJ$5:AS607)</f>
        <v>#N/A</v>
      </c>
      <c r="AW607" s="43" t="str">
        <f>IF(I607="","",SUM($I$5:I607))</f>
        <v/>
      </c>
      <c r="AY607" s="43" t="str">
        <f t="shared" si="190"/>
        <v/>
      </c>
      <c r="AZ607" s="43" t="e">
        <f t="shared" si="191"/>
        <v>#N/A</v>
      </c>
      <c r="BA607" s="43" t="e">
        <f>IF(BA606&lt;'Retirement Calculator'!$B$68,BA606+1,NA())</f>
        <v>#N/A</v>
      </c>
      <c r="BB607" s="45" t="str">
        <f>IF(ISERROR(BA607),"",IF(AY607=AY606+1,BB606*(1+'Retirement Calculator'!$B$67),BB606))</f>
        <v/>
      </c>
      <c r="BC607" s="43" t="e">
        <f>IF(ISERROR(BB607),"",FV((1+'Retirement Calculator'!$B$58)^(1/12)-1,BA607,-BB607,,0))</f>
        <v>#N/A</v>
      </c>
      <c r="BD607" s="47" t="e">
        <f>SUM($AJ$5:BB607)</f>
        <v>#N/A</v>
      </c>
      <c r="BF607" s="43" t="str">
        <f>IF(O607="","",SUM($O$5:O607))</f>
        <v/>
      </c>
      <c r="BH607" s="43" t="str">
        <f t="shared" si="192"/>
        <v/>
      </c>
      <c r="BI607" s="43" t="e">
        <f t="shared" si="193"/>
        <v>#N/A</v>
      </c>
      <c r="BJ607" s="43" t="e">
        <f>IF(BJ606&lt;'Retirement Calculator'!$B$68,BJ606+1,NA())</f>
        <v>#N/A</v>
      </c>
      <c r="BM607" s="43" t="str">
        <f t="shared" si="194"/>
        <v/>
      </c>
      <c r="BN607" s="43" t="e">
        <f t="shared" si="195"/>
        <v>#N/A</v>
      </c>
      <c r="BO607" s="43" t="e">
        <f>IF(BO606&lt;'Retirement Calculator'!$B$68,BO606+1,NA())</f>
        <v>#N/A</v>
      </c>
      <c r="BR607" s="43" t="str">
        <f t="shared" si="196"/>
        <v/>
      </c>
      <c r="BS607" s="43" t="e">
        <f t="shared" si="197"/>
        <v>#N/A</v>
      </c>
      <c r="BT607" s="43" t="e">
        <f>IF(BT606&lt;'Retirement Calculator'!$B$68,BT606+1,NA())</f>
        <v>#N/A</v>
      </c>
      <c r="BW607" s="43" t="str">
        <f t="shared" si="198"/>
        <v/>
      </c>
      <c r="BX607" s="43" t="e">
        <f t="shared" si="199"/>
        <v>#N/A</v>
      </c>
      <c r="BY607" s="43" t="e">
        <f>IF(BY606&lt;'Retirement Calculator'!$B$68,BY606+1,NA())</f>
        <v>#N/A</v>
      </c>
    </row>
    <row r="608" spans="1:77">
      <c r="A608" s="44"/>
      <c r="B608" s="12" t="e">
        <f xml:space="preserve"> IF(ISERROR(F608),NA(),AI608)</f>
        <v>#N/A</v>
      </c>
      <c r="C608" s="71"/>
      <c r="D608" s="104"/>
      <c r="E608" s="99"/>
      <c r="F608" s="102" t="e">
        <f t="shared" si="183"/>
        <v>#N/A</v>
      </c>
      <c r="G608" s="103" t="str">
        <f>IF(D608="","",(D608+G607)*(1+((1+'Retirement Calculator'!$B$56)^(1/12)-1)))</f>
        <v/>
      </c>
      <c r="H608" s="55" t="str">
        <f>IF(C608="","",FV((1+'Retirement Calculator'!$B$56)^(1/12)-1,AI608,-C608,,0))</f>
        <v/>
      </c>
      <c r="I608" s="71"/>
      <c r="J608" s="99"/>
      <c r="K608" s="99"/>
      <c r="L608" s="102" t="e">
        <f t="shared" si="184"/>
        <v>#N/A</v>
      </c>
      <c r="M608" s="12" t="str">
        <f>IF(I608="","",FV((1+'Retirement Calculator'!$B$57)^(1/12)-1,AR608,-I608,,0))</f>
        <v/>
      </c>
      <c r="N608" s="12" t="str">
        <f>IF(J608="","",(J608+N607)*(1+((1+'Retirement Calculator'!$B$57)^(1/12)-1)))</f>
        <v/>
      </c>
      <c r="O608" s="71"/>
      <c r="P608" s="71"/>
      <c r="Q608" s="99"/>
      <c r="R608" s="69" t="e">
        <f t="shared" si="185"/>
        <v>#N/A</v>
      </c>
      <c r="S608" s="12" t="str">
        <f>IF(O608="","",FV((1+'Retirement Calculator'!$B$58)^(1/12)-1,BA608,-O608,,0))</f>
        <v/>
      </c>
      <c r="T608" s="43" t="str">
        <f>IF(P608="","",(P608+T607)*(1+((1+'Retirement Calculator'!$B$58)^(1/12)-1)))</f>
        <v/>
      </c>
      <c r="U608" s="71"/>
      <c r="V608" s="99"/>
      <c r="W608" s="108" t="str">
        <f>IF(U608="","",(U608+W607)*(1+((1+'Retirement Calculator'!$C$65)^(1/12)-1)))</f>
        <v/>
      </c>
      <c r="X608" s="73">
        <f t="shared" si="180"/>
        <v>0</v>
      </c>
      <c r="Y608" s="83" t="str">
        <f>IF(ISERROR(B608),"",SUM($X$5:X608))</f>
        <v/>
      </c>
      <c r="Z608" s="73">
        <f t="shared" si="181"/>
        <v>0</v>
      </c>
      <c r="AA608" s="83" t="str">
        <f>IF(ISERROR(B608),"",IF(Z608=0,NA(),SUM($Z$5:Z608)))</f>
        <v/>
      </c>
      <c r="AB608" s="83">
        <f t="shared" si="182"/>
        <v>0</v>
      </c>
      <c r="AC608" s="83" t="str">
        <f>IF(ISERROR(B608),"",IF(AB608=0,NA(),SUM($AB$5:AB608)))</f>
        <v/>
      </c>
      <c r="AD608" s="68" t="str">
        <f>IF(ISERROR(AI608),"",IF(AG608=AG607+1,AD607*(1+'Retirement Calculator'!$B$6),AD607))</f>
        <v/>
      </c>
      <c r="AE608" s="135"/>
      <c r="AF608" s="83" t="str">
        <f>IF(AE608="","",NPER((1+'Retirement Calculator'!$B$15)/(1+'Retirement Calculator'!$B$14)-1,-12*AE608,AA608,,1))</f>
        <v/>
      </c>
      <c r="AG608" s="129" t="str">
        <f t="shared" si="186"/>
        <v/>
      </c>
      <c r="AH608" s="43" t="e">
        <f t="shared" si="187"/>
        <v>#N/A</v>
      </c>
      <c r="AI608" s="43" t="e">
        <f>IF(AI607&lt;'Retirement Calculator'!$B$68,AI607+1,NA())</f>
        <v>#N/A</v>
      </c>
      <c r="AJ608" s="47" t="str">
        <f>IF(ISERROR(AI608),"",IF(AG608=AG607+1,AJ607*(1+'Retirement Calculator'!$B$67),AJ607))</f>
        <v/>
      </c>
      <c r="AK608" s="43" t="e">
        <f>IF(ISERROR(AJ608),"",FV((1+'Retirement Calculator'!$B$56)^(1/12)-1,AI608,-AJ608,,0))</f>
        <v>#N/A</v>
      </c>
      <c r="AL608" s="47">
        <f>SUM($AJ$5:AJ608)</f>
        <v>15743347.467671828</v>
      </c>
      <c r="AN608" s="43" t="str">
        <f>IF(C608="","",SUM($C$5:C608))</f>
        <v/>
      </c>
      <c r="AP608" s="43" t="str">
        <f t="shared" si="188"/>
        <v/>
      </c>
      <c r="AQ608" s="43" t="e">
        <f t="shared" si="189"/>
        <v>#N/A</v>
      </c>
      <c r="AR608" s="43" t="e">
        <f>IF(AR607&lt;'Retirement Calculator'!$B$68,AR607+1,NA())</f>
        <v>#N/A</v>
      </c>
      <c r="AS608" s="45" t="str">
        <f>IF(ISERROR(AR608),"",IF(AP608=AP607+1,AS607*(1+'Retirement Calculator'!$B$67),AS607))</f>
        <v/>
      </c>
      <c r="AT608" s="43" t="e">
        <f>IF(ISERROR(AS608),"",FV((1+'Retirement Calculator'!$B$57)^(1/12)-1,AR608,-AS608,,0))</f>
        <v>#N/A</v>
      </c>
      <c r="AU608" s="47" t="e">
        <f>SUM($AJ$5:AS608)</f>
        <v>#N/A</v>
      </c>
      <c r="AW608" s="43" t="str">
        <f>IF(I608="","",SUM($I$5:I608))</f>
        <v/>
      </c>
      <c r="AY608" s="43" t="str">
        <f t="shared" si="190"/>
        <v/>
      </c>
      <c r="AZ608" s="43" t="e">
        <f t="shared" si="191"/>
        <v>#N/A</v>
      </c>
      <c r="BA608" s="43" t="e">
        <f>IF(BA607&lt;'Retirement Calculator'!$B$68,BA607+1,NA())</f>
        <v>#N/A</v>
      </c>
      <c r="BB608" s="45" t="str">
        <f>IF(ISERROR(BA608),"",IF(AY608=AY607+1,BB607*(1+'Retirement Calculator'!$B$67),BB607))</f>
        <v/>
      </c>
      <c r="BC608" s="43" t="e">
        <f>IF(ISERROR(BB608),"",FV((1+'Retirement Calculator'!$B$58)^(1/12)-1,BA608,-BB608,,0))</f>
        <v>#N/A</v>
      </c>
      <c r="BD608" s="47" t="e">
        <f>SUM($AJ$5:BB608)</f>
        <v>#N/A</v>
      </c>
      <c r="BF608" s="43" t="str">
        <f>IF(O608="","",SUM($O$5:O608))</f>
        <v/>
      </c>
      <c r="BH608" s="43" t="str">
        <f t="shared" si="192"/>
        <v/>
      </c>
      <c r="BI608" s="43" t="e">
        <f t="shared" si="193"/>
        <v>#N/A</v>
      </c>
      <c r="BJ608" s="43" t="e">
        <f>IF(BJ607&lt;'Retirement Calculator'!$B$68,BJ607+1,NA())</f>
        <v>#N/A</v>
      </c>
      <c r="BM608" s="43" t="str">
        <f t="shared" si="194"/>
        <v/>
      </c>
      <c r="BN608" s="43" t="e">
        <f t="shared" si="195"/>
        <v>#N/A</v>
      </c>
      <c r="BO608" s="43" t="e">
        <f>IF(BO607&lt;'Retirement Calculator'!$B$68,BO607+1,NA())</f>
        <v>#N/A</v>
      </c>
      <c r="BR608" s="43" t="str">
        <f t="shared" si="196"/>
        <v/>
      </c>
      <c r="BS608" s="43" t="e">
        <f t="shared" si="197"/>
        <v>#N/A</v>
      </c>
      <c r="BT608" s="43" t="e">
        <f>IF(BT607&lt;'Retirement Calculator'!$B$68,BT607+1,NA())</f>
        <v>#N/A</v>
      </c>
      <c r="BW608" s="43" t="str">
        <f t="shared" si="198"/>
        <v/>
      </c>
      <c r="BX608" s="43" t="e">
        <f t="shared" si="199"/>
        <v>#N/A</v>
      </c>
      <c r="BY608" s="43" t="e">
        <f>IF(BY607&lt;'Retirement Calculator'!$B$68,BY607+1,NA())</f>
        <v>#N/A</v>
      </c>
    </row>
    <row r="609" spans="1:77">
      <c r="A609" s="44"/>
      <c r="B609" s="12" t="e">
        <f xml:space="preserve"> IF(ISERROR(F609),NA(),AI609)</f>
        <v>#N/A</v>
      </c>
      <c r="C609" s="71"/>
      <c r="D609" s="104"/>
      <c r="E609" s="99"/>
      <c r="F609" s="102" t="e">
        <f t="shared" si="183"/>
        <v>#N/A</v>
      </c>
      <c r="G609" s="103" t="str">
        <f>IF(D609="","",(D609+G608)*(1+((1+'Retirement Calculator'!$B$56)^(1/12)-1)))</f>
        <v/>
      </c>
      <c r="H609" s="55" t="str">
        <f>IF(C609="","",FV((1+'Retirement Calculator'!$B$56)^(1/12)-1,AI609,-C609,,0))</f>
        <v/>
      </c>
      <c r="I609" s="71"/>
      <c r="J609" s="99"/>
      <c r="K609" s="99"/>
      <c r="L609" s="102" t="e">
        <f t="shared" si="184"/>
        <v>#N/A</v>
      </c>
      <c r="M609" s="12" t="str">
        <f>IF(I609="","",FV((1+'Retirement Calculator'!$B$57)^(1/12)-1,AR609,-I609,,0))</f>
        <v/>
      </c>
      <c r="N609" s="12" t="str">
        <f>IF(J609="","",(J609+N608)*(1+((1+'Retirement Calculator'!$B$57)^(1/12)-1)))</f>
        <v/>
      </c>
      <c r="O609" s="71"/>
      <c r="P609" s="71"/>
      <c r="Q609" s="99"/>
      <c r="R609" s="69" t="e">
        <f t="shared" si="185"/>
        <v>#N/A</v>
      </c>
      <c r="S609" s="12" t="str">
        <f>IF(O609="","",FV((1+'Retirement Calculator'!$B$58)^(1/12)-1,BA609,-O609,,0))</f>
        <v/>
      </c>
      <c r="T609" s="43" t="str">
        <f>IF(P609="","",(P609+T608)*(1+((1+'Retirement Calculator'!$B$58)^(1/12)-1)))</f>
        <v/>
      </c>
      <c r="U609" s="71"/>
      <c r="V609" s="99"/>
      <c r="W609" s="108" t="str">
        <f>IF(U609="","",(U609+W608)*(1+((1+'Retirement Calculator'!$C$65)^(1/12)-1)))</f>
        <v/>
      </c>
      <c r="X609" s="73">
        <f t="shared" si="180"/>
        <v>0</v>
      </c>
      <c r="Y609" s="83" t="str">
        <f>IF(ISERROR(B609),"",SUM($X$5:X609))</f>
        <v/>
      </c>
      <c r="Z609" s="73">
        <f t="shared" si="181"/>
        <v>0</v>
      </c>
      <c r="AA609" s="83" t="str">
        <f>IF(ISERROR(B609),"",IF(Z609=0,NA(),SUM($Z$5:Z609)))</f>
        <v/>
      </c>
      <c r="AB609" s="83">
        <f t="shared" si="182"/>
        <v>0</v>
      </c>
      <c r="AC609" s="83" t="str">
        <f>IF(ISERROR(B609),"",IF(AB609=0,NA(),SUM($AB$5:AB609)))</f>
        <v/>
      </c>
      <c r="AD609" s="68" t="str">
        <f>IF(ISERROR(AI609),"",IF(AG609=AG608+1,AD608*(1+'Retirement Calculator'!$B$6),AD608))</f>
        <v/>
      </c>
      <c r="AE609" s="135"/>
      <c r="AF609" s="83" t="str">
        <f>IF(AE609="","",NPER((1+'Retirement Calculator'!$B$15)/(1+'Retirement Calculator'!$B$14)-1,-12*AE609,AA609,,1))</f>
        <v/>
      </c>
      <c r="AG609" s="129" t="str">
        <f t="shared" si="186"/>
        <v/>
      </c>
      <c r="AH609" s="43" t="e">
        <f t="shared" si="187"/>
        <v>#N/A</v>
      </c>
      <c r="AI609" s="43" t="e">
        <f>IF(AI608&lt;'Retirement Calculator'!$B$68,AI608+1,NA())</f>
        <v>#N/A</v>
      </c>
      <c r="AJ609" s="47" t="str">
        <f>IF(ISERROR(AI609),"",IF(AG609=AG608+1,AJ608*(1+'Retirement Calculator'!$B$67),AJ608))</f>
        <v/>
      </c>
      <c r="AK609" s="43" t="e">
        <f>IF(ISERROR(AJ609),"",FV((1+'Retirement Calculator'!$B$56)^(1/12)-1,AI609,-AJ609,,0))</f>
        <v>#N/A</v>
      </c>
      <c r="AL609" s="47">
        <f>SUM($AJ$5:AJ609)</f>
        <v>15743347.467671828</v>
      </c>
      <c r="AN609" s="43" t="str">
        <f>IF(C609="","",SUM($C$5:C609))</f>
        <v/>
      </c>
      <c r="AP609" s="43" t="str">
        <f t="shared" si="188"/>
        <v/>
      </c>
      <c r="AQ609" s="43" t="e">
        <f t="shared" si="189"/>
        <v>#N/A</v>
      </c>
      <c r="AR609" s="43" t="e">
        <f>IF(AR608&lt;'Retirement Calculator'!$B$68,AR608+1,NA())</f>
        <v>#N/A</v>
      </c>
      <c r="AS609" s="45" t="str">
        <f>IF(ISERROR(AR609),"",IF(AP609=AP608+1,AS608*(1+'Retirement Calculator'!$B$67),AS608))</f>
        <v/>
      </c>
      <c r="AT609" s="43" t="e">
        <f>IF(ISERROR(AS609),"",FV((1+'Retirement Calculator'!$B$57)^(1/12)-1,AR609,-AS609,,0))</f>
        <v>#N/A</v>
      </c>
      <c r="AU609" s="47" t="e">
        <f>SUM($AJ$5:AS609)</f>
        <v>#N/A</v>
      </c>
      <c r="AW609" s="43" t="str">
        <f>IF(I609="","",SUM($I$5:I609))</f>
        <v/>
      </c>
      <c r="AY609" s="43" t="str">
        <f t="shared" si="190"/>
        <v/>
      </c>
      <c r="AZ609" s="43" t="e">
        <f t="shared" si="191"/>
        <v>#N/A</v>
      </c>
      <c r="BA609" s="43" t="e">
        <f>IF(BA608&lt;'Retirement Calculator'!$B$68,BA608+1,NA())</f>
        <v>#N/A</v>
      </c>
      <c r="BB609" s="45" t="str">
        <f>IF(ISERROR(BA609),"",IF(AY609=AY608+1,BB608*(1+'Retirement Calculator'!$B$67),BB608))</f>
        <v/>
      </c>
      <c r="BC609" s="43" t="e">
        <f>IF(ISERROR(BB609),"",FV((1+'Retirement Calculator'!$B$58)^(1/12)-1,BA609,-BB609,,0))</f>
        <v>#N/A</v>
      </c>
      <c r="BD609" s="47" t="e">
        <f>SUM($AJ$5:BB609)</f>
        <v>#N/A</v>
      </c>
      <c r="BF609" s="43" t="str">
        <f>IF(O609="","",SUM($O$5:O609))</f>
        <v/>
      </c>
      <c r="BH609" s="43" t="str">
        <f t="shared" si="192"/>
        <v/>
      </c>
      <c r="BI609" s="43" t="e">
        <f t="shared" si="193"/>
        <v>#N/A</v>
      </c>
      <c r="BJ609" s="43" t="e">
        <f>IF(BJ608&lt;'Retirement Calculator'!$B$68,BJ608+1,NA())</f>
        <v>#N/A</v>
      </c>
      <c r="BM609" s="43" t="str">
        <f t="shared" si="194"/>
        <v/>
      </c>
      <c r="BN609" s="43" t="e">
        <f t="shared" si="195"/>
        <v>#N/A</v>
      </c>
      <c r="BO609" s="43" t="e">
        <f>IF(BO608&lt;'Retirement Calculator'!$B$68,BO608+1,NA())</f>
        <v>#N/A</v>
      </c>
      <c r="BR609" s="43" t="str">
        <f t="shared" si="196"/>
        <v/>
      </c>
      <c r="BS609" s="43" t="e">
        <f t="shared" si="197"/>
        <v>#N/A</v>
      </c>
      <c r="BT609" s="43" t="e">
        <f>IF(BT608&lt;'Retirement Calculator'!$B$68,BT608+1,NA())</f>
        <v>#N/A</v>
      </c>
      <c r="BW609" s="43" t="str">
        <f t="shared" si="198"/>
        <v/>
      </c>
      <c r="BX609" s="43" t="e">
        <f t="shared" si="199"/>
        <v>#N/A</v>
      </c>
      <c r="BY609" s="43" t="e">
        <f>IF(BY608&lt;'Retirement Calculator'!$B$68,BY608+1,NA())</f>
        <v>#N/A</v>
      </c>
    </row>
    <row r="610" spans="1:77">
      <c r="A610" s="44"/>
      <c r="B610" s="12" t="e">
        <f xml:space="preserve"> IF(ISERROR(F610),NA(),AI610)</f>
        <v>#N/A</v>
      </c>
      <c r="C610" s="71"/>
      <c r="D610" s="104"/>
      <c r="E610" s="99"/>
      <c r="F610" s="102" t="e">
        <f t="shared" si="183"/>
        <v>#N/A</v>
      </c>
      <c r="G610" s="103" t="str">
        <f>IF(D610="","",(D610+G609)*(1+((1+'Retirement Calculator'!$B$56)^(1/12)-1)))</f>
        <v/>
      </c>
      <c r="H610" s="55" t="str">
        <f>IF(C610="","",FV((1+'Retirement Calculator'!$B$56)^(1/12)-1,AI610,-C610,,0))</f>
        <v/>
      </c>
      <c r="I610" s="71"/>
      <c r="J610" s="99"/>
      <c r="K610" s="99"/>
      <c r="L610" s="102" t="e">
        <f t="shared" si="184"/>
        <v>#N/A</v>
      </c>
      <c r="M610" s="12" t="str">
        <f>IF(I610="","",FV((1+'Retirement Calculator'!$B$57)^(1/12)-1,AR610,-I610,,0))</f>
        <v/>
      </c>
      <c r="N610" s="12" t="str">
        <f>IF(J610="","",(J610+N609)*(1+((1+'Retirement Calculator'!$B$57)^(1/12)-1)))</f>
        <v/>
      </c>
      <c r="O610" s="71"/>
      <c r="P610" s="71"/>
      <c r="Q610" s="99"/>
      <c r="R610" s="69" t="e">
        <f t="shared" si="185"/>
        <v>#N/A</v>
      </c>
      <c r="S610" s="12" t="str">
        <f>IF(O610="","",FV((1+'Retirement Calculator'!$B$58)^(1/12)-1,BA610,-O610,,0))</f>
        <v/>
      </c>
      <c r="T610" s="43" t="str">
        <f>IF(P610="","",(P610+T609)*(1+((1+'Retirement Calculator'!$B$58)^(1/12)-1)))</f>
        <v/>
      </c>
      <c r="U610" s="71"/>
      <c r="V610" s="99"/>
      <c r="W610" s="108" t="str">
        <f>IF(U610="","",(U610+W609)*(1+((1+'Retirement Calculator'!$C$65)^(1/12)-1)))</f>
        <v/>
      </c>
      <c r="X610" s="73">
        <f t="shared" si="180"/>
        <v>0</v>
      </c>
      <c r="Y610" s="83" t="str">
        <f>IF(ISERROR(B610),"",SUM($X$5:X610))</f>
        <v/>
      </c>
      <c r="Z610" s="73">
        <f t="shared" si="181"/>
        <v>0</v>
      </c>
      <c r="AA610" s="83" t="str">
        <f>IF(ISERROR(B610),"",IF(Z610=0,NA(),SUM($Z$5:Z610)))</f>
        <v/>
      </c>
      <c r="AB610" s="83">
        <f t="shared" si="182"/>
        <v>0</v>
      </c>
      <c r="AC610" s="83" t="str">
        <f>IF(ISERROR(B610),"",IF(AB610=0,NA(),SUM($AB$5:AB610)))</f>
        <v/>
      </c>
      <c r="AD610" s="68" t="str">
        <f>IF(ISERROR(AI610),"",IF(AG610=AG609+1,AD609*(1+'Retirement Calculator'!$B$6),AD609))</f>
        <v/>
      </c>
      <c r="AE610" s="135"/>
      <c r="AF610" s="83" t="str">
        <f>IF(AE610="","",NPER((1+'Retirement Calculator'!$B$15)/(1+'Retirement Calculator'!$B$14)-1,-12*AE610,AA610,,1))</f>
        <v/>
      </c>
      <c r="AG610" s="129" t="str">
        <f t="shared" si="186"/>
        <v/>
      </c>
      <c r="AH610" s="43" t="e">
        <f t="shared" si="187"/>
        <v>#N/A</v>
      </c>
      <c r="AI610" s="43" t="e">
        <f>IF(AI609&lt;'Retirement Calculator'!$B$68,AI609+1,NA())</f>
        <v>#N/A</v>
      </c>
      <c r="AJ610" s="47" t="str">
        <f>IF(ISERROR(AI610),"",IF(AG610=AG609+1,AJ609*(1+'Retirement Calculator'!$B$67),AJ609))</f>
        <v/>
      </c>
      <c r="AK610" s="43" t="e">
        <f>IF(ISERROR(AJ610),"",FV((1+'Retirement Calculator'!$B$56)^(1/12)-1,AI610,-AJ610,,0))</f>
        <v>#N/A</v>
      </c>
      <c r="AL610" s="47">
        <f>SUM($AJ$5:AJ610)</f>
        <v>15743347.467671828</v>
      </c>
      <c r="AN610" s="43" t="str">
        <f>IF(C610="","",SUM($C$5:C610))</f>
        <v/>
      </c>
      <c r="AP610" s="43" t="str">
        <f t="shared" si="188"/>
        <v/>
      </c>
      <c r="AQ610" s="43" t="e">
        <f t="shared" si="189"/>
        <v>#N/A</v>
      </c>
      <c r="AR610" s="43" t="e">
        <f>IF(AR609&lt;'Retirement Calculator'!$B$68,AR609+1,NA())</f>
        <v>#N/A</v>
      </c>
      <c r="AS610" s="45" t="str">
        <f>IF(ISERROR(AR610),"",IF(AP610=AP609+1,AS609*(1+'Retirement Calculator'!$B$67),AS609))</f>
        <v/>
      </c>
      <c r="AT610" s="43" t="e">
        <f>IF(ISERROR(AS610),"",FV((1+'Retirement Calculator'!$B$57)^(1/12)-1,AR610,-AS610,,0))</f>
        <v>#N/A</v>
      </c>
      <c r="AU610" s="47" t="e">
        <f>SUM($AJ$5:AS610)</f>
        <v>#N/A</v>
      </c>
      <c r="AW610" s="43" t="str">
        <f>IF(I610="","",SUM($I$5:I610))</f>
        <v/>
      </c>
      <c r="AY610" s="43" t="str">
        <f t="shared" si="190"/>
        <v/>
      </c>
      <c r="AZ610" s="43" t="e">
        <f t="shared" si="191"/>
        <v>#N/A</v>
      </c>
      <c r="BA610" s="43" t="e">
        <f>IF(BA609&lt;'Retirement Calculator'!$B$68,BA609+1,NA())</f>
        <v>#N/A</v>
      </c>
      <c r="BB610" s="45" t="str">
        <f>IF(ISERROR(BA610),"",IF(AY610=AY609+1,BB609*(1+'Retirement Calculator'!$B$67),BB609))</f>
        <v/>
      </c>
      <c r="BC610" s="43" t="e">
        <f>IF(ISERROR(BB610),"",FV((1+'Retirement Calculator'!$B$58)^(1/12)-1,BA610,-BB610,,0))</f>
        <v>#N/A</v>
      </c>
      <c r="BD610" s="47" t="e">
        <f>SUM($AJ$5:BB610)</f>
        <v>#N/A</v>
      </c>
      <c r="BF610" s="43" t="str">
        <f>IF(O610="","",SUM($O$5:O610))</f>
        <v/>
      </c>
      <c r="BH610" s="43" t="str">
        <f t="shared" si="192"/>
        <v/>
      </c>
      <c r="BI610" s="43" t="e">
        <f t="shared" si="193"/>
        <v>#N/A</v>
      </c>
      <c r="BJ610" s="43" t="e">
        <f>IF(BJ609&lt;'Retirement Calculator'!$B$68,BJ609+1,NA())</f>
        <v>#N/A</v>
      </c>
      <c r="BM610" s="43" t="str">
        <f t="shared" si="194"/>
        <v/>
      </c>
      <c r="BN610" s="43" t="e">
        <f t="shared" si="195"/>
        <v>#N/A</v>
      </c>
      <c r="BO610" s="43" t="e">
        <f>IF(BO609&lt;'Retirement Calculator'!$B$68,BO609+1,NA())</f>
        <v>#N/A</v>
      </c>
      <c r="BR610" s="43" t="str">
        <f t="shared" si="196"/>
        <v/>
      </c>
      <c r="BS610" s="43" t="e">
        <f t="shared" si="197"/>
        <v>#N/A</v>
      </c>
      <c r="BT610" s="43" t="e">
        <f>IF(BT609&lt;'Retirement Calculator'!$B$68,BT609+1,NA())</f>
        <v>#N/A</v>
      </c>
      <c r="BW610" s="43" t="str">
        <f t="shared" si="198"/>
        <v/>
      </c>
      <c r="BX610" s="43" t="e">
        <f t="shared" si="199"/>
        <v>#N/A</v>
      </c>
      <c r="BY610" s="43" t="e">
        <f>IF(BY609&lt;'Retirement Calculator'!$B$68,BY609+1,NA())</f>
        <v>#N/A</v>
      </c>
    </row>
    <row r="611" spans="1:77">
      <c r="A611" s="44"/>
      <c r="B611" s="12" t="e">
        <f xml:space="preserve"> IF(ISERROR(F611),NA(),AI611)</f>
        <v>#N/A</v>
      </c>
      <c r="C611" s="71"/>
      <c r="D611" s="104"/>
      <c r="E611" s="99"/>
      <c r="F611" s="102" t="e">
        <f t="shared" si="183"/>
        <v>#N/A</v>
      </c>
      <c r="G611" s="103" t="str">
        <f>IF(D611="","",(D611+G610)*(1+((1+'Retirement Calculator'!$B$56)^(1/12)-1)))</f>
        <v/>
      </c>
      <c r="H611" s="55" t="str">
        <f>IF(C611="","",FV((1+'Retirement Calculator'!$B$56)^(1/12)-1,AI611,-C611,,0))</f>
        <v/>
      </c>
      <c r="I611" s="71"/>
      <c r="J611" s="99"/>
      <c r="K611" s="99"/>
      <c r="L611" s="102" t="e">
        <f t="shared" si="184"/>
        <v>#N/A</v>
      </c>
      <c r="M611" s="12" t="str">
        <f>IF(I611="","",FV((1+'Retirement Calculator'!$B$57)^(1/12)-1,AR611,-I611,,0))</f>
        <v/>
      </c>
      <c r="N611" s="12" t="str">
        <f>IF(J611="","",(J611+N610)*(1+((1+'Retirement Calculator'!$B$57)^(1/12)-1)))</f>
        <v/>
      </c>
      <c r="O611" s="71"/>
      <c r="P611" s="71"/>
      <c r="Q611" s="99"/>
      <c r="R611" s="69" t="e">
        <f t="shared" si="185"/>
        <v>#N/A</v>
      </c>
      <c r="S611" s="12" t="str">
        <f>IF(O611="","",FV((1+'Retirement Calculator'!$B$58)^(1/12)-1,BA611,-O611,,0))</f>
        <v/>
      </c>
      <c r="T611" s="43" t="str">
        <f>IF(P611="","",(P611+T610)*(1+((1+'Retirement Calculator'!$B$58)^(1/12)-1)))</f>
        <v/>
      </c>
      <c r="U611" s="71"/>
      <c r="V611" s="99"/>
      <c r="W611" s="108" t="str">
        <f>IF(U611="","",(U611+W610)*(1+((1+'Retirement Calculator'!$C$65)^(1/12)-1)))</f>
        <v/>
      </c>
      <c r="X611" s="73">
        <f t="shared" si="180"/>
        <v>0</v>
      </c>
      <c r="Y611" s="83" t="str">
        <f>IF(ISERROR(B611),"",SUM($X$5:X611))</f>
        <v/>
      </c>
      <c r="Z611" s="73">
        <f t="shared" si="181"/>
        <v>0</v>
      </c>
      <c r="AA611" s="83" t="str">
        <f>IF(ISERROR(B611),"",IF(Z611=0,NA(),SUM($Z$5:Z611)))</f>
        <v/>
      </c>
      <c r="AB611" s="83">
        <f t="shared" si="182"/>
        <v>0</v>
      </c>
      <c r="AC611" s="83" t="str">
        <f>IF(ISERROR(B611),"",IF(AB611=0,NA(),SUM($AB$5:AB611)))</f>
        <v/>
      </c>
      <c r="AD611" s="68" t="str">
        <f>IF(ISERROR(AI611),"",IF(AG611=AG610+1,AD610*(1+'Retirement Calculator'!$B$6),AD610))</f>
        <v/>
      </c>
      <c r="AE611" s="135"/>
      <c r="AF611" s="83" t="str">
        <f>IF(AE611="","",NPER((1+'Retirement Calculator'!$B$15)/(1+'Retirement Calculator'!$B$14)-1,-12*AE611,AA611,,1))</f>
        <v/>
      </c>
      <c r="AG611" s="129" t="str">
        <f t="shared" si="186"/>
        <v/>
      </c>
      <c r="AH611" s="43" t="e">
        <f t="shared" si="187"/>
        <v>#N/A</v>
      </c>
      <c r="AI611" s="43" t="e">
        <f>IF(AI610&lt;'Retirement Calculator'!$B$68,AI610+1,NA())</f>
        <v>#N/A</v>
      </c>
      <c r="AJ611" s="47" t="str">
        <f>IF(ISERROR(AI611),"",IF(AG611=AG610+1,AJ610*(1+'Retirement Calculator'!$B$67),AJ610))</f>
        <v/>
      </c>
      <c r="AK611" s="43" t="e">
        <f>IF(ISERROR(AJ611),"",FV((1+'Retirement Calculator'!$B$56)^(1/12)-1,AI611,-AJ611,,0))</f>
        <v>#N/A</v>
      </c>
      <c r="AL611" s="47">
        <f>SUM($AJ$5:AJ611)</f>
        <v>15743347.467671828</v>
      </c>
      <c r="AN611" s="43" t="str">
        <f>IF(C611="","",SUM($C$5:C611))</f>
        <v/>
      </c>
      <c r="AP611" s="43" t="str">
        <f t="shared" si="188"/>
        <v/>
      </c>
      <c r="AQ611" s="43" t="e">
        <f t="shared" si="189"/>
        <v>#N/A</v>
      </c>
      <c r="AR611" s="43" t="e">
        <f>IF(AR610&lt;'Retirement Calculator'!$B$68,AR610+1,NA())</f>
        <v>#N/A</v>
      </c>
      <c r="AS611" s="45" t="str">
        <f>IF(ISERROR(AR611),"",IF(AP611=AP610+1,AS610*(1+'Retirement Calculator'!$B$67),AS610))</f>
        <v/>
      </c>
      <c r="AT611" s="43" t="e">
        <f>IF(ISERROR(AS611),"",FV((1+'Retirement Calculator'!$B$57)^(1/12)-1,AR611,-AS611,,0))</f>
        <v>#N/A</v>
      </c>
      <c r="AU611" s="47" t="e">
        <f>SUM($AJ$5:AS611)</f>
        <v>#N/A</v>
      </c>
      <c r="AW611" s="43" t="str">
        <f>IF(I611="","",SUM($I$5:I611))</f>
        <v/>
      </c>
      <c r="AY611" s="43" t="str">
        <f t="shared" si="190"/>
        <v/>
      </c>
      <c r="AZ611" s="43" t="e">
        <f t="shared" si="191"/>
        <v>#N/A</v>
      </c>
      <c r="BA611" s="43" t="e">
        <f>IF(BA610&lt;'Retirement Calculator'!$B$68,BA610+1,NA())</f>
        <v>#N/A</v>
      </c>
      <c r="BB611" s="45" t="str">
        <f>IF(ISERROR(BA611),"",IF(AY611=AY610+1,BB610*(1+'Retirement Calculator'!$B$67),BB610))</f>
        <v/>
      </c>
      <c r="BC611" s="43" t="e">
        <f>IF(ISERROR(BB611),"",FV((1+'Retirement Calculator'!$B$58)^(1/12)-1,BA611,-BB611,,0))</f>
        <v>#N/A</v>
      </c>
      <c r="BD611" s="47" t="e">
        <f>SUM($AJ$5:BB611)</f>
        <v>#N/A</v>
      </c>
      <c r="BF611" s="43" t="str">
        <f>IF(O611="","",SUM($O$5:O611))</f>
        <v/>
      </c>
      <c r="BH611" s="43" t="str">
        <f t="shared" si="192"/>
        <v/>
      </c>
      <c r="BI611" s="43" t="e">
        <f t="shared" si="193"/>
        <v>#N/A</v>
      </c>
      <c r="BJ611" s="43" t="e">
        <f>IF(BJ610&lt;'Retirement Calculator'!$B$68,BJ610+1,NA())</f>
        <v>#N/A</v>
      </c>
      <c r="BM611" s="43" t="str">
        <f t="shared" si="194"/>
        <v/>
      </c>
      <c r="BN611" s="43" t="e">
        <f t="shared" si="195"/>
        <v>#N/A</v>
      </c>
      <c r="BO611" s="43" t="e">
        <f>IF(BO610&lt;'Retirement Calculator'!$B$68,BO610+1,NA())</f>
        <v>#N/A</v>
      </c>
      <c r="BR611" s="43" t="str">
        <f t="shared" si="196"/>
        <v/>
      </c>
      <c r="BS611" s="43" t="e">
        <f t="shared" si="197"/>
        <v>#N/A</v>
      </c>
      <c r="BT611" s="43" t="e">
        <f>IF(BT610&lt;'Retirement Calculator'!$B$68,BT610+1,NA())</f>
        <v>#N/A</v>
      </c>
      <c r="BW611" s="43" t="str">
        <f t="shared" si="198"/>
        <v/>
      </c>
      <c r="BX611" s="43" t="e">
        <f t="shared" si="199"/>
        <v>#N/A</v>
      </c>
      <c r="BY611" s="43" t="e">
        <f>IF(BY610&lt;'Retirement Calculator'!$B$68,BY610+1,NA())</f>
        <v>#N/A</v>
      </c>
    </row>
    <row r="612" spans="1:77">
      <c r="A612" s="44"/>
      <c r="B612" s="12" t="e">
        <f xml:space="preserve"> IF(ISERROR(F612),NA(),AI612)</f>
        <v>#N/A</v>
      </c>
      <c r="C612" s="71"/>
      <c r="D612" s="104"/>
      <c r="E612" s="99"/>
      <c r="F612" s="102" t="e">
        <f t="shared" si="183"/>
        <v>#N/A</v>
      </c>
      <c r="G612" s="103" t="str">
        <f>IF(D612="","",(D612+G611)*(1+((1+'Retirement Calculator'!$B$56)^(1/12)-1)))</f>
        <v/>
      </c>
      <c r="H612" s="55" t="str">
        <f>IF(C612="","",FV((1+'Retirement Calculator'!$B$56)^(1/12)-1,AI612,-C612,,0))</f>
        <v/>
      </c>
      <c r="I612" s="71"/>
      <c r="J612" s="99"/>
      <c r="K612" s="99"/>
      <c r="L612" s="102" t="e">
        <f t="shared" si="184"/>
        <v>#N/A</v>
      </c>
      <c r="M612" s="12" t="str">
        <f>IF(I612="","",FV((1+'Retirement Calculator'!$B$57)^(1/12)-1,AR612,-I612,,0))</f>
        <v/>
      </c>
      <c r="N612" s="12" t="str">
        <f>IF(J612="","",(J612+N611)*(1+((1+'Retirement Calculator'!$B$57)^(1/12)-1)))</f>
        <v/>
      </c>
      <c r="O612" s="71"/>
      <c r="P612" s="71"/>
      <c r="Q612" s="99"/>
      <c r="R612" s="69" t="e">
        <f t="shared" si="185"/>
        <v>#N/A</v>
      </c>
      <c r="S612" s="12" t="str">
        <f>IF(O612="","",FV((1+'Retirement Calculator'!$B$58)^(1/12)-1,BA612,-O612,,0))</f>
        <v/>
      </c>
      <c r="T612" s="43" t="str">
        <f>IF(P612="","",(P612+T611)*(1+((1+'Retirement Calculator'!$B$58)^(1/12)-1)))</f>
        <v/>
      </c>
      <c r="U612" s="71"/>
      <c r="V612" s="99"/>
      <c r="W612" s="108" t="str">
        <f>IF(U612="","",(U612+W611)*(1+((1+'Retirement Calculator'!$C$65)^(1/12)-1)))</f>
        <v/>
      </c>
      <c r="X612" s="73">
        <f t="shared" si="180"/>
        <v>0</v>
      </c>
      <c r="Y612" s="83" t="str">
        <f>IF(ISERROR(B612),"",SUM($X$5:X612))</f>
        <v/>
      </c>
      <c r="Z612" s="73">
        <f t="shared" si="181"/>
        <v>0</v>
      </c>
      <c r="AA612" s="83" t="str">
        <f>IF(ISERROR(B612),"",IF(Z612=0,NA(),SUM($Z$5:Z612)))</f>
        <v/>
      </c>
      <c r="AB612" s="83">
        <f t="shared" si="182"/>
        <v>0</v>
      </c>
      <c r="AC612" s="83" t="str">
        <f>IF(ISERROR(B612),"",IF(AB612=0,NA(),SUM($AB$5:AB612)))</f>
        <v/>
      </c>
      <c r="AD612" s="68" t="str">
        <f>IF(ISERROR(AI612),"",IF(AG612=AG611+1,AD611*(1+'Retirement Calculator'!$B$6),AD611))</f>
        <v/>
      </c>
      <c r="AE612" s="135"/>
      <c r="AF612" s="83" t="str">
        <f>IF(AE612="","",NPER((1+'Retirement Calculator'!$B$15)/(1+'Retirement Calculator'!$B$14)-1,-12*AE612,AA612,,1))</f>
        <v/>
      </c>
      <c r="AG612" s="129" t="str">
        <f t="shared" si="186"/>
        <v/>
      </c>
      <c r="AH612" s="43" t="e">
        <f t="shared" si="187"/>
        <v>#N/A</v>
      </c>
      <c r="AI612" s="43" t="e">
        <f>IF(AI611&lt;'Retirement Calculator'!$B$68,AI611+1,NA())</f>
        <v>#N/A</v>
      </c>
      <c r="AJ612" s="47" t="str">
        <f>IF(ISERROR(AI612),"",IF(AG612=AG611+1,AJ611*(1+'Retirement Calculator'!$B$67),AJ611))</f>
        <v/>
      </c>
      <c r="AK612" s="43" t="e">
        <f>IF(ISERROR(AJ612),"",FV((1+'Retirement Calculator'!$B$56)^(1/12)-1,AI612,-AJ612,,0))</f>
        <v>#N/A</v>
      </c>
      <c r="AL612" s="47">
        <f>SUM($AJ$5:AJ612)</f>
        <v>15743347.467671828</v>
      </c>
      <c r="AN612" s="43" t="str">
        <f>IF(C612="","",SUM($C$5:C612))</f>
        <v/>
      </c>
      <c r="AP612" s="43" t="str">
        <f t="shared" si="188"/>
        <v/>
      </c>
      <c r="AQ612" s="43" t="e">
        <f t="shared" si="189"/>
        <v>#N/A</v>
      </c>
      <c r="AR612" s="43" t="e">
        <f>IF(AR611&lt;'Retirement Calculator'!$B$68,AR611+1,NA())</f>
        <v>#N/A</v>
      </c>
      <c r="AS612" s="45" t="str">
        <f>IF(ISERROR(AR612),"",IF(AP612=AP611+1,AS611*(1+'Retirement Calculator'!$B$67),AS611))</f>
        <v/>
      </c>
      <c r="AT612" s="43" t="e">
        <f>IF(ISERROR(AS612),"",FV((1+'Retirement Calculator'!$B$57)^(1/12)-1,AR612,-AS612,,0))</f>
        <v>#N/A</v>
      </c>
      <c r="AU612" s="47" t="e">
        <f>SUM($AJ$5:AS612)</f>
        <v>#N/A</v>
      </c>
      <c r="AW612" s="43" t="str">
        <f>IF(I612="","",SUM($I$5:I612))</f>
        <v/>
      </c>
      <c r="AY612" s="43" t="str">
        <f t="shared" si="190"/>
        <v/>
      </c>
      <c r="AZ612" s="43" t="e">
        <f t="shared" si="191"/>
        <v>#N/A</v>
      </c>
      <c r="BA612" s="43" t="e">
        <f>IF(BA611&lt;'Retirement Calculator'!$B$68,BA611+1,NA())</f>
        <v>#N/A</v>
      </c>
      <c r="BB612" s="45" t="str">
        <f>IF(ISERROR(BA612),"",IF(AY612=AY611+1,BB611*(1+'Retirement Calculator'!$B$67),BB611))</f>
        <v/>
      </c>
      <c r="BC612" s="43" t="e">
        <f>IF(ISERROR(BB612),"",FV((1+'Retirement Calculator'!$B$58)^(1/12)-1,BA612,-BB612,,0))</f>
        <v>#N/A</v>
      </c>
      <c r="BD612" s="47" t="e">
        <f>SUM($AJ$5:BB612)</f>
        <v>#N/A</v>
      </c>
      <c r="BF612" s="43" t="str">
        <f>IF(O612="","",SUM($O$5:O612))</f>
        <v/>
      </c>
      <c r="BH612" s="43" t="str">
        <f t="shared" si="192"/>
        <v/>
      </c>
      <c r="BI612" s="43" t="e">
        <f t="shared" si="193"/>
        <v>#N/A</v>
      </c>
      <c r="BJ612" s="43" t="e">
        <f>IF(BJ611&lt;'Retirement Calculator'!$B$68,BJ611+1,NA())</f>
        <v>#N/A</v>
      </c>
      <c r="BM612" s="43" t="str">
        <f t="shared" si="194"/>
        <v/>
      </c>
      <c r="BN612" s="43" t="e">
        <f t="shared" si="195"/>
        <v>#N/A</v>
      </c>
      <c r="BO612" s="43" t="e">
        <f>IF(BO611&lt;'Retirement Calculator'!$B$68,BO611+1,NA())</f>
        <v>#N/A</v>
      </c>
      <c r="BR612" s="43" t="str">
        <f t="shared" si="196"/>
        <v/>
      </c>
      <c r="BS612" s="43" t="e">
        <f t="shared" si="197"/>
        <v>#N/A</v>
      </c>
      <c r="BT612" s="43" t="e">
        <f>IF(BT611&lt;'Retirement Calculator'!$B$68,BT611+1,NA())</f>
        <v>#N/A</v>
      </c>
      <c r="BW612" s="43" t="str">
        <f t="shared" si="198"/>
        <v/>
      </c>
      <c r="BX612" s="43" t="e">
        <f t="shared" si="199"/>
        <v>#N/A</v>
      </c>
      <c r="BY612" s="43" t="e">
        <f>IF(BY611&lt;'Retirement Calculator'!$B$68,BY611+1,NA())</f>
        <v>#N/A</v>
      </c>
    </row>
    <row r="613" spans="1:77">
      <c r="A613" s="44"/>
      <c r="B613" s="12" t="e">
        <f xml:space="preserve"> IF(ISERROR(F613),NA(),AI613)</f>
        <v>#N/A</v>
      </c>
      <c r="C613" s="71"/>
      <c r="D613" s="104"/>
      <c r="E613" s="99"/>
      <c r="F613" s="102" t="e">
        <f t="shared" si="183"/>
        <v>#N/A</v>
      </c>
      <c r="G613" s="103" t="str">
        <f>IF(D613="","",(D613+G612)*(1+((1+'Retirement Calculator'!$B$56)^(1/12)-1)))</f>
        <v/>
      </c>
      <c r="H613" s="55" t="str">
        <f>IF(C613="","",FV((1+'Retirement Calculator'!$B$56)^(1/12)-1,AI613,-C613,,0))</f>
        <v/>
      </c>
      <c r="I613" s="71"/>
      <c r="J613" s="99"/>
      <c r="K613" s="99"/>
      <c r="L613" s="102" t="e">
        <f t="shared" si="184"/>
        <v>#N/A</v>
      </c>
      <c r="M613" s="12" t="str">
        <f>IF(I613="","",FV((1+'Retirement Calculator'!$B$57)^(1/12)-1,AR613,-I613,,0))</f>
        <v/>
      </c>
      <c r="N613" s="12" t="str">
        <f>IF(J613="","",(J613+N612)*(1+((1+'Retirement Calculator'!$B$57)^(1/12)-1)))</f>
        <v/>
      </c>
      <c r="O613" s="71"/>
      <c r="P613" s="71"/>
      <c r="Q613" s="99"/>
      <c r="R613" s="69" t="e">
        <f t="shared" si="185"/>
        <v>#N/A</v>
      </c>
      <c r="S613" s="12" t="str">
        <f>IF(O613="","",FV((1+'Retirement Calculator'!$B$58)^(1/12)-1,BA613,-O613,,0))</f>
        <v/>
      </c>
      <c r="T613" s="43" t="str">
        <f>IF(P613="","",(P613+T612)*(1+((1+'Retirement Calculator'!$B$58)^(1/12)-1)))</f>
        <v/>
      </c>
      <c r="U613" s="71"/>
      <c r="V613" s="99"/>
      <c r="W613" s="108" t="str">
        <f>IF(U613="","",(U613+W612)*(1+((1+'Retirement Calculator'!$C$65)^(1/12)-1)))</f>
        <v/>
      </c>
      <c r="X613" s="73">
        <f t="shared" si="180"/>
        <v>0</v>
      </c>
      <c r="Y613" s="83" t="str">
        <f>IF(ISERROR(B613),"",SUM($X$5:X613))</f>
        <v/>
      </c>
      <c r="Z613" s="73">
        <f t="shared" si="181"/>
        <v>0</v>
      </c>
      <c r="AA613" s="83" t="str">
        <f>IF(ISERROR(B613),"",IF(Z613=0,NA(),SUM($Z$5:Z613)))</f>
        <v/>
      </c>
      <c r="AB613" s="83">
        <f t="shared" si="182"/>
        <v>0</v>
      </c>
      <c r="AC613" s="83" t="str">
        <f>IF(ISERROR(B613),"",IF(AB613=0,NA(),SUM($AB$5:AB613)))</f>
        <v/>
      </c>
      <c r="AD613" s="68" t="str">
        <f>IF(ISERROR(AI613),"",IF(AG613=AG612+1,AD612*(1+'Retirement Calculator'!$B$6),AD612))</f>
        <v/>
      </c>
      <c r="AE613" s="135"/>
      <c r="AF613" s="83" t="str">
        <f>IF(AE613="","",NPER((1+'Retirement Calculator'!$B$15)/(1+'Retirement Calculator'!$B$14)-1,-12*AE613,AA613,,1))</f>
        <v/>
      </c>
      <c r="AG613" s="129" t="str">
        <f t="shared" si="186"/>
        <v/>
      </c>
      <c r="AH613" s="43" t="e">
        <f t="shared" si="187"/>
        <v>#N/A</v>
      </c>
      <c r="AI613" s="43" t="e">
        <f>IF(AI612&lt;'Retirement Calculator'!$B$68,AI612+1,NA())</f>
        <v>#N/A</v>
      </c>
      <c r="AJ613" s="47" t="str">
        <f>IF(ISERROR(AI613),"",IF(AG613=AG612+1,AJ612*(1+'Retirement Calculator'!$B$67),AJ612))</f>
        <v/>
      </c>
      <c r="AK613" s="43" t="e">
        <f>IF(ISERROR(AJ613),"",FV((1+'Retirement Calculator'!$B$56)^(1/12)-1,AI613,-AJ613,,0))</f>
        <v>#N/A</v>
      </c>
      <c r="AL613" s="47">
        <f>SUM($AJ$5:AJ613)</f>
        <v>15743347.467671828</v>
      </c>
      <c r="AN613" s="43" t="str">
        <f>IF(C613="","",SUM($C$5:C613))</f>
        <v/>
      </c>
      <c r="AP613" s="43" t="str">
        <f t="shared" si="188"/>
        <v/>
      </c>
      <c r="AQ613" s="43" t="e">
        <f t="shared" si="189"/>
        <v>#N/A</v>
      </c>
      <c r="AR613" s="43" t="e">
        <f>IF(AR612&lt;'Retirement Calculator'!$B$68,AR612+1,NA())</f>
        <v>#N/A</v>
      </c>
      <c r="AS613" s="45" t="str">
        <f>IF(ISERROR(AR613),"",IF(AP613=AP612+1,AS612*(1+'Retirement Calculator'!$B$67),AS612))</f>
        <v/>
      </c>
      <c r="AT613" s="43" t="e">
        <f>IF(ISERROR(AS613),"",FV((1+'Retirement Calculator'!$B$57)^(1/12)-1,AR613,-AS613,,0))</f>
        <v>#N/A</v>
      </c>
      <c r="AU613" s="47" t="e">
        <f>SUM($AJ$5:AS613)</f>
        <v>#N/A</v>
      </c>
      <c r="AW613" s="43" t="str">
        <f>IF(I613="","",SUM($I$5:I613))</f>
        <v/>
      </c>
      <c r="AY613" s="43" t="str">
        <f t="shared" si="190"/>
        <v/>
      </c>
      <c r="AZ613" s="43" t="e">
        <f t="shared" si="191"/>
        <v>#N/A</v>
      </c>
      <c r="BA613" s="43" t="e">
        <f>IF(BA612&lt;'Retirement Calculator'!$B$68,BA612+1,NA())</f>
        <v>#N/A</v>
      </c>
      <c r="BB613" s="45" t="str">
        <f>IF(ISERROR(BA613),"",IF(AY613=AY612+1,BB612*(1+'Retirement Calculator'!$B$67),BB612))</f>
        <v/>
      </c>
      <c r="BC613" s="43" t="e">
        <f>IF(ISERROR(BB613),"",FV((1+'Retirement Calculator'!$B$58)^(1/12)-1,BA613,-BB613,,0))</f>
        <v>#N/A</v>
      </c>
      <c r="BD613" s="47" t="e">
        <f>SUM($AJ$5:BB613)</f>
        <v>#N/A</v>
      </c>
      <c r="BF613" s="43" t="str">
        <f>IF(O613="","",SUM($O$5:O613))</f>
        <v/>
      </c>
      <c r="BH613" s="43" t="str">
        <f t="shared" si="192"/>
        <v/>
      </c>
      <c r="BI613" s="43" t="e">
        <f t="shared" si="193"/>
        <v>#N/A</v>
      </c>
      <c r="BJ613" s="43" t="e">
        <f>IF(BJ612&lt;'Retirement Calculator'!$B$68,BJ612+1,NA())</f>
        <v>#N/A</v>
      </c>
      <c r="BM613" s="43" t="str">
        <f t="shared" si="194"/>
        <v/>
      </c>
      <c r="BN613" s="43" t="e">
        <f t="shared" si="195"/>
        <v>#N/A</v>
      </c>
      <c r="BO613" s="43" t="e">
        <f>IF(BO612&lt;'Retirement Calculator'!$B$68,BO612+1,NA())</f>
        <v>#N/A</v>
      </c>
      <c r="BR613" s="43" t="str">
        <f t="shared" si="196"/>
        <v/>
      </c>
      <c r="BS613" s="43" t="e">
        <f t="shared" si="197"/>
        <v>#N/A</v>
      </c>
      <c r="BT613" s="43" t="e">
        <f>IF(BT612&lt;'Retirement Calculator'!$B$68,BT612+1,NA())</f>
        <v>#N/A</v>
      </c>
      <c r="BW613" s="43" t="str">
        <f t="shared" si="198"/>
        <v/>
      </c>
      <c r="BX613" s="43" t="e">
        <f t="shared" si="199"/>
        <v>#N/A</v>
      </c>
      <c r="BY613" s="43" t="e">
        <f>IF(BY612&lt;'Retirement Calculator'!$B$68,BY612+1,NA())</f>
        <v>#N/A</v>
      </c>
    </row>
    <row r="614" spans="1:77">
      <c r="A614" s="44"/>
      <c r="B614" s="12" t="e">
        <f xml:space="preserve"> IF(ISERROR(F614),NA(),AI614)</f>
        <v>#N/A</v>
      </c>
      <c r="C614" s="71"/>
      <c r="D614" s="104"/>
      <c r="E614" s="99"/>
      <c r="F614" s="102" t="e">
        <f t="shared" si="183"/>
        <v>#N/A</v>
      </c>
      <c r="G614" s="103" t="str">
        <f>IF(D614="","",(D614+G613)*(1+((1+'Retirement Calculator'!$B$56)^(1/12)-1)))</f>
        <v/>
      </c>
      <c r="H614" s="55" t="str">
        <f>IF(C614="","",FV((1+'Retirement Calculator'!$B$56)^(1/12)-1,AI614,-C614,,0))</f>
        <v/>
      </c>
      <c r="I614" s="71"/>
      <c r="J614" s="99"/>
      <c r="K614" s="99"/>
      <c r="L614" s="102" t="e">
        <f t="shared" si="184"/>
        <v>#N/A</v>
      </c>
      <c r="M614" s="12" t="str">
        <f>IF(I614="","",FV((1+'Retirement Calculator'!$B$57)^(1/12)-1,AR614,-I614,,0))</f>
        <v/>
      </c>
      <c r="N614" s="12" t="str">
        <f>IF(J614="","",(J614+N613)*(1+((1+'Retirement Calculator'!$B$57)^(1/12)-1)))</f>
        <v/>
      </c>
      <c r="O614" s="71"/>
      <c r="P614" s="71"/>
      <c r="Q614" s="99"/>
      <c r="R614" s="69" t="e">
        <f t="shared" si="185"/>
        <v>#N/A</v>
      </c>
      <c r="S614" s="12" t="str">
        <f>IF(O614="","",FV((1+'Retirement Calculator'!$B$58)^(1/12)-1,BA614,-O614,,0))</f>
        <v/>
      </c>
      <c r="T614" s="43" t="str">
        <f>IF(P614="","",(P614+T613)*(1+((1+'Retirement Calculator'!$B$58)^(1/12)-1)))</f>
        <v/>
      </c>
      <c r="U614" s="71"/>
      <c r="V614" s="99"/>
      <c r="W614" s="108" t="str">
        <f>IF(U614="","",(U614+W613)*(1+((1+'Retirement Calculator'!$C$65)^(1/12)-1)))</f>
        <v/>
      </c>
      <c r="X614" s="73">
        <f t="shared" si="180"/>
        <v>0</v>
      </c>
      <c r="Y614" s="83" t="str">
        <f>IF(ISERROR(B614),"",SUM($X$5:X614))</f>
        <v/>
      </c>
      <c r="Z614" s="73">
        <f t="shared" si="181"/>
        <v>0</v>
      </c>
      <c r="AA614" s="83" t="str">
        <f>IF(ISERROR(B614),"",IF(Z614=0,NA(),SUM($Z$5:Z614)))</f>
        <v/>
      </c>
      <c r="AB614" s="83">
        <f t="shared" si="182"/>
        <v>0</v>
      </c>
      <c r="AC614" s="83" t="str">
        <f>IF(ISERROR(B614),"",IF(AB614=0,NA(),SUM($AB$5:AB614)))</f>
        <v/>
      </c>
      <c r="AD614" s="68" t="str">
        <f>IF(ISERROR(AI614),"",IF(AG614=AG613+1,AD613*(1+'Retirement Calculator'!$B$6),AD613))</f>
        <v/>
      </c>
      <c r="AE614" s="135"/>
      <c r="AF614" s="83" t="str">
        <f>IF(AE614="","",NPER((1+'Retirement Calculator'!$B$15)/(1+'Retirement Calculator'!$B$14)-1,-12*AE614,AA614,,1))</f>
        <v/>
      </c>
      <c r="AG614" s="129" t="str">
        <f t="shared" si="186"/>
        <v/>
      </c>
      <c r="AH614" s="43" t="e">
        <f t="shared" si="187"/>
        <v>#N/A</v>
      </c>
      <c r="AI614" s="43" t="e">
        <f>IF(AI613&lt;'Retirement Calculator'!$B$68,AI613+1,NA())</f>
        <v>#N/A</v>
      </c>
      <c r="AJ614" s="47" t="str">
        <f>IF(ISERROR(AI614),"",IF(AG614=AG613+1,AJ613*(1+'Retirement Calculator'!$B$67),AJ613))</f>
        <v/>
      </c>
      <c r="AK614" s="43" t="e">
        <f>IF(ISERROR(AJ614),"",FV((1+'Retirement Calculator'!$B$56)^(1/12)-1,AI614,-AJ614,,0))</f>
        <v>#N/A</v>
      </c>
      <c r="AL614" s="47">
        <f>SUM($AJ$5:AJ614)</f>
        <v>15743347.467671828</v>
      </c>
      <c r="AN614" s="43" t="str">
        <f>IF(C614="","",SUM($C$5:C614))</f>
        <v/>
      </c>
      <c r="AP614" s="43" t="str">
        <f t="shared" si="188"/>
        <v/>
      </c>
      <c r="AQ614" s="43" t="e">
        <f t="shared" si="189"/>
        <v>#N/A</v>
      </c>
      <c r="AR614" s="43" t="e">
        <f>IF(AR613&lt;'Retirement Calculator'!$B$68,AR613+1,NA())</f>
        <v>#N/A</v>
      </c>
      <c r="AS614" s="45" t="str">
        <f>IF(ISERROR(AR614),"",IF(AP614=AP613+1,AS613*(1+'Retirement Calculator'!$B$67),AS613))</f>
        <v/>
      </c>
      <c r="AT614" s="43" t="e">
        <f>IF(ISERROR(AS614),"",FV((1+'Retirement Calculator'!$B$57)^(1/12)-1,AR614,-AS614,,0))</f>
        <v>#N/A</v>
      </c>
      <c r="AU614" s="47" t="e">
        <f>SUM($AJ$5:AS614)</f>
        <v>#N/A</v>
      </c>
      <c r="AW614" s="43" t="str">
        <f>IF(I614="","",SUM($I$5:I614))</f>
        <v/>
      </c>
      <c r="AY614" s="43" t="str">
        <f t="shared" si="190"/>
        <v/>
      </c>
      <c r="AZ614" s="43" t="e">
        <f t="shared" si="191"/>
        <v>#N/A</v>
      </c>
      <c r="BA614" s="43" t="e">
        <f>IF(BA613&lt;'Retirement Calculator'!$B$68,BA613+1,NA())</f>
        <v>#N/A</v>
      </c>
      <c r="BB614" s="45" t="str">
        <f>IF(ISERROR(BA614),"",IF(AY614=AY613+1,BB613*(1+'Retirement Calculator'!$B$67),BB613))</f>
        <v/>
      </c>
      <c r="BC614" s="43" t="e">
        <f>IF(ISERROR(BB614),"",FV((1+'Retirement Calculator'!$B$58)^(1/12)-1,BA614,-BB614,,0))</f>
        <v>#N/A</v>
      </c>
      <c r="BD614" s="47" t="e">
        <f>SUM($AJ$5:BB614)</f>
        <v>#N/A</v>
      </c>
      <c r="BF614" s="43" t="str">
        <f>IF(O614="","",SUM($O$5:O614))</f>
        <v/>
      </c>
      <c r="BH614" s="43" t="str">
        <f t="shared" si="192"/>
        <v/>
      </c>
      <c r="BI614" s="43" t="e">
        <f t="shared" si="193"/>
        <v>#N/A</v>
      </c>
      <c r="BJ614" s="43" t="e">
        <f>IF(BJ613&lt;'Retirement Calculator'!$B$68,BJ613+1,NA())</f>
        <v>#N/A</v>
      </c>
      <c r="BM614" s="43" t="str">
        <f t="shared" si="194"/>
        <v/>
      </c>
      <c r="BN614" s="43" t="e">
        <f t="shared" si="195"/>
        <v>#N/A</v>
      </c>
      <c r="BO614" s="43" t="e">
        <f>IF(BO613&lt;'Retirement Calculator'!$B$68,BO613+1,NA())</f>
        <v>#N/A</v>
      </c>
      <c r="BR614" s="43" t="str">
        <f t="shared" si="196"/>
        <v/>
      </c>
      <c r="BS614" s="43" t="e">
        <f t="shared" si="197"/>
        <v>#N/A</v>
      </c>
      <c r="BT614" s="43" t="e">
        <f>IF(BT613&lt;'Retirement Calculator'!$B$68,BT613+1,NA())</f>
        <v>#N/A</v>
      </c>
      <c r="BW614" s="43" t="str">
        <f t="shared" si="198"/>
        <v/>
      </c>
      <c r="BX614" s="43" t="e">
        <f t="shared" si="199"/>
        <v>#N/A</v>
      </c>
      <c r="BY614" s="43" t="e">
        <f>IF(BY613&lt;'Retirement Calculator'!$B$68,BY613+1,NA())</f>
        <v>#N/A</v>
      </c>
    </row>
    <row r="615" spans="1:77">
      <c r="A615" s="44"/>
      <c r="B615" s="12" t="e">
        <f xml:space="preserve"> IF(ISERROR(F615),NA(),AI615)</f>
        <v>#N/A</v>
      </c>
      <c r="C615" s="71"/>
      <c r="D615" s="104"/>
      <c r="E615" s="99"/>
      <c r="F615" s="102" t="e">
        <f t="shared" si="183"/>
        <v>#N/A</v>
      </c>
      <c r="G615" s="103" t="str">
        <f>IF(D615="","",(D615+G614)*(1+((1+'Retirement Calculator'!$B$56)^(1/12)-1)))</f>
        <v/>
      </c>
      <c r="H615" s="55" t="str">
        <f>IF(C615="","",FV((1+'Retirement Calculator'!$B$56)^(1/12)-1,AI615,-C615,,0))</f>
        <v/>
      </c>
      <c r="I615" s="71"/>
      <c r="J615" s="99"/>
      <c r="K615" s="99"/>
      <c r="L615" s="102" t="e">
        <f t="shared" si="184"/>
        <v>#N/A</v>
      </c>
      <c r="M615" s="12" t="str">
        <f>IF(I615="","",FV((1+'Retirement Calculator'!$B$57)^(1/12)-1,AR615,-I615,,0))</f>
        <v/>
      </c>
      <c r="N615" s="12" t="str">
        <f>IF(J615="","",(J615+N614)*(1+((1+'Retirement Calculator'!$B$57)^(1/12)-1)))</f>
        <v/>
      </c>
      <c r="O615" s="71"/>
      <c r="P615" s="71"/>
      <c r="Q615" s="99"/>
      <c r="R615" s="69" t="e">
        <f t="shared" si="185"/>
        <v>#N/A</v>
      </c>
      <c r="S615" s="12" t="str">
        <f>IF(O615="","",FV((1+'Retirement Calculator'!$B$58)^(1/12)-1,BA615,-O615,,0))</f>
        <v/>
      </c>
      <c r="T615" s="43" t="str">
        <f>IF(P615="","",(P615+T614)*(1+((1+'Retirement Calculator'!$B$58)^(1/12)-1)))</f>
        <v/>
      </c>
      <c r="U615" s="71"/>
      <c r="V615" s="99"/>
      <c r="W615" s="108" t="str">
        <f>IF(U615="","",(U615+W614)*(1+((1+'Retirement Calculator'!$C$65)^(1/12)-1)))</f>
        <v/>
      </c>
      <c r="X615" s="73">
        <f t="shared" si="180"/>
        <v>0</v>
      </c>
      <c r="Y615" s="83" t="str">
        <f>IF(ISERROR(B615),"",SUM($X$5:X615))</f>
        <v/>
      </c>
      <c r="Z615" s="73">
        <f t="shared" si="181"/>
        <v>0</v>
      </c>
      <c r="AA615" s="83" t="str">
        <f>IF(ISERROR(B615),"",IF(Z615=0,NA(),SUM($Z$5:Z615)))</f>
        <v/>
      </c>
      <c r="AB615" s="83">
        <f t="shared" si="182"/>
        <v>0</v>
      </c>
      <c r="AC615" s="83" t="str">
        <f>IF(ISERROR(B615),"",IF(AB615=0,NA(),SUM($AB$5:AB615)))</f>
        <v/>
      </c>
      <c r="AD615" s="68" t="str">
        <f>IF(ISERROR(AI615),"",IF(AG615=AG614+1,AD614*(1+'Retirement Calculator'!$B$6),AD614))</f>
        <v/>
      </c>
      <c r="AE615" s="135"/>
      <c r="AF615" s="83" t="str">
        <f>IF(AE615="","",NPER((1+'Retirement Calculator'!$B$15)/(1+'Retirement Calculator'!$B$14)-1,-12*AE615,AA615,,1))</f>
        <v/>
      </c>
      <c r="AG615" s="129" t="str">
        <f t="shared" si="186"/>
        <v/>
      </c>
      <c r="AH615" s="43" t="e">
        <f t="shared" si="187"/>
        <v>#N/A</v>
      </c>
      <c r="AI615" s="43" t="e">
        <f>IF(AI614&lt;'Retirement Calculator'!$B$68,AI614+1,NA())</f>
        <v>#N/A</v>
      </c>
      <c r="AJ615" s="47" t="str">
        <f>IF(ISERROR(AI615),"",IF(AG615=AG614+1,AJ614*(1+'Retirement Calculator'!$B$67),AJ614))</f>
        <v/>
      </c>
      <c r="AK615" s="43" t="e">
        <f>IF(ISERROR(AJ615),"",FV((1+'Retirement Calculator'!$B$56)^(1/12)-1,AI615,-AJ615,,0))</f>
        <v>#N/A</v>
      </c>
      <c r="AL615" s="47">
        <f>SUM($AJ$5:AJ615)</f>
        <v>15743347.467671828</v>
      </c>
      <c r="AN615" s="43" t="str">
        <f>IF(C615="","",SUM($C$5:C615))</f>
        <v/>
      </c>
      <c r="AP615" s="43" t="str">
        <f t="shared" si="188"/>
        <v/>
      </c>
      <c r="AQ615" s="43" t="e">
        <f t="shared" si="189"/>
        <v>#N/A</v>
      </c>
      <c r="AR615" s="43" t="e">
        <f>IF(AR614&lt;'Retirement Calculator'!$B$68,AR614+1,NA())</f>
        <v>#N/A</v>
      </c>
      <c r="AS615" s="45" t="str">
        <f>IF(ISERROR(AR615),"",IF(AP615=AP614+1,AS614*(1+'Retirement Calculator'!$B$67),AS614))</f>
        <v/>
      </c>
      <c r="AT615" s="43" t="e">
        <f>IF(ISERROR(AS615),"",FV((1+'Retirement Calculator'!$B$57)^(1/12)-1,AR615,-AS615,,0))</f>
        <v>#N/A</v>
      </c>
      <c r="AU615" s="47" t="e">
        <f>SUM($AJ$5:AS615)</f>
        <v>#N/A</v>
      </c>
      <c r="AW615" s="43" t="str">
        <f>IF(I615="","",SUM($I$5:I615))</f>
        <v/>
      </c>
      <c r="AY615" s="43" t="str">
        <f t="shared" si="190"/>
        <v/>
      </c>
      <c r="AZ615" s="43" t="e">
        <f t="shared" si="191"/>
        <v>#N/A</v>
      </c>
      <c r="BA615" s="43" t="e">
        <f>IF(BA614&lt;'Retirement Calculator'!$B$68,BA614+1,NA())</f>
        <v>#N/A</v>
      </c>
      <c r="BB615" s="45" t="str">
        <f>IF(ISERROR(BA615),"",IF(AY615=AY614+1,BB614*(1+'Retirement Calculator'!$B$67),BB614))</f>
        <v/>
      </c>
      <c r="BC615" s="43" t="e">
        <f>IF(ISERROR(BB615),"",FV((1+'Retirement Calculator'!$B$58)^(1/12)-1,BA615,-BB615,,0))</f>
        <v>#N/A</v>
      </c>
      <c r="BD615" s="47" t="e">
        <f>SUM($AJ$5:BB615)</f>
        <v>#N/A</v>
      </c>
      <c r="BF615" s="43" t="str">
        <f>IF(O615="","",SUM($O$5:O615))</f>
        <v/>
      </c>
      <c r="BH615" s="43" t="str">
        <f t="shared" si="192"/>
        <v/>
      </c>
      <c r="BI615" s="43" t="e">
        <f t="shared" si="193"/>
        <v>#N/A</v>
      </c>
      <c r="BJ615" s="43" t="e">
        <f>IF(BJ614&lt;'Retirement Calculator'!$B$68,BJ614+1,NA())</f>
        <v>#N/A</v>
      </c>
      <c r="BM615" s="43" t="str">
        <f t="shared" si="194"/>
        <v/>
      </c>
      <c r="BN615" s="43" t="e">
        <f t="shared" si="195"/>
        <v>#N/A</v>
      </c>
      <c r="BO615" s="43" t="e">
        <f>IF(BO614&lt;'Retirement Calculator'!$B$68,BO614+1,NA())</f>
        <v>#N/A</v>
      </c>
      <c r="BR615" s="43" t="str">
        <f t="shared" si="196"/>
        <v/>
      </c>
      <c r="BS615" s="43" t="e">
        <f t="shared" si="197"/>
        <v>#N/A</v>
      </c>
      <c r="BT615" s="43" t="e">
        <f>IF(BT614&lt;'Retirement Calculator'!$B$68,BT614+1,NA())</f>
        <v>#N/A</v>
      </c>
      <c r="BW615" s="43" t="str">
        <f t="shared" si="198"/>
        <v/>
      </c>
      <c r="BX615" s="43" t="e">
        <f t="shared" si="199"/>
        <v>#N/A</v>
      </c>
      <c r="BY615" s="43" t="e">
        <f>IF(BY614&lt;'Retirement Calculator'!$B$68,BY614+1,NA())</f>
        <v>#N/A</v>
      </c>
    </row>
    <row r="616" spans="1:77">
      <c r="A616" s="44"/>
      <c r="B616" s="12" t="e">
        <f xml:space="preserve"> IF(ISERROR(F616),NA(),AI616)</f>
        <v>#N/A</v>
      </c>
      <c r="C616" s="71"/>
      <c r="D616" s="104"/>
      <c r="E616" s="99"/>
      <c r="F616" s="102" t="e">
        <f t="shared" si="183"/>
        <v>#N/A</v>
      </c>
      <c r="G616" s="103" t="str">
        <f>IF(D616="","",(D616+G615)*(1+((1+'Retirement Calculator'!$B$56)^(1/12)-1)))</f>
        <v/>
      </c>
      <c r="H616" s="55" t="str">
        <f>IF(C616="","",FV((1+'Retirement Calculator'!$B$56)^(1/12)-1,AI616,-C616,,0))</f>
        <v/>
      </c>
      <c r="I616" s="71"/>
      <c r="J616" s="99"/>
      <c r="K616" s="99"/>
      <c r="L616" s="102" t="e">
        <f t="shared" si="184"/>
        <v>#N/A</v>
      </c>
      <c r="M616" s="12" t="str">
        <f>IF(I616="","",FV((1+'Retirement Calculator'!$B$57)^(1/12)-1,AR616,-I616,,0))</f>
        <v/>
      </c>
      <c r="N616" s="12" t="str">
        <f>IF(J616="","",(J616+N615)*(1+((1+'Retirement Calculator'!$B$57)^(1/12)-1)))</f>
        <v/>
      </c>
      <c r="O616" s="71"/>
      <c r="P616" s="71"/>
      <c r="Q616" s="99"/>
      <c r="R616" s="69" t="e">
        <f t="shared" si="185"/>
        <v>#N/A</v>
      </c>
      <c r="S616" s="12" t="str">
        <f>IF(O616="","",FV((1+'Retirement Calculator'!$B$58)^(1/12)-1,BA616,-O616,,0))</f>
        <v/>
      </c>
      <c r="T616" s="43" t="str">
        <f>IF(P616="","",(P616+T615)*(1+((1+'Retirement Calculator'!$B$58)^(1/12)-1)))</f>
        <v/>
      </c>
      <c r="U616" s="71"/>
      <c r="V616" s="99"/>
      <c r="W616" s="108" t="str">
        <f>IF(U616="","",(U616+W615)*(1+((1+'Retirement Calculator'!$C$65)^(1/12)-1)))</f>
        <v/>
      </c>
      <c r="X616" s="73">
        <f t="shared" si="180"/>
        <v>0</v>
      </c>
      <c r="Y616" s="83" t="str">
        <f>IF(ISERROR(B616),"",SUM($X$5:X616))</f>
        <v/>
      </c>
      <c r="Z616" s="73">
        <f t="shared" si="181"/>
        <v>0</v>
      </c>
      <c r="AA616" s="83" t="str">
        <f>IF(ISERROR(B616),"",IF(Z616=0,NA(),SUM($Z$5:Z616)))</f>
        <v/>
      </c>
      <c r="AB616" s="83">
        <f t="shared" si="182"/>
        <v>0</v>
      </c>
      <c r="AC616" s="83" t="str">
        <f>IF(ISERROR(B616),"",IF(AB616=0,NA(),SUM($AB$5:AB616)))</f>
        <v/>
      </c>
      <c r="AD616" s="68" t="str">
        <f>IF(ISERROR(AI616),"",IF(AG616=AG615+1,AD615*(1+'Retirement Calculator'!$B$6),AD615))</f>
        <v/>
      </c>
      <c r="AE616" s="135"/>
      <c r="AF616" s="83" t="str">
        <f>IF(AE616="","",NPER((1+'Retirement Calculator'!$B$15)/(1+'Retirement Calculator'!$B$14)-1,-12*AE616,AA616,,1))</f>
        <v/>
      </c>
      <c r="AG616" s="129" t="str">
        <f t="shared" si="186"/>
        <v/>
      </c>
      <c r="AH616" s="43" t="e">
        <f t="shared" si="187"/>
        <v>#N/A</v>
      </c>
      <c r="AI616" s="43" t="e">
        <f>IF(AI615&lt;'Retirement Calculator'!$B$68,AI615+1,NA())</f>
        <v>#N/A</v>
      </c>
      <c r="AJ616" s="47" t="str">
        <f>IF(ISERROR(AI616),"",IF(AG616=AG615+1,AJ615*(1+'Retirement Calculator'!$B$67),AJ615))</f>
        <v/>
      </c>
      <c r="AK616" s="43" t="e">
        <f>IF(ISERROR(AJ616),"",FV((1+'Retirement Calculator'!$B$56)^(1/12)-1,AI616,-AJ616,,0))</f>
        <v>#N/A</v>
      </c>
      <c r="AL616" s="47">
        <f>SUM($AJ$5:AJ616)</f>
        <v>15743347.467671828</v>
      </c>
      <c r="AN616" s="43" t="str">
        <f>IF(C616="","",SUM($C$5:C616))</f>
        <v/>
      </c>
      <c r="AP616" s="43" t="str">
        <f t="shared" si="188"/>
        <v/>
      </c>
      <c r="AQ616" s="43" t="e">
        <f t="shared" si="189"/>
        <v>#N/A</v>
      </c>
      <c r="AR616" s="43" t="e">
        <f>IF(AR615&lt;'Retirement Calculator'!$B$68,AR615+1,NA())</f>
        <v>#N/A</v>
      </c>
      <c r="AS616" s="45" t="str">
        <f>IF(ISERROR(AR616),"",IF(AP616=AP615+1,AS615*(1+'Retirement Calculator'!$B$67),AS615))</f>
        <v/>
      </c>
      <c r="AT616" s="43" t="e">
        <f>IF(ISERROR(AS616),"",FV((1+'Retirement Calculator'!$B$57)^(1/12)-1,AR616,-AS616,,0))</f>
        <v>#N/A</v>
      </c>
      <c r="AU616" s="47" t="e">
        <f>SUM($AJ$5:AS616)</f>
        <v>#N/A</v>
      </c>
      <c r="AW616" s="43" t="str">
        <f>IF(I616="","",SUM($I$5:I616))</f>
        <v/>
      </c>
      <c r="AY616" s="43" t="str">
        <f t="shared" si="190"/>
        <v/>
      </c>
      <c r="AZ616" s="43" t="e">
        <f t="shared" si="191"/>
        <v>#N/A</v>
      </c>
      <c r="BA616" s="43" t="e">
        <f>IF(BA615&lt;'Retirement Calculator'!$B$68,BA615+1,NA())</f>
        <v>#N/A</v>
      </c>
      <c r="BB616" s="45" t="str">
        <f>IF(ISERROR(BA616),"",IF(AY616=AY615+1,BB615*(1+'Retirement Calculator'!$B$67),BB615))</f>
        <v/>
      </c>
      <c r="BC616" s="43" t="e">
        <f>IF(ISERROR(BB616),"",FV((1+'Retirement Calculator'!$B$58)^(1/12)-1,BA616,-BB616,,0))</f>
        <v>#N/A</v>
      </c>
      <c r="BD616" s="47" t="e">
        <f>SUM($AJ$5:BB616)</f>
        <v>#N/A</v>
      </c>
      <c r="BF616" s="43" t="str">
        <f>IF(O616="","",SUM($O$5:O616))</f>
        <v/>
      </c>
      <c r="BH616" s="43" t="str">
        <f t="shared" si="192"/>
        <v/>
      </c>
      <c r="BI616" s="43" t="e">
        <f t="shared" si="193"/>
        <v>#N/A</v>
      </c>
      <c r="BJ616" s="43" t="e">
        <f>IF(BJ615&lt;'Retirement Calculator'!$B$68,BJ615+1,NA())</f>
        <v>#N/A</v>
      </c>
      <c r="BM616" s="43" t="str">
        <f t="shared" si="194"/>
        <v/>
      </c>
      <c r="BN616" s="43" t="e">
        <f t="shared" si="195"/>
        <v>#N/A</v>
      </c>
      <c r="BO616" s="43" t="e">
        <f>IF(BO615&lt;'Retirement Calculator'!$B$68,BO615+1,NA())</f>
        <v>#N/A</v>
      </c>
      <c r="BR616" s="43" t="str">
        <f t="shared" si="196"/>
        <v/>
      </c>
      <c r="BS616" s="43" t="e">
        <f t="shared" si="197"/>
        <v>#N/A</v>
      </c>
      <c r="BT616" s="43" t="e">
        <f>IF(BT615&lt;'Retirement Calculator'!$B$68,BT615+1,NA())</f>
        <v>#N/A</v>
      </c>
      <c r="BW616" s="43" t="str">
        <f t="shared" si="198"/>
        <v/>
      </c>
      <c r="BX616" s="43" t="e">
        <f t="shared" si="199"/>
        <v>#N/A</v>
      </c>
      <c r="BY616" s="43" t="e">
        <f>IF(BY615&lt;'Retirement Calculator'!$B$68,BY615+1,NA())</f>
        <v>#N/A</v>
      </c>
    </row>
    <row r="617" spans="1:77">
      <c r="A617" s="44"/>
      <c r="B617" s="12" t="e">
        <f xml:space="preserve"> IF(ISERROR(F617),NA(),AI617)</f>
        <v>#N/A</v>
      </c>
      <c r="C617" s="71"/>
      <c r="D617" s="104"/>
      <c r="E617" s="99"/>
      <c r="F617" s="102" t="e">
        <f t="shared" si="183"/>
        <v>#N/A</v>
      </c>
      <c r="G617" s="103" t="str">
        <f>IF(D617="","",(D617+G616)*(1+((1+'Retirement Calculator'!$B$56)^(1/12)-1)))</f>
        <v/>
      </c>
      <c r="H617" s="55" t="str">
        <f>IF(C617="","",FV((1+'Retirement Calculator'!$B$56)^(1/12)-1,AI617,-C617,,0))</f>
        <v/>
      </c>
      <c r="I617" s="71"/>
      <c r="J617" s="99"/>
      <c r="K617" s="99"/>
      <c r="L617" s="102" t="e">
        <f t="shared" si="184"/>
        <v>#N/A</v>
      </c>
      <c r="M617" s="12" t="str">
        <f>IF(I617="","",FV((1+'Retirement Calculator'!$B$57)^(1/12)-1,AR617,-I617,,0))</f>
        <v/>
      </c>
      <c r="N617" s="12" t="str">
        <f>IF(J617="","",(J617+N616)*(1+((1+'Retirement Calculator'!$B$57)^(1/12)-1)))</f>
        <v/>
      </c>
      <c r="O617" s="71"/>
      <c r="P617" s="71"/>
      <c r="Q617" s="99"/>
      <c r="R617" s="69" t="e">
        <f t="shared" si="185"/>
        <v>#N/A</v>
      </c>
      <c r="S617" s="12" t="str">
        <f>IF(O617="","",FV((1+'Retirement Calculator'!$B$58)^(1/12)-1,BA617,-O617,,0))</f>
        <v/>
      </c>
      <c r="T617" s="43" t="str">
        <f>IF(P617="","",(P617+T616)*(1+((1+'Retirement Calculator'!$B$58)^(1/12)-1)))</f>
        <v/>
      </c>
      <c r="U617" s="71"/>
      <c r="V617" s="99"/>
      <c r="W617" s="108" t="str">
        <f>IF(U617="","",(U617+W616)*(1+((1+'Retirement Calculator'!$C$65)^(1/12)-1)))</f>
        <v/>
      </c>
      <c r="X617" s="73">
        <f t="shared" si="180"/>
        <v>0</v>
      </c>
      <c r="Y617" s="83" t="str">
        <f>IF(ISERROR(B617),"",SUM($X$5:X617))</f>
        <v/>
      </c>
      <c r="Z617" s="73">
        <f t="shared" si="181"/>
        <v>0</v>
      </c>
      <c r="AA617" s="83" t="str">
        <f>IF(ISERROR(B617),"",IF(Z617=0,NA(),SUM($Z$5:Z617)))</f>
        <v/>
      </c>
      <c r="AB617" s="83">
        <f t="shared" si="182"/>
        <v>0</v>
      </c>
      <c r="AC617" s="83" t="str">
        <f>IF(ISERROR(B617),"",IF(AB617=0,NA(),SUM($AB$5:AB617)))</f>
        <v/>
      </c>
      <c r="AD617" s="68" t="str">
        <f>IF(ISERROR(AI617),"",IF(AG617=AG616+1,AD616*(1+'Retirement Calculator'!$B$6),AD616))</f>
        <v/>
      </c>
      <c r="AE617" s="135"/>
      <c r="AF617" s="83" t="str">
        <f>IF(AE617="","",NPER((1+'Retirement Calculator'!$B$15)/(1+'Retirement Calculator'!$B$14)-1,-12*AE617,AA617,,1))</f>
        <v/>
      </c>
      <c r="AG617" s="129" t="str">
        <f t="shared" si="186"/>
        <v/>
      </c>
      <c r="AH617" s="43" t="e">
        <f t="shared" si="187"/>
        <v>#N/A</v>
      </c>
      <c r="AI617" s="43" t="e">
        <f>IF(AI616&lt;'Retirement Calculator'!$B$68,AI616+1,NA())</f>
        <v>#N/A</v>
      </c>
      <c r="AJ617" s="47" t="str">
        <f>IF(ISERROR(AI617),"",IF(AG617=AG616+1,AJ616*(1+'Retirement Calculator'!$B$67),AJ616))</f>
        <v/>
      </c>
      <c r="AK617" s="43" t="e">
        <f>IF(ISERROR(AJ617),"",FV((1+'Retirement Calculator'!$B$56)^(1/12)-1,AI617,-AJ617,,0))</f>
        <v>#N/A</v>
      </c>
      <c r="AL617" s="47">
        <f>SUM($AJ$5:AJ617)</f>
        <v>15743347.467671828</v>
      </c>
      <c r="AN617" s="43" t="str">
        <f>IF(C617="","",SUM($C$5:C617))</f>
        <v/>
      </c>
      <c r="AP617" s="43" t="str">
        <f t="shared" si="188"/>
        <v/>
      </c>
      <c r="AQ617" s="43" t="e">
        <f t="shared" si="189"/>
        <v>#N/A</v>
      </c>
      <c r="AR617" s="43" t="e">
        <f>IF(AR616&lt;'Retirement Calculator'!$B$68,AR616+1,NA())</f>
        <v>#N/A</v>
      </c>
      <c r="AS617" s="45" t="str">
        <f>IF(ISERROR(AR617),"",IF(AP617=AP616+1,AS616*(1+'Retirement Calculator'!$B$67),AS616))</f>
        <v/>
      </c>
      <c r="AT617" s="43" t="e">
        <f>IF(ISERROR(AS617),"",FV((1+'Retirement Calculator'!$B$57)^(1/12)-1,AR617,-AS617,,0))</f>
        <v>#N/A</v>
      </c>
      <c r="AU617" s="47" t="e">
        <f>SUM($AJ$5:AS617)</f>
        <v>#N/A</v>
      </c>
      <c r="AW617" s="43" t="str">
        <f>IF(I617="","",SUM($I$5:I617))</f>
        <v/>
      </c>
      <c r="AY617" s="43" t="str">
        <f t="shared" si="190"/>
        <v/>
      </c>
      <c r="AZ617" s="43" t="e">
        <f t="shared" si="191"/>
        <v>#N/A</v>
      </c>
      <c r="BA617" s="43" t="e">
        <f>IF(BA616&lt;'Retirement Calculator'!$B$68,BA616+1,NA())</f>
        <v>#N/A</v>
      </c>
      <c r="BB617" s="45" t="str">
        <f>IF(ISERROR(BA617),"",IF(AY617=AY616+1,BB616*(1+'Retirement Calculator'!$B$67),BB616))</f>
        <v/>
      </c>
      <c r="BC617" s="43" t="e">
        <f>IF(ISERROR(BB617),"",FV((1+'Retirement Calculator'!$B$58)^(1/12)-1,BA617,-BB617,,0))</f>
        <v>#N/A</v>
      </c>
      <c r="BD617" s="47" t="e">
        <f>SUM($AJ$5:BB617)</f>
        <v>#N/A</v>
      </c>
      <c r="BF617" s="43" t="str">
        <f>IF(O617="","",SUM($O$5:O617))</f>
        <v/>
      </c>
      <c r="BH617" s="43" t="str">
        <f t="shared" si="192"/>
        <v/>
      </c>
      <c r="BI617" s="43" t="e">
        <f t="shared" si="193"/>
        <v>#N/A</v>
      </c>
      <c r="BJ617" s="43" t="e">
        <f>IF(BJ616&lt;'Retirement Calculator'!$B$68,BJ616+1,NA())</f>
        <v>#N/A</v>
      </c>
      <c r="BM617" s="43" t="str">
        <f t="shared" si="194"/>
        <v/>
      </c>
      <c r="BN617" s="43" t="e">
        <f t="shared" si="195"/>
        <v>#N/A</v>
      </c>
      <c r="BO617" s="43" t="e">
        <f>IF(BO616&lt;'Retirement Calculator'!$B$68,BO616+1,NA())</f>
        <v>#N/A</v>
      </c>
      <c r="BR617" s="43" t="str">
        <f t="shared" si="196"/>
        <v/>
      </c>
      <c r="BS617" s="43" t="e">
        <f t="shared" si="197"/>
        <v>#N/A</v>
      </c>
      <c r="BT617" s="43" t="e">
        <f>IF(BT616&lt;'Retirement Calculator'!$B$68,BT616+1,NA())</f>
        <v>#N/A</v>
      </c>
      <c r="BW617" s="43" t="str">
        <f t="shared" si="198"/>
        <v/>
      </c>
      <c r="BX617" s="43" t="e">
        <f t="shared" si="199"/>
        <v>#N/A</v>
      </c>
      <c r="BY617" s="43" t="e">
        <f>IF(BY616&lt;'Retirement Calculator'!$B$68,BY616+1,NA())</f>
        <v>#N/A</v>
      </c>
    </row>
    <row r="618" spans="1:77">
      <c r="A618" s="44"/>
      <c r="B618" s="12" t="e">
        <f xml:space="preserve"> IF(ISERROR(F618),NA(),AI618)</f>
        <v>#N/A</v>
      </c>
      <c r="C618" s="71"/>
      <c r="D618" s="104"/>
      <c r="E618" s="99"/>
      <c r="F618" s="102" t="e">
        <f t="shared" si="183"/>
        <v>#N/A</v>
      </c>
      <c r="G618" s="103" t="str">
        <f>IF(D618="","",(D618+G617)*(1+((1+'Retirement Calculator'!$B$56)^(1/12)-1)))</f>
        <v/>
      </c>
      <c r="H618" s="55" t="str">
        <f>IF(C618="","",FV((1+'Retirement Calculator'!$B$56)^(1/12)-1,AI618,-C618,,0))</f>
        <v/>
      </c>
      <c r="I618" s="71"/>
      <c r="J618" s="99"/>
      <c r="K618" s="99"/>
      <c r="L618" s="102" t="e">
        <f t="shared" si="184"/>
        <v>#N/A</v>
      </c>
      <c r="M618" s="12" t="str">
        <f>IF(I618="","",FV((1+'Retirement Calculator'!$B$57)^(1/12)-1,AR618,-I618,,0))</f>
        <v/>
      </c>
      <c r="N618" s="12" t="str">
        <f>IF(J618="","",(J618+N617)*(1+((1+'Retirement Calculator'!$B$57)^(1/12)-1)))</f>
        <v/>
      </c>
      <c r="O618" s="71"/>
      <c r="P618" s="71"/>
      <c r="Q618" s="99"/>
      <c r="R618" s="69" t="e">
        <f t="shared" si="185"/>
        <v>#N/A</v>
      </c>
      <c r="S618" s="12" t="str">
        <f>IF(O618="","",FV((1+'Retirement Calculator'!$B$58)^(1/12)-1,BA618,-O618,,0))</f>
        <v/>
      </c>
      <c r="T618" s="43" t="str">
        <f>IF(P618="","",(P618+T617)*(1+((1+'Retirement Calculator'!$B$58)^(1/12)-1)))</f>
        <v/>
      </c>
      <c r="U618" s="71"/>
      <c r="V618" s="99"/>
      <c r="W618" s="108" t="str">
        <f>IF(U618="","",(U618+W617)*(1+((1+'Retirement Calculator'!$C$65)^(1/12)-1)))</f>
        <v/>
      </c>
      <c r="X618" s="73">
        <f t="shared" si="180"/>
        <v>0</v>
      </c>
      <c r="Y618" s="83" t="str">
        <f>IF(ISERROR(B618),"",SUM($X$5:X618))</f>
        <v/>
      </c>
      <c r="Z618" s="73">
        <f t="shared" si="181"/>
        <v>0</v>
      </c>
      <c r="AA618" s="83" t="str">
        <f>IF(ISERROR(B618),"",IF(Z618=0,NA(),SUM($Z$5:Z618)))</f>
        <v/>
      </c>
      <c r="AB618" s="83">
        <f t="shared" si="182"/>
        <v>0</v>
      </c>
      <c r="AC618" s="83" t="str">
        <f>IF(ISERROR(B618),"",IF(AB618=0,NA(),SUM($AB$5:AB618)))</f>
        <v/>
      </c>
      <c r="AD618" s="68" t="str">
        <f>IF(ISERROR(AI618),"",IF(AG618=AG617+1,AD617*(1+'Retirement Calculator'!$B$6),AD617))</f>
        <v/>
      </c>
      <c r="AE618" s="135"/>
      <c r="AF618" s="83" t="str">
        <f>IF(AE618="","",NPER((1+'Retirement Calculator'!$B$15)/(1+'Retirement Calculator'!$B$14)-1,-12*AE618,AA618,,1))</f>
        <v/>
      </c>
      <c r="AG618" s="129" t="str">
        <f t="shared" si="186"/>
        <v/>
      </c>
      <c r="AH618" s="43" t="e">
        <f t="shared" si="187"/>
        <v>#N/A</v>
      </c>
      <c r="AI618" s="43" t="e">
        <f>IF(AI617&lt;'Retirement Calculator'!$B$68,AI617+1,NA())</f>
        <v>#N/A</v>
      </c>
      <c r="AJ618" s="47" t="str">
        <f>IF(ISERROR(AI618),"",IF(AG618=AG617+1,AJ617*(1+'Retirement Calculator'!$B$67),AJ617))</f>
        <v/>
      </c>
      <c r="AK618" s="43" t="e">
        <f>IF(ISERROR(AJ618),"",FV((1+'Retirement Calculator'!$B$56)^(1/12)-1,AI618,-AJ618,,0))</f>
        <v>#N/A</v>
      </c>
      <c r="AL618" s="47">
        <f>SUM($AJ$5:AJ618)</f>
        <v>15743347.467671828</v>
      </c>
      <c r="AN618" s="43" t="str">
        <f>IF(C618="","",SUM($C$5:C618))</f>
        <v/>
      </c>
      <c r="AP618" s="43" t="str">
        <f t="shared" si="188"/>
        <v/>
      </c>
      <c r="AQ618" s="43" t="e">
        <f t="shared" si="189"/>
        <v>#N/A</v>
      </c>
      <c r="AR618" s="43" t="e">
        <f>IF(AR617&lt;'Retirement Calculator'!$B$68,AR617+1,NA())</f>
        <v>#N/A</v>
      </c>
      <c r="AS618" s="45" t="str">
        <f>IF(ISERROR(AR618),"",IF(AP618=AP617+1,AS617*(1+'Retirement Calculator'!$B$67),AS617))</f>
        <v/>
      </c>
      <c r="AT618" s="43" t="e">
        <f>IF(ISERROR(AS618),"",FV((1+'Retirement Calculator'!$B$57)^(1/12)-1,AR618,-AS618,,0))</f>
        <v>#N/A</v>
      </c>
      <c r="AU618" s="47" t="e">
        <f>SUM($AJ$5:AS618)</f>
        <v>#N/A</v>
      </c>
      <c r="AW618" s="43" t="str">
        <f>IF(I618="","",SUM($I$5:I618))</f>
        <v/>
      </c>
      <c r="AY618" s="43" t="str">
        <f t="shared" si="190"/>
        <v/>
      </c>
      <c r="AZ618" s="43" t="e">
        <f t="shared" si="191"/>
        <v>#N/A</v>
      </c>
      <c r="BA618" s="43" t="e">
        <f>IF(BA617&lt;'Retirement Calculator'!$B$68,BA617+1,NA())</f>
        <v>#N/A</v>
      </c>
      <c r="BB618" s="45" t="str">
        <f>IF(ISERROR(BA618),"",IF(AY618=AY617+1,BB617*(1+'Retirement Calculator'!$B$67),BB617))</f>
        <v/>
      </c>
      <c r="BC618" s="43" t="e">
        <f>IF(ISERROR(BB618),"",FV((1+'Retirement Calculator'!$B$58)^(1/12)-1,BA618,-BB618,,0))</f>
        <v>#N/A</v>
      </c>
      <c r="BD618" s="47" t="e">
        <f>SUM($AJ$5:BB618)</f>
        <v>#N/A</v>
      </c>
      <c r="BF618" s="43" t="str">
        <f>IF(O618="","",SUM($O$5:O618))</f>
        <v/>
      </c>
      <c r="BH618" s="43" t="str">
        <f t="shared" si="192"/>
        <v/>
      </c>
      <c r="BI618" s="43" t="e">
        <f t="shared" si="193"/>
        <v>#N/A</v>
      </c>
      <c r="BJ618" s="43" t="e">
        <f>IF(BJ617&lt;'Retirement Calculator'!$B$68,BJ617+1,NA())</f>
        <v>#N/A</v>
      </c>
      <c r="BM618" s="43" t="str">
        <f t="shared" si="194"/>
        <v/>
      </c>
      <c r="BN618" s="43" t="e">
        <f t="shared" si="195"/>
        <v>#N/A</v>
      </c>
      <c r="BO618" s="43" t="e">
        <f>IF(BO617&lt;'Retirement Calculator'!$B$68,BO617+1,NA())</f>
        <v>#N/A</v>
      </c>
      <c r="BR618" s="43" t="str">
        <f t="shared" si="196"/>
        <v/>
      </c>
      <c r="BS618" s="43" t="e">
        <f t="shared" si="197"/>
        <v>#N/A</v>
      </c>
      <c r="BT618" s="43" t="e">
        <f>IF(BT617&lt;'Retirement Calculator'!$B$68,BT617+1,NA())</f>
        <v>#N/A</v>
      </c>
      <c r="BW618" s="43" t="str">
        <f t="shared" si="198"/>
        <v/>
      </c>
      <c r="BX618" s="43" t="e">
        <f t="shared" si="199"/>
        <v>#N/A</v>
      </c>
      <c r="BY618" s="43" t="e">
        <f>IF(BY617&lt;'Retirement Calculator'!$B$68,BY617+1,NA())</f>
        <v>#N/A</v>
      </c>
    </row>
    <row r="619" spans="1:77">
      <c r="A619" s="44"/>
      <c r="B619" s="12" t="e">
        <f xml:space="preserve"> IF(ISERROR(F619),NA(),AI619)</f>
        <v>#N/A</v>
      </c>
      <c r="C619" s="71"/>
      <c r="D619" s="104"/>
      <c r="E619" s="99"/>
      <c r="F619" s="102" t="e">
        <f t="shared" si="183"/>
        <v>#N/A</v>
      </c>
      <c r="G619" s="103" t="str">
        <f>IF(D619="","",(D619+G618)*(1+((1+'Retirement Calculator'!$B$56)^(1/12)-1)))</f>
        <v/>
      </c>
      <c r="H619" s="55" t="str">
        <f>IF(C619="","",FV((1+'Retirement Calculator'!$B$56)^(1/12)-1,AI619,-C619,,0))</f>
        <v/>
      </c>
      <c r="I619" s="71"/>
      <c r="J619" s="99"/>
      <c r="K619" s="99"/>
      <c r="L619" s="102" t="e">
        <f t="shared" si="184"/>
        <v>#N/A</v>
      </c>
      <c r="M619" s="12" t="str">
        <f>IF(I619="","",FV((1+'Retirement Calculator'!$B$57)^(1/12)-1,AR619,-I619,,0))</f>
        <v/>
      </c>
      <c r="N619" s="12" t="str">
        <f>IF(J619="","",(J619+N618)*(1+((1+'Retirement Calculator'!$B$57)^(1/12)-1)))</f>
        <v/>
      </c>
      <c r="O619" s="71"/>
      <c r="P619" s="71"/>
      <c r="Q619" s="99"/>
      <c r="R619" s="69" t="e">
        <f t="shared" si="185"/>
        <v>#N/A</v>
      </c>
      <c r="S619" s="12" t="str">
        <f>IF(O619="","",FV((1+'Retirement Calculator'!$B$58)^(1/12)-1,BA619,-O619,,0))</f>
        <v/>
      </c>
      <c r="T619" s="43" t="str">
        <f>IF(P619="","",(P619+T618)*(1+((1+'Retirement Calculator'!$B$58)^(1/12)-1)))</f>
        <v/>
      </c>
      <c r="U619" s="71"/>
      <c r="V619" s="99"/>
      <c r="W619" s="108" t="str">
        <f>IF(U619="","",(U619+W618)*(1+((1+'Retirement Calculator'!$C$65)^(1/12)-1)))</f>
        <v/>
      </c>
      <c r="X619" s="73">
        <f t="shared" si="180"/>
        <v>0</v>
      </c>
      <c r="Y619" s="83" t="str">
        <f>IF(ISERROR(B619),"",SUM($X$5:X619))</f>
        <v/>
      </c>
      <c r="Z619" s="73">
        <f t="shared" si="181"/>
        <v>0</v>
      </c>
      <c r="AA619" s="83" t="str">
        <f>IF(ISERROR(B619),"",IF(Z619=0,NA(),SUM($Z$5:Z619)))</f>
        <v/>
      </c>
      <c r="AB619" s="83">
        <f t="shared" si="182"/>
        <v>0</v>
      </c>
      <c r="AC619" s="83" t="str">
        <f>IF(ISERROR(B619),"",IF(AB619=0,NA(),SUM($AB$5:AB619)))</f>
        <v/>
      </c>
      <c r="AD619" s="68" t="str">
        <f>IF(ISERROR(AI619),"",IF(AG619=AG618+1,AD618*(1+'Retirement Calculator'!$B$6),AD618))</f>
        <v/>
      </c>
      <c r="AE619" s="135"/>
      <c r="AF619" s="83" t="str">
        <f>IF(AE619="","",NPER((1+'Retirement Calculator'!$B$15)/(1+'Retirement Calculator'!$B$14)-1,-12*AE619,AA619,,1))</f>
        <v/>
      </c>
      <c r="AG619" s="129" t="str">
        <f t="shared" si="186"/>
        <v/>
      </c>
      <c r="AH619" s="43" t="e">
        <f t="shared" si="187"/>
        <v>#N/A</v>
      </c>
      <c r="AI619" s="43" t="e">
        <f>IF(AI618&lt;'Retirement Calculator'!$B$68,AI618+1,NA())</f>
        <v>#N/A</v>
      </c>
      <c r="AJ619" s="47" t="str">
        <f>IF(ISERROR(AI619),"",IF(AG619=AG618+1,AJ618*(1+'Retirement Calculator'!$B$67),AJ618))</f>
        <v/>
      </c>
      <c r="AK619" s="43" t="e">
        <f>IF(ISERROR(AJ619),"",FV((1+'Retirement Calculator'!$B$56)^(1/12)-1,AI619,-AJ619,,0))</f>
        <v>#N/A</v>
      </c>
      <c r="AL619" s="47">
        <f>SUM($AJ$5:AJ619)</f>
        <v>15743347.467671828</v>
      </c>
      <c r="AN619" s="43" t="str">
        <f>IF(C619="","",SUM($C$5:C619))</f>
        <v/>
      </c>
      <c r="AP619" s="43" t="str">
        <f t="shared" si="188"/>
        <v/>
      </c>
      <c r="AQ619" s="43" t="e">
        <f t="shared" si="189"/>
        <v>#N/A</v>
      </c>
      <c r="AR619" s="43" t="e">
        <f>IF(AR618&lt;'Retirement Calculator'!$B$68,AR618+1,NA())</f>
        <v>#N/A</v>
      </c>
      <c r="AS619" s="45" t="str">
        <f>IF(ISERROR(AR619),"",IF(AP619=AP618+1,AS618*(1+'Retirement Calculator'!$B$67),AS618))</f>
        <v/>
      </c>
      <c r="AT619" s="43" t="e">
        <f>IF(ISERROR(AS619),"",FV((1+'Retirement Calculator'!$B$57)^(1/12)-1,AR619,-AS619,,0))</f>
        <v>#N/A</v>
      </c>
      <c r="AU619" s="47" t="e">
        <f>SUM($AJ$5:AS619)</f>
        <v>#N/A</v>
      </c>
      <c r="AW619" s="43" t="str">
        <f>IF(I619="","",SUM($I$5:I619))</f>
        <v/>
      </c>
      <c r="AY619" s="43" t="str">
        <f t="shared" si="190"/>
        <v/>
      </c>
      <c r="AZ619" s="43" t="e">
        <f t="shared" si="191"/>
        <v>#N/A</v>
      </c>
      <c r="BA619" s="43" t="e">
        <f>IF(BA618&lt;'Retirement Calculator'!$B$68,BA618+1,NA())</f>
        <v>#N/A</v>
      </c>
      <c r="BB619" s="45" t="str">
        <f>IF(ISERROR(BA619),"",IF(AY619=AY618+1,BB618*(1+'Retirement Calculator'!$B$67),BB618))</f>
        <v/>
      </c>
      <c r="BC619" s="43" t="e">
        <f>IF(ISERROR(BB619),"",FV((1+'Retirement Calculator'!$B$58)^(1/12)-1,BA619,-BB619,,0))</f>
        <v>#N/A</v>
      </c>
      <c r="BD619" s="47" t="e">
        <f>SUM($AJ$5:BB619)</f>
        <v>#N/A</v>
      </c>
      <c r="BF619" s="43" t="str">
        <f>IF(O619="","",SUM($O$5:O619))</f>
        <v/>
      </c>
      <c r="BH619" s="43" t="str">
        <f t="shared" si="192"/>
        <v/>
      </c>
      <c r="BI619" s="43" t="e">
        <f t="shared" si="193"/>
        <v>#N/A</v>
      </c>
      <c r="BJ619" s="43" t="e">
        <f>IF(BJ618&lt;'Retirement Calculator'!$B$68,BJ618+1,NA())</f>
        <v>#N/A</v>
      </c>
      <c r="BM619" s="43" t="str">
        <f t="shared" si="194"/>
        <v/>
      </c>
      <c r="BN619" s="43" t="e">
        <f t="shared" si="195"/>
        <v>#N/A</v>
      </c>
      <c r="BO619" s="43" t="e">
        <f>IF(BO618&lt;'Retirement Calculator'!$B$68,BO618+1,NA())</f>
        <v>#N/A</v>
      </c>
      <c r="BR619" s="43" t="str">
        <f t="shared" si="196"/>
        <v/>
      </c>
      <c r="BS619" s="43" t="e">
        <f t="shared" si="197"/>
        <v>#N/A</v>
      </c>
      <c r="BT619" s="43" t="e">
        <f>IF(BT618&lt;'Retirement Calculator'!$B$68,BT618+1,NA())</f>
        <v>#N/A</v>
      </c>
      <c r="BW619" s="43" t="str">
        <f t="shared" si="198"/>
        <v/>
      </c>
      <c r="BX619" s="43" t="e">
        <f t="shared" si="199"/>
        <v>#N/A</v>
      </c>
      <c r="BY619" s="43" t="e">
        <f>IF(BY618&lt;'Retirement Calculator'!$B$68,BY618+1,NA())</f>
        <v>#N/A</v>
      </c>
    </row>
    <row r="620" spans="1:77">
      <c r="A620" s="44"/>
      <c r="B620" s="12" t="e">
        <f xml:space="preserve"> IF(ISERROR(F620),NA(),AI620)</f>
        <v>#N/A</v>
      </c>
      <c r="C620" s="71"/>
      <c r="D620" s="104"/>
      <c r="E620" s="99"/>
      <c r="F620" s="102" t="e">
        <f t="shared" si="183"/>
        <v>#N/A</v>
      </c>
      <c r="G620" s="103" t="str">
        <f>IF(D620="","",(D620+G619)*(1+((1+'Retirement Calculator'!$B$56)^(1/12)-1)))</f>
        <v/>
      </c>
      <c r="H620" s="55" t="str">
        <f>IF(C620="","",FV((1+'Retirement Calculator'!$B$56)^(1/12)-1,AI620,-C620,,0))</f>
        <v/>
      </c>
      <c r="I620" s="71"/>
      <c r="J620" s="99"/>
      <c r="K620" s="99"/>
      <c r="L620" s="102" t="e">
        <f t="shared" si="184"/>
        <v>#N/A</v>
      </c>
      <c r="M620" s="12" t="str">
        <f>IF(I620="","",FV((1+'Retirement Calculator'!$B$57)^(1/12)-1,AR620,-I620,,0))</f>
        <v/>
      </c>
      <c r="N620" s="12" t="str">
        <f>IF(J620="","",(J620+N619)*(1+((1+'Retirement Calculator'!$B$57)^(1/12)-1)))</f>
        <v/>
      </c>
      <c r="O620" s="71"/>
      <c r="P620" s="71"/>
      <c r="Q620" s="99"/>
      <c r="R620" s="69" t="e">
        <f t="shared" si="185"/>
        <v>#N/A</v>
      </c>
      <c r="S620" s="12" t="str">
        <f>IF(O620="","",FV((1+'Retirement Calculator'!$B$58)^(1/12)-1,BA620,-O620,,0))</f>
        <v/>
      </c>
      <c r="T620" s="43" t="str">
        <f>IF(P620="","",(P620+T619)*(1+((1+'Retirement Calculator'!$B$58)^(1/12)-1)))</f>
        <v/>
      </c>
      <c r="U620" s="71"/>
      <c r="V620" s="99"/>
      <c r="W620" s="108" t="str">
        <f>IF(U620="","",(U620+W619)*(1+((1+'Retirement Calculator'!$C$65)^(1/12)-1)))</f>
        <v/>
      </c>
      <c r="X620" s="73">
        <f t="shared" si="180"/>
        <v>0</v>
      </c>
      <c r="Y620" s="83" t="str">
        <f>IF(ISERROR(B620),"",SUM($X$5:X620))</f>
        <v/>
      </c>
      <c r="Z620" s="73">
        <f t="shared" si="181"/>
        <v>0</v>
      </c>
      <c r="AA620" s="83" t="str">
        <f>IF(ISERROR(B620),"",IF(Z620=0,NA(),SUM($Z$5:Z620)))</f>
        <v/>
      </c>
      <c r="AB620" s="83">
        <f t="shared" si="182"/>
        <v>0</v>
      </c>
      <c r="AC620" s="83" t="str">
        <f>IF(ISERROR(B620),"",IF(AB620=0,NA(),SUM($AB$5:AB620)))</f>
        <v/>
      </c>
      <c r="AD620" s="68" t="str">
        <f>IF(ISERROR(AI620),"",IF(AG620=AG619+1,AD619*(1+'Retirement Calculator'!$B$6),AD619))</f>
        <v/>
      </c>
      <c r="AE620" s="135"/>
      <c r="AF620" s="83" t="str">
        <f>IF(AE620="","",NPER((1+'Retirement Calculator'!$B$15)/(1+'Retirement Calculator'!$B$14)-1,-12*AE620,AA620,,1))</f>
        <v/>
      </c>
      <c r="AG620" s="129" t="str">
        <f t="shared" si="186"/>
        <v/>
      </c>
      <c r="AH620" s="43" t="e">
        <f t="shared" si="187"/>
        <v>#N/A</v>
      </c>
      <c r="AI620" s="43" t="e">
        <f>IF(AI619&lt;'Retirement Calculator'!$B$68,AI619+1,NA())</f>
        <v>#N/A</v>
      </c>
      <c r="AJ620" s="47" t="str">
        <f>IF(ISERROR(AI620),"",IF(AG620=AG619+1,AJ619*(1+'Retirement Calculator'!$B$67),AJ619))</f>
        <v/>
      </c>
      <c r="AK620" s="43" t="e">
        <f>IF(ISERROR(AJ620),"",FV((1+'Retirement Calculator'!$B$56)^(1/12)-1,AI620,-AJ620,,0))</f>
        <v>#N/A</v>
      </c>
      <c r="AL620" s="47">
        <f>SUM($AJ$5:AJ620)</f>
        <v>15743347.467671828</v>
      </c>
      <c r="AN620" s="43" t="str">
        <f>IF(C620="","",SUM($C$5:C620))</f>
        <v/>
      </c>
      <c r="AP620" s="43" t="str">
        <f t="shared" si="188"/>
        <v/>
      </c>
      <c r="AQ620" s="43" t="e">
        <f t="shared" si="189"/>
        <v>#N/A</v>
      </c>
      <c r="AR620" s="43" t="e">
        <f>IF(AR619&lt;'Retirement Calculator'!$B$68,AR619+1,NA())</f>
        <v>#N/A</v>
      </c>
      <c r="AS620" s="45" t="str">
        <f>IF(ISERROR(AR620),"",IF(AP620=AP619+1,AS619*(1+'Retirement Calculator'!$B$67),AS619))</f>
        <v/>
      </c>
      <c r="AT620" s="43" t="e">
        <f>IF(ISERROR(AS620),"",FV((1+'Retirement Calculator'!$B$57)^(1/12)-1,AR620,-AS620,,0))</f>
        <v>#N/A</v>
      </c>
      <c r="AU620" s="47" t="e">
        <f>SUM($AJ$5:AS620)</f>
        <v>#N/A</v>
      </c>
      <c r="AW620" s="43" t="str">
        <f>IF(I620="","",SUM($I$5:I620))</f>
        <v/>
      </c>
      <c r="AY620" s="43" t="str">
        <f t="shared" si="190"/>
        <v/>
      </c>
      <c r="AZ620" s="43" t="e">
        <f t="shared" si="191"/>
        <v>#N/A</v>
      </c>
      <c r="BA620" s="43" t="e">
        <f>IF(BA619&lt;'Retirement Calculator'!$B$68,BA619+1,NA())</f>
        <v>#N/A</v>
      </c>
      <c r="BB620" s="45" t="str">
        <f>IF(ISERROR(BA620),"",IF(AY620=AY619+1,BB619*(1+'Retirement Calculator'!$B$67),BB619))</f>
        <v/>
      </c>
      <c r="BC620" s="43" t="e">
        <f>IF(ISERROR(BB620),"",FV((1+'Retirement Calculator'!$B$58)^(1/12)-1,BA620,-BB620,,0))</f>
        <v>#N/A</v>
      </c>
      <c r="BD620" s="47" t="e">
        <f>SUM($AJ$5:BB620)</f>
        <v>#N/A</v>
      </c>
      <c r="BF620" s="43" t="str">
        <f>IF(O620="","",SUM($O$5:O620))</f>
        <v/>
      </c>
      <c r="BH620" s="43" t="str">
        <f t="shared" si="192"/>
        <v/>
      </c>
      <c r="BI620" s="43" t="e">
        <f t="shared" si="193"/>
        <v>#N/A</v>
      </c>
      <c r="BJ620" s="43" t="e">
        <f>IF(BJ619&lt;'Retirement Calculator'!$B$68,BJ619+1,NA())</f>
        <v>#N/A</v>
      </c>
      <c r="BM620" s="43" t="str">
        <f t="shared" si="194"/>
        <v/>
      </c>
      <c r="BN620" s="43" t="e">
        <f t="shared" si="195"/>
        <v>#N/A</v>
      </c>
      <c r="BO620" s="43" t="e">
        <f>IF(BO619&lt;'Retirement Calculator'!$B$68,BO619+1,NA())</f>
        <v>#N/A</v>
      </c>
      <c r="BR620" s="43" t="str">
        <f t="shared" si="196"/>
        <v/>
      </c>
      <c r="BS620" s="43" t="e">
        <f t="shared" si="197"/>
        <v>#N/A</v>
      </c>
      <c r="BT620" s="43" t="e">
        <f>IF(BT619&lt;'Retirement Calculator'!$B$68,BT619+1,NA())</f>
        <v>#N/A</v>
      </c>
      <c r="BW620" s="43" t="str">
        <f t="shared" si="198"/>
        <v/>
      </c>
      <c r="BX620" s="43" t="e">
        <f t="shared" si="199"/>
        <v>#N/A</v>
      </c>
      <c r="BY620" s="43" t="e">
        <f>IF(BY619&lt;'Retirement Calculator'!$B$68,BY619+1,NA())</f>
        <v>#N/A</v>
      </c>
    </row>
    <row r="621" spans="1:77">
      <c r="A621" s="44"/>
      <c r="B621" s="12" t="e">
        <f xml:space="preserve"> IF(ISERROR(F621),NA(),AI621)</f>
        <v>#N/A</v>
      </c>
      <c r="C621" s="71"/>
      <c r="D621" s="104"/>
      <c r="E621" s="99"/>
      <c r="F621" s="102" t="e">
        <f t="shared" si="183"/>
        <v>#N/A</v>
      </c>
      <c r="G621" s="103" t="str">
        <f>IF(D621="","",(D621+G620)*(1+((1+'Retirement Calculator'!$B$56)^(1/12)-1)))</f>
        <v/>
      </c>
      <c r="H621" s="55" t="str">
        <f>IF(C621="","",FV((1+'Retirement Calculator'!$B$56)^(1/12)-1,AI621,-C621,,0))</f>
        <v/>
      </c>
      <c r="I621" s="71"/>
      <c r="J621" s="99"/>
      <c r="K621" s="99"/>
      <c r="L621" s="102" t="e">
        <f t="shared" si="184"/>
        <v>#N/A</v>
      </c>
      <c r="M621" s="12" t="str">
        <f>IF(I621="","",FV((1+'Retirement Calculator'!$B$57)^(1/12)-1,AR621,-I621,,0))</f>
        <v/>
      </c>
      <c r="N621" s="12" t="str">
        <f>IF(J621="","",(J621+N620)*(1+((1+'Retirement Calculator'!$B$57)^(1/12)-1)))</f>
        <v/>
      </c>
      <c r="O621" s="71"/>
      <c r="P621" s="71"/>
      <c r="Q621" s="99"/>
      <c r="R621" s="69" t="e">
        <f t="shared" si="185"/>
        <v>#N/A</v>
      </c>
      <c r="S621" s="12" t="str">
        <f>IF(O621="","",FV((1+'Retirement Calculator'!$B$58)^(1/12)-1,BA621,-O621,,0))</f>
        <v/>
      </c>
      <c r="T621" s="43" t="str">
        <f>IF(P621="","",(P621+T620)*(1+((1+'Retirement Calculator'!$B$58)^(1/12)-1)))</f>
        <v/>
      </c>
      <c r="U621" s="71"/>
      <c r="V621" s="99"/>
      <c r="W621" s="108" t="str">
        <f>IF(U621="","",(U621+W620)*(1+((1+'Retirement Calculator'!$C$65)^(1/12)-1)))</f>
        <v/>
      </c>
      <c r="X621" s="73">
        <f t="shared" si="180"/>
        <v>0</v>
      </c>
      <c r="Y621" s="83" t="str">
        <f>IF(ISERROR(B621),"",SUM($X$5:X621))</f>
        <v/>
      </c>
      <c r="Z621" s="73">
        <f t="shared" si="181"/>
        <v>0</v>
      </c>
      <c r="AA621" s="83" t="str">
        <f>IF(ISERROR(B621),"",IF(Z621=0,NA(),SUM($Z$5:Z621)))</f>
        <v/>
      </c>
      <c r="AB621" s="83">
        <f t="shared" si="182"/>
        <v>0</v>
      </c>
      <c r="AC621" s="83" t="str">
        <f>IF(ISERROR(B621),"",IF(AB621=0,NA(),SUM($AB$5:AB621)))</f>
        <v/>
      </c>
      <c r="AD621" s="68" t="str">
        <f>IF(ISERROR(AI621),"",IF(AG621=AG620+1,AD620*(1+'Retirement Calculator'!$B$6),AD620))</f>
        <v/>
      </c>
      <c r="AE621" s="135"/>
      <c r="AF621" s="83" t="str">
        <f>IF(AE621="","",NPER((1+'Retirement Calculator'!$B$15)/(1+'Retirement Calculator'!$B$14)-1,-12*AE621,AA621,,1))</f>
        <v/>
      </c>
      <c r="AG621" s="129" t="str">
        <f t="shared" si="186"/>
        <v/>
      </c>
      <c r="AH621" s="43" t="e">
        <f t="shared" si="187"/>
        <v>#N/A</v>
      </c>
      <c r="AI621" s="43" t="e">
        <f>IF(AI620&lt;'Retirement Calculator'!$B$68,AI620+1,NA())</f>
        <v>#N/A</v>
      </c>
      <c r="AJ621" s="47" t="str">
        <f>IF(ISERROR(AI621),"",IF(AG621=AG620+1,AJ620*(1+'Retirement Calculator'!$B$67),AJ620))</f>
        <v/>
      </c>
      <c r="AK621" s="43" t="e">
        <f>IF(ISERROR(AJ621),"",FV((1+'Retirement Calculator'!$B$56)^(1/12)-1,AI621,-AJ621,,0))</f>
        <v>#N/A</v>
      </c>
      <c r="AL621" s="47">
        <f>SUM($AJ$5:AJ621)</f>
        <v>15743347.467671828</v>
      </c>
      <c r="AN621" s="43" t="str">
        <f>IF(C621="","",SUM($C$5:C621))</f>
        <v/>
      </c>
      <c r="AP621" s="43" t="str">
        <f t="shared" si="188"/>
        <v/>
      </c>
      <c r="AQ621" s="43" t="e">
        <f t="shared" si="189"/>
        <v>#N/A</v>
      </c>
      <c r="AR621" s="43" t="e">
        <f>IF(AR620&lt;'Retirement Calculator'!$B$68,AR620+1,NA())</f>
        <v>#N/A</v>
      </c>
      <c r="AS621" s="45" t="str">
        <f>IF(ISERROR(AR621),"",IF(AP621=AP620+1,AS620*(1+'Retirement Calculator'!$B$67),AS620))</f>
        <v/>
      </c>
      <c r="AT621" s="43" t="e">
        <f>IF(ISERROR(AS621),"",FV((1+'Retirement Calculator'!$B$57)^(1/12)-1,AR621,-AS621,,0))</f>
        <v>#N/A</v>
      </c>
      <c r="AU621" s="47" t="e">
        <f>SUM($AJ$5:AS621)</f>
        <v>#N/A</v>
      </c>
      <c r="AW621" s="43" t="str">
        <f>IF(I621="","",SUM($I$5:I621))</f>
        <v/>
      </c>
      <c r="AY621" s="43" t="str">
        <f t="shared" si="190"/>
        <v/>
      </c>
      <c r="AZ621" s="43" t="e">
        <f t="shared" si="191"/>
        <v>#N/A</v>
      </c>
      <c r="BA621" s="43" t="e">
        <f>IF(BA620&lt;'Retirement Calculator'!$B$68,BA620+1,NA())</f>
        <v>#N/A</v>
      </c>
      <c r="BB621" s="45" t="str">
        <f>IF(ISERROR(BA621),"",IF(AY621=AY620+1,BB620*(1+'Retirement Calculator'!$B$67),BB620))</f>
        <v/>
      </c>
      <c r="BC621" s="43" t="e">
        <f>IF(ISERROR(BB621),"",FV((1+'Retirement Calculator'!$B$58)^(1/12)-1,BA621,-BB621,,0))</f>
        <v>#N/A</v>
      </c>
      <c r="BD621" s="47" t="e">
        <f>SUM($AJ$5:BB621)</f>
        <v>#N/A</v>
      </c>
      <c r="BF621" s="43" t="str">
        <f>IF(O621="","",SUM($O$5:O621))</f>
        <v/>
      </c>
      <c r="BH621" s="43" t="str">
        <f t="shared" si="192"/>
        <v/>
      </c>
      <c r="BI621" s="43" t="e">
        <f t="shared" si="193"/>
        <v>#N/A</v>
      </c>
      <c r="BJ621" s="43" t="e">
        <f>IF(BJ620&lt;'Retirement Calculator'!$B$68,BJ620+1,NA())</f>
        <v>#N/A</v>
      </c>
      <c r="BM621" s="43" t="str">
        <f t="shared" si="194"/>
        <v/>
      </c>
      <c r="BN621" s="43" t="e">
        <f t="shared" si="195"/>
        <v>#N/A</v>
      </c>
      <c r="BO621" s="43" t="e">
        <f>IF(BO620&lt;'Retirement Calculator'!$B$68,BO620+1,NA())</f>
        <v>#N/A</v>
      </c>
      <c r="BR621" s="43" t="str">
        <f t="shared" si="196"/>
        <v/>
      </c>
      <c r="BS621" s="43" t="e">
        <f t="shared" si="197"/>
        <v>#N/A</v>
      </c>
      <c r="BT621" s="43" t="e">
        <f>IF(BT620&lt;'Retirement Calculator'!$B$68,BT620+1,NA())</f>
        <v>#N/A</v>
      </c>
      <c r="BW621" s="43" t="str">
        <f t="shared" si="198"/>
        <v/>
      </c>
      <c r="BX621" s="43" t="e">
        <f t="shared" si="199"/>
        <v>#N/A</v>
      </c>
      <c r="BY621" s="43" t="e">
        <f>IF(BY620&lt;'Retirement Calculator'!$B$68,BY620+1,NA())</f>
        <v>#N/A</v>
      </c>
    </row>
    <row r="622" spans="1:77">
      <c r="A622" s="44"/>
      <c r="B622" s="12" t="e">
        <f xml:space="preserve"> IF(ISERROR(F622),NA(),AI622)</f>
        <v>#N/A</v>
      </c>
      <c r="C622" s="71"/>
      <c r="D622" s="104"/>
      <c r="E622" s="99"/>
      <c r="F622" s="102" t="e">
        <f t="shared" si="183"/>
        <v>#N/A</v>
      </c>
      <c r="G622" s="103" t="str">
        <f>IF(D622="","",(D622+G621)*(1+((1+'Retirement Calculator'!$B$56)^(1/12)-1)))</f>
        <v/>
      </c>
      <c r="H622" s="55" t="str">
        <f>IF(C622="","",FV((1+'Retirement Calculator'!$B$56)^(1/12)-1,AI622,-C622,,0))</f>
        <v/>
      </c>
      <c r="I622" s="71"/>
      <c r="J622" s="99"/>
      <c r="K622" s="99"/>
      <c r="L622" s="102" t="e">
        <f t="shared" si="184"/>
        <v>#N/A</v>
      </c>
      <c r="M622" s="12" t="str">
        <f>IF(I622="","",FV((1+'Retirement Calculator'!$B$57)^(1/12)-1,AR622,-I622,,0))</f>
        <v/>
      </c>
      <c r="N622" s="12" t="str">
        <f>IF(J622="","",(J622+N621)*(1+((1+'Retirement Calculator'!$B$57)^(1/12)-1)))</f>
        <v/>
      </c>
      <c r="O622" s="71"/>
      <c r="P622" s="71"/>
      <c r="Q622" s="99"/>
      <c r="R622" s="69" t="e">
        <f t="shared" si="185"/>
        <v>#N/A</v>
      </c>
      <c r="S622" s="12" t="str">
        <f>IF(O622="","",FV((1+'Retirement Calculator'!$B$58)^(1/12)-1,BA622,-O622,,0))</f>
        <v/>
      </c>
      <c r="T622" s="43" t="str">
        <f>IF(P622="","",(P622+T621)*(1+((1+'Retirement Calculator'!$B$58)^(1/12)-1)))</f>
        <v/>
      </c>
      <c r="U622" s="71"/>
      <c r="V622" s="99"/>
      <c r="W622" s="108" t="str">
        <f>IF(U622="","",(U622+W621)*(1+((1+'Retirement Calculator'!$C$65)^(1/12)-1)))</f>
        <v/>
      </c>
      <c r="X622" s="73">
        <f t="shared" si="180"/>
        <v>0</v>
      </c>
      <c r="Y622" s="83" t="str">
        <f>IF(ISERROR(B622),"",SUM($X$5:X622))</f>
        <v/>
      </c>
      <c r="Z622" s="73">
        <f t="shared" si="181"/>
        <v>0</v>
      </c>
      <c r="AA622" s="83" t="str">
        <f>IF(ISERROR(B622),"",IF(Z622=0,NA(),SUM($Z$5:Z622)))</f>
        <v/>
      </c>
      <c r="AB622" s="83">
        <f t="shared" si="182"/>
        <v>0</v>
      </c>
      <c r="AC622" s="83" t="str">
        <f>IF(ISERROR(B622),"",IF(AB622=0,NA(),SUM($AB$5:AB622)))</f>
        <v/>
      </c>
      <c r="AD622" s="68" t="str">
        <f>IF(ISERROR(AI622),"",IF(AG622=AG621+1,AD621*(1+'Retirement Calculator'!$B$6),AD621))</f>
        <v/>
      </c>
      <c r="AE622" s="135"/>
      <c r="AF622" s="83" t="str">
        <f>IF(AE622="","",NPER((1+'Retirement Calculator'!$B$15)/(1+'Retirement Calculator'!$B$14)-1,-12*AE622,AA622,,1))</f>
        <v/>
      </c>
      <c r="AG622" s="129" t="str">
        <f t="shared" si="186"/>
        <v/>
      </c>
      <c r="AH622" s="43" t="e">
        <f t="shared" si="187"/>
        <v>#N/A</v>
      </c>
      <c r="AI622" s="43" t="e">
        <f>IF(AI621&lt;'Retirement Calculator'!$B$68,AI621+1,NA())</f>
        <v>#N/A</v>
      </c>
      <c r="AJ622" s="47" t="str">
        <f>IF(ISERROR(AI622),"",IF(AG622=AG621+1,AJ621*(1+'Retirement Calculator'!$B$67),AJ621))</f>
        <v/>
      </c>
      <c r="AK622" s="43" t="e">
        <f>IF(ISERROR(AJ622),"",FV((1+'Retirement Calculator'!$B$56)^(1/12)-1,AI622,-AJ622,,0))</f>
        <v>#N/A</v>
      </c>
      <c r="AL622" s="47">
        <f>SUM($AJ$5:AJ622)</f>
        <v>15743347.467671828</v>
      </c>
      <c r="AN622" s="43" t="str">
        <f>IF(C622="","",SUM($C$5:C622))</f>
        <v/>
      </c>
      <c r="AP622" s="43" t="str">
        <f t="shared" si="188"/>
        <v/>
      </c>
      <c r="AQ622" s="43" t="e">
        <f t="shared" si="189"/>
        <v>#N/A</v>
      </c>
      <c r="AR622" s="43" t="e">
        <f>IF(AR621&lt;'Retirement Calculator'!$B$68,AR621+1,NA())</f>
        <v>#N/A</v>
      </c>
      <c r="AS622" s="45" t="str">
        <f>IF(ISERROR(AR622),"",IF(AP622=AP621+1,AS621*(1+'Retirement Calculator'!$B$67),AS621))</f>
        <v/>
      </c>
      <c r="AT622" s="43" t="e">
        <f>IF(ISERROR(AS622),"",FV((1+'Retirement Calculator'!$B$57)^(1/12)-1,AR622,-AS622,,0))</f>
        <v>#N/A</v>
      </c>
      <c r="AU622" s="47" t="e">
        <f>SUM($AJ$5:AS622)</f>
        <v>#N/A</v>
      </c>
      <c r="AW622" s="43" t="str">
        <f>IF(I622="","",SUM($I$5:I622))</f>
        <v/>
      </c>
      <c r="AY622" s="43" t="str">
        <f t="shared" si="190"/>
        <v/>
      </c>
      <c r="AZ622" s="43" t="e">
        <f t="shared" si="191"/>
        <v>#N/A</v>
      </c>
      <c r="BA622" s="43" t="e">
        <f>IF(BA621&lt;'Retirement Calculator'!$B$68,BA621+1,NA())</f>
        <v>#N/A</v>
      </c>
      <c r="BB622" s="45" t="str">
        <f>IF(ISERROR(BA622),"",IF(AY622=AY621+1,BB621*(1+'Retirement Calculator'!$B$67),BB621))</f>
        <v/>
      </c>
      <c r="BC622" s="43" t="e">
        <f>IF(ISERROR(BB622),"",FV((1+'Retirement Calculator'!$B$58)^(1/12)-1,BA622,-BB622,,0))</f>
        <v>#N/A</v>
      </c>
      <c r="BD622" s="47" t="e">
        <f>SUM($AJ$5:BB622)</f>
        <v>#N/A</v>
      </c>
      <c r="BF622" s="43" t="str">
        <f>IF(O622="","",SUM($O$5:O622))</f>
        <v/>
      </c>
      <c r="BH622" s="43" t="str">
        <f t="shared" si="192"/>
        <v/>
      </c>
      <c r="BI622" s="43" t="e">
        <f t="shared" si="193"/>
        <v>#N/A</v>
      </c>
      <c r="BJ622" s="43" t="e">
        <f>IF(BJ621&lt;'Retirement Calculator'!$B$68,BJ621+1,NA())</f>
        <v>#N/A</v>
      </c>
      <c r="BM622" s="43" t="str">
        <f t="shared" si="194"/>
        <v/>
      </c>
      <c r="BN622" s="43" t="e">
        <f t="shared" si="195"/>
        <v>#N/A</v>
      </c>
      <c r="BO622" s="43" t="e">
        <f>IF(BO621&lt;'Retirement Calculator'!$B$68,BO621+1,NA())</f>
        <v>#N/A</v>
      </c>
      <c r="BR622" s="43" t="str">
        <f t="shared" si="196"/>
        <v/>
      </c>
      <c r="BS622" s="43" t="e">
        <f t="shared" si="197"/>
        <v>#N/A</v>
      </c>
      <c r="BT622" s="43" t="e">
        <f>IF(BT621&lt;'Retirement Calculator'!$B$68,BT621+1,NA())</f>
        <v>#N/A</v>
      </c>
      <c r="BW622" s="43" t="str">
        <f t="shared" si="198"/>
        <v/>
      </c>
      <c r="BX622" s="43" t="e">
        <f t="shared" si="199"/>
        <v>#N/A</v>
      </c>
      <c r="BY622" s="43" t="e">
        <f>IF(BY621&lt;'Retirement Calculator'!$B$68,BY621+1,NA())</f>
        <v>#N/A</v>
      </c>
    </row>
    <row r="623" spans="1:77">
      <c r="A623" s="44"/>
      <c r="B623" s="12" t="e">
        <f xml:space="preserve"> IF(ISERROR(F623),NA(),AI623)</f>
        <v>#N/A</v>
      </c>
      <c r="C623" s="71"/>
      <c r="D623" s="104"/>
      <c r="E623" s="99"/>
      <c r="F623" s="102" t="e">
        <f t="shared" si="183"/>
        <v>#N/A</v>
      </c>
      <c r="G623" s="103" t="str">
        <f>IF(D623="","",(D623+G622)*(1+((1+'Retirement Calculator'!$B$56)^(1/12)-1)))</f>
        <v/>
      </c>
      <c r="H623" s="55" t="str">
        <f>IF(C623="","",FV((1+'Retirement Calculator'!$B$56)^(1/12)-1,AI623,-C623,,0))</f>
        <v/>
      </c>
      <c r="I623" s="71"/>
      <c r="J623" s="99"/>
      <c r="K623" s="99"/>
      <c r="L623" s="102" t="e">
        <f t="shared" si="184"/>
        <v>#N/A</v>
      </c>
      <c r="M623" s="12" t="str">
        <f>IF(I623="","",FV((1+'Retirement Calculator'!$B$57)^(1/12)-1,AR623,-I623,,0))</f>
        <v/>
      </c>
      <c r="N623" s="12" t="str">
        <f>IF(J623="","",(J623+N622)*(1+((1+'Retirement Calculator'!$B$57)^(1/12)-1)))</f>
        <v/>
      </c>
      <c r="O623" s="71"/>
      <c r="P623" s="71"/>
      <c r="Q623" s="99"/>
      <c r="R623" s="69" t="e">
        <f t="shared" si="185"/>
        <v>#N/A</v>
      </c>
      <c r="S623" s="12" t="str">
        <f>IF(O623="","",FV((1+'Retirement Calculator'!$B$58)^(1/12)-1,BA623,-O623,,0))</f>
        <v/>
      </c>
      <c r="T623" s="43" t="str">
        <f>IF(P623="","",(P623+T622)*(1+((1+'Retirement Calculator'!$B$58)^(1/12)-1)))</f>
        <v/>
      </c>
      <c r="U623" s="71"/>
      <c r="V623" s="99"/>
      <c r="W623" s="108" t="str">
        <f>IF(U623="","",(U623+W622)*(1+((1+'Retirement Calculator'!$C$65)^(1/12)-1)))</f>
        <v/>
      </c>
      <c r="X623" s="73">
        <f t="shared" si="180"/>
        <v>0</v>
      </c>
      <c r="Y623" s="83" t="str">
        <f>IF(ISERROR(B623),"",SUM($X$5:X623))</f>
        <v/>
      </c>
      <c r="Z623" s="73">
        <f t="shared" si="181"/>
        <v>0</v>
      </c>
      <c r="AA623" s="83" t="str">
        <f>IF(ISERROR(B623),"",IF(Z623=0,NA(),SUM($Z$5:Z623)))</f>
        <v/>
      </c>
      <c r="AB623" s="83">
        <f t="shared" si="182"/>
        <v>0</v>
      </c>
      <c r="AC623" s="83" t="str">
        <f>IF(ISERROR(B623),"",IF(AB623=0,NA(),SUM($AB$5:AB623)))</f>
        <v/>
      </c>
      <c r="AD623" s="68" t="str">
        <f>IF(ISERROR(AI623),"",IF(AG623=AG622+1,AD622*(1+'Retirement Calculator'!$B$6),AD622))</f>
        <v/>
      </c>
      <c r="AE623" s="135"/>
      <c r="AF623" s="83" t="str">
        <f>IF(AE623="","",NPER((1+'Retirement Calculator'!$B$15)/(1+'Retirement Calculator'!$B$14)-1,-12*AE623,AA623,,1))</f>
        <v/>
      </c>
      <c r="AG623" s="129" t="str">
        <f t="shared" si="186"/>
        <v/>
      </c>
      <c r="AH623" s="43" t="e">
        <f t="shared" si="187"/>
        <v>#N/A</v>
      </c>
      <c r="AI623" s="43" t="e">
        <f>IF(AI622&lt;'Retirement Calculator'!$B$68,AI622+1,NA())</f>
        <v>#N/A</v>
      </c>
      <c r="AJ623" s="47" t="str">
        <f>IF(ISERROR(AI623),"",IF(AG623=AG622+1,AJ622*(1+'Retirement Calculator'!$B$67),AJ622))</f>
        <v/>
      </c>
      <c r="AK623" s="43" t="e">
        <f>IF(ISERROR(AJ623),"",FV((1+'Retirement Calculator'!$B$56)^(1/12)-1,AI623,-AJ623,,0))</f>
        <v>#N/A</v>
      </c>
      <c r="AL623" s="47">
        <f>SUM($AJ$5:AJ623)</f>
        <v>15743347.467671828</v>
      </c>
      <c r="AN623" s="43" t="str">
        <f>IF(C623="","",SUM($C$5:C623))</f>
        <v/>
      </c>
      <c r="AP623" s="43" t="str">
        <f t="shared" si="188"/>
        <v/>
      </c>
      <c r="AQ623" s="43" t="e">
        <f t="shared" si="189"/>
        <v>#N/A</v>
      </c>
      <c r="AR623" s="43" t="e">
        <f>IF(AR622&lt;'Retirement Calculator'!$B$68,AR622+1,NA())</f>
        <v>#N/A</v>
      </c>
      <c r="AS623" s="45" t="str">
        <f>IF(ISERROR(AR623),"",IF(AP623=AP622+1,AS622*(1+'Retirement Calculator'!$B$67),AS622))</f>
        <v/>
      </c>
      <c r="AT623" s="43" t="e">
        <f>IF(ISERROR(AS623),"",FV((1+'Retirement Calculator'!$B$57)^(1/12)-1,AR623,-AS623,,0))</f>
        <v>#N/A</v>
      </c>
      <c r="AU623" s="47" t="e">
        <f>SUM($AJ$5:AS623)</f>
        <v>#N/A</v>
      </c>
      <c r="AW623" s="43" t="str">
        <f>IF(I623="","",SUM($I$5:I623))</f>
        <v/>
      </c>
      <c r="AY623" s="43" t="str">
        <f t="shared" si="190"/>
        <v/>
      </c>
      <c r="AZ623" s="43" t="e">
        <f t="shared" si="191"/>
        <v>#N/A</v>
      </c>
      <c r="BA623" s="43" t="e">
        <f>IF(BA622&lt;'Retirement Calculator'!$B$68,BA622+1,NA())</f>
        <v>#N/A</v>
      </c>
      <c r="BB623" s="45" t="str">
        <f>IF(ISERROR(BA623),"",IF(AY623=AY622+1,BB622*(1+'Retirement Calculator'!$B$67),BB622))</f>
        <v/>
      </c>
      <c r="BC623" s="43" t="e">
        <f>IF(ISERROR(BB623),"",FV((1+'Retirement Calculator'!$B$58)^(1/12)-1,BA623,-BB623,,0))</f>
        <v>#N/A</v>
      </c>
      <c r="BD623" s="47" t="e">
        <f>SUM($AJ$5:BB623)</f>
        <v>#N/A</v>
      </c>
      <c r="BF623" s="43" t="str">
        <f>IF(O623="","",SUM($O$5:O623))</f>
        <v/>
      </c>
      <c r="BH623" s="43" t="str">
        <f t="shared" si="192"/>
        <v/>
      </c>
      <c r="BI623" s="43" t="e">
        <f t="shared" si="193"/>
        <v>#N/A</v>
      </c>
      <c r="BJ623" s="43" t="e">
        <f>IF(BJ622&lt;'Retirement Calculator'!$B$68,BJ622+1,NA())</f>
        <v>#N/A</v>
      </c>
      <c r="BM623" s="43" t="str">
        <f t="shared" si="194"/>
        <v/>
      </c>
      <c r="BN623" s="43" t="e">
        <f t="shared" si="195"/>
        <v>#N/A</v>
      </c>
      <c r="BO623" s="43" t="e">
        <f>IF(BO622&lt;'Retirement Calculator'!$B$68,BO622+1,NA())</f>
        <v>#N/A</v>
      </c>
      <c r="BR623" s="43" t="str">
        <f t="shared" si="196"/>
        <v/>
      </c>
      <c r="BS623" s="43" t="e">
        <f t="shared" si="197"/>
        <v>#N/A</v>
      </c>
      <c r="BT623" s="43" t="e">
        <f>IF(BT622&lt;'Retirement Calculator'!$B$68,BT622+1,NA())</f>
        <v>#N/A</v>
      </c>
      <c r="BW623" s="43" t="str">
        <f t="shared" si="198"/>
        <v/>
      </c>
      <c r="BX623" s="43" t="e">
        <f t="shared" si="199"/>
        <v>#N/A</v>
      </c>
      <c r="BY623" s="43" t="e">
        <f>IF(BY622&lt;'Retirement Calculator'!$B$68,BY622+1,NA())</f>
        <v>#N/A</v>
      </c>
    </row>
    <row r="624" spans="1:77">
      <c r="A624" s="44"/>
      <c r="B624" s="12" t="e">
        <f xml:space="preserve"> IF(ISERROR(F624),NA(),AI624)</f>
        <v>#N/A</v>
      </c>
      <c r="C624" s="71"/>
      <c r="D624" s="104"/>
      <c r="E624" s="99"/>
      <c r="F624" s="102" t="e">
        <f t="shared" si="183"/>
        <v>#N/A</v>
      </c>
      <c r="G624" s="103" t="str">
        <f>IF(D624="","",(D624+G623)*(1+((1+'Retirement Calculator'!$B$56)^(1/12)-1)))</f>
        <v/>
      </c>
      <c r="H624" s="55" t="str">
        <f>IF(C624="","",FV((1+'Retirement Calculator'!$B$56)^(1/12)-1,AI624,-C624,,0))</f>
        <v/>
      </c>
      <c r="I624" s="71"/>
      <c r="J624" s="99"/>
      <c r="K624" s="99"/>
      <c r="L624" s="102" t="e">
        <f t="shared" si="184"/>
        <v>#N/A</v>
      </c>
      <c r="M624" s="12" t="str">
        <f>IF(I624="","",FV((1+'Retirement Calculator'!$B$57)^(1/12)-1,AR624,-I624,,0))</f>
        <v/>
      </c>
      <c r="N624" s="12" t="str">
        <f>IF(J624="","",(J624+N623)*(1+((1+'Retirement Calculator'!$B$57)^(1/12)-1)))</f>
        <v/>
      </c>
      <c r="O624" s="71"/>
      <c r="P624" s="71"/>
      <c r="Q624" s="99"/>
      <c r="R624" s="69" t="e">
        <f t="shared" si="185"/>
        <v>#N/A</v>
      </c>
      <c r="S624" s="12" t="str">
        <f>IF(O624="","",FV((1+'Retirement Calculator'!$B$58)^(1/12)-1,BA624,-O624,,0))</f>
        <v/>
      </c>
      <c r="T624" s="43" t="str">
        <f>IF(P624="","",(P624+T623)*(1+((1+'Retirement Calculator'!$B$58)^(1/12)-1)))</f>
        <v/>
      </c>
      <c r="U624" s="71"/>
      <c r="V624" s="99"/>
      <c r="W624" s="108" t="str">
        <f>IF(U624="","",(U624+W623)*(1+((1+'Retirement Calculator'!$C$65)^(1/12)-1)))</f>
        <v/>
      </c>
      <c r="X624" s="73">
        <f t="shared" si="180"/>
        <v>0</v>
      </c>
      <c r="Y624" s="83" t="str">
        <f>IF(ISERROR(B624),"",SUM($X$5:X624))</f>
        <v/>
      </c>
      <c r="Z624" s="73">
        <f t="shared" si="181"/>
        <v>0</v>
      </c>
      <c r="AA624" s="83" t="str">
        <f>IF(ISERROR(B624),"",IF(Z624=0,NA(),SUM($Z$5:Z624)))</f>
        <v/>
      </c>
      <c r="AB624" s="83">
        <f t="shared" si="182"/>
        <v>0</v>
      </c>
      <c r="AC624" s="83" t="str">
        <f>IF(ISERROR(B624),"",IF(AB624=0,NA(),SUM($AB$5:AB624)))</f>
        <v/>
      </c>
      <c r="AD624" s="68" t="str">
        <f>IF(ISERROR(AI624),"",IF(AG624=AG623+1,AD623*(1+'Retirement Calculator'!$B$6),AD623))</f>
        <v/>
      </c>
      <c r="AE624" s="135"/>
      <c r="AF624" s="83" t="str">
        <f>IF(AE624="","",NPER((1+'Retirement Calculator'!$B$15)/(1+'Retirement Calculator'!$B$14)-1,-12*AE624,AA624,,1))</f>
        <v/>
      </c>
      <c r="AG624" s="129" t="str">
        <f t="shared" si="186"/>
        <v/>
      </c>
      <c r="AH624" s="43" t="e">
        <f t="shared" si="187"/>
        <v>#N/A</v>
      </c>
      <c r="AI624" s="43" t="e">
        <f>IF(AI623&lt;'Retirement Calculator'!$B$68,AI623+1,NA())</f>
        <v>#N/A</v>
      </c>
      <c r="AJ624" s="47" t="str">
        <f>IF(ISERROR(AI624),"",IF(AG624=AG623+1,AJ623*(1+'Retirement Calculator'!$B$67),AJ623))</f>
        <v/>
      </c>
      <c r="AK624" s="43" t="e">
        <f>IF(ISERROR(AJ624),"",FV((1+'Retirement Calculator'!$B$56)^(1/12)-1,AI624,-AJ624,,0))</f>
        <v>#N/A</v>
      </c>
      <c r="AL624" s="47">
        <f>SUM($AJ$5:AJ624)</f>
        <v>15743347.467671828</v>
      </c>
      <c r="AN624" s="43" t="str">
        <f>IF(C624="","",SUM($C$5:C624))</f>
        <v/>
      </c>
      <c r="AP624" s="43" t="str">
        <f t="shared" si="188"/>
        <v/>
      </c>
      <c r="AQ624" s="43" t="e">
        <f t="shared" si="189"/>
        <v>#N/A</v>
      </c>
      <c r="AR624" s="43" t="e">
        <f>IF(AR623&lt;'Retirement Calculator'!$B$68,AR623+1,NA())</f>
        <v>#N/A</v>
      </c>
      <c r="AS624" s="45" t="str">
        <f>IF(ISERROR(AR624),"",IF(AP624=AP623+1,AS623*(1+'Retirement Calculator'!$B$67),AS623))</f>
        <v/>
      </c>
      <c r="AT624" s="43" t="e">
        <f>IF(ISERROR(AS624),"",FV((1+'Retirement Calculator'!$B$57)^(1/12)-1,AR624,-AS624,,0))</f>
        <v>#N/A</v>
      </c>
      <c r="AU624" s="47" t="e">
        <f>SUM($AJ$5:AS624)</f>
        <v>#N/A</v>
      </c>
      <c r="AW624" s="43" t="str">
        <f>IF(I624="","",SUM($I$5:I624))</f>
        <v/>
      </c>
      <c r="AY624" s="43" t="str">
        <f t="shared" si="190"/>
        <v/>
      </c>
      <c r="AZ624" s="43" t="e">
        <f t="shared" si="191"/>
        <v>#N/A</v>
      </c>
      <c r="BA624" s="43" t="e">
        <f>IF(BA623&lt;'Retirement Calculator'!$B$68,BA623+1,NA())</f>
        <v>#N/A</v>
      </c>
      <c r="BB624" s="45" t="str">
        <f>IF(ISERROR(BA624),"",IF(AY624=AY623+1,BB623*(1+'Retirement Calculator'!$B$67),BB623))</f>
        <v/>
      </c>
      <c r="BC624" s="43" t="e">
        <f>IF(ISERROR(BB624),"",FV((1+'Retirement Calculator'!$B$58)^(1/12)-1,BA624,-BB624,,0))</f>
        <v>#N/A</v>
      </c>
      <c r="BD624" s="47" t="e">
        <f>SUM($AJ$5:BB624)</f>
        <v>#N/A</v>
      </c>
      <c r="BF624" s="43" t="str">
        <f>IF(O624="","",SUM($O$5:O624))</f>
        <v/>
      </c>
      <c r="BH624" s="43" t="str">
        <f t="shared" si="192"/>
        <v/>
      </c>
      <c r="BI624" s="43" t="e">
        <f t="shared" si="193"/>
        <v>#N/A</v>
      </c>
      <c r="BJ624" s="43" t="e">
        <f>IF(BJ623&lt;'Retirement Calculator'!$B$68,BJ623+1,NA())</f>
        <v>#N/A</v>
      </c>
      <c r="BM624" s="43" t="str">
        <f t="shared" si="194"/>
        <v/>
      </c>
      <c r="BN624" s="43" t="e">
        <f t="shared" si="195"/>
        <v>#N/A</v>
      </c>
      <c r="BO624" s="43" t="e">
        <f>IF(BO623&lt;'Retirement Calculator'!$B$68,BO623+1,NA())</f>
        <v>#N/A</v>
      </c>
      <c r="BR624" s="43" t="str">
        <f t="shared" si="196"/>
        <v/>
      </c>
      <c r="BS624" s="43" t="e">
        <f t="shared" si="197"/>
        <v>#N/A</v>
      </c>
      <c r="BT624" s="43" t="e">
        <f>IF(BT623&lt;'Retirement Calculator'!$B$68,BT623+1,NA())</f>
        <v>#N/A</v>
      </c>
      <c r="BW624" s="43" t="str">
        <f t="shared" si="198"/>
        <v/>
      </c>
      <c r="BX624" s="43" t="e">
        <f t="shared" si="199"/>
        <v>#N/A</v>
      </c>
      <c r="BY624" s="43" t="e">
        <f>IF(BY623&lt;'Retirement Calculator'!$B$68,BY623+1,NA())</f>
        <v>#N/A</v>
      </c>
    </row>
    <row r="625" spans="1:77">
      <c r="A625" s="44"/>
      <c r="B625" s="12" t="e">
        <f xml:space="preserve"> IF(ISERROR(F625),NA(),AI625)</f>
        <v>#N/A</v>
      </c>
      <c r="C625" s="71"/>
      <c r="D625" s="104"/>
      <c r="E625" s="99"/>
      <c r="F625" s="102" t="e">
        <f t="shared" si="183"/>
        <v>#N/A</v>
      </c>
      <c r="G625" s="103" t="str">
        <f>IF(D625="","",(D625+G624)*(1+((1+'Retirement Calculator'!$B$56)^(1/12)-1)))</f>
        <v/>
      </c>
      <c r="H625" s="55" t="str">
        <f>IF(C625="","",FV((1+'Retirement Calculator'!$B$56)^(1/12)-1,AI625,-C625,,0))</f>
        <v/>
      </c>
      <c r="I625" s="71"/>
      <c r="J625" s="99"/>
      <c r="K625" s="99"/>
      <c r="L625" s="102" t="e">
        <f t="shared" si="184"/>
        <v>#N/A</v>
      </c>
      <c r="M625" s="12" t="str">
        <f>IF(I625="","",FV((1+'Retirement Calculator'!$B$57)^(1/12)-1,AR625,-I625,,0))</f>
        <v/>
      </c>
      <c r="N625" s="12" t="str">
        <f>IF(J625="","",(J625+N624)*(1+((1+'Retirement Calculator'!$B$57)^(1/12)-1)))</f>
        <v/>
      </c>
      <c r="O625" s="71"/>
      <c r="P625" s="71"/>
      <c r="Q625" s="99"/>
      <c r="R625" s="69" t="e">
        <f t="shared" si="185"/>
        <v>#N/A</v>
      </c>
      <c r="S625" s="12" t="str">
        <f>IF(O625="","",FV((1+'Retirement Calculator'!$B$58)^(1/12)-1,BA625,-O625,,0))</f>
        <v/>
      </c>
      <c r="T625" s="43" t="str">
        <f>IF(P625="","",(P625+T624)*(1+((1+'Retirement Calculator'!$B$58)^(1/12)-1)))</f>
        <v/>
      </c>
      <c r="U625" s="71"/>
      <c r="V625" s="99"/>
      <c r="W625" s="108" t="str">
        <f>IF(U625="","",(U625+W624)*(1+((1+'Retirement Calculator'!$C$65)^(1/12)-1)))</f>
        <v/>
      </c>
      <c r="X625" s="73">
        <f t="shared" si="180"/>
        <v>0</v>
      </c>
      <c r="Y625" s="83" t="str">
        <f>IF(ISERROR(B625),"",SUM($X$5:X625))</f>
        <v/>
      </c>
      <c r="Z625" s="73">
        <f t="shared" si="181"/>
        <v>0</v>
      </c>
      <c r="AA625" s="83" t="str">
        <f>IF(ISERROR(B625),"",IF(Z625=0,NA(),SUM($Z$5:Z625)))</f>
        <v/>
      </c>
      <c r="AB625" s="83">
        <f t="shared" si="182"/>
        <v>0</v>
      </c>
      <c r="AC625" s="83" t="str">
        <f>IF(ISERROR(B625),"",IF(AB625=0,NA(),SUM($AB$5:AB625)))</f>
        <v/>
      </c>
      <c r="AD625" s="68" t="str">
        <f>IF(ISERROR(AI625),"",IF(AG625=AG624+1,AD624*(1+'Retirement Calculator'!$B$6),AD624))</f>
        <v/>
      </c>
      <c r="AE625" s="135"/>
      <c r="AF625" s="83" t="str">
        <f>IF(AE625="","",NPER((1+'Retirement Calculator'!$B$15)/(1+'Retirement Calculator'!$B$14)-1,-12*AE625,AA625,,1))</f>
        <v/>
      </c>
      <c r="AG625" s="129" t="str">
        <f t="shared" si="186"/>
        <v/>
      </c>
      <c r="AH625" s="43" t="e">
        <f t="shared" si="187"/>
        <v>#N/A</v>
      </c>
      <c r="AI625" s="43" t="e">
        <f>IF(AI624&lt;'Retirement Calculator'!$B$68,AI624+1,NA())</f>
        <v>#N/A</v>
      </c>
      <c r="AJ625" s="47" t="str">
        <f>IF(ISERROR(AI625),"",IF(AG625=AG624+1,AJ624*(1+'Retirement Calculator'!$B$67),AJ624))</f>
        <v/>
      </c>
      <c r="AK625" s="43" t="e">
        <f>IF(ISERROR(AJ625),"",FV((1+'Retirement Calculator'!$B$56)^(1/12)-1,AI625,-AJ625,,0))</f>
        <v>#N/A</v>
      </c>
      <c r="AL625" s="47">
        <f>SUM($AJ$5:AJ625)</f>
        <v>15743347.467671828</v>
      </c>
      <c r="AN625" s="43" t="str">
        <f>IF(C625="","",SUM($C$5:C625))</f>
        <v/>
      </c>
      <c r="AP625" s="43" t="str">
        <f t="shared" si="188"/>
        <v/>
      </c>
      <c r="AQ625" s="43" t="e">
        <f t="shared" si="189"/>
        <v>#N/A</v>
      </c>
      <c r="AR625" s="43" t="e">
        <f>IF(AR624&lt;'Retirement Calculator'!$B$68,AR624+1,NA())</f>
        <v>#N/A</v>
      </c>
      <c r="AS625" s="45" t="str">
        <f>IF(ISERROR(AR625),"",IF(AP625=AP624+1,AS624*(1+'Retirement Calculator'!$B$67),AS624))</f>
        <v/>
      </c>
      <c r="AT625" s="43" t="e">
        <f>IF(ISERROR(AS625),"",FV((1+'Retirement Calculator'!$B$57)^(1/12)-1,AR625,-AS625,,0))</f>
        <v>#N/A</v>
      </c>
      <c r="AU625" s="47" t="e">
        <f>SUM($AJ$5:AS625)</f>
        <v>#N/A</v>
      </c>
      <c r="AW625" s="43" t="str">
        <f>IF(I625="","",SUM($I$5:I625))</f>
        <v/>
      </c>
      <c r="AY625" s="43" t="str">
        <f t="shared" si="190"/>
        <v/>
      </c>
      <c r="AZ625" s="43" t="e">
        <f t="shared" si="191"/>
        <v>#N/A</v>
      </c>
      <c r="BA625" s="43" t="e">
        <f>IF(BA624&lt;'Retirement Calculator'!$B$68,BA624+1,NA())</f>
        <v>#N/A</v>
      </c>
      <c r="BB625" s="45" t="str">
        <f>IF(ISERROR(BA625),"",IF(AY625=AY624+1,BB624*(1+'Retirement Calculator'!$B$67),BB624))</f>
        <v/>
      </c>
      <c r="BC625" s="43" t="e">
        <f>IF(ISERROR(BB625),"",FV((1+'Retirement Calculator'!$B$58)^(1/12)-1,BA625,-BB625,,0))</f>
        <v>#N/A</v>
      </c>
      <c r="BD625" s="47" t="e">
        <f>SUM($AJ$5:BB625)</f>
        <v>#N/A</v>
      </c>
      <c r="BF625" s="43" t="str">
        <f>IF(O625="","",SUM($O$5:O625))</f>
        <v/>
      </c>
      <c r="BH625" s="43" t="str">
        <f t="shared" si="192"/>
        <v/>
      </c>
      <c r="BI625" s="43" t="e">
        <f t="shared" si="193"/>
        <v>#N/A</v>
      </c>
      <c r="BJ625" s="43" t="e">
        <f>IF(BJ624&lt;'Retirement Calculator'!$B$68,BJ624+1,NA())</f>
        <v>#N/A</v>
      </c>
      <c r="BM625" s="43" t="str">
        <f t="shared" si="194"/>
        <v/>
      </c>
      <c r="BN625" s="43" t="e">
        <f t="shared" si="195"/>
        <v>#N/A</v>
      </c>
      <c r="BO625" s="43" t="e">
        <f>IF(BO624&lt;'Retirement Calculator'!$B$68,BO624+1,NA())</f>
        <v>#N/A</v>
      </c>
      <c r="BR625" s="43" t="str">
        <f t="shared" si="196"/>
        <v/>
      </c>
      <c r="BS625" s="43" t="e">
        <f t="shared" si="197"/>
        <v>#N/A</v>
      </c>
      <c r="BT625" s="43" t="e">
        <f>IF(BT624&lt;'Retirement Calculator'!$B$68,BT624+1,NA())</f>
        <v>#N/A</v>
      </c>
      <c r="BW625" s="43" t="str">
        <f t="shared" si="198"/>
        <v/>
      </c>
      <c r="BX625" s="43" t="e">
        <f t="shared" si="199"/>
        <v>#N/A</v>
      </c>
      <c r="BY625" s="43" t="e">
        <f>IF(BY624&lt;'Retirement Calculator'!$B$68,BY624+1,NA())</f>
        <v>#N/A</v>
      </c>
    </row>
    <row r="626" spans="1:77">
      <c r="A626" s="44"/>
      <c r="B626" s="12" t="e">
        <f xml:space="preserve"> IF(ISERROR(F626),NA(),AI626)</f>
        <v>#N/A</v>
      </c>
      <c r="C626" s="71"/>
      <c r="D626" s="104"/>
      <c r="E626" s="99"/>
      <c r="F626" s="102" t="e">
        <f t="shared" si="183"/>
        <v>#N/A</v>
      </c>
      <c r="G626" s="103" t="str">
        <f>IF(D626="","",(D626+G625)*(1+((1+'Retirement Calculator'!$B$56)^(1/12)-1)))</f>
        <v/>
      </c>
      <c r="H626" s="55" t="str">
        <f>IF(C626="","",FV((1+'Retirement Calculator'!$B$56)^(1/12)-1,AI626,-C626,,0))</f>
        <v/>
      </c>
      <c r="I626" s="71"/>
      <c r="J626" s="99"/>
      <c r="K626" s="99"/>
      <c r="L626" s="102" t="e">
        <f t="shared" si="184"/>
        <v>#N/A</v>
      </c>
      <c r="M626" s="12" t="str">
        <f>IF(I626="","",FV((1+'Retirement Calculator'!$B$57)^(1/12)-1,AR626,-I626,,0))</f>
        <v/>
      </c>
      <c r="N626" s="12" t="str">
        <f>IF(J626="","",(J626+N625)*(1+((1+'Retirement Calculator'!$B$57)^(1/12)-1)))</f>
        <v/>
      </c>
      <c r="O626" s="71"/>
      <c r="P626" s="71"/>
      <c r="Q626" s="99"/>
      <c r="R626" s="69" t="e">
        <f t="shared" si="185"/>
        <v>#N/A</v>
      </c>
      <c r="S626" s="12" t="str">
        <f>IF(O626="","",FV((1+'Retirement Calculator'!$B$58)^(1/12)-1,BA626,-O626,,0))</f>
        <v/>
      </c>
      <c r="T626" s="43" t="str">
        <f>IF(P626="","",(P626+T625)*(1+((1+'Retirement Calculator'!$B$58)^(1/12)-1)))</f>
        <v/>
      </c>
      <c r="U626" s="71"/>
      <c r="V626" s="99"/>
      <c r="W626" s="108" t="str">
        <f>IF(U626="","",(U626+W625)*(1+((1+'Retirement Calculator'!$C$65)^(1/12)-1)))</f>
        <v/>
      </c>
      <c r="X626" s="73">
        <f t="shared" si="180"/>
        <v>0</v>
      </c>
      <c r="Y626" s="83" t="str">
        <f>IF(ISERROR(B626),"",SUM($X$5:X626))</f>
        <v/>
      </c>
      <c r="Z626" s="73">
        <f t="shared" si="181"/>
        <v>0</v>
      </c>
      <c r="AA626" s="83" t="str">
        <f>IF(ISERROR(B626),"",IF(Z626=0,NA(),SUM($Z$5:Z626)))</f>
        <v/>
      </c>
      <c r="AB626" s="83">
        <f t="shared" si="182"/>
        <v>0</v>
      </c>
      <c r="AC626" s="83" t="str">
        <f>IF(ISERROR(B626),"",IF(AB626=0,NA(),SUM($AB$5:AB626)))</f>
        <v/>
      </c>
      <c r="AD626" s="68" t="str">
        <f>IF(ISERROR(AI626),"",IF(AG626=AG625+1,AD625*(1+'Retirement Calculator'!$B$6),AD625))</f>
        <v/>
      </c>
      <c r="AE626" s="135"/>
      <c r="AF626" s="83" t="str">
        <f>IF(AE626="","",NPER((1+'Retirement Calculator'!$B$15)/(1+'Retirement Calculator'!$B$14)-1,-12*AE626,AA626,,1))</f>
        <v/>
      </c>
      <c r="AG626" s="129" t="str">
        <f t="shared" si="186"/>
        <v/>
      </c>
      <c r="AH626" s="43" t="e">
        <f t="shared" si="187"/>
        <v>#N/A</v>
      </c>
      <c r="AI626" s="43" t="e">
        <f>IF(AI625&lt;'Retirement Calculator'!$B$68,AI625+1,NA())</f>
        <v>#N/A</v>
      </c>
      <c r="AJ626" s="47" t="str">
        <f>IF(ISERROR(AI626),"",IF(AG626=AG625+1,AJ625*(1+'Retirement Calculator'!$B$67),AJ625))</f>
        <v/>
      </c>
      <c r="AK626" s="43" t="e">
        <f>IF(ISERROR(AJ626),"",FV((1+'Retirement Calculator'!$B$56)^(1/12)-1,AI626,-AJ626,,0))</f>
        <v>#N/A</v>
      </c>
      <c r="AL626" s="47">
        <f>SUM($AJ$5:AJ626)</f>
        <v>15743347.467671828</v>
      </c>
      <c r="AN626" s="43" t="str">
        <f>IF(C626="","",SUM($C$5:C626))</f>
        <v/>
      </c>
      <c r="AP626" s="43" t="str">
        <f t="shared" si="188"/>
        <v/>
      </c>
      <c r="AQ626" s="43" t="e">
        <f t="shared" si="189"/>
        <v>#N/A</v>
      </c>
      <c r="AR626" s="43" t="e">
        <f>IF(AR625&lt;'Retirement Calculator'!$B$68,AR625+1,NA())</f>
        <v>#N/A</v>
      </c>
      <c r="AS626" s="45" t="str">
        <f>IF(ISERROR(AR626),"",IF(AP626=AP625+1,AS625*(1+'Retirement Calculator'!$B$67),AS625))</f>
        <v/>
      </c>
      <c r="AT626" s="43" t="e">
        <f>IF(ISERROR(AS626),"",FV((1+'Retirement Calculator'!$B$57)^(1/12)-1,AR626,-AS626,,0))</f>
        <v>#N/A</v>
      </c>
      <c r="AU626" s="47" t="e">
        <f>SUM($AJ$5:AS626)</f>
        <v>#N/A</v>
      </c>
      <c r="AW626" s="43" t="str">
        <f>IF(I626="","",SUM($I$5:I626))</f>
        <v/>
      </c>
      <c r="AY626" s="43" t="str">
        <f t="shared" si="190"/>
        <v/>
      </c>
      <c r="AZ626" s="43" t="e">
        <f t="shared" si="191"/>
        <v>#N/A</v>
      </c>
      <c r="BA626" s="43" t="e">
        <f>IF(BA625&lt;'Retirement Calculator'!$B$68,BA625+1,NA())</f>
        <v>#N/A</v>
      </c>
      <c r="BB626" s="45" t="str">
        <f>IF(ISERROR(BA626),"",IF(AY626=AY625+1,BB625*(1+'Retirement Calculator'!$B$67),BB625))</f>
        <v/>
      </c>
      <c r="BC626" s="43" t="e">
        <f>IF(ISERROR(BB626),"",FV((1+'Retirement Calculator'!$B$58)^(1/12)-1,BA626,-BB626,,0))</f>
        <v>#N/A</v>
      </c>
      <c r="BD626" s="47" t="e">
        <f>SUM($AJ$5:BB626)</f>
        <v>#N/A</v>
      </c>
      <c r="BF626" s="43" t="str">
        <f>IF(O626="","",SUM($O$5:O626))</f>
        <v/>
      </c>
      <c r="BH626" s="43" t="str">
        <f t="shared" si="192"/>
        <v/>
      </c>
      <c r="BI626" s="43" t="e">
        <f t="shared" si="193"/>
        <v>#N/A</v>
      </c>
      <c r="BJ626" s="43" t="e">
        <f>IF(BJ625&lt;'Retirement Calculator'!$B$68,BJ625+1,NA())</f>
        <v>#N/A</v>
      </c>
      <c r="BM626" s="43" t="str">
        <f t="shared" si="194"/>
        <v/>
      </c>
      <c r="BN626" s="43" t="e">
        <f t="shared" si="195"/>
        <v>#N/A</v>
      </c>
      <c r="BO626" s="43" t="e">
        <f>IF(BO625&lt;'Retirement Calculator'!$B$68,BO625+1,NA())</f>
        <v>#N/A</v>
      </c>
      <c r="BR626" s="43" t="str">
        <f t="shared" si="196"/>
        <v/>
      </c>
      <c r="BS626" s="43" t="e">
        <f t="shared" si="197"/>
        <v>#N/A</v>
      </c>
      <c r="BT626" s="43" t="e">
        <f>IF(BT625&lt;'Retirement Calculator'!$B$68,BT625+1,NA())</f>
        <v>#N/A</v>
      </c>
      <c r="BW626" s="43" t="str">
        <f t="shared" si="198"/>
        <v/>
      </c>
      <c r="BX626" s="43" t="e">
        <f t="shared" si="199"/>
        <v>#N/A</v>
      </c>
      <c r="BY626" s="43" t="e">
        <f>IF(BY625&lt;'Retirement Calculator'!$B$68,BY625+1,NA())</f>
        <v>#N/A</v>
      </c>
    </row>
    <row r="627" spans="1:77">
      <c r="A627" s="44"/>
      <c r="B627" s="12" t="e">
        <f xml:space="preserve"> IF(ISERROR(F627),NA(),AI627)</f>
        <v>#N/A</v>
      </c>
      <c r="C627" s="71"/>
      <c r="D627" s="104"/>
      <c r="E627" s="99"/>
      <c r="F627" s="102" t="e">
        <f t="shared" si="183"/>
        <v>#N/A</v>
      </c>
      <c r="G627" s="103" t="str">
        <f>IF(D627="","",(D627+G626)*(1+((1+'Retirement Calculator'!$B$56)^(1/12)-1)))</f>
        <v/>
      </c>
      <c r="H627" s="55" t="str">
        <f>IF(C627="","",FV((1+'Retirement Calculator'!$B$56)^(1/12)-1,AI627,-C627,,0))</f>
        <v/>
      </c>
      <c r="I627" s="71"/>
      <c r="J627" s="99"/>
      <c r="K627" s="99"/>
      <c r="L627" s="102" t="e">
        <f t="shared" si="184"/>
        <v>#N/A</v>
      </c>
      <c r="M627" s="12" t="str">
        <f>IF(I627="","",FV((1+'Retirement Calculator'!$B$57)^(1/12)-1,AR627,-I627,,0))</f>
        <v/>
      </c>
      <c r="N627" s="12" t="str">
        <f>IF(J627="","",(J627+N626)*(1+((1+'Retirement Calculator'!$B$57)^(1/12)-1)))</f>
        <v/>
      </c>
      <c r="O627" s="71"/>
      <c r="P627" s="71"/>
      <c r="Q627" s="99"/>
      <c r="R627" s="69" t="e">
        <f t="shared" si="185"/>
        <v>#N/A</v>
      </c>
      <c r="S627" s="12" t="str">
        <f>IF(O627="","",FV((1+'Retirement Calculator'!$B$58)^(1/12)-1,BA627,-O627,,0))</f>
        <v/>
      </c>
      <c r="T627" s="43" t="str">
        <f>IF(P627="","",(P627+T626)*(1+((1+'Retirement Calculator'!$B$58)^(1/12)-1)))</f>
        <v/>
      </c>
      <c r="U627" s="71"/>
      <c r="V627" s="99"/>
      <c r="W627" s="108" t="str">
        <f>IF(U627="","",(U627+W626)*(1+((1+'Retirement Calculator'!$C$65)^(1/12)-1)))</f>
        <v/>
      </c>
      <c r="X627" s="73">
        <f t="shared" si="180"/>
        <v>0</v>
      </c>
      <c r="Y627" s="83" t="str">
        <f>IF(ISERROR(B627),"",SUM($X$5:X627))</f>
        <v/>
      </c>
      <c r="Z627" s="73">
        <f t="shared" si="181"/>
        <v>0</v>
      </c>
      <c r="AA627" s="83" t="str">
        <f>IF(ISERROR(B627),"",IF(Z627=0,NA(),SUM($Z$5:Z627)))</f>
        <v/>
      </c>
      <c r="AB627" s="83">
        <f t="shared" si="182"/>
        <v>0</v>
      </c>
      <c r="AC627" s="83" t="str">
        <f>IF(ISERROR(B627),"",IF(AB627=0,NA(),SUM($AB$5:AB627)))</f>
        <v/>
      </c>
      <c r="AD627" s="68" t="str">
        <f>IF(ISERROR(AI627),"",IF(AG627=AG626+1,AD626*(1+'Retirement Calculator'!$B$6),AD626))</f>
        <v/>
      </c>
      <c r="AE627" s="135"/>
      <c r="AF627" s="83" t="str">
        <f>IF(AE627="","",NPER((1+'Retirement Calculator'!$B$15)/(1+'Retirement Calculator'!$B$14)-1,-12*AE627,AA627,,1))</f>
        <v/>
      </c>
      <c r="AG627" s="129" t="str">
        <f t="shared" si="186"/>
        <v/>
      </c>
      <c r="AH627" s="43" t="e">
        <f t="shared" si="187"/>
        <v>#N/A</v>
      </c>
      <c r="AI627" s="43" t="e">
        <f>IF(AI626&lt;'Retirement Calculator'!$B$68,AI626+1,NA())</f>
        <v>#N/A</v>
      </c>
      <c r="AJ627" s="47" t="str">
        <f>IF(ISERROR(AI627),"",IF(AG627=AG626+1,AJ626*(1+'Retirement Calculator'!$B$67),AJ626))</f>
        <v/>
      </c>
      <c r="AK627" s="43" t="e">
        <f>IF(ISERROR(AJ627),"",FV((1+'Retirement Calculator'!$B$56)^(1/12)-1,AI627,-AJ627,,0))</f>
        <v>#N/A</v>
      </c>
      <c r="AL627" s="47">
        <f>SUM($AJ$5:AJ627)</f>
        <v>15743347.467671828</v>
      </c>
      <c r="AN627" s="43" t="str">
        <f>IF(C627="","",SUM($C$5:C627))</f>
        <v/>
      </c>
      <c r="AP627" s="43" t="str">
        <f t="shared" si="188"/>
        <v/>
      </c>
      <c r="AQ627" s="43" t="e">
        <f t="shared" si="189"/>
        <v>#N/A</v>
      </c>
      <c r="AR627" s="43" t="e">
        <f>IF(AR626&lt;'Retirement Calculator'!$B$68,AR626+1,NA())</f>
        <v>#N/A</v>
      </c>
      <c r="AS627" s="45" t="str">
        <f>IF(ISERROR(AR627),"",IF(AP627=AP626+1,AS626*(1+'Retirement Calculator'!$B$67),AS626))</f>
        <v/>
      </c>
      <c r="AT627" s="43" t="e">
        <f>IF(ISERROR(AS627),"",FV((1+'Retirement Calculator'!$B$57)^(1/12)-1,AR627,-AS627,,0))</f>
        <v>#N/A</v>
      </c>
      <c r="AU627" s="47" t="e">
        <f>SUM($AJ$5:AS627)</f>
        <v>#N/A</v>
      </c>
      <c r="AW627" s="43" t="str">
        <f>IF(I627="","",SUM($I$5:I627))</f>
        <v/>
      </c>
      <c r="AY627" s="43" t="str">
        <f t="shared" si="190"/>
        <v/>
      </c>
      <c r="AZ627" s="43" t="e">
        <f t="shared" si="191"/>
        <v>#N/A</v>
      </c>
      <c r="BA627" s="43" t="e">
        <f>IF(BA626&lt;'Retirement Calculator'!$B$68,BA626+1,NA())</f>
        <v>#N/A</v>
      </c>
      <c r="BB627" s="45" t="str">
        <f>IF(ISERROR(BA627),"",IF(AY627=AY626+1,BB626*(1+'Retirement Calculator'!$B$67),BB626))</f>
        <v/>
      </c>
      <c r="BC627" s="43" t="e">
        <f>IF(ISERROR(BB627),"",FV((1+'Retirement Calculator'!$B$58)^(1/12)-1,BA627,-BB627,,0))</f>
        <v>#N/A</v>
      </c>
      <c r="BD627" s="47" t="e">
        <f>SUM($AJ$5:BB627)</f>
        <v>#N/A</v>
      </c>
      <c r="BF627" s="43" t="str">
        <f>IF(O627="","",SUM($O$5:O627))</f>
        <v/>
      </c>
      <c r="BH627" s="43" t="str">
        <f t="shared" si="192"/>
        <v/>
      </c>
      <c r="BI627" s="43" t="e">
        <f t="shared" si="193"/>
        <v>#N/A</v>
      </c>
      <c r="BJ627" s="43" t="e">
        <f>IF(BJ626&lt;'Retirement Calculator'!$B$68,BJ626+1,NA())</f>
        <v>#N/A</v>
      </c>
      <c r="BM627" s="43" t="str">
        <f t="shared" si="194"/>
        <v/>
      </c>
      <c r="BN627" s="43" t="e">
        <f t="shared" si="195"/>
        <v>#N/A</v>
      </c>
      <c r="BO627" s="43" t="e">
        <f>IF(BO626&lt;'Retirement Calculator'!$B$68,BO626+1,NA())</f>
        <v>#N/A</v>
      </c>
      <c r="BR627" s="43" t="str">
        <f t="shared" si="196"/>
        <v/>
      </c>
      <c r="BS627" s="43" t="e">
        <f t="shared" si="197"/>
        <v>#N/A</v>
      </c>
      <c r="BT627" s="43" t="e">
        <f>IF(BT626&lt;'Retirement Calculator'!$B$68,BT626+1,NA())</f>
        <v>#N/A</v>
      </c>
      <c r="BW627" s="43" t="str">
        <f t="shared" si="198"/>
        <v/>
      </c>
      <c r="BX627" s="43" t="e">
        <f t="shared" si="199"/>
        <v>#N/A</v>
      </c>
      <c r="BY627" s="43" t="e">
        <f>IF(BY626&lt;'Retirement Calculator'!$B$68,BY626+1,NA())</f>
        <v>#N/A</v>
      </c>
    </row>
    <row r="628" spans="1:77">
      <c r="A628" s="44"/>
      <c r="B628" s="12" t="e">
        <f xml:space="preserve"> IF(ISERROR(F628),NA(),AI628)</f>
        <v>#N/A</v>
      </c>
      <c r="C628" s="71"/>
      <c r="D628" s="104"/>
      <c r="E628" s="99"/>
      <c r="F628" s="102" t="e">
        <f t="shared" si="183"/>
        <v>#N/A</v>
      </c>
      <c r="G628" s="103" t="str">
        <f>IF(D628="","",(D628+G627)*(1+((1+'Retirement Calculator'!$B$56)^(1/12)-1)))</f>
        <v/>
      </c>
      <c r="H628" s="55" t="str">
        <f>IF(C628="","",FV((1+'Retirement Calculator'!$B$56)^(1/12)-1,AI628,-C628,,0))</f>
        <v/>
      </c>
      <c r="I628" s="71"/>
      <c r="J628" s="99"/>
      <c r="K628" s="99"/>
      <c r="L628" s="102" t="e">
        <f t="shared" si="184"/>
        <v>#N/A</v>
      </c>
      <c r="M628" s="12" t="str">
        <f>IF(I628="","",FV((1+'Retirement Calculator'!$B$57)^(1/12)-1,AR628,-I628,,0))</f>
        <v/>
      </c>
      <c r="N628" s="12" t="str">
        <f>IF(J628="","",(J628+N627)*(1+((1+'Retirement Calculator'!$B$57)^(1/12)-1)))</f>
        <v/>
      </c>
      <c r="O628" s="71"/>
      <c r="P628" s="71"/>
      <c r="Q628" s="99"/>
      <c r="R628" s="69" t="e">
        <f t="shared" si="185"/>
        <v>#N/A</v>
      </c>
      <c r="S628" s="12" t="str">
        <f>IF(O628="","",FV((1+'Retirement Calculator'!$B$58)^(1/12)-1,BA628,-O628,,0))</f>
        <v/>
      </c>
      <c r="T628" s="43" t="str">
        <f>IF(P628="","",(P628+T627)*(1+((1+'Retirement Calculator'!$B$58)^(1/12)-1)))</f>
        <v/>
      </c>
      <c r="U628" s="71"/>
      <c r="V628" s="99"/>
      <c r="W628" s="108" t="str">
        <f>IF(U628="","",(U628+W627)*(1+((1+'Retirement Calculator'!$C$65)^(1/12)-1)))</f>
        <v/>
      </c>
      <c r="X628" s="73">
        <f t="shared" si="180"/>
        <v>0</v>
      </c>
      <c r="Y628" s="83" t="str">
        <f>IF(ISERROR(B628),"",SUM($X$5:X628))</f>
        <v/>
      </c>
      <c r="Z628" s="73">
        <f t="shared" si="181"/>
        <v>0</v>
      </c>
      <c r="AA628" s="83" t="str">
        <f>IF(ISERROR(B628),"",IF(Z628=0,NA(),SUM($Z$5:Z628)))</f>
        <v/>
      </c>
      <c r="AB628" s="83">
        <f t="shared" si="182"/>
        <v>0</v>
      </c>
      <c r="AC628" s="83" t="str">
        <f>IF(ISERROR(B628),"",IF(AB628=0,NA(),SUM($AB$5:AB628)))</f>
        <v/>
      </c>
      <c r="AD628" s="68" t="str">
        <f>IF(ISERROR(AI628),"",IF(AG628=AG627+1,AD627*(1+'Retirement Calculator'!$B$6),AD627))</f>
        <v/>
      </c>
      <c r="AE628" s="135"/>
      <c r="AF628" s="83" t="str">
        <f>IF(AE628="","",NPER((1+'Retirement Calculator'!$B$15)/(1+'Retirement Calculator'!$B$14)-1,-12*AE628,AA628,,1))</f>
        <v/>
      </c>
      <c r="AG628" s="129" t="str">
        <f t="shared" si="186"/>
        <v/>
      </c>
      <c r="AH628" s="43" t="e">
        <f t="shared" si="187"/>
        <v>#N/A</v>
      </c>
      <c r="AI628" s="43" t="e">
        <f>IF(AI627&lt;'Retirement Calculator'!$B$68,AI627+1,NA())</f>
        <v>#N/A</v>
      </c>
      <c r="AJ628" s="47" t="str">
        <f>IF(ISERROR(AI628),"",IF(AG628=AG627+1,AJ627*(1+'Retirement Calculator'!$B$67),AJ627))</f>
        <v/>
      </c>
      <c r="AK628" s="43" t="e">
        <f>IF(ISERROR(AJ628),"",FV((1+'Retirement Calculator'!$B$56)^(1/12)-1,AI628,-AJ628,,0))</f>
        <v>#N/A</v>
      </c>
      <c r="AL628" s="47">
        <f>SUM($AJ$5:AJ628)</f>
        <v>15743347.467671828</v>
      </c>
      <c r="AN628" s="43" t="str">
        <f>IF(C628="","",SUM($C$5:C628))</f>
        <v/>
      </c>
      <c r="AP628" s="43" t="str">
        <f t="shared" si="188"/>
        <v/>
      </c>
      <c r="AQ628" s="43" t="e">
        <f t="shared" si="189"/>
        <v>#N/A</v>
      </c>
      <c r="AR628" s="43" t="e">
        <f>IF(AR627&lt;'Retirement Calculator'!$B$68,AR627+1,NA())</f>
        <v>#N/A</v>
      </c>
      <c r="AS628" s="45" t="str">
        <f>IF(ISERROR(AR628),"",IF(AP628=AP627+1,AS627*(1+'Retirement Calculator'!$B$67),AS627))</f>
        <v/>
      </c>
      <c r="AT628" s="43" t="e">
        <f>IF(ISERROR(AS628),"",FV((1+'Retirement Calculator'!$B$57)^(1/12)-1,AR628,-AS628,,0))</f>
        <v>#N/A</v>
      </c>
      <c r="AU628" s="47" t="e">
        <f>SUM($AJ$5:AS628)</f>
        <v>#N/A</v>
      </c>
      <c r="AW628" s="43" t="str">
        <f>IF(I628="","",SUM($I$5:I628))</f>
        <v/>
      </c>
      <c r="AY628" s="43" t="str">
        <f t="shared" si="190"/>
        <v/>
      </c>
      <c r="AZ628" s="43" t="e">
        <f t="shared" si="191"/>
        <v>#N/A</v>
      </c>
      <c r="BA628" s="43" t="e">
        <f>IF(BA627&lt;'Retirement Calculator'!$B$68,BA627+1,NA())</f>
        <v>#N/A</v>
      </c>
      <c r="BB628" s="45" t="str">
        <f>IF(ISERROR(BA628),"",IF(AY628=AY627+1,BB627*(1+'Retirement Calculator'!$B$67),BB627))</f>
        <v/>
      </c>
      <c r="BC628" s="43" t="e">
        <f>IF(ISERROR(BB628),"",FV((1+'Retirement Calculator'!$B$58)^(1/12)-1,BA628,-BB628,,0))</f>
        <v>#N/A</v>
      </c>
      <c r="BD628" s="47" t="e">
        <f>SUM($AJ$5:BB628)</f>
        <v>#N/A</v>
      </c>
      <c r="BF628" s="43" t="str">
        <f>IF(O628="","",SUM($O$5:O628))</f>
        <v/>
      </c>
      <c r="BH628" s="43" t="str">
        <f t="shared" si="192"/>
        <v/>
      </c>
      <c r="BI628" s="43" t="e">
        <f t="shared" si="193"/>
        <v>#N/A</v>
      </c>
      <c r="BJ628" s="43" t="e">
        <f>IF(BJ627&lt;'Retirement Calculator'!$B$68,BJ627+1,NA())</f>
        <v>#N/A</v>
      </c>
      <c r="BM628" s="43" t="str">
        <f t="shared" si="194"/>
        <v/>
      </c>
      <c r="BN628" s="43" t="e">
        <f t="shared" si="195"/>
        <v>#N/A</v>
      </c>
      <c r="BO628" s="43" t="e">
        <f>IF(BO627&lt;'Retirement Calculator'!$B$68,BO627+1,NA())</f>
        <v>#N/A</v>
      </c>
      <c r="BR628" s="43" t="str">
        <f t="shared" si="196"/>
        <v/>
      </c>
      <c r="BS628" s="43" t="e">
        <f t="shared" si="197"/>
        <v>#N/A</v>
      </c>
      <c r="BT628" s="43" t="e">
        <f>IF(BT627&lt;'Retirement Calculator'!$B$68,BT627+1,NA())</f>
        <v>#N/A</v>
      </c>
      <c r="BW628" s="43" t="str">
        <f t="shared" si="198"/>
        <v/>
      </c>
      <c r="BX628" s="43" t="e">
        <f t="shared" si="199"/>
        <v>#N/A</v>
      </c>
      <c r="BY628" s="43" t="e">
        <f>IF(BY627&lt;'Retirement Calculator'!$B$68,BY627+1,NA())</f>
        <v>#N/A</v>
      </c>
    </row>
    <row r="629" spans="1:77">
      <c r="A629" s="44"/>
      <c r="B629" s="12" t="e">
        <f xml:space="preserve"> IF(ISERROR(F629),NA(),AI629)</f>
        <v>#N/A</v>
      </c>
      <c r="C629" s="71"/>
      <c r="D629" s="104"/>
      <c r="E629" s="99"/>
      <c r="F629" s="102" t="e">
        <f t="shared" si="183"/>
        <v>#N/A</v>
      </c>
      <c r="G629" s="103" t="str">
        <f>IF(D629="","",(D629+G628)*(1+((1+'Retirement Calculator'!$B$56)^(1/12)-1)))</f>
        <v/>
      </c>
      <c r="H629" s="55" t="str">
        <f>IF(C629="","",FV((1+'Retirement Calculator'!$B$56)^(1/12)-1,AI629,-C629,,0))</f>
        <v/>
      </c>
      <c r="I629" s="71"/>
      <c r="J629" s="99"/>
      <c r="K629" s="99"/>
      <c r="L629" s="102" t="e">
        <f t="shared" si="184"/>
        <v>#N/A</v>
      </c>
      <c r="M629" s="12" t="str">
        <f>IF(I629="","",FV((1+'Retirement Calculator'!$B$57)^(1/12)-1,AR629,-I629,,0))</f>
        <v/>
      </c>
      <c r="N629" s="12" t="str">
        <f>IF(J629="","",(J629+N628)*(1+((1+'Retirement Calculator'!$B$57)^(1/12)-1)))</f>
        <v/>
      </c>
      <c r="O629" s="71"/>
      <c r="P629" s="71"/>
      <c r="Q629" s="99"/>
      <c r="R629" s="69" t="e">
        <f t="shared" si="185"/>
        <v>#N/A</v>
      </c>
      <c r="S629" s="12" t="str">
        <f>IF(O629="","",FV((1+'Retirement Calculator'!$B$58)^(1/12)-1,BA629,-O629,,0))</f>
        <v/>
      </c>
      <c r="T629" s="43" t="str">
        <f>IF(P629="","",(P629+T628)*(1+((1+'Retirement Calculator'!$B$58)^(1/12)-1)))</f>
        <v/>
      </c>
      <c r="U629" s="71"/>
      <c r="V629" s="99"/>
      <c r="W629" s="108" t="str">
        <f>IF(U629="","",(U629+W628)*(1+((1+'Retirement Calculator'!$C$65)^(1/12)-1)))</f>
        <v/>
      </c>
      <c r="X629" s="73">
        <f t="shared" si="180"/>
        <v>0</v>
      </c>
      <c r="Y629" s="83" t="str">
        <f>IF(ISERROR(B629),"",SUM($X$5:X629))</f>
        <v/>
      </c>
      <c r="Z629" s="73">
        <f t="shared" si="181"/>
        <v>0</v>
      </c>
      <c r="AA629" s="83" t="str">
        <f>IF(ISERROR(B629),"",IF(Z629=0,NA(),SUM($Z$5:Z629)))</f>
        <v/>
      </c>
      <c r="AB629" s="83">
        <f t="shared" si="182"/>
        <v>0</v>
      </c>
      <c r="AC629" s="83" t="str">
        <f>IF(ISERROR(B629),"",IF(AB629=0,NA(),SUM($AB$5:AB629)))</f>
        <v/>
      </c>
      <c r="AD629" s="68" t="str">
        <f>IF(ISERROR(AI629),"",IF(AG629=AG628+1,AD628*(1+'Retirement Calculator'!$B$6),AD628))</f>
        <v/>
      </c>
      <c r="AE629" s="135"/>
      <c r="AF629" s="83" t="str">
        <f>IF(AE629="","",NPER((1+'Retirement Calculator'!$B$15)/(1+'Retirement Calculator'!$B$14)-1,-12*AE629,AA629,,1))</f>
        <v/>
      </c>
      <c r="AG629" s="129" t="str">
        <f t="shared" si="186"/>
        <v/>
      </c>
      <c r="AH629" s="43" t="e">
        <f t="shared" si="187"/>
        <v>#N/A</v>
      </c>
      <c r="AI629" s="43" t="e">
        <f>IF(AI628&lt;'Retirement Calculator'!$B$68,AI628+1,NA())</f>
        <v>#N/A</v>
      </c>
      <c r="AJ629" s="47" t="str">
        <f>IF(ISERROR(AI629),"",IF(AG629=AG628+1,AJ628*(1+'Retirement Calculator'!$B$67),AJ628))</f>
        <v/>
      </c>
      <c r="AK629" s="43" t="e">
        <f>IF(ISERROR(AJ629),"",FV((1+'Retirement Calculator'!$B$56)^(1/12)-1,AI629,-AJ629,,0))</f>
        <v>#N/A</v>
      </c>
      <c r="AL629" s="47">
        <f>SUM($AJ$5:AJ629)</f>
        <v>15743347.467671828</v>
      </c>
      <c r="AN629" s="43" t="str">
        <f>IF(C629="","",SUM($C$5:C629))</f>
        <v/>
      </c>
      <c r="AP629" s="43" t="str">
        <f t="shared" si="188"/>
        <v/>
      </c>
      <c r="AQ629" s="43" t="e">
        <f t="shared" si="189"/>
        <v>#N/A</v>
      </c>
      <c r="AR629" s="43" t="e">
        <f>IF(AR628&lt;'Retirement Calculator'!$B$68,AR628+1,NA())</f>
        <v>#N/A</v>
      </c>
      <c r="AS629" s="45" t="str">
        <f>IF(ISERROR(AR629),"",IF(AP629=AP628+1,AS628*(1+'Retirement Calculator'!$B$67),AS628))</f>
        <v/>
      </c>
      <c r="AT629" s="43" t="e">
        <f>IF(ISERROR(AS629),"",FV((1+'Retirement Calculator'!$B$57)^(1/12)-1,AR629,-AS629,,0))</f>
        <v>#N/A</v>
      </c>
      <c r="AU629" s="47" t="e">
        <f>SUM($AJ$5:AS629)</f>
        <v>#N/A</v>
      </c>
      <c r="AW629" s="43" t="str">
        <f>IF(I629="","",SUM($I$5:I629))</f>
        <v/>
      </c>
      <c r="AY629" s="43" t="str">
        <f t="shared" si="190"/>
        <v/>
      </c>
      <c r="AZ629" s="43" t="e">
        <f t="shared" si="191"/>
        <v>#N/A</v>
      </c>
      <c r="BA629" s="43" t="e">
        <f>IF(BA628&lt;'Retirement Calculator'!$B$68,BA628+1,NA())</f>
        <v>#N/A</v>
      </c>
      <c r="BB629" s="45" t="str">
        <f>IF(ISERROR(BA629),"",IF(AY629=AY628+1,BB628*(1+'Retirement Calculator'!$B$67),BB628))</f>
        <v/>
      </c>
      <c r="BC629" s="43" t="e">
        <f>IF(ISERROR(BB629),"",FV((1+'Retirement Calculator'!$B$58)^(1/12)-1,BA629,-BB629,,0))</f>
        <v>#N/A</v>
      </c>
      <c r="BD629" s="47" t="e">
        <f>SUM($AJ$5:BB629)</f>
        <v>#N/A</v>
      </c>
      <c r="BF629" s="43" t="str">
        <f>IF(O629="","",SUM($O$5:O629))</f>
        <v/>
      </c>
      <c r="BH629" s="43" t="str">
        <f t="shared" si="192"/>
        <v/>
      </c>
      <c r="BI629" s="43" t="e">
        <f t="shared" si="193"/>
        <v>#N/A</v>
      </c>
      <c r="BJ629" s="43" t="e">
        <f>IF(BJ628&lt;'Retirement Calculator'!$B$68,BJ628+1,NA())</f>
        <v>#N/A</v>
      </c>
      <c r="BM629" s="43" t="str">
        <f t="shared" si="194"/>
        <v/>
      </c>
      <c r="BN629" s="43" t="e">
        <f t="shared" si="195"/>
        <v>#N/A</v>
      </c>
      <c r="BO629" s="43" t="e">
        <f>IF(BO628&lt;'Retirement Calculator'!$B$68,BO628+1,NA())</f>
        <v>#N/A</v>
      </c>
      <c r="BR629" s="43" t="str">
        <f t="shared" si="196"/>
        <v/>
      </c>
      <c r="BS629" s="43" t="e">
        <f t="shared" si="197"/>
        <v>#N/A</v>
      </c>
      <c r="BT629" s="43" t="e">
        <f>IF(BT628&lt;'Retirement Calculator'!$B$68,BT628+1,NA())</f>
        <v>#N/A</v>
      </c>
      <c r="BW629" s="43" t="str">
        <f t="shared" si="198"/>
        <v/>
      </c>
      <c r="BX629" s="43" t="e">
        <f t="shared" si="199"/>
        <v>#N/A</v>
      </c>
      <c r="BY629" s="43" t="e">
        <f>IF(BY628&lt;'Retirement Calculator'!$B$68,BY628+1,NA())</f>
        <v>#N/A</v>
      </c>
    </row>
    <row r="630" spans="1:77">
      <c r="A630" s="44"/>
      <c r="B630" s="12" t="e">
        <f xml:space="preserve"> IF(ISERROR(F630),NA(),AI630)</f>
        <v>#N/A</v>
      </c>
      <c r="C630" s="71"/>
      <c r="D630" s="104"/>
      <c r="E630" s="99"/>
      <c r="F630" s="102" t="e">
        <f t="shared" si="183"/>
        <v>#N/A</v>
      </c>
      <c r="G630" s="103" t="str">
        <f>IF(D630="","",(D630+G629)*(1+((1+'Retirement Calculator'!$B$56)^(1/12)-1)))</f>
        <v/>
      </c>
      <c r="H630" s="55" t="str">
        <f>IF(C630="","",FV((1+'Retirement Calculator'!$B$56)^(1/12)-1,AI630,-C630,,0))</f>
        <v/>
      </c>
      <c r="I630" s="71"/>
      <c r="J630" s="99"/>
      <c r="K630" s="99"/>
      <c r="L630" s="102" t="e">
        <f t="shared" si="184"/>
        <v>#N/A</v>
      </c>
      <c r="M630" s="12" t="str">
        <f>IF(I630="","",FV((1+'Retirement Calculator'!$B$57)^(1/12)-1,AR630,-I630,,0))</f>
        <v/>
      </c>
      <c r="N630" s="12" t="str">
        <f>IF(J630="","",(J630+N629)*(1+((1+'Retirement Calculator'!$B$57)^(1/12)-1)))</f>
        <v/>
      </c>
      <c r="O630" s="71"/>
      <c r="P630" s="71"/>
      <c r="Q630" s="99"/>
      <c r="R630" s="69" t="e">
        <f t="shared" si="185"/>
        <v>#N/A</v>
      </c>
      <c r="S630" s="12" t="str">
        <f>IF(O630="","",FV((1+'Retirement Calculator'!$B$58)^(1/12)-1,BA630,-O630,,0))</f>
        <v/>
      </c>
      <c r="T630" s="43" t="str">
        <f>IF(P630="","",(P630+T629)*(1+((1+'Retirement Calculator'!$B$58)^(1/12)-1)))</f>
        <v/>
      </c>
      <c r="U630" s="71"/>
      <c r="V630" s="99"/>
      <c r="W630" s="108" t="str">
        <f>IF(U630="","",(U630+W629)*(1+((1+'Retirement Calculator'!$C$65)^(1/12)-1)))</f>
        <v/>
      </c>
      <c r="X630" s="73">
        <f t="shared" si="180"/>
        <v>0</v>
      </c>
      <c r="Y630" s="83" t="str">
        <f>IF(ISERROR(B630),"",SUM($X$5:X630))</f>
        <v/>
      </c>
      <c r="Z630" s="73">
        <f t="shared" si="181"/>
        <v>0</v>
      </c>
      <c r="AA630" s="83" t="str">
        <f>IF(ISERROR(B630),"",IF(Z630=0,NA(),SUM($Z$5:Z630)))</f>
        <v/>
      </c>
      <c r="AB630" s="83">
        <f t="shared" si="182"/>
        <v>0</v>
      </c>
      <c r="AC630" s="83" t="str">
        <f>IF(ISERROR(B630),"",IF(AB630=0,NA(),SUM($AB$5:AB630)))</f>
        <v/>
      </c>
      <c r="AD630" s="68" t="str">
        <f>IF(ISERROR(AI630),"",IF(AG630=AG629+1,AD629*(1+'Retirement Calculator'!$B$6),AD629))</f>
        <v/>
      </c>
      <c r="AE630" s="135"/>
      <c r="AF630" s="83" t="str">
        <f>IF(AE630="","",NPER((1+'Retirement Calculator'!$B$15)/(1+'Retirement Calculator'!$B$14)-1,-12*AE630,AA630,,1))</f>
        <v/>
      </c>
      <c r="AG630" s="129" t="str">
        <f t="shared" si="186"/>
        <v/>
      </c>
      <c r="AH630" s="43" t="e">
        <f t="shared" si="187"/>
        <v>#N/A</v>
      </c>
      <c r="AI630" s="43" t="e">
        <f>IF(AI629&lt;'Retirement Calculator'!$B$68,AI629+1,NA())</f>
        <v>#N/A</v>
      </c>
      <c r="AJ630" s="47" t="str">
        <f>IF(ISERROR(AI630),"",IF(AG630=AG629+1,AJ629*(1+'Retirement Calculator'!$B$67),AJ629))</f>
        <v/>
      </c>
      <c r="AK630" s="43" t="e">
        <f>IF(ISERROR(AJ630),"",FV((1+'Retirement Calculator'!$B$56)^(1/12)-1,AI630,-AJ630,,0))</f>
        <v>#N/A</v>
      </c>
      <c r="AL630" s="47">
        <f>SUM($AJ$5:AJ630)</f>
        <v>15743347.467671828</v>
      </c>
      <c r="AN630" s="43" t="str">
        <f>IF(C630="","",SUM($C$5:C630))</f>
        <v/>
      </c>
      <c r="AP630" s="43" t="str">
        <f t="shared" si="188"/>
        <v/>
      </c>
      <c r="AQ630" s="43" t="e">
        <f t="shared" si="189"/>
        <v>#N/A</v>
      </c>
      <c r="AR630" s="43" t="e">
        <f>IF(AR629&lt;'Retirement Calculator'!$B$68,AR629+1,NA())</f>
        <v>#N/A</v>
      </c>
      <c r="AS630" s="45" t="str">
        <f>IF(ISERROR(AR630),"",IF(AP630=AP629+1,AS629*(1+'Retirement Calculator'!$B$67),AS629))</f>
        <v/>
      </c>
      <c r="AT630" s="43" t="e">
        <f>IF(ISERROR(AS630),"",FV((1+'Retirement Calculator'!$B$57)^(1/12)-1,AR630,-AS630,,0))</f>
        <v>#N/A</v>
      </c>
      <c r="AU630" s="47" t="e">
        <f>SUM($AJ$5:AS630)</f>
        <v>#N/A</v>
      </c>
      <c r="AW630" s="43" t="str">
        <f>IF(I630="","",SUM($I$5:I630))</f>
        <v/>
      </c>
      <c r="AY630" s="43" t="str">
        <f t="shared" si="190"/>
        <v/>
      </c>
      <c r="AZ630" s="43" t="e">
        <f t="shared" si="191"/>
        <v>#N/A</v>
      </c>
      <c r="BA630" s="43" t="e">
        <f>IF(BA629&lt;'Retirement Calculator'!$B$68,BA629+1,NA())</f>
        <v>#N/A</v>
      </c>
      <c r="BB630" s="45" t="str">
        <f>IF(ISERROR(BA630),"",IF(AY630=AY629+1,BB629*(1+'Retirement Calculator'!$B$67),BB629))</f>
        <v/>
      </c>
      <c r="BC630" s="43" t="e">
        <f>IF(ISERROR(BB630),"",FV((1+'Retirement Calculator'!$B$58)^(1/12)-1,BA630,-BB630,,0))</f>
        <v>#N/A</v>
      </c>
      <c r="BD630" s="47" t="e">
        <f>SUM($AJ$5:BB630)</f>
        <v>#N/A</v>
      </c>
      <c r="BF630" s="43" t="str">
        <f>IF(O630="","",SUM($O$5:O630))</f>
        <v/>
      </c>
      <c r="BH630" s="43" t="str">
        <f t="shared" si="192"/>
        <v/>
      </c>
      <c r="BI630" s="43" t="e">
        <f t="shared" si="193"/>
        <v>#N/A</v>
      </c>
      <c r="BJ630" s="43" t="e">
        <f>IF(BJ629&lt;'Retirement Calculator'!$B$68,BJ629+1,NA())</f>
        <v>#N/A</v>
      </c>
      <c r="BM630" s="43" t="str">
        <f t="shared" si="194"/>
        <v/>
      </c>
      <c r="BN630" s="43" t="e">
        <f t="shared" si="195"/>
        <v>#N/A</v>
      </c>
      <c r="BO630" s="43" t="e">
        <f>IF(BO629&lt;'Retirement Calculator'!$B$68,BO629+1,NA())</f>
        <v>#N/A</v>
      </c>
      <c r="BR630" s="43" t="str">
        <f t="shared" si="196"/>
        <v/>
      </c>
      <c r="BS630" s="43" t="e">
        <f t="shared" si="197"/>
        <v>#N/A</v>
      </c>
      <c r="BT630" s="43" t="e">
        <f>IF(BT629&lt;'Retirement Calculator'!$B$68,BT629+1,NA())</f>
        <v>#N/A</v>
      </c>
      <c r="BW630" s="43" t="str">
        <f t="shared" si="198"/>
        <v/>
      </c>
      <c r="BX630" s="43" t="e">
        <f t="shared" si="199"/>
        <v>#N/A</v>
      </c>
      <c r="BY630" s="43" t="e">
        <f>IF(BY629&lt;'Retirement Calculator'!$B$68,BY629+1,NA())</f>
        <v>#N/A</v>
      </c>
    </row>
    <row r="631" spans="1:77">
      <c r="A631" s="44"/>
      <c r="B631" s="12" t="e">
        <f xml:space="preserve"> IF(ISERROR(F631),NA(),AI631)</f>
        <v>#N/A</v>
      </c>
      <c r="C631" s="71"/>
      <c r="D631" s="104"/>
      <c r="E631" s="99"/>
      <c r="F631" s="102" t="e">
        <f t="shared" si="183"/>
        <v>#N/A</v>
      </c>
      <c r="G631" s="103" t="str">
        <f>IF(D631="","",(D631+G630)*(1+((1+'Retirement Calculator'!$B$56)^(1/12)-1)))</f>
        <v/>
      </c>
      <c r="H631" s="55" t="str">
        <f>IF(C631="","",FV((1+'Retirement Calculator'!$B$56)^(1/12)-1,AI631,-C631,,0))</f>
        <v/>
      </c>
      <c r="I631" s="71"/>
      <c r="J631" s="99"/>
      <c r="K631" s="99"/>
      <c r="L631" s="102" t="e">
        <f t="shared" si="184"/>
        <v>#N/A</v>
      </c>
      <c r="M631" s="12" t="str">
        <f>IF(I631="","",FV((1+'Retirement Calculator'!$B$57)^(1/12)-1,AR631,-I631,,0))</f>
        <v/>
      </c>
      <c r="N631" s="12" t="str">
        <f>IF(J631="","",(J631+N630)*(1+((1+'Retirement Calculator'!$B$57)^(1/12)-1)))</f>
        <v/>
      </c>
      <c r="O631" s="71"/>
      <c r="P631" s="71"/>
      <c r="Q631" s="99"/>
      <c r="R631" s="69" t="e">
        <f t="shared" si="185"/>
        <v>#N/A</v>
      </c>
      <c r="S631" s="12" t="str">
        <f>IF(O631="","",FV((1+'Retirement Calculator'!$B$58)^(1/12)-1,BA631,-O631,,0))</f>
        <v/>
      </c>
      <c r="T631" s="43" t="str">
        <f>IF(P631="","",(P631+T630)*(1+((1+'Retirement Calculator'!$B$58)^(1/12)-1)))</f>
        <v/>
      </c>
      <c r="U631" s="71"/>
      <c r="V631" s="99"/>
      <c r="W631" s="108" t="str">
        <f>IF(U631="","",(U631+W630)*(1+((1+'Retirement Calculator'!$C$65)^(1/12)-1)))</f>
        <v/>
      </c>
      <c r="X631" s="73">
        <f t="shared" si="180"/>
        <v>0</v>
      </c>
      <c r="Y631" s="83" t="str">
        <f>IF(ISERROR(B631),"",SUM($X$5:X631))</f>
        <v/>
      </c>
      <c r="Z631" s="73">
        <f t="shared" si="181"/>
        <v>0</v>
      </c>
      <c r="AA631" s="83" t="str">
        <f>IF(ISERROR(B631),"",IF(Z631=0,NA(),SUM($Z$5:Z631)))</f>
        <v/>
      </c>
      <c r="AB631" s="83">
        <f t="shared" si="182"/>
        <v>0</v>
      </c>
      <c r="AC631" s="83" t="str">
        <f>IF(ISERROR(B631),"",IF(AB631=0,NA(),SUM($AB$5:AB631)))</f>
        <v/>
      </c>
      <c r="AD631" s="68" t="str">
        <f>IF(ISERROR(AI631),"",IF(AG631=AG630+1,AD630*(1+'Retirement Calculator'!$B$6),AD630))</f>
        <v/>
      </c>
      <c r="AE631" s="135"/>
      <c r="AF631" s="83" t="str">
        <f>IF(AE631="","",NPER((1+'Retirement Calculator'!$B$15)/(1+'Retirement Calculator'!$B$14)-1,-12*AE631,AA631,,1))</f>
        <v/>
      </c>
      <c r="AG631" s="129" t="str">
        <f t="shared" si="186"/>
        <v/>
      </c>
      <c r="AH631" s="43" t="e">
        <f t="shared" si="187"/>
        <v>#N/A</v>
      </c>
      <c r="AI631" s="43" t="e">
        <f>IF(AI630&lt;'Retirement Calculator'!$B$68,AI630+1,NA())</f>
        <v>#N/A</v>
      </c>
      <c r="AJ631" s="47" t="str">
        <f>IF(ISERROR(AI631),"",IF(AG631=AG630+1,AJ630*(1+'Retirement Calculator'!$B$67),AJ630))</f>
        <v/>
      </c>
      <c r="AK631" s="43" t="e">
        <f>IF(ISERROR(AJ631),"",FV((1+'Retirement Calculator'!$B$56)^(1/12)-1,AI631,-AJ631,,0))</f>
        <v>#N/A</v>
      </c>
      <c r="AL631" s="47">
        <f>SUM($AJ$5:AJ631)</f>
        <v>15743347.467671828</v>
      </c>
      <c r="AN631" s="43" t="str">
        <f>IF(C631="","",SUM($C$5:C631))</f>
        <v/>
      </c>
      <c r="AP631" s="43" t="str">
        <f t="shared" si="188"/>
        <v/>
      </c>
      <c r="AQ631" s="43" t="e">
        <f t="shared" si="189"/>
        <v>#N/A</v>
      </c>
      <c r="AR631" s="43" t="e">
        <f>IF(AR630&lt;'Retirement Calculator'!$B$68,AR630+1,NA())</f>
        <v>#N/A</v>
      </c>
      <c r="AS631" s="45" t="str">
        <f>IF(ISERROR(AR631),"",IF(AP631=AP630+1,AS630*(1+'Retirement Calculator'!$B$67),AS630))</f>
        <v/>
      </c>
      <c r="AT631" s="43" t="e">
        <f>IF(ISERROR(AS631),"",FV((1+'Retirement Calculator'!$B$57)^(1/12)-1,AR631,-AS631,,0))</f>
        <v>#N/A</v>
      </c>
      <c r="AU631" s="47" t="e">
        <f>SUM($AJ$5:AS631)</f>
        <v>#N/A</v>
      </c>
      <c r="AW631" s="43" t="str">
        <f>IF(I631="","",SUM($I$5:I631))</f>
        <v/>
      </c>
      <c r="AY631" s="43" t="str">
        <f t="shared" si="190"/>
        <v/>
      </c>
      <c r="AZ631" s="43" t="e">
        <f t="shared" si="191"/>
        <v>#N/A</v>
      </c>
      <c r="BA631" s="43" t="e">
        <f>IF(BA630&lt;'Retirement Calculator'!$B$68,BA630+1,NA())</f>
        <v>#N/A</v>
      </c>
      <c r="BB631" s="45" t="str">
        <f>IF(ISERROR(BA631),"",IF(AY631=AY630+1,BB630*(1+'Retirement Calculator'!$B$67),BB630))</f>
        <v/>
      </c>
      <c r="BC631" s="43" t="e">
        <f>IF(ISERROR(BB631),"",FV((1+'Retirement Calculator'!$B$58)^(1/12)-1,BA631,-BB631,,0))</f>
        <v>#N/A</v>
      </c>
      <c r="BD631" s="47" t="e">
        <f>SUM($AJ$5:BB631)</f>
        <v>#N/A</v>
      </c>
      <c r="BF631" s="43" t="str">
        <f>IF(O631="","",SUM($O$5:O631))</f>
        <v/>
      </c>
      <c r="BH631" s="43" t="str">
        <f t="shared" si="192"/>
        <v/>
      </c>
      <c r="BI631" s="43" t="e">
        <f t="shared" si="193"/>
        <v>#N/A</v>
      </c>
      <c r="BJ631" s="43" t="e">
        <f>IF(BJ630&lt;'Retirement Calculator'!$B$68,BJ630+1,NA())</f>
        <v>#N/A</v>
      </c>
      <c r="BM631" s="43" t="str">
        <f t="shared" si="194"/>
        <v/>
      </c>
      <c r="BN631" s="43" t="e">
        <f t="shared" si="195"/>
        <v>#N/A</v>
      </c>
      <c r="BO631" s="43" t="e">
        <f>IF(BO630&lt;'Retirement Calculator'!$B$68,BO630+1,NA())</f>
        <v>#N/A</v>
      </c>
      <c r="BR631" s="43" t="str">
        <f t="shared" si="196"/>
        <v/>
      </c>
      <c r="BS631" s="43" t="e">
        <f t="shared" si="197"/>
        <v>#N/A</v>
      </c>
      <c r="BT631" s="43" t="e">
        <f>IF(BT630&lt;'Retirement Calculator'!$B$68,BT630+1,NA())</f>
        <v>#N/A</v>
      </c>
      <c r="BW631" s="43" t="str">
        <f t="shared" si="198"/>
        <v/>
      </c>
      <c r="BX631" s="43" t="e">
        <f t="shared" si="199"/>
        <v>#N/A</v>
      </c>
      <c r="BY631" s="43" t="e">
        <f>IF(BY630&lt;'Retirement Calculator'!$B$68,BY630+1,NA())</f>
        <v>#N/A</v>
      </c>
    </row>
    <row r="632" spans="1:77">
      <c r="A632" s="44"/>
      <c r="B632" s="12" t="e">
        <f xml:space="preserve"> IF(ISERROR(F632),NA(),AI632)</f>
        <v>#N/A</v>
      </c>
      <c r="C632" s="71"/>
      <c r="D632" s="104"/>
      <c r="E632" s="99"/>
      <c r="F632" s="102" t="e">
        <f t="shared" si="183"/>
        <v>#N/A</v>
      </c>
      <c r="G632" s="103" t="str">
        <f>IF(D632="","",(D632+G631)*(1+((1+'Retirement Calculator'!$B$56)^(1/12)-1)))</f>
        <v/>
      </c>
      <c r="H632" s="55" t="str">
        <f>IF(C632="","",FV((1+'Retirement Calculator'!$B$56)^(1/12)-1,AI632,-C632,,0))</f>
        <v/>
      </c>
      <c r="I632" s="71"/>
      <c r="J632" s="99"/>
      <c r="K632" s="99"/>
      <c r="L632" s="102" t="e">
        <f t="shared" si="184"/>
        <v>#N/A</v>
      </c>
      <c r="M632" s="12" t="str">
        <f>IF(I632="","",FV((1+'Retirement Calculator'!$B$57)^(1/12)-1,AR632,-I632,,0))</f>
        <v/>
      </c>
      <c r="N632" s="12" t="str">
        <f>IF(J632="","",(J632+N631)*(1+((1+'Retirement Calculator'!$B$57)^(1/12)-1)))</f>
        <v/>
      </c>
      <c r="O632" s="71"/>
      <c r="P632" s="71"/>
      <c r="Q632" s="99"/>
      <c r="R632" s="69" t="e">
        <f t="shared" si="185"/>
        <v>#N/A</v>
      </c>
      <c r="S632" s="12" t="str">
        <f>IF(O632="","",FV((1+'Retirement Calculator'!$B$58)^(1/12)-1,BA632,-O632,,0))</f>
        <v/>
      </c>
      <c r="T632" s="43" t="str">
        <f>IF(P632="","",(P632+T631)*(1+((1+'Retirement Calculator'!$B$58)^(1/12)-1)))</f>
        <v/>
      </c>
      <c r="U632" s="71"/>
      <c r="V632" s="99"/>
      <c r="W632" s="108" t="str">
        <f>IF(U632="","",(U632+W631)*(1+((1+'Retirement Calculator'!$C$65)^(1/12)-1)))</f>
        <v/>
      </c>
      <c r="X632" s="73">
        <f t="shared" si="180"/>
        <v>0</v>
      </c>
      <c r="Y632" s="83" t="str">
        <f>IF(ISERROR(B632),"",SUM($X$5:X632))</f>
        <v/>
      </c>
      <c r="Z632" s="73">
        <f t="shared" si="181"/>
        <v>0</v>
      </c>
      <c r="AA632" s="83" t="str">
        <f>IF(ISERROR(B632),"",IF(Z632=0,NA(),SUM($Z$5:Z632)))</f>
        <v/>
      </c>
      <c r="AB632" s="83">
        <f t="shared" si="182"/>
        <v>0</v>
      </c>
      <c r="AC632" s="83" t="str">
        <f>IF(ISERROR(B632),"",IF(AB632=0,NA(),SUM($AB$5:AB632)))</f>
        <v/>
      </c>
      <c r="AD632" s="68" t="str">
        <f>IF(ISERROR(AI632),"",IF(AG632=AG631+1,AD631*(1+'Retirement Calculator'!$B$6),AD631))</f>
        <v/>
      </c>
      <c r="AE632" s="135"/>
      <c r="AF632" s="83" t="str">
        <f>IF(AE632="","",NPER((1+'Retirement Calculator'!$B$15)/(1+'Retirement Calculator'!$B$14)-1,-12*AE632,AA632,,1))</f>
        <v/>
      </c>
      <c r="AG632" s="129" t="str">
        <f t="shared" si="186"/>
        <v/>
      </c>
      <c r="AH632" s="43" t="e">
        <f t="shared" si="187"/>
        <v>#N/A</v>
      </c>
      <c r="AI632" s="43" t="e">
        <f>IF(AI631&lt;'Retirement Calculator'!$B$68,AI631+1,NA())</f>
        <v>#N/A</v>
      </c>
      <c r="AJ632" s="47" t="str">
        <f>IF(ISERROR(AI632),"",IF(AG632=AG631+1,AJ631*(1+'Retirement Calculator'!$B$67),AJ631))</f>
        <v/>
      </c>
      <c r="AK632" s="43" t="e">
        <f>IF(ISERROR(AJ632),"",FV((1+'Retirement Calculator'!$B$56)^(1/12)-1,AI632,-AJ632,,0))</f>
        <v>#N/A</v>
      </c>
      <c r="AL632" s="47">
        <f>SUM($AJ$5:AJ632)</f>
        <v>15743347.467671828</v>
      </c>
      <c r="AN632" s="43" t="str">
        <f>IF(C632="","",SUM($C$5:C632))</f>
        <v/>
      </c>
      <c r="AP632" s="43" t="str">
        <f t="shared" si="188"/>
        <v/>
      </c>
      <c r="AQ632" s="43" t="e">
        <f t="shared" si="189"/>
        <v>#N/A</v>
      </c>
      <c r="AR632" s="43" t="e">
        <f>IF(AR631&lt;'Retirement Calculator'!$B$68,AR631+1,NA())</f>
        <v>#N/A</v>
      </c>
      <c r="AS632" s="45" t="str">
        <f>IF(ISERROR(AR632),"",IF(AP632=AP631+1,AS631*(1+'Retirement Calculator'!$B$67),AS631))</f>
        <v/>
      </c>
      <c r="AT632" s="43" t="e">
        <f>IF(ISERROR(AS632),"",FV((1+'Retirement Calculator'!$B$57)^(1/12)-1,AR632,-AS632,,0))</f>
        <v>#N/A</v>
      </c>
      <c r="AU632" s="47" t="e">
        <f>SUM($AJ$5:AS632)</f>
        <v>#N/A</v>
      </c>
      <c r="AW632" s="43" t="str">
        <f>IF(I632="","",SUM($I$5:I632))</f>
        <v/>
      </c>
      <c r="AY632" s="43" t="str">
        <f t="shared" si="190"/>
        <v/>
      </c>
      <c r="AZ632" s="43" t="e">
        <f t="shared" si="191"/>
        <v>#N/A</v>
      </c>
      <c r="BA632" s="43" t="e">
        <f>IF(BA631&lt;'Retirement Calculator'!$B$68,BA631+1,NA())</f>
        <v>#N/A</v>
      </c>
      <c r="BB632" s="45" t="str">
        <f>IF(ISERROR(BA632),"",IF(AY632=AY631+1,BB631*(1+'Retirement Calculator'!$B$67),BB631))</f>
        <v/>
      </c>
      <c r="BC632" s="43" t="e">
        <f>IF(ISERROR(BB632),"",FV((1+'Retirement Calculator'!$B$58)^(1/12)-1,BA632,-BB632,,0))</f>
        <v>#N/A</v>
      </c>
      <c r="BD632" s="47" t="e">
        <f>SUM($AJ$5:BB632)</f>
        <v>#N/A</v>
      </c>
      <c r="BF632" s="43" t="str">
        <f>IF(O632="","",SUM($O$5:O632))</f>
        <v/>
      </c>
      <c r="BH632" s="43" t="str">
        <f t="shared" si="192"/>
        <v/>
      </c>
      <c r="BI632" s="43" t="e">
        <f t="shared" si="193"/>
        <v>#N/A</v>
      </c>
      <c r="BJ632" s="43" t="e">
        <f>IF(BJ631&lt;'Retirement Calculator'!$B$68,BJ631+1,NA())</f>
        <v>#N/A</v>
      </c>
      <c r="BM632" s="43" t="str">
        <f t="shared" si="194"/>
        <v/>
      </c>
      <c r="BN632" s="43" t="e">
        <f t="shared" si="195"/>
        <v>#N/A</v>
      </c>
      <c r="BO632" s="43" t="e">
        <f>IF(BO631&lt;'Retirement Calculator'!$B$68,BO631+1,NA())</f>
        <v>#N/A</v>
      </c>
      <c r="BR632" s="43" t="str">
        <f t="shared" si="196"/>
        <v/>
      </c>
      <c r="BS632" s="43" t="e">
        <f t="shared" si="197"/>
        <v>#N/A</v>
      </c>
      <c r="BT632" s="43" t="e">
        <f>IF(BT631&lt;'Retirement Calculator'!$B$68,BT631+1,NA())</f>
        <v>#N/A</v>
      </c>
      <c r="BW632" s="43" t="str">
        <f t="shared" si="198"/>
        <v/>
      </c>
      <c r="BX632" s="43" t="e">
        <f t="shared" si="199"/>
        <v>#N/A</v>
      </c>
      <c r="BY632" s="43" t="e">
        <f>IF(BY631&lt;'Retirement Calculator'!$B$68,BY631+1,NA())</f>
        <v>#N/A</v>
      </c>
    </row>
    <row r="633" spans="1:77">
      <c r="A633" s="44"/>
      <c r="B633" s="12" t="e">
        <f xml:space="preserve"> IF(ISERROR(F633),NA(),AI633)</f>
        <v>#N/A</v>
      </c>
      <c r="C633" s="71"/>
      <c r="D633" s="104"/>
      <c r="E633" s="99"/>
      <c r="F633" s="102" t="e">
        <f t="shared" si="183"/>
        <v>#N/A</v>
      </c>
      <c r="G633" s="103" t="str">
        <f>IF(D633="","",(D633+G632)*(1+((1+'Retirement Calculator'!$B$56)^(1/12)-1)))</f>
        <v/>
      </c>
      <c r="H633" s="55" t="str">
        <f>IF(C633="","",FV((1+'Retirement Calculator'!$B$56)^(1/12)-1,AI633,-C633,,0))</f>
        <v/>
      </c>
      <c r="I633" s="71"/>
      <c r="J633" s="99"/>
      <c r="K633" s="99"/>
      <c r="L633" s="102" t="e">
        <f t="shared" si="184"/>
        <v>#N/A</v>
      </c>
      <c r="M633" s="12" t="str">
        <f>IF(I633="","",FV((1+'Retirement Calculator'!$B$57)^(1/12)-1,AR633,-I633,,0))</f>
        <v/>
      </c>
      <c r="N633" s="12" t="str">
        <f>IF(J633="","",(J633+N632)*(1+((1+'Retirement Calculator'!$B$57)^(1/12)-1)))</f>
        <v/>
      </c>
      <c r="O633" s="71"/>
      <c r="P633" s="71"/>
      <c r="Q633" s="99"/>
      <c r="R633" s="69" t="e">
        <f t="shared" si="185"/>
        <v>#N/A</v>
      </c>
      <c r="S633" s="12" t="str">
        <f>IF(O633="","",FV((1+'Retirement Calculator'!$B$58)^(1/12)-1,BA633,-O633,,0))</f>
        <v/>
      </c>
      <c r="T633" s="43" t="str">
        <f>IF(P633="","",(P633+T632)*(1+((1+'Retirement Calculator'!$B$58)^(1/12)-1)))</f>
        <v/>
      </c>
      <c r="U633" s="71"/>
      <c r="V633" s="99"/>
      <c r="W633" s="108" t="str">
        <f>IF(U633="","",(U633+W632)*(1+((1+'Retirement Calculator'!$C$65)^(1/12)-1)))</f>
        <v/>
      </c>
      <c r="X633" s="73">
        <f t="shared" si="180"/>
        <v>0</v>
      </c>
      <c r="Y633" s="83" t="str">
        <f>IF(ISERROR(B633),"",SUM($X$5:X633))</f>
        <v/>
      </c>
      <c r="Z633" s="73">
        <f t="shared" si="181"/>
        <v>0</v>
      </c>
      <c r="AA633" s="83" t="str">
        <f>IF(ISERROR(B633),"",IF(Z633=0,NA(),SUM($Z$5:Z633)))</f>
        <v/>
      </c>
      <c r="AB633" s="83">
        <f t="shared" si="182"/>
        <v>0</v>
      </c>
      <c r="AC633" s="83" t="str">
        <f>IF(ISERROR(B633),"",IF(AB633=0,NA(),SUM($AB$5:AB633)))</f>
        <v/>
      </c>
      <c r="AD633" s="68" t="str">
        <f>IF(ISERROR(AI633),"",IF(AG633=AG632+1,AD632*(1+'Retirement Calculator'!$B$6),AD632))</f>
        <v/>
      </c>
      <c r="AE633" s="135"/>
      <c r="AF633" s="83" t="str">
        <f>IF(AE633="","",NPER((1+'Retirement Calculator'!$B$15)/(1+'Retirement Calculator'!$B$14)-1,-12*AE633,AA633,,1))</f>
        <v/>
      </c>
      <c r="AG633" s="129" t="str">
        <f t="shared" si="186"/>
        <v/>
      </c>
      <c r="AH633" s="43" t="e">
        <f t="shared" si="187"/>
        <v>#N/A</v>
      </c>
      <c r="AI633" s="43" t="e">
        <f>IF(AI632&lt;'Retirement Calculator'!$B$68,AI632+1,NA())</f>
        <v>#N/A</v>
      </c>
      <c r="AJ633" s="47" t="str">
        <f>IF(ISERROR(AI633),"",IF(AG633=AG632+1,AJ632*(1+'Retirement Calculator'!$B$67),AJ632))</f>
        <v/>
      </c>
      <c r="AK633" s="43" t="e">
        <f>IF(ISERROR(AJ633),"",FV((1+'Retirement Calculator'!$B$56)^(1/12)-1,AI633,-AJ633,,0))</f>
        <v>#N/A</v>
      </c>
      <c r="AL633" s="47">
        <f>SUM($AJ$5:AJ633)</f>
        <v>15743347.467671828</v>
      </c>
      <c r="AN633" s="43" t="str">
        <f>IF(C633="","",SUM($C$5:C633))</f>
        <v/>
      </c>
      <c r="AP633" s="43" t="str">
        <f t="shared" si="188"/>
        <v/>
      </c>
      <c r="AQ633" s="43" t="e">
        <f t="shared" si="189"/>
        <v>#N/A</v>
      </c>
      <c r="AR633" s="43" t="e">
        <f>IF(AR632&lt;'Retirement Calculator'!$B$68,AR632+1,NA())</f>
        <v>#N/A</v>
      </c>
      <c r="AS633" s="45" t="str">
        <f>IF(ISERROR(AR633),"",IF(AP633=AP632+1,AS632*(1+'Retirement Calculator'!$B$67),AS632))</f>
        <v/>
      </c>
      <c r="AT633" s="43" t="e">
        <f>IF(ISERROR(AS633),"",FV((1+'Retirement Calculator'!$B$57)^(1/12)-1,AR633,-AS633,,0))</f>
        <v>#N/A</v>
      </c>
      <c r="AU633" s="47" t="e">
        <f>SUM($AJ$5:AS633)</f>
        <v>#N/A</v>
      </c>
      <c r="AW633" s="43" t="str">
        <f>IF(I633="","",SUM($I$5:I633))</f>
        <v/>
      </c>
      <c r="AY633" s="43" t="str">
        <f t="shared" si="190"/>
        <v/>
      </c>
      <c r="AZ633" s="43" t="e">
        <f t="shared" si="191"/>
        <v>#N/A</v>
      </c>
      <c r="BA633" s="43" t="e">
        <f>IF(BA632&lt;'Retirement Calculator'!$B$68,BA632+1,NA())</f>
        <v>#N/A</v>
      </c>
      <c r="BB633" s="45" t="str">
        <f>IF(ISERROR(BA633),"",IF(AY633=AY632+1,BB632*(1+'Retirement Calculator'!$B$67),BB632))</f>
        <v/>
      </c>
      <c r="BC633" s="43" t="e">
        <f>IF(ISERROR(BB633),"",FV((1+'Retirement Calculator'!$B$58)^(1/12)-1,BA633,-BB633,,0))</f>
        <v>#N/A</v>
      </c>
      <c r="BD633" s="47" t="e">
        <f>SUM($AJ$5:BB633)</f>
        <v>#N/A</v>
      </c>
      <c r="BF633" s="43" t="str">
        <f>IF(O633="","",SUM($O$5:O633))</f>
        <v/>
      </c>
      <c r="BH633" s="43" t="str">
        <f t="shared" si="192"/>
        <v/>
      </c>
      <c r="BI633" s="43" t="e">
        <f t="shared" si="193"/>
        <v>#N/A</v>
      </c>
      <c r="BJ633" s="43" t="e">
        <f>IF(BJ632&lt;'Retirement Calculator'!$B$68,BJ632+1,NA())</f>
        <v>#N/A</v>
      </c>
      <c r="BM633" s="43" t="str">
        <f t="shared" si="194"/>
        <v/>
      </c>
      <c r="BN633" s="43" t="e">
        <f t="shared" si="195"/>
        <v>#N/A</v>
      </c>
      <c r="BO633" s="43" t="e">
        <f>IF(BO632&lt;'Retirement Calculator'!$B$68,BO632+1,NA())</f>
        <v>#N/A</v>
      </c>
      <c r="BR633" s="43" t="str">
        <f t="shared" si="196"/>
        <v/>
      </c>
      <c r="BS633" s="43" t="e">
        <f t="shared" si="197"/>
        <v>#N/A</v>
      </c>
      <c r="BT633" s="43" t="e">
        <f>IF(BT632&lt;'Retirement Calculator'!$B$68,BT632+1,NA())</f>
        <v>#N/A</v>
      </c>
      <c r="BW633" s="43" t="str">
        <f t="shared" si="198"/>
        <v/>
      </c>
      <c r="BX633" s="43" t="e">
        <f t="shared" si="199"/>
        <v>#N/A</v>
      </c>
      <c r="BY633" s="43" t="e">
        <f>IF(BY632&lt;'Retirement Calculator'!$B$68,BY632+1,NA())</f>
        <v>#N/A</v>
      </c>
    </row>
    <row r="634" spans="1:77">
      <c r="A634" s="44"/>
      <c r="B634" s="12" t="e">
        <f xml:space="preserve"> IF(ISERROR(F634),NA(),AI634)</f>
        <v>#N/A</v>
      </c>
      <c r="C634" s="71"/>
      <c r="D634" s="104"/>
      <c r="E634" s="99"/>
      <c r="F634" s="102" t="e">
        <f t="shared" si="183"/>
        <v>#N/A</v>
      </c>
      <c r="G634" s="103" t="str">
        <f>IF(D634="","",(D634+G633)*(1+((1+'Retirement Calculator'!$B$56)^(1/12)-1)))</f>
        <v/>
      </c>
      <c r="H634" s="55" t="str">
        <f>IF(C634="","",FV((1+'Retirement Calculator'!$B$56)^(1/12)-1,AI634,-C634,,0))</f>
        <v/>
      </c>
      <c r="I634" s="71"/>
      <c r="J634" s="99"/>
      <c r="K634" s="99"/>
      <c r="L634" s="102" t="e">
        <f t="shared" si="184"/>
        <v>#N/A</v>
      </c>
      <c r="M634" s="12" t="str">
        <f>IF(I634="","",FV((1+'Retirement Calculator'!$B$57)^(1/12)-1,AR634,-I634,,0))</f>
        <v/>
      </c>
      <c r="N634" s="12" t="str">
        <f>IF(J634="","",(J634+N633)*(1+((1+'Retirement Calculator'!$B$57)^(1/12)-1)))</f>
        <v/>
      </c>
      <c r="O634" s="71"/>
      <c r="P634" s="71"/>
      <c r="Q634" s="99"/>
      <c r="R634" s="69" t="e">
        <f t="shared" si="185"/>
        <v>#N/A</v>
      </c>
      <c r="S634" s="12" t="str">
        <f>IF(O634="","",FV((1+'Retirement Calculator'!$B$58)^(1/12)-1,BA634,-O634,,0))</f>
        <v/>
      </c>
      <c r="T634" s="43" t="str">
        <f>IF(P634="","",(P634+T633)*(1+((1+'Retirement Calculator'!$B$58)^(1/12)-1)))</f>
        <v/>
      </c>
      <c r="U634" s="71"/>
      <c r="V634" s="99"/>
      <c r="W634" s="108" t="str">
        <f>IF(U634="","",(U634+W633)*(1+((1+'Retirement Calculator'!$C$65)^(1/12)-1)))</f>
        <v/>
      </c>
      <c r="X634" s="73">
        <f t="shared" si="180"/>
        <v>0</v>
      </c>
      <c r="Y634" s="83" t="str">
        <f>IF(ISERROR(B634),"",SUM($X$5:X634))</f>
        <v/>
      </c>
      <c r="Z634" s="73">
        <f t="shared" si="181"/>
        <v>0</v>
      </c>
      <c r="AA634" s="83" t="str">
        <f>IF(ISERROR(B634),"",IF(Z634=0,NA(),SUM($Z$5:Z634)))</f>
        <v/>
      </c>
      <c r="AB634" s="83">
        <f t="shared" si="182"/>
        <v>0</v>
      </c>
      <c r="AC634" s="83" t="str">
        <f>IF(ISERROR(B634),"",IF(AB634=0,NA(),SUM($AB$5:AB634)))</f>
        <v/>
      </c>
      <c r="AD634" s="68" t="str">
        <f>IF(ISERROR(AI634),"",IF(AG634=AG633+1,AD633*(1+'Retirement Calculator'!$B$6),AD633))</f>
        <v/>
      </c>
      <c r="AE634" s="135"/>
      <c r="AF634" s="83" t="str">
        <f>IF(AE634="","",NPER((1+'Retirement Calculator'!$B$15)/(1+'Retirement Calculator'!$B$14)-1,-12*AE634,AA634,,1))</f>
        <v/>
      </c>
      <c r="AG634" s="129" t="str">
        <f t="shared" si="186"/>
        <v/>
      </c>
      <c r="AH634" s="43" t="e">
        <f t="shared" si="187"/>
        <v>#N/A</v>
      </c>
      <c r="AI634" s="43" t="e">
        <f>IF(AI633&lt;'Retirement Calculator'!$B$68,AI633+1,NA())</f>
        <v>#N/A</v>
      </c>
      <c r="AJ634" s="47" t="str">
        <f>IF(ISERROR(AI634),"",IF(AG634=AG633+1,AJ633*(1+'Retirement Calculator'!$B$67),AJ633))</f>
        <v/>
      </c>
      <c r="AK634" s="43" t="e">
        <f>IF(ISERROR(AJ634),"",FV((1+'Retirement Calculator'!$B$56)^(1/12)-1,AI634,-AJ634,,0))</f>
        <v>#N/A</v>
      </c>
      <c r="AL634" s="47">
        <f>SUM($AJ$5:AJ634)</f>
        <v>15743347.467671828</v>
      </c>
      <c r="AN634" s="43" t="str">
        <f>IF(C634="","",SUM($C$5:C634))</f>
        <v/>
      </c>
      <c r="AP634" s="43" t="str">
        <f t="shared" si="188"/>
        <v/>
      </c>
      <c r="AQ634" s="43" t="e">
        <f t="shared" si="189"/>
        <v>#N/A</v>
      </c>
      <c r="AR634" s="43" t="e">
        <f>IF(AR633&lt;'Retirement Calculator'!$B$68,AR633+1,NA())</f>
        <v>#N/A</v>
      </c>
      <c r="AS634" s="45" t="str">
        <f>IF(ISERROR(AR634),"",IF(AP634=AP633+1,AS633*(1+'Retirement Calculator'!$B$67),AS633))</f>
        <v/>
      </c>
      <c r="AT634" s="43" t="e">
        <f>IF(ISERROR(AS634),"",FV((1+'Retirement Calculator'!$B$57)^(1/12)-1,AR634,-AS634,,0))</f>
        <v>#N/A</v>
      </c>
      <c r="AU634" s="47" t="e">
        <f>SUM($AJ$5:AS634)</f>
        <v>#N/A</v>
      </c>
      <c r="AW634" s="43" t="str">
        <f>IF(I634="","",SUM($I$5:I634))</f>
        <v/>
      </c>
      <c r="AY634" s="43" t="str">
        <f t="shared" si="190"/>
        <v/>
      </c>
      <c r="AZ634" s="43" t="e">
        <f t="shared" si="191"/>
        <v>#N/A</v>
      </c>
      <c r="BA634" s="43" t="e">
        <f>IF(BA633&lt;'Retirement Calculator'!$B$68,BA633+1,NA())</f>
        <v>#N/A</v>
      </c>
      <c r="BB634" s="45" t="str">
        <f>IF(ISERROR(BA634),"",IF(AY634=AY633+1,BB633*(1+'Retirement Calculator'!$B$67),BB633))</f>
        <v/>
      </c>
      <c r="BC634" s="43" t="e">
        <f>IF(ISERROR(BB634),"",FV((1+'Retirement Calculator'!$B$58)^(1/12)-1,BA634,-BB634,,0))</f>
        <v>#N/A</v>
      </c>
      <c r="BD634" s="47" t="e">
        <f>SUM($AJ$5:BB634)</f>
        <v>#N/A</v>
      </c>
      <c r="BF634" s="43" t="str">
        <f>IF(O634="","",SUM($O$5:O634))</f>
        <v/>
      </c>
      <c r="BH634" s="43" t="str">
        <f t="shared" si="192"/>
        <v/>
      </c>
      <c r="BI634" s="43" t="e">
        <f t="shared" si="193"/>
        <v>#N/A</v>
      </c>
      <c r="BJ634" s="43" t="e">
        <f>IF(BJ633&lt;'Retirement Calculator'!$B$68,BJ633+1,NA())</f>
        <v>#N/A</v>
      </c>
      <c r="BM634" s="43" t="str">
        <f t="shared" si="194"/>
        <v/>
      </c>
      <c r="BN634" s="43" t="e">
        <f t="shared" si="195"/>
        <v>#N/A</v>
      </c>
      <c r="BO634" s="43" t="e">
        <f>IF(BO633&lt;'Retirement Calculator'!$B$68,BO633+1,NA())</f>
        <v>#N/A</v>
      </c>
      <c r="BR634" s="43" t="str">
        <f t="shared" si="196"/>
        <v/>
      </c>
      <c r="BS634" s="43" t="e">
        <f t="shared" si="197"/>
        <v>#N/A</v>
      </c>
      <c r="BT634" s="43" t="e">
        <f>IF(BT633&lt;'Retirement Calculator'!$B$68,BT633+1,NA())</f>
        <v>#N/A</v>
      </c>
      <c r="BW634" s="43" t="str">
        <f t="shared" si="198"/>
        <v/>
      </c>
      <c r="BX634" s="43" t="e">
        <f t="shared" si="199"/>
        <v>#N/A</v>
      </c>
      <c r="BY634" s="43" t="e">
        <f>IF(BY633&lt;'Retirement Calculator'!$B$68,BY633+1,NA())</f>
        <v>#N/A</v>
      </c>
    </row>
    <row r="635" spans="1:77">
      <c r="A635" s="44"/>
      <c r="B635" s="12" t="e">
        <f xml:space="preserve"> IF(ISERROR(F635),NA(),AI635)</f>
        <v>#N/A</v>
      </c>
      <c r="C635" s="71"/>
      <c r="D635" s="104"/>
      <c r="E635" s="99"/>
      <c r="F635" s="102" t="e">
        <f t="shared" si="183"/>
        <v>#N/A</v>
      </c>
      <c r="G635" s="103" t="str">
        <f>IF(D635="","",(D635+G634)*(1+((1+'Retirement Calculator'!$B$56)^(1/12)-1)))</f>
        <v/>
      </c>
      <c r="H635" s="55" t="str">
        <f>IF(C635="","",FV((1+'Retirement Calculator'!$B$56)^(1/12)-1,AI635,-C635,,0))</f>
        <v/>
      </c>
      <c r="I635" s="71"/>
      <c r="J635" s="99"/>
      <c r="K635" s="99"/>
      <c r="L635" s="102" t="e">
        <f t="shared" si="184"/>
        <v>#N/A</v>
      </c>
      <c r="M635" s="12" t="str">
        <f>IF(I635="","",FV((1+'Retirement Calculator'!$B$57)^(1/12)-1,AR635,-I635,,0))</f>
        <v/>
      </c>
      <c r="N635" s="12" t="str">
        <f>IF(J635="","",(J635+N634)*(1+((1+'Retirement Calculator'!$B$57)^(1/12)-1)))</f>
        <v/>
      </c>
      <c r="O635" s="71"/>
      <c r="P635" s="71"/>
      <c r="Q635" s="99"/>
      <c r="R635" s="69" t="e">
        <f t="shared" si="185"/>
        <v>#N/A</v>
      </c>
      <c r="S635" s="12" t="str">
        <f>IF(O635="","",FV((1+'Retirement Calculator'!$B$58)^(1/12)-1,BA635,-O635,,0))</f>
        <v/>
      </c>
      <c r="T635" s="43" t="str">
        <f>IF(P635="","",(P635+T634)*(1+((1+'Retirement Calculator'!$B$58)^(1/12)-1)))</f>
        <v/>
      </c>
      <c r="U635" s="71"/>
      <c r="V635" s="99"/>
      <c r="W635" s="108" t="str">
        <f>IF(U635="","",(U635+W634)*(1+((1+'Retirement Calculator'!$C$65)^(1/12)-1)))</f>
        <v/>
      </c>
      <c r="X635" s="73">
        <f t="shared" si="180"/>
        <v>0</v>
      </c>
      <c r="Y635" s="83" t="str">
        <f>IF(ISERROR(B635),"",SUM($X$5:X635))</f>
        <v/>
      </c>
      <c r="Z635" s="73">
        <f t="shared" si="181"/>
        <v>0</v>
      </c>
      <c r="AA635" s="83" t="str">
        <f>IF(ISERROR(B635),"",IF(Z635=0,NA(),SUM($Z$5:Z635)))</f>
        <v/>
      </c>
      <c r="AB635" s="83">
        <f t="shared" si="182"/>
        <v>0</v>
      </c>
      <c r="AC635" s="83" t="str">
        <f>IF(ISERROR(B635),"",IF(AB635=0,NA(),SUM($AB$5:AB635)))</f>
        <v/>
      </c>
      <c r="AD635" s="68" t="str">
        <f>IF(ISERROR(AI635),"",IF(AG635=AG634+1,AD634*(1+'Retirement Calculator'!$B$6),AD634))</f>
        <v/>
      </c>
      <c r="AE635" s="135"/>
      <c r="AF635" s="83" t="str">
        <f>IF(AE635="","",NPER((1+'Retirement Calculator'!$B$15)/(1+'Retirement Calculator'!$B$14)-1,-12*AE635,AA635,,1))</f>
        <v/>
      </c>
      <c r="AG635" s="129" t="str">
        <f t="shared" si="186"/>
        <v/>
      </c>
      <c r="AH635" s="43" t="e">
        <f t="shared" si="187"/>
        <v>#N/A</v>
      </c>
      <c r="AI635" s="43" t="e">
        <f>IF(AI634&lt;'Retirement Calculator'!$B$68,AI634+1,NA())</f>
        <v>#N/A</v>
      </c>
      <c r="AJ635" s="47" t="str">
        <f>IF(ISERROR(AI635),"",IF(AG635=AG634+1,AJ634*(1+'Retirement Calculator'!$B$67),AJ634))</f>
        <v/>
      </c>
      <c r="AK635" s="43" t="e">
        <f>IF(ISERROR(AJ635),"",FV((1+'Retirement Calculator'!$B$56)^(1/12)-1,AI635,-AJ635,,0))</f>
        <v>#N/A</v>
      </c>
      <c r="AL635" s="47">
        <f>SUM($AJ$5:AJ635)</f>
        <v>15743347.467671828</v>
      </c>
      <c r="AN635" s="43" t="str">
        <f>IF(C635="","",SUM($C$5:C635))</f>
        <v/>
      </c>
      <c r="AP635" s="43" t="str">
        <f t="shared" si="188"/>
        <v/>
      </c>
      <c r="AQ635" s="43" t="e">
        <f t="shared" si="189"/>
        <v>#N/A</v>
      </c>
      <c r="AR635" s="43" t="e">
        <f>IF(AR634&lt;'Retirement Calculator'!$B$68,AR634+1,NA())</f>
        <v>#N/A</v>
      </c>
      <c r="AS635" s="45" t="str">
        <f>IF(ISERROR(AR635),"",IF(AP635=AP634+1,AS634*(1+'Retirement Calculator'!$B$67),AS634))</f>
        <v/>
      </c>
      <c r="AT635" s="43" t="e">
        <f>IF(ISERROR(AS635),"",FV((1+'Retirement Calculator'!$B$57)^(1/12)-1,AR635,-AS635,,0))</f>
        <v>#N/A</v>
      </c>
      <c r="AU635" s="47" t="e">
        <f>SUM($AJ$5:AS635)</f>
        <v>#N/A</v>
      </c>
      <c r="AW635" s="43" t="str">
        <f>IF(I635="","",SUM($I$5:I635))</f>
        <v/>
      </c>
      <c r="AY635" s="43" t="str">
        <f t="shared" si="190"/>
        <v/>
      </c>
      <c r="AZ635" s="43" t="e">
        <f t="shared" si="191"/>
        <v>#N/A</v>
      </c>
      <c r="BA635" s="43" t="e">
        <f>IF(BA634&lt;'Retirement Calculator'!$B$68,BA634+1,NA())</f>
        <v>#N/A</v>
      </c>
      <c r="BB635" s="45" t="str">
        <f>IF(ISERROR(BA635),"",IF(AY635=AY634+1,BB634*(1+'Retirement Calculator'!$B$67),BB634))</f>
        <v/>
      </c>
      <c r="BC635" s="43" t="e">
        <f>IF(ISERROR(BB635),"",FV((1+'Retirement Calculator'!$B$58)^(1/12)-1,BA635,-BB635,,0))</f>
        <v>#N/A</v>
      </c>
      <c r="BD635" s="47" t="e">
        <f>SUM($AJ$5:BB635)</f>
        <v>#N/A</v>
      </c>
      <c r="BF635" s="43" t="str">
        <f>IF(O635="","",SUM($O$5:O635))</f>
        <v/>
      </c>
      <c r="BH635" s="43" t="str">
        <f t="shared" si="192"/>
        <v/>
      </c>
      <c r="BI635" s="43" t="e">
        <f t="shared" si="193"/>
        <v>#N/A</v>
      </c>
      <c r="BJ635" s="43" t="e">
        <f>IF(BJ634&lt;'Retirement Calculator'!$B$68,BJ634+1,NA())</f>
        <v>#N/A</v>
      </c>
      <c r="BM635" s="43" t="str">
        <f t="shared" si="194"/>
        <v/>
      </c>
      <c r="BN635" s="43" t="e">
        <f t="shared" si="195"/>
        <v>#N/A</v>
      </c>
      <c r="BO635" s="43" t="e">
        <f>IF(BO634&lt;'Retirement Calculator'!$B$68,BO634+1,NA())</f>
        <v>#N/A</v>
      </c>
      <c r="BR635" s="43" t="str">
        <f t="shared" si="196"/>
        <v/>
      </c>
      <c r="BS635" s="43" t="e">
        <f t="shared" si="197"/>
        <v>#N/A</v>
      </c>
      <c r="BT635" s="43" t="e">
        <f>IF(BT634&lt;'Retirement Calculator'!$B$68,BT634+1,NA())</f>
        <v>#N/A</v>
      </c>
      <c r="BW635" s="43" t="str">
        <f t="shared" si="198"/>
        <v/>
      </c>
      <c r="BX635" s="43" t="e">
        <f t="shared" si="199"/>
        <v>#N/A</v>
      </c>
      <c r="BY635" s="43" t="e">
        <f>IF(BY634&lt;'Retirement Calculator'!$B$68,BY634+1,NA())</f>
        <v>#N/A</v>
      </c>
    </row>
    <row r="636" spans="1:77">
      <c r="A636" s="44"/>
      <c r="B636" s="12" t="e">
        <f xml:space="preserve"> IF(ISERROR(F636),NA(),AI636)</f>
        <v>#N/A</v>
      </c>
      <c r="C636" s="71"/>
      <c r="D636" s="104"/>
      <c r="E636" s="99"/>
      <c r="F636" s="102" t="e">
        <f t="shared" si="183"/>
        <v>#N/A</v>
      </c>
      <c r="G636" s="103" t="str">
        <f>IF(D636="","",(D636+G635)*(1+((1+'Retirement Calculator'!$B$56)^(1/12)-1)))</f>
        <v/>
      </c>
      <c r="H636" s="55" t="str">
        <f>IF(C636="","",FV((1+'Retirement Calculator'!$B$56)^(1/12)-1,AI636,-C636,,0))</f>
        <v/>
      </c>
      <c r="I636" s="71"/>
      <c r="J636" s="99"/>
      <c r="K636" s="99"/>
      <c r="L636" s="102" t="e">
        <f t="shared" si="184"/>
        <v>#N/A</v>
      </c>
      <c r="M636" s="12" t="str">
        <f>IF(I636="","",FV((1+'Retirement Calculator'!$B$57)^(1/12)-1,AR636,-I636,,0))</f>
        <v/>
      </c>
      <c r="N636" s="12" t="str">
        <f>IF(J636="","",(J636+N635)*(1+((1+'Retirement Calculator'!$B$57)^(1/12)-1)))</f>
        <v/>
      </c>
      <c r="O636" s="71"/>
      <c r="P636" s="71"/>
      <c r="Q636" s="99"/>
      <c r="R636" s="69" t="e">
        <f t="shared" si="185"/>
        <v>#N/A</v>
      </c>
      <c r="S636" s="12" t="str">
        <f>IF(O636="","",FV((1+'Retirement Calculator'!$B$58)^(1/12)-1,BA636,-O636,,0))</f>
        <v/>
      </c>
      <c r="T636" s="43" t="str">
        <f>IF(P636="","",(P636+T635)*(1+((1+'Retirement Calculator'!$B$58)^(1/12)-1)))</f>
        <v/>
      </c>
      <c r="U636" s="71"/>
      <c r="V636" s="99"/>
      <c r="W636" s="108" t="str">
        <f>IF(U636="","",(U636+W635)*(1+((1+'Retirement Calculator'!$C$65)^(1/12)-1)))</f>
        <v/>
      </c>
      <c r="X636" s="73">
        <f t="shared" si="180"/>
        <v>0</v>
      </c>
      <c r="Y636" s="83" t="str">
        <f>IF(ISERROR(B636),"",SUM($X$5:X636))</f>
        <v/>
      </c>
      <c r="Z636" s="73">
        <f t="shared" si="181"/>
        <v>0</v>
      </c>
      <c r="AA636" s="83" t="str">
        <f>IF(ISERROR(B636),"",IF(Z636=0,NA(),SUM($Z$5:Z636)))</f>
        <v/>
      </c>
      <c r="AB636" s="83">
        <f t="shared" si="182"/>
        <v>0</v>
      </c>
      <c r="AC636" s="83" t="str">
        <f>IF(ISERROR(B636),"",IF(AB636=0,NA(),SUM($AB$5:AB636)))</f>
        <v/>
      </c>
      <c r="AD636" s="68" t="str">
        <f>IF(ISERROR(AI636),"",IF(AG636=AG635+1,AD635*(1+'Retirement Calculator'!$B$6),AD635))</f>
        <v/>
      </c>
      <c r="AE636" s="135"/>
      <c r="AF636" s="83" t="str">
        <f>IF(AE636="","",NPER((1+'Retirement Calculator'!$B$15)/(1+'Retirement Calculator'!$B$14)-1,-12*AE636,AA636,,1))</f>
        <v/>
      </c>
      <c r="AG636" s="129" t="str">
        <f t="shared" si="186"/>
        <v/>
      </c>
      <c r="AH636" s="43" t="e">
        <f t="shared" si="187"/>
        <v>#N/A</v>
      </c>
      <c r="AI636" s="43" t="e">
        <f>IF(AI635&lt;'Retirement Calculator'!$B$68,AI635+1,NA())</f>
        <v>#N/A</v>
      </c>
      <c r="AJ636" s="47" t="str">
        <f>IF(ISERROR(AI636),"",IF(AG636=AG635+1,AJ635*(1+'Retirement Calculator'!$B$67),AJ635))</f>
        <v/>
      </c>
      <c r="AK636" s="43" t="e">
        <f>IF(ISERROR(AJ636),"",FV((1+'Retirement Calculator'!$B$56)^(1/12)-1,AI636,-AJ636,,0))</f>
        <v>#N/A</v>
      </c>
      <c r="AL636" s="47">
        <f>SUM($AJ$5:AJ636)</f>
        <v>15743347.467671828</v>
      </c>
      <c r="AN636" s="43" t="str">
        <f>IF(C636="","",SUM($C$5:C636))</f>
        <v/>
      </c>
      <c r="AP636" s="43" t="str">
        <f t="shared" si="188"/>
        <v/>
      </c>
      <c r="AQ636" s="43" t="e">
        <f t="shared" si="189"/>
        <v>#N/A</v>
      </c>
      <c r="AR636" s="43" t="e">
        <f>IF(AR635&lt;'Retirement Calculator'!$B$68,AR635+1,NA())</f>
        <v>#N/A</v>
      </c>
      <c r="AS636" s="45" t="str">
        <f>IF(ISERROR(AR636),"",IF(AP636=AP635+1,AS635*(1+'Retirement Calculator'!$B$67),AS635))</f>
        <v/>
      </c>
      <c r="AT636" s="43" t="e">
        <f>IF(ISERROR(AS636),"",FV((1+'Retirement Calculator'!$B$57)^(1/12)-1,AR636,-AS636,,0))</f>
        <v>#N/A</v>
      </c>
      <c r="AU636" s="47" t="e">
        <f>SUM($AJ$5:AS636)</f>
        <v>#N/A</v>
      </c>
      <c r="AW636" s="43" t="str">
        <f>IF(I636="","",SUM($I$5:I636))</f>
        <v/>
      </c>
      <c r="AY636" s="43" t="str">
        <f t="shared" si="190"/>
        <v/>
      </c>
      <c r="AZ636" s="43" t="e">
        <f t="shared" si="191"/>
        <v>#N/A</v>
      </c>
      <c r="BA636" s="43" t="e">
        <f>IF(BA635&lt;'Retirement Calculator'!$B$68,BA635+1,NA())</f>
        <v>#N/A</v>
      </c>
      <c r="BB636" s="45" t="str">
        <f>IF(ISERROR(BA636),"",IF(AY636=AY635+1,BB635*(1+'Retirement Calculator'!$B$67),BB635))</f>
        <v/>
      </c>
      <c r="BC636" s="43" t="e">
        <f>IF(ISERROR(BB636),"",FV((1+'Retirement Calculator'!$B$58)^(1/12)-1,BA636,-BB636,,0))</f>
        <v>#N/A</v>
      </c>
      <c r="BD636" s="47" t="e">
        <f>SUM($AJ$5:BB636)</f>
        <v>#N/A</v>
      </c>
      <c r="BF636" s="43" t="str">
        <f>IF(O636="","",SUM($O$5:O636))</f>
        <v/>
      </c>
      <c r="BH636" s="43" t="str">
        <f t="shared" si="192"/>
        <v/>
      </c>
      <c r="BI636" s="43" t="e">
        <f t="shared" si="193"/>
        <v>#N/A</v>
      </c>
      <c r="BJ636" s="43" t="e">
        <f>IF(BJ635&lt;'Retirement Calculator'!$B$68,BJ635+1,NA())</f>
        <v>#N/A</v>
      </c>
      <c r="BM636" s="43" t="str">
        <f t="shared" si="194"/>
        <v/>
      </c>
      <c r="BN636" s="43" t="e">
        <f t="shared" si="195"/>
        <v>#N/A</v>
      </c>
      <c r="BO636" s="43" t="e">
        <f>IF(BO635&lt;'Retirement Calculator'!$B$68,BO635+1,NA())</f>
        <v>#N/A</v>
      </c>
      <c r="BR636" s="43" t="str">
        <f t="shared" si="196"/>
        <v/>
      </c>
      <c r="BS636" s="43" t="e">
        <f t="shared" si="197"/>
        <v>#N/A</v>
      </c>
      <c r="BT636" s="43" t="e">
        <f>IF(BT635&lt;'Retirement Calculator'!$B$68,BT635+1,NA())</f>
        <v>#N/A</v>
      </c>
      <c r="BW636" s="43" t="str">
        <f t="shared" si="198"/>
        <v/>
      </c>
      <c r="BX636" s="43" t="e">
        <f t="shared" si="199"/>
        <v>#N/A</v>
      </c>
      <c r="BY636" s="43" t="e">
        <f>IF(BY635&lt;'Retirement Calculator'!$B$68,BY635+1,NA())</f>
        <v>#N/A</v>
      </c>
    </row>
    <row r="637" spans="1:77">
      <c r="A637" s="44"/>
      <c r="B637" s="12" t="e">
        <f xml:space="preserve"> IF(ISERROR(F637),NA(),AI637)</f>
        <v>#N/A</v>
      </c>
      <c r="C637" s="71"/>
      <c r="D637" s="104"/>
      <c r="E637" s="99"/>
      <c r="F637" s="102" t="e">
        <f t="shared" si="183"/>
        <v>#N/A</v>
      </c>
      <c r="G637" s="103" t="str">
        <f>IF(D637="","",(D637+G636)*(1+((1+'Retirement Calculator'!$B$56)^(1/12)-1)))</f>
        <v/>
      </c>
      <c r="H637" s="55" t="str">
        <f>IF(C637="","",FV((1+'Retirement Calculator'!$B$56)^(1/12)-1,AI637,-C637,,0))</f>
        <v/>
      </c>
      <c r="I637" s="71"/>
      <c r="J637" s="99"/>
      <c r="K637" s="99"/>
      <c r="L637" s="102" t="e">
        <f t="shared" si="184"/>
        <v>#N/A</v>
      </c>
      <c r="M637" s="12" t="str">
        <f>IF(I637="","",FV((1+'Retirement Calculator'!$B$57)^(1/12)-1,AR637,-I637,,0))</f>
        <v/>
      </c>
      <c r="N637" s="12" t="str">
        <f>IF(J637="","",(J637+N636)*(1+((1+'Retirement Calculator'!$B$57)^(1/12)-1)))</f>
        <v/>
      </c>
      <c r="O637" s="71"/>
      <c r="P637" s="71"/>
      <c r="Q637" s="99"/>
      <c r="R637" s="69" t="e">
        <f t="shared" si="185"/>
        <v>#N/A</v>
      </c>
      <c r="S637" s="12" t="str">
        <f>IF(O637="","",FV((1+'Retirement Calculator'!$B$58)^(1/12)-1,BA637,-O637,,0))</f>
        <v/>
      </c>
      <c r="T637" s="43" t="str">
        <f>IF(P637="","",(P637+T636)*(1+((1+'Retirement Calculator'!$B$58)^(1/12)-1)))</f>
        <v/>
      </c>
      <c r="U637" s="71"/>
      <c r="V637" s="99"/>
      <c r="W637" s="108" t="str">
        <f>IF(U637="","",(U637+W636)*(1+((1+'Retirement Calculator'!$C$65)^(1/12)-1)))</f>
        <v/>
      </c>
      <c r="X637" s="73">
        <f t="shared" si="180"/>
        <v>0</v>
      </c>
      <c r="Y637" s="83" t="str">
        <f>IF(ISERROR(B637),"",SUM($X$5:X637))</f>
        <v/>
      </c>
      <c r="Z637" s="73">
        <f t="shared" si="181"/>
        <v>0</v>
      </c>
      <c r="AA637" s="83" t="str">
        <f>IF(ISERROR(B637),"",IF(Z637=0,NA(),SUM($Z$5:Z637)))</f>
        <v/>
      </c>
      <c r="AB637" s="83">
        <f t="shared" si="182"/>
        <v>0</v>
      </c>
      <c r="AC637" s="83" t="str">
        <f>IF(ISERROR(B637),"",IF(AB637=0,NA(),SUM($AB$5:AB637)))</f>
        <v/>
      </c>
      <c r="AD637" s="68" t="str">
        <f>IF(ISERROR(AI637),"",IF(AG637=AG636+1,AD636*(1+'Retirement Calculator'!$B$6),AD636))</f>
        <v/>
      </c>
      <c r="AE637" s="135"/>
      <c r="AF637" s="83" t="str">
        <f>IF(AE637="","",NPER((1+'Retirement Calculator'!$B$15)/(1+'Retirement Calculator'!$B$14)-1,-12*AE637,AA637,,1))</f>
        <v/>
      </c>
      <c r="AG637" s="129" t="str">
        <f t="shared" si="186"/>
        <v/>
      </c>
      <c r="AH637" s="43" t="e">
        <f t="shared" si="187"/>
        <v>#N/A</v>
      </c>
      <c r="AI637" s="43" t="e">
        <f>IF(AI636&lt;'Retirement Calculator'!$B$68,AI636+1,NA())</f>
        <v>#N/A</v>
      </c>
      <c r="AJ637" s="47" t="str">
        <f>IF(ISERROR(AI637),"",IF(AG637=AG636+1,AJ636*(1+'Retirement Calculator'!$B$67),AJ636))</f>
        <v/>
      </c>
      <c r="AK637" s="43" t="e">
        <f>IF(ISERROR(AJ637),"",FV((1+'Retirement Calculator'!$B$56)^(1/12)-1,AI637,-AJ637,,0))</f>
        <v>#N/A</v>
      </c>
      <c r="AL637" s="47">
        <f>SUM($AJ$5:AJ637)</f>
        <v>15743347.467671828</v>
      </c>
      <c r="AN637" s="43" t="str">
        <f>IF(C637="","",SUM($C$5:C637))</f>
        <v/>
      </c>
      <c r="AP637" s="43" t="str">
        <f t="shared" si="188"/>
        <v/>
      </c>
      <c r="AQ637" s="43" t="e">
        <f t="shared" si="189"/>
        <v>#N/A</v>
      </c>
      <c r="AR637" s="43" t="e">
        <f>IF(AR636&lt;'Retirement Calculator'!$B$68,AR636+1,NA())</f>
        <v>#N/A</v>
      </c>
      <c r="AS637" s="45" t="str">
        <f>IF(ISERROR(AR637),"",IF(AP637=AP636+1,AS636*(1+'Retirement Calculator'!$B$67),AS636))</f>
        <v/>
      </c>
      <c r="AT637" s="43" t="e">
        <f>IF(ISERROR(AS637),"",FV((1+'Retirement Calculator'!$B$57)^(1/12)-1,AR637,-AS637,,0))</f>
        <v>#N/A</v>
      </c>
      <c r="AU637" s="47" t="e">
        <f>SUM($AJ$5:AS637)</f>
        <v>#N/A</v>
      </c>
      <c r="AW637" s="43" t="str">
        <f>IF(I637="","",SUM($I$5:I637))</f>
        <v/>
      </c>
      <c r="AY637" s="43" t="str">
        <f t="shared" si="190"/>
        <v/>
      </c>
      <c r="AZ637" s="43" t="e">
        <f t="shared" si="191"/>
        <v>#N/A</v>
      </c>
      <c r="BA637" s="43" t="e">
        <f>IF(BA636&lt;'Retirement Calculator'!$B$68,BA636+1,NA())</f>
        <v>#N/A</v>
      </c>
      <c r="BB637" s="45" t="str">
        <f>IF(ISERROR(BA637),"",IF(AY637=AY636+1,BB636*(1+'Retirement Calculator'!$B$67),BB636))</f>
        <v/>
      </c>
      <c r="BC637" s="43" t="e">
        <f>IF(ISERROR(BB637),"",FV((1+'Retirement Calculator'!$B$58)^(1/12)-1,BA637,-BB637,,0))</f>
        <v>#N/A</v>
      </c>
      <c r="BD637" s="47" t="e">
        <f>SUM($AJ$5:BB637)</f>
        <v>#N/A</v>
      </c>
      <c r="BF637" s="43" t="str">
        <f>IF(O637="","",SUM($O$5:O637))</f>
        <v/>
      </c>
      <c r="BH637" s="43" t="str">
        <f t="shared" si="192"/>
        <v/>
      </c>
      <c r="BI637" s="43" t="e">
        <f t="shared" si="193"/>
        <v>#N/A</v>
      </c>
      <c r="BJ637" s="43" t="e">
        <f>IF(BJ636&lt;'Retirement Calculator'!$B$68,BJ636+1,NA())</f>
        <v>#N/A</v>
      </c>
      <c r="BM637" s="43" t="str">
        <f t="shared" si="194"/>
        <v/>
      </c>
      <c r="BN637" s="43" t="e">
        <f t="shared" si="195"/>
        <v>#N/A</v>
      </c>
      <c r="BO637" s="43" t="e">
        <f>IF(BO636&lt;'Retirement Calculator'!$B$68,BO636+1,NA())</f>
        <v>#N/A</v>
      </c>
      <c r="BR637" s="43" t="str">
        <f t="shared" si="196"/>
        <v/>
      </c>
      <c r="BS637" s="43" t="e">
        <f t="shared" si="197"/>
        <v>#N/A</v>
      </c>
      <c r="BT637" s="43" t="e">
        <f>IF(BT636&lt;'Retirement Calculator'!$B$68,BT636+1,NA())</f>
        <v>#N/A</v>
      </c>
      <c r="BW637" s="43" t="str">
        <f t="shared" si="198"/>
        <v/>
      </c>
      <c r="BX637" s="43" t="e">
        <f t="shared" si="199"/>
        <v>#N/A</v>
      </c>
      <c r="BY637" s="43" t="e">
        <f>IF(BY636&lt;'Retirement Calculator'!$B$68,BY636+1,NA())</f>
        <v>#N/A</v>
      </c>
    </row>
    <row r="638" spans="1:77">
      <c r="A638" s="44"/>
      <c r="B638" s="12" t="e">
        <f xml:space="preserve"> IF(ISERROR(F638),NA(),AI638)</f>
        <v>#N/A</v>
      </c>
      <c r="C638" s="71"/>
      <c r="D638" s="104"/>
      <c r="E638" s="99"/>
      <c r="F638" s="102" t="e">
        <f t="shared" si="183"/>
        <v>#N/A</v>
      </c>
      <c r="G638" s="103" t="str">
        <f>IF(D638="","",(D638+G637)*(1+((1+'Retirement Calculator'!$B$56)^(1/12)-1)))</f>
        <v/>
      </c>
      <c r="H638" s="55" t="str">
        <f>IF(C638="","",FV((1+'Retirement Calculator'!$B$56)^(1/12)-1,AI638,-C638,,0))</f>
        <v/>
      </c>
      <c r="I638" s="71"/>
      <c r="J638" s="99"/>
      <c r="K638" s="99"/>
      <c r="L638" s="102" t="e">
        <f t="shared" si="184"/>
        <v>#N/A</v>
      </c>
      <c r="M638" s="12" t="str">
        <f>IF(I638="","",FV((1+'Retirement Calculator'!$B$57)^(1/12)-1,AR638,-I638,,0))</f>
        <v/>
      </c>
      <c r="N638" s="12" t="str">
        <f>IF(J638="","",(J638+N637)*(1+((1+'Retirement Calculator'!$B$57)^(1/12)-1)))</f>
        <v/>
      </c>
      <c r="O638" s="71"/>
      <c r="P638" s="71"/>
      <c r="Q638" s="99"/>
      <c r="R638" s="69" t="e">
        <f t="shared" si="185"/>
        <v>#N/A</v>
      </c>
      <c r="S638" s="12" t="str">
        <f>IF(O638="","",FV((1+'Retirement Calculator'!$B$58)^(1/12)-1,BA638,-O638,,0))</f>
        <v/>
      </c>
      <c r="T638" s="43" t="str">
        <f>IF(P638="","",(P638+T637)*(1+((1+'Retirement Calculator'!$B$58)^(1/12)-1)))</f>
        <v/>
      </c>
      <c r="U638" s="71"/>
      <c r="V638" s="99"/>
      <c r="W638" s="108" t="str">
        <f>IF(U638="","",(U638+W637)*(1+((1+'Retirement Calculator'!$C$65)^(1/12)-1)))</f>
        <v/>
      </c>
      <c r="X638" s="73">
        <f t="shared" si="180"/>
        <v>0</v>
      </c>
      <c r="Y638" s="83" t="str">
        <f>IF(ISERROR(B638),"",SUM($X$5:X638))</f>
        <v/>
      </c>
      <c r="Z638" s="73">
        <f t="shared" si="181"/>
        <v>0</v>
      </c>
      <c r="AA638" s="83" t="str">
        <f>IF(ISERROR(B638),"",IF(Z638=0,NA(),SUM($Z$5:Z638)))</f>
        <v/>
      </c>
      <c r="AB638" s="83">
        <f t="shared" si="182"/>
        <v>0</v>
      </c>
      <c r="AC638" s="83" t="str">
        <f>IF(ISERROR(B638),"",IF(AB638=0,NA(),SUM($AB$5:AB638)))</f>
        <v/>
      </c>
      <c r="AD638" s="68" t="str">
        <f>IF(ISERROR(AI638),"",IF(AG638=AG637+1,AD637*(1+'Retirement Calculator'!$B$6),AD637))</f>
        <v/>
      </c>
      <c r="AE638" s="135"/>
      <c r="AF638" s="83" t="str">
        <f>IF(AE638="","",NPER((1+'Retirement Calculator'!$B$15)/(1+'Retirement Calculator'!$B$14)-1,-12*AE638,AA638,,1))</f>
        <v/>
      </c>
      <c r="AG638" s="129" t="str">
        <f t="shared" si="186"/>
        <v/>
      </c>
      <c r="AH638" s="43" t="e">
        <f t="shared" si="187"/>
        <v>#N/A</v>
      </c>
      <c r="AI638" s="43" t="e">
        <f>IF(AI637&lt;'Retirement Calculator'!$B$68,AI637+1,NA())</f>
        <v>#N/A</v>
      </c>
      <c r="AJ638" s="47" t="str">
        <f>IF(ISERROR(AI638),"",IF(AG638=AG637+1,AJ637*(1+'Retirement Calculator'!$B$67),AJ637))</f>
        <v/>
      </c>
      <c r="AK638" s="43" t="e">
        <f>IF(ISERROR(AJ638),"",FV((1+'Retirement Calculator'!$B$56)^(1/12)-1,AI638,-AJ638,,0))</f>
        <v>#N/A</v>
      </c>
      <c r="AL638" s="47">
        <f>SUM($AJ$5:AJ638)</f>
        <v>15743347.467671828</v>
      </c>
      <c r="AN638" s="43" t="str">
        <f>IF(C638="","",SUM($C$5:C638))</f>
        <v/>
      </c>
      <c r="AP638" s="43" t="str">
        <f t="shared" si="188"/>
        <v/>
      </c>
      <c r="AQ638" s="43" t="e">
        <f t="shared" si="189"/>
        <v>#N/A</v>
      </c>
      <c r="AR638" s="43" t="e">
        <f>IF(AR637&lt;'Retirement Calculator'!$B$68,AR637+1,NA())</f>
        <v>#N/A</v>
      </c>
      <c r="AS638" s="45" t="str">
        <f>IF(ISERROR(AR638),"",IF(AP638=AP637+1,AS637*(1+'Retirement Calculator'!$B$67),AS637))</f>
        <v/>
      </c>
      <c r="AT638" s="43" t="e">
        <f>IF(ISERROR(AS638),"",FV((1+'Retirement Calculator'!$B$57)^(1/12)-1,AR638,-AS638,,0))</f>
        <v>#N/A</v>
      </c>
      <c r="AU638" s="47" t="e">
        <f>SUM($AJ$5:AS638)</f>
        <v>#N/A</v>
      </c>
      <c r="AW638" s="43" t="str">
        <f>IF(I638="","",SUM($I$5:I638))</f>
        <v/>
      </c>
      <c r="AY638" s="43" t="str">
        <f t="shared" si="190"/>
        <v/>
      </c>
      <c r="AZ638" s="43" t="e">
        <f t="shared" si="191"/>
        <v>#N/A</v>
      </c>
      <c r="BA638" s="43" t="e">
        <f>IF(BA637&lt;'Retirement Calculator'!$B$68,BA637+1,NA())</f>
        <v>#N/A</v>
      </c>
      <c r="BB638" s="45" t="str">
        <f>IF(ISERROR(BA638),"",IF(AY638=AY637+1,BB637*(1+'Retirement Calculator'!$B$67),BB637))</f>
        <v/>
      </c>
      <c r="BC638" s="43" t="e">
        <f>IF(ISERROR(BB638),"",FV((1+'Retirement Calculator'!$B$58)^(1/12)-1,BA638,-BB638,,0))</f>
        <v>#N/A</v>
      </c>
      <c r="BD638" s="47" t="e">
        <f>SUM($AJ$5:BB638)</f>
        <v>#N/A</v>
      </c>
      <c r="BF638" s="43" t="str">
        <f>IF(O638="","",SUM($O$5:O638))</f>
        <v/>
      </c>
      <c r="BH638" s="43" t="str">
        <f t="shared" si="192"/>
        <v/>
      </c>
      <c r="BI638" s="43" t="e">
        <f t="shared" si="193"/>
        <v>#N/A</v>
      </c>
      <c r="BJ638" s="43" t="e">
        <f>IF(BJ637&lt;'Retirement Calculator'!$B$68,BJ637+1,NA())</f>
        <v>#N/A</v>
      </c>
      <c r="BM638" s="43" t="str">
        <f t="shared" si="194"/>
        <v/>
      </c>
      <c r="BN638" s="43" t="e">
        <f t="shared" si="195"/>
        <v>#N/A</v>
      </c>
      <c r="BO638" s="43" t="e">
        <f>IF(BO637&lt;'Retirement Calculator'!$B$68,BO637+1,NA())</f>
        <v>#N/A</v>
      </c>
      <c r="BR638" s="43" t="str">
        <f t="shared" si="196"/>
        <v/>
      </c>
      <c r="BS638" s="43" t="e">
        <f t="shared" si="197"/>
        <v>#N/A</v>
      </c>
      <c r="BT638" s="43" t="e">
        <f>IF(BT637&lt;'Retirement Calculator'!$B$68,BT637+1,NA())</f>
        <v>#N/A</v>
      </c>
      <c r="BW638" s="43" t="str">
        <f t="shared" si="198"/>
        <v/>
      </c>
      <c r="BX638" s="43" t="e">
        <f t="shared" si="199"/>
        <v>#N/A</v>
      </c>
      <c r="BY638" s="43" t="e">
        <f>IF(BY637&lt;'Retirement Calculator'!$B$68,BY637+1,NA())</f>
        <v>#N/A</v>
      </c>
    </row>
    <row r="639" spans="1:77">
      <c r="A639" s="44"/>
      <c r="B639" s="12" t="e">
        <f xml:space="preserve"> IF(ISERROR(F639),NA(),AI639)</f>
        <v>#N/A</v>
      </c>
      <c r="C639" s="71"/>
      <c r="D639" s="104"/>
      <c r="E639" s="99"/>
      <c r="F639" s="102" t="e">
        <f t="shared" si="183"/>
        <v>#N/A</v>
      </c>
      <c r="G639" s="103" t="str">
        <f>IF(D639="","",(D639+G638)*(1+((1+'Retirement Calculator'!$B$56)^(1/12)-1)))</f>
        <v/>
      </c>
      <c r="H639" s="55" t="str">
        <f>IF(C639="","",FV((1+'Retirement Calculator'!$B$56)^(1/12)-1,AI639,-C639,,0))</f>
        <v/>
      </c>
      <c r="I639" s="71"/>
      <c r="J639" s="99"/>
      <c r="K639" s="99"/>
      <c r="L639" s="102" t="e">
        <f t="shared" si="184"/>
        <v>#N/A</v>
      </c>
      <c r="M639" s="12" t="str">
        <f>IF(I639="","",FV((1+'Retirement Calculator'!$B$57)^(1/12)-1,AR639,-I639,,0))</f>
        <v/>
      </c>
      <c r="N639" s="12" t="str">
        <f>IF(J639="","",(J639+N638)*(1+((1+'Retirement Calculator'!$B$57)^(1/12)-1)))</f>
        <v/>
      </c>
      <c r="O639" s="71"/>
      <c r="P639" s="71"/>
      <c r="Q639" s="99"/>
      <c r="R639" s="69" t="e">
        <f t="shared" si="185"/>
        <v>#N/A</v>
      </c>
      <c r="S639" s="12" t="str">
        <f>IF(O639="","",FV((1+'Retirement Calculator'!$B$58)^(1/12)-1,BA639,-O639,,0))</f>
        <v/>
      </c>
      <c r="T639" s="43" t="str">
        <f>IF(P639="","",(P639+T638)*(1+((1+'Retirement Calculator'!$B$58)^(1/12)-1)))</f>
        <v/>
      </c>
      <c r="U639" s="71"/>
      <c r="V639" s="99"/>
      <c r="W639" s="108" t="str">
        <f>IF(U639="","",(U639+W638)*(1+((1+'Retirement Calculator'!$C$65)^(1/12)-1)))</f>
        <v/>
      </c>
      <c r="X639" s="73">
        <f t="shared" si="180"/>
        <v>0</v>
      </c>
      <c r="Y639" s="83" t="str">
        <f>IF(ISERROR(B639),"",SUM($X$5:X639))</f>
        <v/>
      </c>
      <c r="Z639" s="73">
        <f t="shared" si="181"/>
        <v>0</v>
      </c>
      <c r="AA639" s="83" t="str">
        <f>IF(ISERROR(B639),"",IF(Z639=0,NA(),SUM($Z$5:Z639)))</f>
        <v/>
      </c>
      <c r="AB639" s="83">
        <f t="shared" si="182"/>
        <v>0</v>
      </c>
      <c r="AC639" s="83" t="str">
        <f>IF(ISERROR(B639),"",IF(AB639=0,NA(),SUM($AB$5:AB639)))</f>
        <v/>
      </c>
      <c r="AD639" s="68" t="str">
        <f>IF(ISERROR(AI639),"",IF(AG639=AG638+1,AD638*(1+'Retirement Calculator'!$B$6),AD638))</f>
        <v/>
      </c>
      <c r="AE639" s="135"/>
      <c r="AF639" s="83" t="str">
        <f>IF(AE639="","",NPER((1+'Retirement Calculator'!$B$15)/(1+'Retirement Calculator'!$B$14)-1,-12*AE639,AA639,,1))</f>
        <v/>
      </c>
      <c r="AG639" s="129" t="str">
        <f t="shared" si="186"/>
        <v/>
      </c>
      <c r="AH639" s="43" t="e">
        <f t="shared" si="187"/>
        <v>#N/A</v>
      </c>
      <c r="AI639" s="43" t="e">
        <f>IF(AI638&lt;'Retirement Calculator'!$B$68,AI638+1,NA())</f>
        <v>#N/A</v>
      </c>
      <c r="AJ639" s="47" t="str">
        <f>IF(ISERROR(AI639),"",IF(AG639=AG638+1,AJ638*(1+'Retirement Calculator'!$B$67),AJ638))</f>
        <v/>
      </c>
      <c r="AK639" s="43" t="e">
        <f>IF(ISERROR(AJ639),"",FV((1+'Retirement Calculator'!$B$56)^(1/12)-1,AI639,-AJ639,,0))</f>
        <v>#N/A</v>
      </c>
      <c r="AL639" s="47">
        <f>SUM($AJ$5:AJ639)</f>
        <v>15743347.467671828</v>
      </c>
      <c r="AN639" s="43" t="str">
        <f>IF(C639="","",SUM($C$5:C639))</f>
        <v/>
      </c>
      <c r="AP639" s="43" t="str">
        <f t="shared" si="188"/>
        <v/>
      </c>
      <c r="AQ639" s="43" t="e">
        <f t="shared" si="189"/>
        <v>#N/A</v>
      </c>
      <c r="AR639" s="43" t="e">
        <f>IF(AR638&lt;'Retirement Calculator'!$B$68,AR638+1,NA())</f>
        <v>#N/A</v>
      </c>
      <c r="AS639" s="45" t="str">
        <f>IF(ISERROR(AR639),"",IF(AP639=AP638+1,AS638*(1+'Retirement Calculator'!$B$67),AS638))</f>
        <v/>
      </c>
      <c r="AT639" s="43" t="e">
        <f>IF(ISERROR(AS639),"",FV((1+'Retirement Calculator'!$B$57)^(1/12)-1,AR639,-AS639,,0))</f>
        <v>#N/A</v>
      </c>
      <c r="AU639" s="47" t="e">
        <f>SUM($AJ$5:AS639)</f>
        <v>#N/A</v>
      </c>
      <c r="AW639" s="43" t="str">
        <f>IF(I639="","",SUM($I$5:I639))</f>
        <v/>
      </c>
      <c r="AY639" s="43" t="str">
        <f t="shared" si="190"/>
        <v/>
      </c>
      <c r="AZ639" s="43" t="e">
        <f t="shared" si="191"/>
        <v>#N/A</v>
      </c>
      <c r="BA639" s="43" t="e">
        <f>IF(BA638&lt;'Retirement Calculator'!$B$68,BA638+1,NA())</f>
        <v>#N/A</v>
      </c>
      <c r="BB639" s="45" t="str">
        <f>IF(ISERROR(BA639),"",IF(AY639=AY638+1,BB638*(1+'Retirement Calculator'!$B$67),BB638))</f>
        <v/>
      </c>
      <c r="BC639" s="43" t="e">
        <f>IF(ISERROR(BB639),"",FV((1+'Retirement Calculator'!$B$58)^(1/12)-1,BA639,-BB639,,0))</f>
        <v>#N/A</v>
      </c>
      <c r="BD639" s="47" t="e">
        <f>SUM($AJ$5:BB639)</f>
        <v>#N/A</v>
      </c>
      <c r="BF639" s="43" t="str">
        <f>IF(O639="","",SUM($O$5:O639))</f>
        <v/>
      </c>
      <c r="BH639" s="43" t="str">
        <f t="shared" si="192"/>
        <v/>
      </c>
      <c r="BI639" s="43" t="e">
        <f t="shared" si="193"/>
        <v>#N/A</v>
      </c>
      <c r="BJ639" s="43" t="e">
        <f>IF(BJ638&lt;'Retirement Calculator'!$B$68,BJ638+1,NA())</f>
        <v>#N/A</v>
      </c>
      <c r="BM639" s="43" t="str">
        <f t="shared" si="194"/>
        <v/>
      </c>
      <c r="BN639" s="43" t="e">
        <f t="shared" si="195"/>
        <v>#N/A</v>
      </c>
      <c r="BO639" s="43" t="e">
        <f>IF(BO638&lt;'Retirement Calculator'!$B$68,BO638+1,NA())</f>
        <v>#N/A</v>
      </c>
      <c r="BR639" s="43" t="str">
        <f t="shared" si="196"/>
        <v/>
      </c>
      <c r="BS639" s="43" t="e">
        <f t="shared" si="197"/>
        <v>#N/A</v>
      </c>
      <c r="BT639" s="43" t="e">
        <f>IF(BT638&lt;'Retirement Calculator'!$B$68,BT638+1,NA())</f>
        <v>#N/A</v>
      </c>
      <c r="BW639" s="43" t="str">
        <f t="shared" si="198"/>
        <v/>
      </c>
      <c r="BX639" s="43" t="e">
        <f t="shared" si="199"/>
        <v>#N/A</v>
      </c>
      <c r="BY639" s="43" t="e">
        <f>IF(BY638&lt;'Retirement Calculator'!$B$68,BY638+1,NA())</f>
        <v>#N/A</v>
      </c>
    </row>
    <row r="640" spans="1:77">
      <c r="A640" s="44"/>
      <c r="B640" s="12" t="e">
        <f xml:space="preserve"> IF(ISERROR(F640),NA(),AI640)</f>
        <v>#N/A</v>
      </c>
      <c r="C640" s="71"/>
      <c r="D640" s="104"/>
      <c r="E640" s="99"/>
      <c r="F640" s="102" t="e">
        <f t="shared" si="183"/>
        <v>#N/A</v>
      </c>
      <c r="G640" s="103" t="str">
        <f>IF(D640="","",(D640+G639)*(1+((1+'Retirement Calculator'!$B$56)^(1/12)-1)))</f>
        <v/>
      </c>
      <c r="H640" s="55" t="str">
        <f>IF(C640="","",FV((1+'Retirement Calculator'!$B$56)^(1/12)-1,AI640,-C640,,0))</f>
        <v/>
      </c>
      <c r="I640" s="71"/>
      <c r="J640" s="99"/>
      <c r="K640" s="99"/>
      <c r="L640" s="102" t="e">
        <f t="shared" si="184"/>
        <v>#N/A</v>
      </c>
      <c r="M640" s="12" t="str">
        <f>IF(I640="","",FV((1+'Retirement Calculator'!$B$57)^(1/12)-1,AR640,-I640,,0))</f>
        <v/>
      </c>
      <c r="N640" s="12" t="str">
        <f>IF(J640="","",(J640+N639)*(1+((1+'Retirement Calculator'!$B$57)^(1/12)-1)))</f>
        <v/>
      </c>
      <c r="O640" s="71"/>
      <c r="P640" s="71"/>
      <c r="Q640" s="99"/>
      <c r="R640" s="69" t="e">
        <f t="shared" si="185"/>
        <v>#N/A</v>
      </c>
      <c r="S640" s="12" t="str">
        <f>IF(O640="","",FV((1+'Retirement Calculator'!$B$58)^(1/12)-1,BA640,-O640,,0))</f>
        <v/>
      </c>
      <c r="T640" s="43" t="str">
        <f>IF(P640="","",(P640+T639)*(1+((1+'Retirement Calculator'!$B$58)^(1/12)-1)))</f>
        <v/>
      </c>
      <c r="U640" s="71"/>
      <c r="V640" s="99"/>
      <c r="W640" s="108" t="str">
        <f>IF(U640="","",(U640+W639)*(1+((1+'Retirement Calculator'!$C$65)^(1/12)-1)))</f>
        <v/>
      </c>
      <c r="X640" s="73">
        <f t="shared" si="180"/>
        <v>0</v>
      </c>
      <c r="Y640" s="83" t="str">
        <f>IF(ISERROR(B640),"",SUM($X$5:X640))</f>
        <v/>
      </c>
      <c r="Z640" s="73">
        <f t="shared" si="181"/>
        <v>0</v>
      </c>
      <c r="AA640" s="83" t="str">
        <f>IF(ISERROR(B640),"",IF(Z640=0,NA(),SUM($Z$5:Z640)))</f>
        <v/>
      </c>
      <c r="AB640" s="83">
        <f t="shared" si="182"/>
        <v>0</v>
      </c>
      <c r="AC640" s="83" t="str">
        <f>IF(ISERROR(B640),"",IF(AB640=0,NA(),SUM($AB$5:AB640)))</f>
        <v/>
      </c>
      <c r="AD640" s="68" t="str">
        <f>IF(ISERROR(AI640),"",IF(AG640=AG639+1,AD639*(1+'Retirement Calculator'!$B$6),AD639))</f>
        <v/>
      </c>
      <c r="AE640" s="135"/>
      <c r="AF640" s="83" t="str">
        <f>IF(AE640="","",NPER((1+'Retirement Calculator'!$B$15)/(1+'Retirement Calculator'!$B$14)-1,-12*AE640,AA640,,1))</f>
        <v/>
      </c>
      <c r="AG640" s="129" t="str">
        <f t="shared" si="186"/>
        <v/>
      </c>
      <c r="AH640" s="43" t="e">
        <f t="shared" si="187"/>
        <v>#N/A</v>
      </c>
      <c r="AI640" s="43" t="e">
        <f>IF(AI639&lt;'Retirement Calculator'!$B$68,AI639+1,NA())</f>
        <v>#N/A</v>
      </c>
      <c r="AJ640" s="47" t="str">
        <f>IF(ISERROR(AI640),"",IF(AG640=AG639+1,AJ639*(1+'Retirement Calculator'!$B$67),AJ639))</f>
        <v/>
      </c>
      <c r="AK640" s="43" t="e">
        <f>IF(ISERROR(AJ640),"",FV((1+'Retirement Calculator'!$B$56)^(1/12)-1,AI640,-AJ640,,0))</f>
        <v>#N/A</v>
      </c>
      <c r="AL640" s="47">
        <f>SUM($AJ$5:AJ640)</f>
        <v>15743347.467671828</v>
      </c>
      <c r="AN640" s="43" t="str">
        <f>IF(C640="","",SUM($C$5:C640))</f>
        <v/>
      </c>
      <c r="AP640" s="43" t="str">
        <f t="shared" si="188"/>
        <v/>
      </c>
      <c r="AQ640" s="43" t="e">
        <f t="shared" si="189"/>
        <v>#N/A</v>
      </c>
      <c r="AR640" s="43" t="e">
        <f>IF(AR639&lt;'Retirement Calculator'!$B$68,AR639+1,NA())</f>
        <v>#N/A</v>
      </c>
      <c r="AS640" s="45" t="str">
        <f>IF(ISERROR(AR640),"",IF(AP640=AP639+1,AS639*(1+'Retirement Calculator'!$B$67),AS639))</f>
        <v/>
      </c>
      <c r="AT640" s="43" t="e">
        <f>IF(ISERROR(AS640),"",FV((1+'Retirement Calculator'!$B$57)^(1/12)-1,AR640,-AS640,,0))</f>
        <v>#N/A</v>
      </c>
      <c r="AU640" s="47" t="e">
        <f>SUM($AJ$5:AS640)</f>
        <v>#N/A</v>
      </c>
      <c r="AW640" s="43" t="str">
        <f>IF(I640="","",SUM($I$5:I640))</f>
        <v/>
      </c>
      <c r="AY640" s="43" t="str">
        <f t="shared" si="190"/>
        <v/>
      </c>
      <c r="AZ640" s="43" t="e">
        <f t="shared" si="191"/>
        <v>#N/A</v>
      </c>
      <c r="BA640" s="43" t="e">
        <f>IF(BA639&lt;'Retirement Calculator'!$B$68,BA639+1,NA())</f>
        <v>#N/A</v>
      </c>
      <c r="BB640" s="45" t="str">
        <f>IF(ISERROR(BA640),"",IF(AY640=AY639+1,BB639*(1+'Retirement Calculator'!$B$67),BB639))</f>
        <v/>
      </c>
      <c r="BC640" s="43" t="e">
        <f>IF(ISERROR(BB640),"",FV((1+'Retirement Calculator'!$B$58)^(1/12)-1,BA640,-BB640,,0))</f>
        <v>#N/A</v>
      </c>
      <c r="BD640" s="47" t="e">
        <f>SUM($AJ$5:BB640)</f>
        <v>#N/A</v>
      </c>
      <c r="BF640" s="43" t="str">
        <f>IF(O640="","",SUM($O$5:O640))</f>
        <v/>
      </c>
      <c r="BH640" s="43" t="str">
        <f t="shared" si="192"/>
        <v/>
      </c>
      <c r="BI640" s="43" t="e">
        <f t="shared" si="193"/>
        <v>#N/A</v>
      </c>
      <c r="BJ640" s="43" t="e">
        <f>IF(BJ639&lt;'Retirement Calculator'!$B$68,BJ639+1,NA())</f>
        <v>#N/A</v>
      </c>
      <c r="BM640" s="43" t="str">
        <f t="shared" si="194"/>
        <v/>
      </c>
      <c r="BN640" s="43" t="e">
        <f t="shared" si="195"/>
        <v>#N/A</v>
      </c>
      <c r="BO640" s="43" t="e">
        <f>IF(BO639&lt;'Retirement Calculator'!$B$68,BO639+1,NA())</f>
        <v>#N/A</v>
      </c>
      <c r="BR640" s="43" t="str">
        <f t="shared" si="196"/>
        <v/>
      </c>
      <c r="BS640" s="43" t="e">
        <f t="shared" si="197"/>
        <v>#N/A</v>
      </c>
      <c r="BT640" s="43" t="e">
        <f>IF(BT639&lt;'Retirement Calculator'!$B$68,BT639+1,NA())</f>
        <v>#N/A</v>
      </c>
      <c r="BW640" s="43" t="str">
        <f t="shared" si="198"/>
        <v/>
      </c>
      <c r="BX640" s="43" t="e">
        <f t="shared" si="199"/>
        <v>#N/A</v>
      </c>
      <c r="BY640" s="43" t="e">
        <f>IF(BY639&lt;'Retirement Calculator'!$B$68,BY639+1,NA())</f>
        <v>#N/A</v>
      </c>
    </row>
    <row r="641" spans="1:77">
      <c r="A641" s="44"/>
      <c r="B641" s="12" t="e">
        <f xml:space="preserve"> IF(ISERROR(F641),NA(),AI641)</f>
        <v>#N/A</v>
      </c>
      <c r="C641" s="71"/>
      <c r="D641" s="104"/>
      <c r="E641" s="99"/>
      <c r="F641" s="102" t="e">
        <f t="shared" si="183"/>
        <v>#N/A</v>
      </c>
      <c r="G641" s="103" t="str">
        <f>IF(D641="","",(D641+G640)*(1+((1+'Retirement Calculator'!$B$56)^(1/12)-1)))</f>
        <v/>
      </c>
      <c r="H641" s="55" t="str">
        <f>IF(C641="","",FV((1+'Retirement Calculator'!$B$56)^(1/12)-1,AI641,-C641,,0))</f>
        <v/>
      </c>
      <c r="I641" s="71"/>
      <c r="J641" s="99"/>
      <c r="K641" s="99"/>
      <c r="L641" s="102" t="e">
        <f t="shared" si="184"/>
        <v>#N/A</v>
      </c>
      <c r="M641" s="12" t="str">
        <f>IF(I641="","",FV((1+'Retirement Calculator'!$B$57)^(1/12)-1,AR641,-I641,,0))</f>
        <v/>
      </c>
      <c r="N641" s="12" t="str">
        <f>IF(J641="","",(J641+N640)*(1+((1+'Retirement Calculator'!$B$57)^(1/12)-1)))</f>
        <v/>
      </c>
      <c r="O641" s="71"/>
      <c r="P641" s="71"/>
      <c r="Q641" s="99"/>
      <c r="R641" s="69" t="e">
        <f t="shared" si="185"/>
        <v>#N/A</v>
      </c>
      <c r="S641" s="12" t="str">
        <f>IF(O641="","",FV((1+'Retirement Calculator'!$B$58)^(1/12)-1,BA641,-O641,,0))</f>
        <v/>
      </c>
      <c r="T641" s="43" t="str">
        <f>IF(P641="","",(P641+T640)*(1+((1+'Retirement Calculator'!$B$58)^(1/12)-1)))</f>
        <v/>
      </c>
      <c r="U641" s="71"/>
      <c r="V641" s="99"/>
      <c r="W641" s="108" t="str">
        <f>IF(U641="","",(U641+W640)*(1+((1+'Retirement Calculator'!$C$65)^(1/12)-1)))</f>
        <v/>
      </c>
      <c r="X641" s="73">
        <f t="shared" si="180"/>
        <v>0</v>
      </c>
      <c r="Y641" s="83" t="str">
        <f>IF(ISERROR(B641),"",SUM($X$5:X641))</f>
        <v/>
      </c>
      <c r="Z641" s="73">
        <f t="shared" si="181"/>
        <v>0</v>
      </c>
      <c r="AA641" s="83" t="str">
        <f>IF(ISERROR(B641),"",IF(Z641=0,NA(),SUM($Z$5:Z641)))</f>
        <v/>
      </c>
      <c r="AB641" s="83">
        <f t="shared" si="182"/>
        <v>0</v>
      </c>
      <c r="AC641" s="83" t="str">
        <f>IF(ISERROR(B641),"",IF(AB641=0,NA(),SUM($AB$5:AB641)))</f>
        <v/>
      </c>
      <c r="AD641" s="68" t="str">
        <f>IF(ISERROR(AI641),"",IF(AG641=AG640+1,AD640*(1+'Retirement Calculator'!$B$6),AD640))</f>
        <v/>
      </c>
      <c r="AE641" s="135"/>
      <c r="AF641" s="83" t="str">
        <f>IF(AE641="","",NPER((1+'Retirement Calculator'!$B$15)/(1+'Retirement Calculator'!$B$14)-1,-12*AE641,AA641,,1))</f>
        <v/>
      </c>
      <c r="AG641" s="129" t="str">
        <f t="shared" si="186"/>
        <v/>
      </c>
      <c r="AH641" s="43" t="e">
        <f t="shared" si="187"/>
        <v>#N/A</v>
      </c>
      <c r="AI641" s="43" t="e">
        <f>IF(AI640&lt;'Retirement Calculator'!$B$68,AI640+1,NA())</f>
        <v>#N/A</v>
      </c>
      <c r="AJ641" s="47" t="str">
        <f>IF(ISERROR(AI641),"",IF(AG641=AG640+1,AJ640*(1+'Retirement Calculator'!$B$67),AJ640))</f>
        <v/>
      </c>
      <c r="AK641" s="43" t="e">
        <f>IF(ISERROR(AJ641),"",FV((1+'Retirement Calculator'!$B$56)^(1/12)-1,AI641,-AJ641,,0))</f>
        <v>#N/A</v>
      </c>
      <c r="AL641" s="47">
        <f>SUM($AJ$5:AJ641)</f>
        <v>15743347.467671828</v>
      </c>
      <c r="AN641" s="43" t="str">
        <f>IF(C641="","",SUM($C$5:C641))</f>
        <v/>
      </c>
      <c r="AP641" s="43" t="str">
        <f t="shared" si="188"/>
        <v/>
      </c>
      <c r="AQ641" s="43" t="e">
        <f t="shared" si="189"/>
        <v>#N/A</v>
      </c>
      <c r="AR641" s="43" t="e">
        <f>IF(AR640&lt;'Retirement Calculator'!$B$68,AR640+1,NA())</f>
        <v>#N/A</v>
      </c>
      <c r="AS641" s="45" t="str">
        <f>IF(ISERROR(AR641),"",IF(AP641=AP640+1,AS640*(1+'Retirement Calculator'!$B$67),AS640))</f>
        <v/>
      </c>
      <c r="AT641" s="43" t="e">
        <f>IF(ISERROR(AS641),"",FV((1+'Retirement Calculator'!$B$57)^(1/12)-1,AR641,-AS641,,0))</f>
        <v>#N/A</v>
      </c>
      <c r="AU641" s="47" t="e">
        <f>SUM($AJ$5:AS641)</f>
        <v>#N/A</v>
      </c>
      <c r="AW641" s="43" t="str">
        <f>IF(I641="","",SUM($I$5:I641))</f>
        <v/>
      </c>
      <c r="AY641" s="43" t="str">
        <f t="shared" si="190"/>
        <v/>
      </c>
      <c r="AZ641" s="43" t="e">
        <f t="shared" si="191"/>
        <v>#N/A</v>
      </c>
      <c r="BA641" s="43" t="e">
        <f>IF(BA640&lt;'Retirement Calculator'!$B$68,BA640+1,NA())</f>
        <v>#N/A</v>
      </c>
      <c r="BB641" s="45" t="str">
        <f>IF(ISERROR(BA641),"",IF(AY641=AY640+1,BB640*(1+'Retirement Calculator'!$B$67),BB640))</f>
        <v/>
      </c>
      <c r="BC641" s="43" t="e">
        <f>IF(ISERROR(BB641),"",FV((1+'Retirement Calculator'!$B$58)^(1/12)-1,BA641,-BB641,,0))</f>
        <v>#N/A</v>
      </c>
      <c r="BD641" s="47" t="e">
        <f>SUM($AJ$5:BB641)</f>
        <v>#N/A</v>
      </c>
      <c r="BF641" s="43" t="str">
        <f>IF(O641="","",SUM($O$5:O641))</f>
        <v/>
      </c>
      <c r="BH641" s="43" t="str">
        <f t="shared" si="192"/>
        <v/>
      </c>
      <c r="BI641" s="43" t="e">
        <f t="shared" si="193"/>
        <v>#N/A</v>
      </c>
      <c r="BJ641" s="43" t="e">
        <f>IF(BJ640&lt;'Retirement Calculator'!$B$68,BJ640+1,NA())</f>
        <v>#N/A</v>
      </c>
      <c r="BM641" s="43" t="str">
        <f t="shared" si="194"/>
        <v/>
      </c>
      <c r="BN641" s="43" t="e">
        <f t="shared" si="195"/>
        <v>#N/A</v>
      </c>
      <c r="BO641" s="43" t="e">
        <f>IF(BO640&lt;'Retirement Calculator'!$B$68,BO640+1,NA())</f>
        <v>#N/A</v>
      </c>
      <c r="BR641" s="43" t="str">
        <f t="shared" si="196"/>
        <v/>
      </c>
      <c r="BS641" s="43" t="e">
        <f t="shared" si="197"/>
        <v>#N/A</v>
      </c>
      <c r="BT641" s="43" t="e">
        <f>IF(BT640&lt;'Retirement Calculator'!$B$68,BT640+1,NA())</f>
        <v>#N/A</v>
      </c>
      <c r="BW641" s="43" t="str">
        <f t="shared" si="198"/>
        <v/>
      </c>
      <c r="BX641" s="43" t="e">
        <f t="shared" si="199"/>
        <v>#N/A</v>
      </c>
      <c r="BY641" s="43" t="e">
        <f>IF(BY640&lt;'Retirement Calculator'!$B$68,BY640+1,NA())</f>
        <v>#N/A</v>
      </c>
    </row>
    <row r="642" spans="1:77">
      <c r="A642" s="44"/>
      <c r="B642" s="12" t="e">
        <f xml:space="preserve"> IF(ISERROR(F642),NA(),AI642)</f>
        <v>#N/A</v>
      </c>
      <c r="C642" s="71"/>
      <c r="D642" s="104"/>
      <c r="E642" s="99"/>
      <c r="F642" s="102" t="e">
        <f t="shared" si="183"/>
        <v>#N/A</v>
      </c>
      <c r="G642" s="103" t="str">
        <f>IF(D642="","",(D642+G641)*(1+((1+'Retirement Calculator'!$B$56)^(1/12)-1)))</f>
        <v/>
      </c>
      <c r="H642" s="55" t="str">
        <f>IF(C642="","",FV((1+'Retirement Calculator'!$B$56)^(1/12)-1,AI642,-C642,,0))</f>
        <v/>
      </c>
      <c r="I642" s="71"/>
      <c r="J642" s="99"/>
      <c r="K642" s="99"/>
      <c r="L642" s="102" t="e">
        <f t="shared" si="184"/>
        <v>#N/A</v>
      </c>
      <c r="M642" s="12" t="str">
        <f>IF(I642="","",FV((1+'Retirement Calculator'!$B$57)^(1/12)-1,AR642,-I642,,0))</f>
        <v/>
      </c>
      <c r="N642" s="12" t="str">
        <f>IF(J642="","",(J642+N641)*(1+((1+'Retirement Calculator'!$B$57)^(1/12)-1)))</f>
        <v/>
      </c>
      <c r="O642" s="71"/>
      <c r="P642" s="71"/>
      <c r="Q642" s="99"/>
      <c r="R642" s="69" t="e">
        <f t="shared" si="185"/>
        <v>#N/A</v>
      </c>
      <c r="S642" s="12" t="str">
        <f>IF(O642="","",FV((1+'Retirement Calculator'!$B$58)^(1/12)-1,BA642,-O642,,0))</f>
        <v/>
      </c>
      <c r="T642" s="43" t="str">
        <f>IF(P642="","",(P642+T641)*(1+((1+'Retirement Calculator'!$B$58)^(1/12)-1)))</f>
        <v/>
      </c>
      <c r="U642" s="71"/>
      <c r="V642" s="99"/>
      <c r="W642" s="108" t="str">
        <f>IF(U642="","",(U642+W641)*(1+((1+'Retirement Calculator'!$C$65)^(1/12)-1)))</f>
        <v/>
      </c>
      <c r="X642" s="73">
        <f t="shared" si="180"/>
        <v>0</v>
      </c>
      <c r="Y642" s="83" t="str">
        <f>IF(ISERROR(B642),"",SUM($X$5:X642))</f>
        <v/>
      </c>
      <c r="Z642" s="73">
        <f t="shared" si="181"/>
        <v>0</v>
      </c>
      <c r="AA642" s="83" t="str">
        <f>IF(ISERROR(B642),"",IF(Z642=0,NA(),SUM($Z$5:Z642)))</f>
        <v/>
      </c>
      <c r="AB642" s="83">
        <f t="shared" si="182"/>
        <v>0</v>
      </c>
      <c r="AC642" s="83" t="str">
        <f>IF(ISERROR(B642),"",IF(AB642=0,NA(),SUM($AB$5:AB642)))</f>
        <v/>
      </c>
      <c r="AD642" s="68" t="str">
        <f>IF(ISERROR(AI642),"",IF(AG642=AG641+1,AD641*(1+'Retirement Calculator'!$B$6),AD641))</f>
        <v/>
      </c>
      <c r="AE642" s="135"/>
      <c r="AF642" s="83" t="str">
        <f>IF(AE642="","",NPER((1+'Retirement Calculator'!$B$15)/(1+'Retirement Calculator'!$B$14)-1,-12*AE642,AA642,,1))</f>
        <v/>
      </c>
      <c r="AG642" s="129" t="str">
        <f t="shared" si="186"/>
        <v/>
      </c>
      <c r="AH642" s="43" t="e">
        <f t="shared" si="187"/>
        <v>#N/A</v>
      </c>
      <c r="AI642" s="43" t="e">
        <f>IF(AI641&lt;'Retirement Calculator'!$B$68,AI641+1,NA())</f>
        <v>#N/A</v>
      </c>
      <c r="AJ642" s="47" t="str">
        <f>IF(ISERROR(AI642),"",IF(AG642=AG641+1,AJ641*(1+'Retirement Calculator'!$B$67),AJ641))</f>
        <v/>
      </c>
      <c r="AK642" s="43" t="e">
        <f>IF(ISERROR(AJ642),"",FV((1+'Retirement Calculator'!$B$56)^(1/12)-1,AI642,-AJ642,,0))</f>
        <v>#N/A</v>
      </c>
      <c r="AL642" s="47">
        <f>SUM($AJ$5:AJ642)</f>
        <v>15743347.467671828</v>
      </c>
      <c r="AN642" s="43" t="str">
        <f>IF(C642="","",SUM($C$5:C642))</f>
        <v/>
      </c>
      <c r="AP642" s="43" t="str">
        <f t="shared" si="188"/>
        <v/>
      </c>
      <c r="AQ642" s="43" t="e">
        <f t="shared" si="189"/>
        <v>#N/A</v>
      </c>
      <c r="AR642" s="43" t="e">
        <f>IF(AR641&lt;'Retirement Calculator'!$B$68,AR641+1,NA())</f>
        <v>#N/A</v>
      </c>
      <c r="AS642" s="45" t="str">
        <f>IF(ISERROR(AR642),"",IF(AP642=AP641+1,AS641*(1+'Retirement Calculator'!$B$67),AS641))</f>
        <v/>
      </c>
      <c r="AT642" s="43" t="e">
        <f>IF(ISERROR(AS642),"",FV((1+'Retirement Calculator'!$B$57)^(1/12)-1,AR642,-AS642,,0))</f>
        <v>#N/A</v>
      </c>
      <c r="AU642" s="47" t="e">
        <f>SUM($AJ$5:AS642)</f>
        <v>#N/A</v>
      </c>
      <c r="AW642" s="43" t="str">
        <f>IF(I642="","",SUM($I$5:I642))</f>
        <v/>
      </c>
      <c r="AY642" s="43" t="str">
        <f t="shared" si="190"/>
        <v/>
      </c>
      <c r="AZ642" s="43" t="e">
        <f t="shared" si="191"/>
        <v>#N/A</v>
      </c>
      <c r="BA642" s="43" t="e">
        <f>IF(BA641&lt;'Retirement Calculator'!$B$68,BA641+1,NA())</f>
        <v>#N/A</v>
      </c>
      <c r="BB642" s="45" t="str">
        <f>IF(ISERROR(BA642),"",IF(AY642=AY641+1,BB641*(1+'Retirement Calculator'!$B$67),BB641))</f>
        <v/>
      </c>
      <c r="BC642" s="43" t="e">
        <f>IF(ISERROR(BB642),"",FV((1+'Retirement Calculator'!$B$58)^(1/12)-1,BA642,-BB642,,0))</f>
        <v>#N/A</v>
      </c>
      <c r="BD642" s="47" t="e">
        <f>SUM($AJ$5:BB642)</f>
        <v>#N/A</v>
      </c>
      <c r="BF642" s="43" t="str">
        <f>IF(O642="","",SUM($O$5:O642))</f>
        <v/>
      </c>
      <c r="BH642" s="43" t="str">
        <f t="shared" si="192"/>
        <v/>
      </c>
      <c r="BI642" s="43" t="e">
        <f t="shared" si="193"/>
        <v>#N/A</v>
      </c>
      <c r="BJ642" s="43" t="e">
        <f>IF(BJ641&lt;'Retirement Calculator'!$B$68,BJ641+1,NA())</f>
        <v>#N/A</v>
      </c>
      <c r="BM642" s="43" t="str">
        <f t="shared" si="194"/>
        <v/>
      </c>
      <c r="BN642" s="43" t="e">
        <f t="shared" si="195"/>
        <v>#N/A</v>
      </c>
      <c r="BO642" s="43" t="e">
        <f>IF(BO641&lt;'Retirement Calculator'!$B$68,BO641+1,NA())</f>
        <v>#N/A</v>
      </c>
      <c r="BR642" s="43" t="str">
        <f t="shared" si="196"/>
        <v/>
      </c>
      <c r="BS642" s="43" t="e">
        <f t="shared" si="197"/>
        <v>#N/A</v>
      </c>
      <c r="BT642" s="43" t="e">
        <f>IF(BT641&lt;'Retirement Calculator'!$B$68,BT641+1,NA())</f>
        <v>#N/A</v>
      </c>
      <c r="BW642" s="43" t="str">
        <f t="shared" si="198"/>
        <v/>
      </c>
      <c r="BX642" s="43" t="e">
        <f t="shared" si="199"/>
        <v>#N/A</v>
      </c>
      <c r="BY642" s="43" t="e">
        <f>IF(BY641&lt;'Retirement Calculator'!$B$68,BY641+1,NA())</f>
        <v>#N/A</v>
      </c>
    </row>
    <row r="643" spans="1:77">
      <c r="A643" s="44"/>
      <c r="B643" s="12" t="e">
        <f xml:space="preserve"> IF(ISERROR(F643),NA(),AI643)</f>
        <v>#N/A</v>
      </c>
      <c r="C643" s="71"/>
      <c r="D643" s="104"/>
      <c r="E643" s="99"/>
      <c r="F643" s="102" t="e">
        <f t="shared" si="183"/>
        <v>#N/A</v>
      </c>
      <c r="G643" s="103" t="str">
        <f>IF(D643="","",(D643+G642)*(1+((1+'Retirement Calculator'!$B$56)^(1/12)-1)))</f>
        <v/>
      </c>
      <c r="H643" s="55" t="str">
        <f>IF(C643="","",FV((1+'Retirement Calculator'!$B$56)^(1/12)-1,AI643,-C643,,0))</f>
        <v/>
      </c>
      <c r="I643" s="71"/>
      <c r="J643" s="99"/>
      <c r="K643" s="99"/>
      <c r="L643" s="102" t="e">
        <f t="shared" si="184"/>
        <v>#N/A</v>
      </c>
      <c r="M643" s="12" t="str">
        <f>IF(I643="","",FV((1+'Retirement Calculator'!$B$57)^(1/12)-1,AR643,-I643,,0))</f>
        <v/>
      </c>
      <c r="N643" s="12" t="str">
        <f>IF(J643="","",(J643+N642)*(1+((1+'Retirement Calculator'!$B$57)^(1/12)-1)))</f>
        <v/>
      </c>
      <c r="O643" s="71"/>
      <c r="P643" s="71"/>
      <c r="Q643" s="99"/>
      <c r="R643" s="69" t="e">
        <f t="shared" si="185"/>
        <v>#N/A</v>
      </c>
      <c r="S643" s="12" t="str">
        <f>IF(O643="","",FV((1+'Retirement Calculator'!$B$58)^(1/12)-1,BA643,-O643,,0))</f>
        <v/>
      </c>
      <c r="T643" s="43" t="str">
        <f>IF(P643="","",(P643+T642)*(1+((1+'Retirement Calculator'!$B$58)^(1/12)-1)))</f>
        <v/>
      </c>
      <c r="U643" s="71"/>
      <c r="V643" s="99"/>
      <c r="W643" s="108" t="str">
        <f>IF(U643="","",(U643+W642)*(1+((1+'Retirement Calculator'!$C$65)^(1/12)-1)))</f>
        <v/>
      </c>
      <c r="X643" s="73">
        <f t="shared" si="180"/>
        <v>0</v>
      </c>
      <c r="Y643" s="83" t="str">
        <f>IF(ISERROR(B643),"",SUM($X$5:X643))</f>
        <v/>
      </c>
      <c r="Z643" s="73">
        <f t="shared" si="181"/>
        <v>0</v>
      </c>
      <c r="AA643" s="83" t="str">
        <f>IF(ISERROR(B643),"",IF(Z643=0,NA(),SUM($Z$5:Z643)))</f>
        <v/>
      </c>
      <c r="AB643" s="83">
        <f t="shared" si="182"/>
        <v>0</v>
      </c>
      <c r="AC643" s="83" t="str">
        <f>IF(ISERROR(B643),"",IF(AB643=0,NA(),SUM($AB$5:AB643)))</f>
        <v/>
      </c>
      <c r="AD643" s="68" t="str">
        <f>IF(ISERROR(AI643),"",IF(AG643=AG642+1,AD642*(1+'Retirement Calculator'!$B$6),AD642))</f>
        <v/>
      </c>
      <c r="AE643" s="135"/>
      <c r="AF643" s="83" t="str">
        <f>IF(AE643="","",NPER((1+'Retirement Calculator'!$B$15)/(1+'Retirement Calculator'!$B$14)-1,-12*AE643,AA643,,1))</f>
        <v/>
      </c>
      <c r="AG643" s="129" t="str">
        <f t="shared" si="186"/>
        <v/>
      </c>
      <c r="AH643" s="43" t="e">
        <f t="shared" si="187"/>
        <v>#N/A</v>
      </c>
      <c r="AI643" s="43" t="e">
        <f>IF(AI642&lt;'Retirement Calculator'!$B$68,AI642+1,NA())</f>
        <v>#N/A</v>
      </c>
      <c r="AJ643" s="47" t="str">
        <f>IF(ISERROR(AI643),"",IF(AG643=AG642+1,AJ642*(1+'Retirement Calculator'!$B$67),AJ642))</f>
        <v/>
      </c>
      <c r="AK643" s="43" t="e">
        <f>IF(ISERROR(AJ643),"",FV((1+'Retirement Calculator'!$B$56)^(1/12)-1,AI643,-AJ643,,0))</f>
        <v>#N/A</v>
      </c>
      <c r="AL643" s="47">
        <f>SUM($AJ$5:AJ643)</f>
        <v>15743347.467671828</v>
      </c>
      <c r="AN643" s="43" t="str">
        <f>IF(C643="","",SUM($C$5:C643))</f>
        <v/>
      </c>
      <c r="AP643" s="43" t="str">
        <f t="shared" si="188"/>
        <v/>
      </c>
      <c r="AQ643" s="43" t="e">
        <f t="shared" si="189"/>
        <v>#N/A</v>
      </c>
      <c r="AR643" s="43" t="e">
        <f>IF(AR642&lt;'Retirement Calculator'!$B$68,AR642+1,NA())</f>
        <v>#N/A</v>
      </c>
      <c r="AS643" s="45" t="str">
        <f>IF(ISERROR(AR643),"",IF(AP643=AP642+1,AS642*(1+'Retirement Calculator'!$B$67),AS642))</f>
        <v/>
      </c>
      <c r="AT643" s="43" t="e">
        <f>IF(ISERROR(AS643),"",FV((1+'Retirement Calculator'!$B$57)^(1/12)-1,AR643,-AS643,,0))</f>
        <v>#N/A</v>
      </c>
      <c r="AU643" s="47" t="e">
        <f>SUM($AJ$5:AS643)</f>
        <v>#N/A</v>
      </c>
      <c r="AW643" s="43" t="str">
        <f>IF(I643="","",SUM($I$5:I643))</f>
        <v/>
      </c>
      <c r="AY643" s="43" t="str">
        <f t="shared" si="190"/>
        <v/>
      </c>
      <c r="AZ643" s="43" t="e">
        <f t="shared" si="191"/>
        <v>#N/A</v>
      </c>
      <c r="BA643" s="43" t="e">
        <f>IF(BA642&lt;'Retirement Calculator'!$B$68,BA642+1,NA())</f>
        <v>#N/A</v>
      </c>
      <c r="BB643" s="45" t="str">
        <f>IF(ISERROR(BA643),"",IF(AY643=AY642+1,BB642*(1+'Retirement Calculator'!$B$67),BB642))</f>
        <v/>
      </c>
      <c r="BC643" s="43" t="e">
        <f>IF(ISERROR(BB643),"",FV((1+'Retirement Calculator'!$B$58)^(1/12)-1,BA643,-BB643,,0))</f>
        <v>#N/A</v>
      </c>
      <c r="BD643" s="47" t="e">
        <f>SUM($AJ$5:BB643)</f>
        <v>#N/A</v>
      </c>
      <c r="BF643" s="43" t="str">
        <f>IF(O643="","",SUM($O$5:O643))</f>
        <v/>
      </c>
      <c r="BH643" s="43" t="str">
        <f t="shared" si="192"/>
        <v/>
      </c>
      <c r="BI643" s="43" t="e">
        <f t="shared" si="193"/>
        <v>#N/A</v>
      </c>
      <c r="BJ643" s="43" t="e">
        <f>IF(BJ642&lt;'Retirement Calculator'!$B$68,BJ642+1,NA())</f>
        <v>#N/A</v>
      </c>
      <c r="BM643" s="43" t="str">
        <f t="shared" si="194"/>
        <v/>
      </c>
      <c r="BN643" s="43" t="e">
        <f t="shared" si="195"/>
        <v>#N/A</v>
      </c>
      <c r="BO643" s="43" t="e">
        <f>IF(BO642&lt;'Retirement Calculator'!$B$68,BO642+1,NA())</f>
        <v>#N/A</v>
      </c>
      <c r="BR643" s="43" t="str">
        <f t="shared" si="196"/>
        <v/>
      </c>
      <c r="BS643" s="43" t="e">
        <f t="shared" si="197"/>
        <v>#N/A</v>
      </c>
      <c r="BT643" s="43" t="e">
        <f>IF(BT642&lt;'Retirement Calculator'!$B$68,BT642+1,NA())</f>
        <v>#N/A</v>
      </c>
      <c r="BW643" s="43" t="str">
        <f t="shared" si="198"/>
        <v/>
      </c>
      <c r="BX643" s="43" t="e">
        <f t="shared" si="199"/>
        <v>#N/A</v>
      </c>
      <c r="BY643" s="43" t="e">
        <f>IF(BY642&lt;'Retirement Calculator'!$B$68,BY642+1,NA())</f>
        <v>#N/A</v>
      </c>
    </row>
    <row r="644" spans="1:77">
      <c r="A644" s="44"/>
      <c r="B644" s="12" t="e">
        <f xml:space="preserve"> IF(ISERROR(F644),NA(),AI644)</f>
        <v>#N/A</v>
      </c>
      <c r="C644" s="71"/>
      <c r="D644" s="104"/>
      <c r="E644" s="99"/>
      <c r="F644" s="102" t="e">
        <f t="shared" si="183"/>
        <v>#N/A</v>
      </c>
      <c r="G644" s="103" t="str">
        <f>IF(D644="","",(D644+G643)*(1+((1+'Retirement Calculator'!$B$56)^(1/12)-1)))</f>
        <v/>
      </c>
      <c r="H644" s="55" t="str">
        <f>IF(C644="","",FV((1+'Retirement Calculator'!$B$56)^(1/12)-1,AI644,-C644,,0))</f>
        <v/>
      </c>
      <c r="I644" s="71"/>
      <c r="J644" s="99"/>
      <c r="K644" s="99"/>
      <c r="L644" s="102" t="e">
        <f t="shared" si="184"/>
        <v>#N/A</v>
      </c>
      <c r="M644" s="12" t="str">
        <f>IF(I644="","",FV((1+'Retirement Calculator'!$B$57)^(1/12)-1,AR644,-I644,,0))</f>
        <v/>
      </c>
      <c r="N644" s="12" t="str">
        <f>IF(J644="","",(J644+N643)*(1+((1+'Retirement Calculator'!$B$57)^(1/12)-1)))</f>
        <v/>
      </c>
      <c r="O644" s="71"/>
      <c r="P644" s="71"/>
      <c r="Q644" s="99"/>
      <c r="R644" s="69" t="e">
        <f t="shared" si="185"/>
        <v>#N/A</v>
      </c>
      <c r="S644" s="12" t="str">
        <f>IF(O644="","",FV((1+'Retirement Calculator'!$B$58)^(1/12)-1,BA644,-O644,,0))</f>
        <v/>
      </c>
      <c r="T644" s="43" t="str">
        <f>IF(P644="","",(P644+T643)*(1+((1+'Retirement Calculator'!$B$58)^(1/12)-1)))</f>
        <v/>
      </c>
      <c r="U644" s="71"/>
      <c r="V644" s="99"/>
      <c r="W644" s="108" t="str">
        <f>IF(U644="","",(U644+W643)*(1+((1+'Retirement Calculator'!$C$65)^(1/12)-1)))</f>
        <v/>
      </c>
      <c r="X644" s="73">
        <f t="shared" si="180"/>
        <v>0</v>
      </c>
      <c r="Y644" s="83" t="str">
        <f>IF(ISERROR(B644),"",SUM($X$5:X644))</f>
        <v/>
      </c>
      <c r="Z644" s="73">
        <f t="shared" si="181"/>
        <v>0</v>
      </c>
      <c r="AA644" s="83" t="str">
        <f>IF(ISERROR(B644),"",IF(Z644=0,NA(),SUM($Z$5:Z644)))</f>
        <v/>
      </c>
      <c r="AB644" s="83">
        <f t="shared" si="182"/>
        <v>0</v>
      </c>
      <c r="AC644" s="83" t="str">
        <f>IF(ISERROR(B644),"",IF(AB644=0,NA(),SUM($AB$5:AB644)))</f>
        <v/>
      </c>
      <c r="AD644" s="68" t="str">
        <f>IF(ISERROR(AI644),"",IF(AG644=AG643+1,AD643*(1+'Retirement Calculator'!$B$6),AD643))</f>
        <v/>
      </c>
      <c r="AE644" s="135"/>
      <c r="AF644" s="83" t="str">
        <f>IF(AE644="","",NPER((1+'Retirement Calculator'!$B$15)/(1+'Retirement Calculator'!$B$14)-1,-12*AE644,AA644,,1))</f>
        <v/>
      </c>
      <c r="AG644" s="129" t="str">
        <f t="shared" si="186"/>
        <v/>
      </c>
      <c r="AH644" s="43" t="e">
        <f t="shared" si="187"/>
        <v>#N/A</v>
      </c>
      <c r="AI644" s="43" t="e">
        <f>IF(AI643&lt;'Retirement Calculator'!$B$68,AI643+1,NA())</f>
        <v>#N/A</v>
      </c>
      <c r="AJ644" s="47" t="str">
        <f>IF(ISERROR(AI644),"",IF(AG644=AG643+1,AJ643*(1+'Retirement Calculator'!$B$67),AJ643))</f>
        <v/>
      </c>
      <c r="AK644" s="43" t="e">
        <f>IF(ISERROR(AJ644),"",FV((1+'Retirement Calculator'!$B$56)^(1/12)-1,AI644,-AJ644,,0))</f>
        <v>#N/A</v>
      </c>
      <c r="AL644" s="47">
        <f>SUM($AJ$5:AJ644)</f>
        <v>15743347.467671828</v>
      </c>
      <c r="AN644" s="43" t="str">
        <f>IF(C644="","",SUM($C$5:C644))</f>
        <v/>
      </c>
      <c r="AP644" s="43" t="str">
        <f t="shared" si="188"/>
        <v/>
      </c>
      <c r="AQ644" s="43" t="e">
        <f t="shared" si="189"/>
        <v>#N/A</v>
      </c>
      <c r="AR644" s="43" t="e">
        <f>IF(AR643&lt;'Retirement Calculator'!$B$68,AR643+1,NA())</f>
        <v>#N/A</v>
      </c>
      <c r="AS644" s="45" t="str">
        <f>IF(ISERROR(AR644),"",IF(AP644=AP643+1,AS643*(1+'Retirement Calculator'!$B$67),AS643))</f>
        <v/>
      </c>
      <c r="AT644" s="43" t="e">
        <f>IF(ISERROR(AS644),"",FV((1+'Retirement Calculator'!$B$57)^(1/12)-1,AR644,-AS644,,0))</f>
        <v>#N/A</v>
      </c>
      <c r="AU644" s="47" t="e">
        <f>SUM($AJ$5:AS644)</f>
        <v>#N/A</v>
      </c>
      <c r="AW644" s="43" t="str">
        <f>IF(I644="","",SUM($I$5:I644))</f>
        <v/>
      </c>
      <c r="AY644" s="43" t="str">
        <f t="shared" si="190"/>
        <v/>
      </c>
      <c r="AZ644" s="43" t="e">
        <f t="shared" si="191"/>
        <v>#N/A</v>
      </c>
      <c r="BA644" s="43" t="e">
        <f>IF(BA643&lt;'Retirement Calculator'!$B$68,BA643+1,NA())</f>
        <v>#N/A</v>
      </c>
      <c r="BB644" s="45" t="str">
        <f>IF(ISERROR(BA644),"",IF(AY644=AY643+1,BB643*(1+'Retirement Calculator'!$B$67),BB643))</f>
        <v/>
      </c>
      <c r="BC644" s="43" t="e">
        <f>IF(ISERROR(BB644),"",FV((1+'Retirement Calculator'!$B$58)^(1/12)-1,BA644,-BB644,,0))</f>
        <v>#N/A</v>
      </c>
      <c r="BD644" s="47" t="e">
        <f>SUM($AJ$5:BB644)</f>
        <v>#N/A</v>
      </c>
      <c r="BF644" s="43" t="str">
        <f>IF(O644="","",SUM($O$5:O644))</f>
        <v/>
      </c>
      <c r="BH644" s="43" t="str">
        <f t="shared" si="192"/>
        <v/>
      </c>
      <c r="BI644" s="43" t="e">
        <f t="shared" si="193"/>
        <v>#N/A</v>
      </c>
      <c r="BJ644" s="43" t="e">
        <f>IF(BJ643&lt;'Retirement Calculator'!$B$68,BJ643+1,NA())</f>
        <v>#N/A</v>
      </c>
      <c r="BM644" s="43" t="str">
        <f t="shared" si="194"/>
        <v/>
      </c>
      <c r="BN644" s="43" t="e">
        <f t="shared" si="195"/>
        <v>#N/A</v>
      </c>
      <c r="BO644" s="43" t="e">
        <f>IF(BO643&lt;'Retirement Calculator'!$B$68,BO643+1,NA())</f>
        <v>#N/A</v>
      </c>
      <c r="BR644" s="43" t="str">
        <f t="shared" si="196"/>
        <v/>
      </c>
      <c r="BS644" s="43" t="e">
        <f t="shared" si="197"/>
        <v>#N/A</v>
      </c>
      <c r="BT644" s="43" t="e">
        <f>IF(BT643&lt;'Retirement Calculator'!$B$68,BT643+1,NA())</f>
        <v>#N/A</v>
      </c>
      <c r="BW644" s="43" t="str">
        <f t="shared" si="198"/>
        <v/>
      </c>
      <c r="BX644" s="43" t="e">
        <f t="shared" si="199"/>
        <v>#N/A</v>
      </c>
      <c r="BY644" s="43" t="e">
        <f>IF(BY643&lt;'Retirement Calculator'!$B$68,BY643+1,NA())</f>
        <v>#N/A</v>
      </c>
    </row>
    <row r="645" spans="1:77">
      <c r="A645" s="44"/>
      <c r="B645" s="12" t="e">
        <f xml:space="preserve"> IF(ISERROR(F645),NA(),AI645)</f>
        <v>#N/A</v>
      </c>
      <c r="C645" s="71"/>
      <c r="D645" s="104"/>
      <c r="E645" s="99"/>
      <c r="F645" s="102" t="e">
        <f t="shared" si="183"/>
        <v>#N/A</v>
      </c>
      <c r="G645" s="103" t="str">
        <f>IF(D645="","",(D645+G644)*(1+((1+'Retirement Calculator'!$B$56)^(1/12)-1)))</f>
        <v/>
      </c>
      <c r="H645" s="55" t="str">
        <f>IF(C645="","",FV((1+'Retirement Calculator'!$B$56)^(1/12)-1,AI645,-C645,,0))</f>
        <v/>
      </c>
      <c r="I645" s="71"/>
      <c r="J645" s="99"/>
      <c r="K645" s="99"/>
      <c r="L645" s="102" t="e">
        <f t="shared" si="184"/>
        <v>#N/A</v>
      </c>
      <c r="M645" s="12" t="str">
        <f>IF(I645="","",FV((1+'Retirement Calculator'!$B$57)^(1/12)-1,AR645,-I645,,0))</f>
        <v/>
      </c>
      <c r="N645" s="12" t="str">
        <f>IF(J645="","",(J645+N644)*(1+((1+'Retirement Calculator'!$B$57)^(1/12)-1)))</f>
        <v/>
      </c>
      <c r="O645" s="71"/>
      <c r="P645" s="71"/>
      <c r="Q645" s="99"/>
      <c r="R645" s="69" t="e">
        <f t="shared" si="185"/>
        <v>#N/A</v>
      </c>
      <c r="S645" s="12" t="str">
        <f>IF(O645="","",FV((1+'Retirement Calculator'!$B$58)^(1/12)-1,BA645,-O645,,0))</f>
        <v/>
      </c>
      <c r="T645" s="43" t="str">
        <f>IF(P645="","",(P645+T644)*(1+((1+'Retirement Calculator'!$B$58)^(1/12)-1)))</f>
        <v/>
      </c>
      <c r="U645" s="71"/>
      <c r="V645" s="99"/>
      <c r="W645" s="108" t="str">
        <f>IF(U645="","",(U645+W644)*(1+((1+'Retirement Calculator'!$C$65)^(1/12)-1)))</f>
        <v/>
      </c>
      <c r="X645" s="73">
        <f t="shared" ref="X645:X708" si="200">C645+D645+I645+J645+O645+P645+U645</f>
        <v>0</v>
      </c>
      <c r="Y645" s="83" t="str">
        <f>IF(ISERROR(B645),"",SUM($X$5:X645))</f>
        <v/>
      </c>
      <c r="Z645" s="73">
        <f t="shared" ref="Z645:Z708" si="201">E645+K645+Q645+V645</f>
        <v>0</v>
      </c>
      <c r="AA645" s="83" t="str">
        <f>IF(ISERROR(B645),"",IF(Z645=0,NA(),SUM($Z$5:Z645)))</f>
        <v/>
      </c>
      <c r="AB645" s="83">
        <f t="shared" si="182"/>
        <v>0</v>
      </c>
      <c r="AC645" s="83" t="str">
        <f>IF(ISERROR(B645),"",IF(AB645=0,NA(),SUM($AB$5:AB645)))</f>
        <v/>
      </c>
      <c r="AD645" s="68" t="str">
        <f>IF(ISERROR(AI645),"",IF(AG645=AG644+1,AD644*(1+'Retirement Calculator'!$B$6),AD644))</f>
        <v/>
      </c>
      <c r="AE645" s="135"/>
      <c r="AF645" s="83" t="str">
        <f>IF(AE645="","",NPER((1+'Retirement Calculator'!$B$15)/(1+'Retirement Calculator'!$B$14)-1,-12*AE645,AA645,,1))</f>
        <v/>
      </c>
      <c r="AG645" s="129" t="str">
        <f t="shared" si="186"/>
        <v/>
      </c>
      <c r="AH645" s="43" t="e">
        <f t="shared" si="187"/>
        <v>#N/A</v>
      </c>
      <c r="AI645" s="43" t="e">
        <f>IF(AI644&lt;'Retirement Calculator'!$B$68,AI644+1,NA())</f>
        <v>#N/A</v>
      </c>
      <c r="AJ645" s="47" t="str">
        <f>IF(ISERROR(AI645),"",IF(AG645=AG644+1,AJ644*(1+'Retirement Calculator'!$B$67),AJ644))</f>
        <v/>
      </c>
      <c r="AK645" s="43" t="e">
        <f>IF(ISERROR(AJ645),"",FV((1+'Retirement Calculator'!$B$56)^(1/12)-1,AI645,-AJ645,,0))</f>
        <v>#N/A</v>
      </c>
      <c r="AL645" s="47">
        <f>SUM($AJ$5:AJ645)</f>
        <v>15743347.467671828</v>
      </c>
      <c r="AN645" s="43" t="str">
        <f>IF(C645="","",SUM($C$5:C645))</f>
        <v/>
      </c>
      <c r="AP645" s="43" t="str">
        <f t="shared" si="188"/>
        <v/>
      </c>
      <c r="AQ645" s="43" t="e">
        <f t="shared" si="189"/>
        <v>#N/A</v>
      </c>
      <c r="AR645" s="43" t="e">
        <f>IF(AR644&lt;'Retirement Calculator'!$B$68,AR644+1,NA())</f>
        <v>#N/A</v>
      </c>
      <c r="AS645" s="45" t="str">
        <f>IF(ISERROR(AR645),"",IF(AP645=AP644+1,AS644*(1+'Retirement Calculator'!$B$67),AS644))</f>
        <v/>
      </c>
      <c r="AT645" s="43" t="e">
        <f>IF(ISERROR(AS645),"",FV((1+'Retirement Calculator'!$B$57)^(1/12)-1,AR645,-AS645,,0))</f>
        <v>#N/A</v>
      </c>
      <c r="AU645" s="47" t="e">
        <f>SUM($AJ$5:AS645)</f>
        <v>#N/A</v>
      </c>
      <c r="AW645" s="43" t="str">
        <f>IF(I645="","",SUM($I$5:I645))</f>
        <v/>
      </c>
      <c r="AY645" s="43" t="str">
        <f t="shared" si="190"/>
        <v/>
      </c>
      <c r="AZ645" s="43" t="e">
        <f t="shared" si="191"/>
        <v>#N/A</v>
      </c>
      <c r="BA645" s="43" t="e">
        <f>IF(BA644&lt;'Retirement Calculator'!$B$68,BA644+1,NA())</f>
        <v>#N/A</v>
      </c>
      <c r="BB645" s="45" t="str">
        <f>IF(ISERROR(BA645),"",IF(AY645=AY644+1,BB644*(1+'Retirement Calculator'!$B$67),BB644))</f>
        <v/>
      </c>
      <c r="BC645" s="43" t="e">
        <f>IF(ISERROR(BB645),"",FV((1+'Retirement Calculator'!$B$58)^(1/12)-1,BA645,-BB645,,0))</f>
        <v>#N/A</v>
      </c>
      <c r="BD645" s="47" t="e">
        <f>SUM($AJ$5:BB645)</f>
        <v>#N/A</v>
      </c>
      <c r="BF645" s="43" t="str">
        <f>IF(O645="","",SUM($O$5:O645))</f>
        <v/>
      </c>
      <c r="BH645" s="43" t="str">
        <f t="shared" si="192"/>
        <v/>
      </c>
      <c r="BI645" s="43" t="e">
        <f t="shared" si="193"/>
        <v>#N/A</v>
      </c>
      <c r="BJ645" s="43" t="e">
        <f>IF(BJ644&lt;'Retirement Calculator'!$B$68,BJ644+1,NA())</f>
        <v>#N/A</v>
      </c>
      <c r="BM645" s="43" t="str">
        <f t="shared" si="194"/>
        <v/>
      </c>
      <c r="BN645" s="43" t="e">
        <f t="shared" si="195"/>
        <v>#N/A</v>
      </c>
      <c r="BO645" s="43" t="e">
        <f>IF(BO644&lt;'Retirement Calculator'!$B$68,BO644+1,NA())</f>
        <v>#N/A</v>
      </c>
      <c r="BR645" s="43" t="str">
        <f t="shared" si="196"/>
        <v/>
      </c>
      <c r="BS645" s="43" t="e">
        <f t="shared" si="197"/>
        <v>#N/A</v>
      </c>
      <c r="BT645" s="43" t="e">
        <f>IF(BT644&lt;'Retirement Calculator'!$B$68,BT644+1,NA())</f>
        <v>#N/A</v>
      </c>
      <c r="BW645" s="43" t="str">
        <f t="shared" si="198"/>
        <v/>
      </c>
      <c r="BX645" s="43" t="e">
        <f t="shared" si="199"/>
        <v>#N/A</v>
      </c>
      <c r="BY645" s="43" t="e">
        <f>IF(BY644&lt;'Retirement Calculator'!$B$68,BY644+1,NA())</f>
        <v>#N/A</v>
      </c>
    </row>
    <row r="646" spans="1:77">
      <c r="A646" s="44"/>
      <c r="B646" s="12" t="e">
        <f xml:space="preserve"> IF(ISERROR(F646),NA(),AI646)</f>
        <v>#N/A</v>
      </c>
      <c r="C646" s="71"/>
      <c r="D646" s="104"/>
      <c r="E646" s="99"/>
      <c r="F646" s="102" t="e">
        <f t="shared" si="183"/>
        <v>#N/A</v>
      </c>
      <c r="G646" s="103" t="str">
        <f>IF(D646="","",(D646+G645)*(1+((1+'Retirement Calculator'!$B$56)^(1/12)-1)))</f>
        <v/>
      </c>
      <c r="H646" s="55" t="str">
        <f>IF(C646="","",FV((1+'Retirement Calculator'!$B$56)^(1/12)-1,AI646,-C646,,0))</f>
        <v/>
      </c>
      <c r="I646" s="71"/>
      <c r="J646" s="99"/>
      <c r="K646" s="99"/>
      <c r="L646" s="102" t="e">
        <f t="shared" si="184"/>
        <v>#N/A</v>
      </c>
      <c r="M646" s="12" t="str">
        <f>IF(I646="","",FV((1+'Retirement Calculator'!$B$57)^(1/12)-1,AR646,-I646,,0))</f>
        <v/>
      </c>
      <c r="N646" s="12" t="str">
        <f>IF(J646="","",(J646+N645)*(1+((1+'Retirement Calculator'!$B$57)^(1/12)-1)))</f>
        <v/>
      </c>
      <c r="O646" s="71"/>
      <c r="P646" s="71"/>
      <c r="Q646" s="99"/>
      <c r="R646" s="69" t="e">
        <f t="shared" si="185"/>
        <v>#N/A</v>
      </c>
      <c r="S646" s="12" t="str">
        <f>IF(O646="","",FV((1+'Retirement Calculator'!$B$58)^(1/12)-1,BA646,-O646,,0))</f>
        <v/>
      </c>
      <c r="T646" s="43" t="str">
        <f>IF(P646="","",(P646+T645)*(1+((1+'Retirement Calculator'!$B$58)^(1/12)-1)))</f>
        <v/>
      </c>
      <c r="U646" s="71"/>
      <c r="V646" s="99"/>
      <c r="W646" s="108" t="str">
        <f>IF(U646="","",(U646+W645)*(1+((1+'Retirement Calculator'!$C$65)^(1/12)-1)))</f>
        <v/>
      </c>
      <c r="X646" s="73">
        <f t="shared" si="200"/>
        <v>0</v>
      </c>
      <c r="Y646" s="83" t="str">
        <f>IF(ISERROR(B646),"",SUM($X$5:X646))</f>
        <v/>
      </c>
      <c r="Z646" s="73">
        <f t="shared" si="201"/>
        <v>0</v>
      </c>
      <c r="AA646" s="83" t="str">
        <f>IF(ISERROR(B646),"",IF(Z646=0,NA(),SUM($Z$5:Z646)))</f>
        <v/>
      </c>
      <c r="AB646" s="83">
        <f t="shared" ref="AB646:AB709" si="202">IF(ISERROR(H646+M646+S646+G646+N646+T646+W646),0,H646+M646+S646+G646+N646+T646+W646)</f>
        <v>0</v>
      </c>
      <c r="AC646" s="83" t="str">
        <f>IF(ISERROR(B646),"",IF(AB646=0,NA(),SUM($AB$5:AB646)))</f>
        <v/>
      </c>
      <c r="AD646" s="68" t="str">
        <f>IF(ISERROR(AI646),"",IF(AG646=AG645+1,AD645*(1+'Retirement Calculator'!$B$6),AD645))</f>
        <v/>
      </c>
      <c r="AE646" s="135"/>
      <c r="AF646" s="83" t="str">
        <f>IF(AE646="","",NPER((1+'Retirement Calculator'!$B$15)/(1+'Retirement Calculator'!$B$14)-1,-12*AE646,AA646,,1))</f>
        <v/>
      </c>
      <c r="AG646" s="129" t="str">
        <f t="shared" si="186"/>
        <v/>
      </c>
      <c r="AH646" s="43" t="e">
        <f t="shared" si="187"/>
        <v>#N/A</v>
      </c>
      <c r="AI646" s="43" t="e">
        <f>IF(AI645&lt;'Retirement Calculator'!$B$68,AI645+1,NA())</f>
        <v>#N/A</v>
      </c>
      <c r="AJ646" s="47" t="str">
        <f>IF(ISERROR(AI646),"",IF(AG646=AG645+1,AJ645*(1+'Retirement Calculator'!$B$67),AJ645))</f>
        <v/>
      </c>
      <c r="AK646" s="43" t="e">
        <f>IF(ISERROR(AJ646),"",FV((1+'Retirement Calculator'!$B$56)^(1/12)-1,AI646,-AJ646,,0))</f>
        <v>#N/A</v>
      </c>
      <c r="AL646" s="47">
        <f>SUM($AJ$5:AJ646)</f>
        <v>15743347.467671828</v>
      </c>
      <c r="AN646" s="43" t="str">
        <f>IF(C646="","",SUM($C$5:C646))</f>
        <v/>
      </c>
      <c r="AP646" s="43" t="str">
        <f t="shared" si="188"/>
        <v/>
      </c>
      <c r="AQ646" s="43" t="e">
        <f t="shared" si="189"/>
        <v>#N/A</v>
      </c>
      <c r="AR646" s="43" t="e">
        <f>IF(AR645&lt;'Retirement Calculator'!$B$68,AR645+1,NA())</f>
        <v>#N/A</v>
      </c>
      <c r="AS646" s="45" t="str">
        <f>IF(ISERROR(AR646),"",IF(AP646=AP645+1,AS645*(1+'Retirement Calculator'!$B$67),AS645))</f>
        <v/>
      </c>
      <c r="AT646" s="43" t="e">
        <f>IF(ISERROR(AS646),"",FV((1+'Retirement Calculator'!$B$57)^(1/12)-1,AR646,-AS646,,0))</f>
        <v>#N/A</v>
      </c>
      <c r="AU646" s="47" t="e">
        <f>SUM($AJ$5:AS646)</f>
        <v>#N/A</v>
      </c>
      <c r="AW646" s="43" t="str">
        <f>IF(I646="","",SUM($I$5:I646))</f>
        <v/>
      </c>
      <c r="AY646" s="43" t="str">
        <f t="shared" si="190"/>
        <v/>
      </c>
      <c r="AZ646" s="43" t="e">
        <f t="shared" si="191"/>
        <v>#N/A</v>
      </c>
      <c r="BA646" s="43" t="e">
        <f>IF(BA645&lt;'Retirement Calculator'!$B$68,BA645+1,NA())</f>
        <v>#N/A</v>
      </c>
      <c r="BB646" s="45" t="str">
        <f>IF(ISERROR(BA646),"",IF(AY646=AY645+1,BB645*(1+'Retirement Calculator'!$B$67),BB645))</f>
        <v/>
      </c>
      <c r="BC646" s="43" t="e">
        <f>IF(ISERROR(BB646),"",FV((1+'Retirement Calculator'!$B$58)^(1/12)-1,BA646,-BB646,,0))</f>
        <v>#N/A</v>
      </c>
      <c r="BD646" s="47" t="e">
        <f>SUM($AJ$5:BB646)</f>
        <v>#N/A</v>
      </c>
      <c r="BF646" s="43" t="str">
        <f>IF(O646="","",SUM($O$5:O646))</f>
        <v/>
      </c>
      <c r="BH646" s="43" t="str">
        <f t="shared" si="192"/>
        <v/>
      </c>
      <c r="BI646" s="43" t="e">
        <f t="shared" si="193"/>
        <v>#N/A</v>
      </c>
      <c r="BJ646" s="43" t="e">
        <f>IF(BJ645&lt;'Retirement Calculator'!$B$68,BJ645+1,NA())</f>
        <v>#N/A</v>
      </c>
      <c r="BM646" s="43" t="str">
        <f t="shared" si="194"/>
        <v/>
      </c>
      <c r="BN646" s="43" t="e">
        <f t="shared" si="195"/>
        <v>#N/A</v>
      </c>
      <c r="BO646" s="43" t="e">
        <f>IF(BO645&lt;'Retirement Calculator'!$B$68,BO645+1,NA())</f>
        <v>#N/A</v>
      </c>
      <c r="BR646" s="43" t="str">
        <f t="shared" si="196"/>
        <v/>
      </c>
      <c r="BS646" s="43" t="e">
        <f t="shared" si="197"/>
        <v>#N/A</v>
      </c>
      <c r="BT646" s="43" t="e">
        <f>IF(BT645&lt;'Retirement Calculator'!$B$68,BT645+1,NA())</f>
        <v>#N/A</v>
      </c>
      <c r="BW646" s="43" t="str">
        <f t="shared" si="198"/>
        <v/>
      </c>
      <c r="BX646" s="43" t="e">
        <f t="shared" si="199"/>
        <v>#N/A</v>
      </c>
      <c r="BY646" s="43" t="e">
        <f>IF(BY645&lt;'Retirement Calculator'!$B$68,BY645+1,NA())</f>
        <v>#N/A</v>
      </c>
    </row>
    <row r="647" spans="1:77">
      <c r="A647" s="44"/>
      <c r="B647" s="12" t="e">
        <f xml:space="preserve"> IF(ISERROR(F647),NA(),AI647)</f>
        <v>#N/A</v>
      </c>
      <c r="C647" s="71"/>
      <c r="D647" s="104"/>
      <c r="E647" s="99"/>
      <c r="F647" s="102" t="e">
        <f t="shared" ref="F647:F710" si="203">IF(ISERROR(G647+H647),NA(),G647+H647)</f>
        <v>#N/A</v>
      </c>
      <c r="G647" s="103" t="str">
        <f>IF(D647="","",(D647+G646)*(1+((1+'Retirement Calculator'!$B$56)^(1/12)-1)))</f>
        <v/>
      </c>
      <c r="H647" s="55" t="str">
        <f>IF(C647="","",FV((1+'Retirement Calculator'!$B$56)^(1/12)-1,AI647,-C647,,0))</f>
        <v/>
      </c>
      <c r="I647" s="71"/>
      <c r="J647" s="99"/>
      <c r="K647" s="99"/>
      <c r="L647" s="102" t="e">
        <f t="shared" ref="L647:L710" si="204">IF(ISERROR(M647+N647),NA(),M647+N647)</f>
        <v>#N/A</v>
      </c>
      <c r="M647" s="12" t="str">
        <f>IF(I647="","",FV((1+'Retirement Calculator'!$B$57)^(1/12)-1,AR647,-I647,,0))</f>
        <v/>
      </c>
      <c r="N647" s="12" t="str">
        <f>IF(J647="","",(J647+N646)*(1+((1+'Retirement Calculator'!$B$57)^(1/12)-1)))</f>
        <v/>
      </c>
      <c r="O647" s="71"/>
      <c r="P647" s="71"/>
      <c r="Q647" s="99"/>
      <c r="R647" s="69" t="e">
        <f t="shared" ref="R647:R710" si="205">IF(ISERROR(S647+T647),NA(),S647+T647)</f>
        <v>#N/A</v>
      </c>
      <c r="S647" s="12" t="str">
        <f>IF(O647="","",FV((1+'Retirement Calculator'!$B$58)^(1/12)-1,BA647,-O647,,0))</f>
        <v/>
      </c>
      <c r="T647" s="43" t="str">
        <f>IF(P647="","",(P647+T646)*(1+((1+'Retirement Calculator'!$B$58)^(1/12)-1)))</f>
        <v/>
      </c>
      <c r="U647" s="71"/>
      <c r="V647" s="99"/>
      <c r="W647" s="108" t="str">
        <f>IF(U647="","",(U647+W646)*(1+((1+'Retirement Calculator'!$C$65)^(1/12)-1)))</f>
        <v/>
      </c>
      <c r="X647" s="73">
        <f t="shared" si="200"/>
        <v>0</v>
      </c>
      <c r="Y647" s="83" t="str">
        <f>IF(ISERROR(B647),"",SUM($X$5:X647))</f>
        <v/>
      </c>
      <c r="Z647" s="73">
        <f t="shared" si="201"/>
        <v>0</v>
      </c>
      <c r="AA647" s="83" t="str">
        <f>IF(ISERROR(B647),"",IF(Z647=0,NA(),SUM($Z$5:Z647)))</f>
        <v/>
      </c>
      <c r="AB647" s="83">
        <f t="shared" si="202"/>
        <v>0</v>
      </c>
      <c r="AC647" s="83" t="str">
        <f>IF(ISERROR(B647),"",IF(AB647=0,NA(),SUM($AB$5:AB647)))</f>
        <v/>
      </c>
      <c r="AD647" s="68" t="str">
        <f>IF(ISERROR(AI647),"",IF(AG647=AG646+1,AD646*(1+'Retirement Calculator'!$B$6),AD646))</f>
        <v/>
      </c>
      <c r="AE647" s="135"/>
      <c r="AF647" s="83" t="str">
        <f>IF(AE647="","",NPER((1+'Retirement Calculator'!$B$15)/(1+'Retirement Calculator'!$B$14)-1,-12*AE647,AA647,,1))</f>
        <v/>
      </c>
      <c r="AG647" s="129" t="str">
        <f t="shared" ref="AG647:AG710" si="206">IF(ISERROR(AI647),"",IF(INT(AI646/12)-(AI646/12)=0,AG646+1,AG646))</f>
        <v/>
      </c>
      <c r="AH647" s="43" t="e">
        <f t="shared" ref="AH647:AH710" si="207">AI647</f>
        <v>#N/A</v>
      </c>
      <c r="AI647" s="43" t="e">
        <f>IF(AI646&lt;'Retirement Calculator'!$B$68,AI646+1,NA())</f>
        <v>#N/A</v>
      </c>
      <c r="AJ647" s="47" t="str">
        <f>IF(ISERROR(AI647),"",IF(AG647=AG646+1,AJ646*(1+'Retirement Calculator'!$B$67),AJ646))</f>
        <v/>
      </c>
      <c r="AK647" s="43" t="e">
        <f>IF(ISERROR(AJ647),"",FV((1+'Retirement Calculator'!$B$56)^(1/12)-1,AI647,-AJ647,,0))</f>
        <v>#N/A</v>
      </c>
      <c r="AL647" s="47">
        <f>SUM($AJ$5:AJ647)</f>
        <v>15743347.467671828</v>
      </c>
      <c r="AN647" s="43" t="str">
        <f>IF(C647="","",SUM($C$5:C647))</f>
        <v/>
      </c>
      <c r="AP647" s="43" t="str">
        <f t="shared" ref="AP647:AP710" si="208">IF(ISERROR(AR647),"",IF(INT(AR646/12)-(AR646/12)=0,AP646+1,AP646))</f>
        <v/>
      </c>
      <c r="AQ647" s="43" t="e">
        <f t="shared" ref="AQ647:AQ710" si="209">AR647</f>
        <v>#N/A</v>
      </c>
      <c r="AR647" s="43" t="e">
        <f>IF(AR646&lt;'Retirement Calculator'!$B$68,AR646+1,NA())</f>
        <v>#N/A</v>
      </c>
      <c r="AS647" s="45" t="str">
        <f>IF(ISERROR(AR647),"",IF(AP647=AP646+1,AS646*(1+'Retirement Calculator'!$B$67),AS646))</f>
        <v/>
      </c>
      <c r="AT647" s="43" t="e">
        <f>IF(ISERROR(AS647),"",FV((1+'Retirement Calculator'!$B$57)^(1/12)-1,AR647,-AS647,,0))</f>
        <v>#N/A</v>
      </c>
      <c r="AU647" s="47" t="e">
        <f>SUM($AJ$5:AS647)</f>
        <v>#N/A</v>
      </c>
      <c r="AW647" s="43" t="str">
        <f>IF(I647="","",SUM($I$5:I647))</f>
        <v/>
      </c>
      <c r="AY647" s="43" t="str">
        <f t="shared" ref="AY647:AY710" si="210">IF(ISERROR(BA647),"",IF(INT(BA646/12)-(BA646/12)=0,AY646+1,AY646))</f>
        <v/>
      </c>
      <c r="AZ647" s="43" t="e">
        <f t="shared" ref="AZ647:AZ710" si="211">BA647</f>
        <v>#N/A</v>
      </c>
      <c r="BA647" s="43" t="e">
        <f>IF(BA646&lt;'Retirement Calculator'!$B$68,BA646+1,NA())</f>
        <v>#N/A</v>
      </c>
      <c r="BB647" s="45" t="str">
        <f>IF(ISERROR(BA647),"",IF(AY647=AY646+1,BB646*(1+'Retirement Calculator'!$B$67),BB646))</f>
        <v/>
      </c>
      <c r="BC647" s="43" t="e">
        <f>IF(ISERROR(BB647),"",FV((1+'Retirement Calculator'!$B$58)^(1/12)-1,BA647,-BB647,,0))</f>
        <v>#N/A</v>
      </c>
      <c r="BD647" s="47" t="e">
        <f>SUM($AJ$5:BB647)</f>
        <v>#N/A</v>
      </c>
      <c r="BF647" s="43" t="str">
        <f>IF(O647="","",SUM($O$5:O647))</f>
        <v/>
      </c>
      <c r="BH647" s="43" t="str">
        <f t="shared" ref="BH647:BH710" si="212">IF(ISERROR(BJ647),"",IF(INT(BJ646/12)-(BJ646/12)=0,BH646+1,BH646))</f>
        <v/>
      </c>
      <c r="BI647" s="43" t="e">
        <f t="shared" ref="BI647:BI710" si="213">BJ647</f>
        <v>#N/A</v>
      </c>
      <c r="BJ647" s="43" t="e">
        <f>IF(BJ646&lt;'Retirement Calculator'!$B$68,BJ646+1,NA())</f>
        <v>#N/A</v>
      </c>
      <c r="BM647" s="43" t="str">
        <f t="shared" ref="BM647:BM710" si="214">IF(ISERROR(BO647),"",IF(INT(BO646/12)-(BO646/12)=0,BM646+1,BM646))</f>
        <v/>
      </c>
      <c r="BN647" s="43" t="e">
        <f t="shared" ref="BN647:BN710" si="215">BO647</f>
        <v>#N/A</v>
      </c>
      <c r="BO647" s="43" t="e">
        <f>IF(BO646&lt;'Retirement Calculator'!$B$68,BO646+1,NA())</f>
        <v>#N/A</v>
      </c>
      <c r="BR647" s="43" t="str">
        <f t="shared" ref="BR647:BR710" si="216">IF(ISERROR(BT647),"",IF(INT(BT646/12)-(BT646/12)=0,BR646+1,BR646))</f>
        <v/>
      </c>
      <c r="BS647" s="43" t="e">
        <f t="shared" ref="BS647:BS710" si="217">BT647</f>
        <v>#N/A</v>
      </c>
      <c r="BT647" s="43" t="e">
        <f>IF(BT646&lt;'Retirement Calculator'!$B$68,BT646+1,NA())</f>
        <v>#N/A</v>
      </c>
      <c r="BW647" s="43" t="str">
        <f t="shared" ref="BW647:BW710" si="218">IF(ISERROR(BY647),"",IF(INT(BY646/12)-(BY646/12)=0,BW646+1,BW646))</f>
        <v/>
      </c>
      <c r="BX647" s="43" t="e">
        <f t="shared" ref="BX647:BX710" si="219">BY647</f>
        <v>#N/A</v>
      </c>
      <c r="BY647" s="43" t="e">
        <f>IF(BY646&lt;'Retirement Calculator'!$B$68,BY646+1,NA())</f>
        <v>#N/A</v>
      </c>
    </row>
    <row r="648" spans="1:77">
      <c r="A648" s="44"/>
      <c r="B648" s="12" t="e">
        <f xml:space="preserve"> IF(ISERROR(F648),NA(),AI648)</f>
        <v>#N/A</v>
      </c>
      <c r="C648" s="71"/>
      <c r="D648" s="104"/>
      <c r="E648" s="99"/>
      <c r="F648" s="102" t="e">
        <f t="shared" si="203"/>
        <v>#N/A</v>
      </c>
      <c r="G648" s="103" t="str">
        <f>IF(D648="","",(D648+G647)*(1+((1+'Retirement Calculator'!$B$56)^(1/12)-1)))</f>
        <v/>
      </c>
      <c r="H648" s="55" t="str">
        <f>IF(C648="","",FV((1+'Retirement Calculator'!$B$56)^(1/12)-1,AI648,-C648,,0))</f>
        <v/>
      </c>
      <c r="I648" s="71"/>
      <c r="J648" s="99"/>
      <c r="K648" s="99"/>
      <c r="L648" s="102" t="e">
        <f t="shared" si="204"/>
        <v>#N/A</v>
      </c>
      <c r="M648" s="12" t="str">
        <f>IF(I648="","",FV((1+'Retirement Calculator'!$B$57)^(1/12)-1,AR648,-I648,,0))</f>
        <v/>
      </c>
      <c r="N648" s="12" t="str">
        <f>IF(J648="","",(J648+N647)*(1+((1+'Retirement Calculator'!$B$57)^(1/12)-1)))</f>
        <v/>
      </c>
      <c r="O648" s="71"/>
      <c r="P648" s="71"/>
      <c r="Q648" s="99"/>
      <c r="R648" s="69" t="e">
        <f t="shared" si="205"/>
        <v>#N/A</v>
      </c>
      <c r="S648" s="12" t="str">
        <f>IF(O648="","",FV((1+'Retirement Calculator'!$B$58)^(1/12)-1,BA648,-O648,,0))</f>
        <v/>
      </c>
      <c r="T648" s="43" t="str">
        <f>IF(P648="","",(P648+T647)*(1+((1+'Retirement Calculator'!$B$58)^(1/12)-1)))</f>
        <v/>
      </c>
      <c r="U648" s="71"/>
      <c r="V648" s="99"/>
      <c r="W648" s="108" t="str">
        <f>IF(U648="","",(U648+W647)*(1+((1+'Retirement Calculator'!$C$65)^(1/12)-1)))</f>
        <v/>
      </c>
      <c r="X648" s="73">
        <f t="shared" si="200"/>
        <v>0</v>
      </c>
      <c r="Y648" s="83" t="str">
        <f>IF(ISERROR(B648),"",SUM($X$5:X648))</f>
        <v/>
      </c>
      <c r="Z648" s="73">
        <f t="shared" si="201"/>
        <v>0</v>
      </c>
      <c r="AA648" s="83" t="str">
        <f>IF(ISERROR(B648),"",IF(Z648=0,NA(),SUM($Z$5:Z648)))</f>
        <v/>
      </c>
      <c r="AB648" s="83">
        <f t="shared" si="202"/>
        <v>0</v>
      </c>
      <c r="AC648" s="83" t="str">
        <f>IF(ISERROR(B648),"",IF(AB648=0,NA(),SUM($AB$5:AB648)))</f>
        <v/>
      </c>
      <c r="AD648" s="68" t="str">
        <f>IF(ISERROR(AI648),"",IF(AG648=AG647+1,AD647*(1+'Retirement Calculator'!$B$6),AD647))</f>
        <v/>
      </c>
      <c r="AE648" s="135"/>
      <c r="AF648" s="83" t="str">
        <f>IF(AE648="","",NPER((1+'Retirement Calculator'!$B$15)/(1+'Retirement Calculator'!$B$14)-1,-12*AE648,AA648,,1))</f>
        <v/>
      </c>
      <c r="AG648" s="129" t="str">
        <f t="shared" si="206"/>
        <v/>
      </c>
      <c r="AH648" s="43" t="e">
        <f t="shared" si="207"/>
        <v>#N/A</v>
      </c>
      <c r="AI648" s="43" t="e">
        <f>IF(AI647&lt;'Retirement Calculator'!$B$68,AI647+1,NA())</f>
        <v>#N/A</v>
      </c>
      <c r="AJ648" s="47" t="str">
        <f>IF(ISERROR(AI648),"",IF(AG648=AG647+1,AJ647*(1+'Retirement Calculator'!$B$67),AJ647))</f>
        <v/>
      </c>
      <c r="AK648" s="43" t="e">
        <f>IF(ISERROR(AJ648),"",FV((1+'Retirement Calculator'!$B$56)^(1/12)-1,AI648,-AJ648,,0))</f>
        <v>#N/A</v>
      </c>
      <c r="AL648" s="47">
        <f>SUM($AJ$5:AJ648)</f>
        <v>15743347.467671828</v>
      </c>
      <c r="AN648" s="43" t="str">
        <f>IF(C648="","",SUM($C$5:C648))</f>
        <v/>
      </c>
      <c r="AP648" s="43" t="str">
        <f t="shared" si="208"/>
        <v/>
      </c>
      <c r="AQ648" s="43" t="e">
        <f t="shared" si="209"/>
        <v>#N/A</v>
      </c>
      <c r="AR648" s="43" t="e">
        <f>IF(AR647&lt;'Retirement Calculator'!$B$68,AR647+1,NA())</f>
        <v>#N/A</v>
      </c>
      <c r="AS648" s="45" t="str">
        <f>IF(ISERROR(AR648),"",IF(AP648=AP647+1,AS647*(1+'Retirement Calculator'!$B$67),AS647))</f>
        <v/>
      </c>
      <c r="AT648" s="43" t="e">
        <f>IF(ISERROR(AS648),"",FV((1+'Retirement Calculator'!$B$57)^(1/12)-1,AR648,-AS648,,0))</f>
        <v>#N/A</v>
      </c>
      <c r="AU648" s="47" t="e">
        <f>SUM($AJ$5:AS648)</f>
        <v>#N/A</v>
      </c>
      <c r="AW648" s="43" t="str">
        <f>IF(I648="","",SUM($I$5:I648))</f>
        <v/>
      </c>
      <c r="AY648" s="43" t="str">
        <f t="shared" si="210"/>
        <v/>
      </c>
      <c r="AZ648" s="43" t="e">
        <f t="shared" si="211"/>
        <v>#N/A</v>
      </c>
      <c r="BA648" s="43" t="e">
        <f>IF(BA647&lt;'Retirement Calculator'!$B$68,BA647+1,NA())</f>
        <v>#N/A</v>
      </c>
      <c r="BB648" s="45" t="str">
        <f>IF(ISERROR(BA648),"",IF(AY648=AY647+1,BB647*(1+'Retirement Calculator'!$B$67),BB647))</f>
        <v/>
      </c>
      <c r="BC648" s="43" t="e">
        <f>IF(ISERROR(BB648),"",FV((1+'Retirement Calculator'!$B$58)^(1/12)-1,BA648,-BB648,,0))</f>
        <v>#N/A</v>
      </c>
      <c r="BD648" s="47" t="e">
        <f>SUM($AJ$5:BB648)</f>
        <v>#N/A</v>
      </c>
      <c r="BF648" s="43" t="str">
        <f>IF(O648="","",SUM($O$5:O648))</f>
        <v/>
      </c>
      <c r="BH648" s="43" t="str">
        <f t="shared" si="212"/>
        <v/>
      </c>
      <c r="BI648" s="43" t="e">
        <f t="shared" si="213"/>
        <v>#N/A</v>
      </c>
      <c r="BJ648" s="43" t="e">
        <f>IF(BJ647&lt;'Retirement Calculator'!$B$68,BJ647+1,NA())</f>
        <v>#N/A</v>
      </c>
      <c r="BM648" s="43" t="str">
        <f t="shared" si="214"/>
        <v/>
      </c>
      <c r="BN648" s="43" t="e">
        <f t="shared" si="215"/>
        <v>#N/A</v>
      </c>
      <c r="BO648" s="43" t="e">
        <f>IF(BO647&lt;'Retirement Calculator'!$B$68,BO647+1,NA())</f>
        <v>#N/A</v>
      </c>
      <c r="BR648" s="43" t="str">
        <f t="shared" si="216"/>
        <v/>
      </c>
      <c r="BS648" s="43" t="e">
        <f t="shared" si="217"/>
        <v>#N/A</v>
      </c>
      <c r="BT648" s="43" t="e">
        <f>IF(BT647&lt;'Retirement Calculator'!$B$68,BT647+1,NA())</f>
        <v>#N/A</v>
      </c>
      <c r="BW648" s="43" t="str">
        <f t="shared" si="218"/>
        <v/>
      </c>
      <c r="BX648" s="43" t="e">
        <f t="shared" si="219"/>
        <v>#N/A</v>
      </c>
      <c r="BY648" s="43" t="e">
        <f>IF(BY647&lt;'Retirement Calculator'!$B$68,BY647+1,NA())</f>
        <v>#N/A</v>
      </c>
    </row>
    <row r="649" spans="1:77">
      <c r="A649" s="44"/>
      <c r="B649" s="12" t="e">
        <f xml:space="preserve"> IF(ISERROR(F649),NA(),AI649)</f>
        <v>#N/A</v>
      </c>
      <c r="C649" s="71"/>
      <c r="D649" s="104"/>
      <c r="E649" s="99"/>
      <c r="F649" s="102" t="e">
        <f t="shared" si="203"/>
        <v>#N/A</v>
      </c>
      <c r="G649" s="103" t="str">
        <f>IF(D649="","",(D649+G648)*(1+((1+'Retirement Calculator'!$B$56)^(1/12)-1)))</f>
        <v/>
      </c>
      <c r="H649" s="55" t="str">
        <f>IF(C649="","",FV((1+'Retirement Calculator'!$B$56)^(1/12)-1,AI649,-C649,,0))</f>
        <v/>
      </c>
      <c r="I649" s="71"/>
      <c r="J649" s="99"/>
      <c r="K649" s="99"/>
      <c r="L649" s="102" t="e">
        <f t="shared" si="204"/>
        <v>#N/A</v>
      </c>
      <c r="M649" s="12" t="str">
        <f>IF(I649="","",FV((1+'Retirement Calculator'!$B$57)^(1/12)-1,AR649,-I649,,0))</f>
        <v/>
      </c>
      <c r="N649" s="12" t="str">
        <f>IF(J649="","",(J649+N648)*(1+((1+'Retirement Calculator'!$B$57)^(1/12)-1)))</f>
        <v/>
      </c>
      <c r="O649" s="71"/>
      <c r="P649" s="71"/>
      <c r="Q649" s="99"/>
      <c r="R649" s="69" t="e">
        <f t="shared" si="205"/>
        <v>#N/A</v>
      </c>
      <c r="S649" s="12" t="str">
        <f>IF(O649="","",FV((1+'Retirement Calculator'!$B$58)^(1/12)-1,BA649,-O649,,0))</f>
        <v/>
      </c>
      <c r="T649" s="43" t="str">
        <f>IF(P649="","",(P649+T648)*(1+((1+'Retirement Calculator'!$B$58)^(1/12)-1)))</f>
        <v/>
      </c>
      <c r="U649" s="71"/>
      <c r="V649" s="99"/>
      <c r="W649" s="108" t="str">
        <f>IF(U649="","",(U649+W648)*(1+((1+'Retirement Calculator'!$C$65)^(1/12)-1)))</f>
        <v/>
      </c>
      <c r="X649" s="73">
        <f t="shared" si="200"/>
        <v>0</v>
      </c>
      <c r="Y649" s="83" t="str">
        <f>IF(ISERROR(B649),"",SUM($X$5:X649))</f>
        <v/>
      </c>
      <c r="Z649" s="73">
        <f t="shared" si="201"/>
        <v>0</v>
      </c>
      <c r="AA649" s="83" t="str">
        <f>IF(ISERROR(B649),"",IF(Z649=0,NA(),SUM($Z$5:Z649)))</f>
        <v/>
      </c>
      <c r="AB649" s="83">
        <f t="shared" si="202"/>
        <v>0</v>
      </c>
      <c r="AC649" s="83" t="str">
        <f>IF(ISERROR(B649),"",IF(AB649=0,NA(),SUM($AB$5:AB649)))</f>
        <v/>
      </c>
      <c r="AD649" s="68" t="str">
        <f>IF(ISERROR(AI649),"",IF(AG649=AG648+1,AD648*(1+'Retirement Calculator'!$B$6),AD648))</f>
        <v/>
      </c>
      <c r="AE649" s="135"/>
      <c r="AF649" s="83" t="str">
        <f>IF(AE649="","",NPER((1+'Retirement Calculator'!$B$15)/(1+'Retirement Calculator'!$B$14)-1,-12*AE649,AA649,,1))</f>
        <v/>
      </c>
      <c r="AG649" s="129" t="str">
        <f t="shared" si="206"/>
        <v/>
      </c>
      <c r="AH649" s="43" t="e">
        <f t="shared" si="207"/>
        <v>#N/A</v>
      </c>
      <c r="AI649" s="43" t="e">
        <f>IF(AI648&lt;'Retirement Calculator'!$B$68,AI648+1,NA())</f>
        <v>#N/A</v>
      </c>
      <c r="AJ649" s="47" t="str">
        <f>IF(ISERROR(AI649),"",IF(AG649=AG648+1,AJ648*(1+'Retirement Calculator'!$B$67),AJ648))</f>
        <v/>
      </c>
      <c r="AK649" s="43" t="e">
        <f>IF(ISERROR(AJ649),"",FV((1+'Retirement Calculator'!$B$56)^(1/12)-1,AI649,-AJ649,,0))</f>
        <v>#N/A</v>
      </c>
      <c r="AL649" s="47">
        <f>SUM($AJ$5:AJ649)</f>
        <v>15743347.467671828</v>
      </c>
      <c r="AN649" s="43" t="str">
        <f>IF(C649="","",SUM($C$5:C649))</f>
        <v/>
      </c>
      <c r="AP649" s="43" t="str">
        <f t="shared" si="208"/>
        <v/>
      </c>
      <c r="AQ649" s="43" t="e">
        <f t="shared" si="209"/>
        <v>#N/A</v>
      </c>
      <c r="AR649" s="43" t="e">
        <f>IF(AR648&lt;'Retirement Calculator'!$B$68,AR648+1,NA())</f>
        <v>#N/A</v>
      </c>
      <c r="AS649" s="45" t="str">
        <f>IF(ISERROR(AR649),"",IF(AP649=AP648+1,AS648*(1+'Retirement Calculator'!$B$67),AS648))</f>
        <v/>
      </c>
      <c r="AT649" s="43" t="e">
        <f>IF(ISERROR(AS649),"",FV((1+'Retirement Calculator'!$B$57)^(1/12)-1,AR649,-AS649,,0))</f>
        <v>#N/A</v>
      </c>
      <c r="AU649" s="47" t="e">
        <f>SUM($AJ$5:AS649)</f>
        <v>#N/A</v>
      </c>
      <c r="AW649" s="43" t="str">
        <f>IF(I649="","",SUM($I$5:I649))</f>
        <v/>
      </c>
      <c r="AY649" s="43" t="str">
        <f t="shared" si="210"/>
        <v/>
      </c>
      <c r="AZ649" s="43" t="e">
        <f t="shared" si="211"/>
        <v>#N/A</v>
      </c>
      <c r="BA649" s="43" t="e">
        <f>IF(BA648&lt;'Retirement Calculator'!$B$68,BA648+1,NA())</f>
        <v>#N/A</v>
      </c>
      <c r="BB649" s="45" t="str">
        <f>IF(ISERROR(BA649),"",IF(AY649=AY648+1,BB648*(1+'Retirement Calculator'!$B$67),BB648))</f>
        <v/>
      </c>
      <c r="BC649" s="43" t="e">
        <f>IF(ISERROR(BB649),"",FV((1+'Retirement Calculator'!$B$58)^(1/12)-1,BA649,-BB649,,0))</f>
        <v>#N/A</v>
      </c>
      <c r="BD649" s="47" t="e">
        <f>SUM($AJ$5:BB649)</f>
        <v>#N/A</v>
      </c>
      <c r="BF649" s="43" t="str">
        <f>IF(O649="","",SUM($O$5:O649))</f>
        <v/>
      </c>
      <c r="BH649" s="43" t="str">
        <f t="shared" si="212"/>
        <v/>
      </c>
      <c r="BI649" s="43" t="e">
        <f t="shared" si="213"/>
        <v>#N/A</v>
      </c>
      <c r="BJ649" s="43" t="e">
        <f>IF(BJ648&lt;'Retirement Calculator'!$B$68,BJ648+1,NA())</f>
        <v>#N/A</v>
      </c>
      <c r="BM649" s="43" t="str">
        <f t="shared" si="214"/>
        <v/>
      </c>
      <c r="BN649" s="43" t="e">
        <f t="shared" si="215"/>
        <v>#N/A</v>
      </c>
      <c r="BO649" s="43" t="e">
        <f>IF(BO648&lt;'Retirement Calculator'!$B$68,BO648+1,NA())</f>
        <v>#N/A</v>
      </c>
      <c r="BR649" s="43" t="str">
        <f t="shared" si="216"/>
        <v/>
      </c>
      <c r="BS649" s="43" t="e">
        <f t="shared" si="217"/>
        <v>#N/A</v>
      </c>
      <c r="BT649" s="43" t="e">
        <f>IF(BT648&lt;'Retirement Calculator'!$B$68,BT648+1,NA())</f>
        <v>#N/A</v>
      </c>
      <c r="BW649" s="43" t="str">
        <f t="shared" si="218"/>
        <v/>
      </c>
      <c r="BX649" s="43" t="e">
        <f t="shared" si="219"/>
        <v>#N/A</v>
      </c>
      <c r="BY649" s="43" t="e">
        <f>IF(BY648&lt;'Retirement Calculator'!$B$68,BY648+1,NA())</f>
        <v>#N/A</v>
      </c>
    </row>
    <row r="650" spans="1:77">
      <c r="A650" s="44"/>
      <c r="B650" s="12" t="e">
        <f xml:space="preserve"> IF(ISERROR(F650),NA(),AI650)</f>
        <v>#N/A</v>
      </c>
      <c r="C650" s="71"/>
      <c r="D650" s="104"/>
      <c r="E650" s="99"/>
      <c r="F650" s="102" t="e">
        <f t="shared" si="203"/>
        <v>#N/A</v>
      </c>
      <c r="G650" s="103" t="str">
        <f>IF(D650="","",(D650+G649)*(1+((1+'Retirement Calculator'!$B$56)^(1/12)-1)))</f>
        <v/>
      </c>
      <c r="H650" s="55" t="str">
        <f>IF(C650="","",FV((1+'Retirement Calculator'!$B$56)^(1/12)-1,AI650,-C650,,0))</f>
        <v/>
      </c>
      <c r="I650" s="71"/>
      <c r="J650" s="99"/>
      <c r="K650" s="99"/>
      <c r="L650" s="102" t="e">
        <f t="shared" si="204"/>
        <v>#N/A</v>
      </c>
      <c r="M650" s="12" t="str">
        <f>IF(I650="","",FV((1+'Retirement Calculator'!$B$57)^(1/12)-1,AR650,-I650,,0))</f>
        <v/>
      </c>
      <c r="N650" s="12" t="str">
        <f>IF(J650="","",(J650+N649)*(1+((1+'Retirement Calculator'!$B$57)^(1/12)-1)))</f>
        <v/>
      </c>
      <c r="O650" s="71"/>
      <c r="P650" s="71"/>
      <c r="Q650" s="99"/>
      <c r="R650" s="69" t="e">
        <f t="shared" si="205"/>
        <v>#N/A</v>
      </c>
      <c r="S650" s="12" t="str">
        <f>IF(O650="","",FV((1+'Retirement Calculator'!$B$58)^(1/12)-1,BA650,-O650,,0))</f>
        <v/>
      </c>
      <c r="T650" s="43" t="str">
        <f>IF(P650="","",(P650+T649)*(1+((1+'Retirement Calculator'!$B$58)^(1/12)-1)))</f>
        <v/>
      </c>
      <c r="U650" s="71"/>
      <c r="V650" s="99"/>
      <c r="W650" s="108" t="str">
        <f>IF(U650="","",(U650+W649)*(1+((1+'Retirement Calculator'!$C$65)^(1/12)-1)))</f>
        <v/>
      </c>
      <c r="X650" s="73">
        <f t="shared" si="200"/>
        <v>0</v>
      </c>
      <c r="Y650" s="83" t="str">
        <f>IF(ISERROR(B650),"",SUM($X$5:X650))</f>
        <v/>
      </c>
      <c r="Z650" s="73">
        <f t="shared" si="201"/>
        <v>0</v>
      </c>
      <c r="AA650" s="83" t="str">
        <f>IF(ISERROR(B650),"",IF(Z650=0,NA(),SUM($Z$5:Z650)))</f>
        <v/>
      </c>
      <c r="AB650" s="83">
        <f t="shared" si="202"/>
        <v>0</v>
      </c>
      <c r="AC650" s="83" t="str">
        <f>IF(ISERROR(B650),"",IF(AB650=0,NA(),SUM($AB$5:AB650)))</f>
        <v/>
      </c>
      <c r="AD650" s="68" t="str">
        <f>IF(ISERROR(AI650),"",IF(AG650=AG649+1,AD649*(1+'Retirement Calculator'!$B$6),AD649))</f>
        <v/>
      </c>
      <c r="AE650" s="135"/>
      <c r="AF650" s="83" t="str">
        <f>IF(AE650="","",NPER((1+'Retirement Calculator'!$B$15)/(1+'Retirement Calculator'!$B$14)-1,-12*AE650,AA650,,1))</f>
        <v/>
      </c>
      <c r="AG650" s="129" t="str">
        <f t="shared" si="206"/>
        <v/>
      </c>
      <c r="AH650" s="43" t="e">
        <f t="shared" si="207"/>
        <v>#N/A</v>
      </c>
      <c r="AI650" s="43" t="e">
        <f>IF(AI649&lt;'Retirement Calculator'!$B$68,AI649+1,NA())</f>
        <v>#N/A</v>
      </c>
      <c r="AJ650" s="47" t="str">
        <f>IF(ISERROR(AI650),"",IF(AG650=AG649+1,AJ649*(1+'Retirement Calculator'!$B$67),AJ649))</f>
        <v/>
      </c>
      <c r="AK650" s="43" t="e">
        <f>IF(ISERROR(AJ650),"",FV((1+'Retirement Calculator'!$B$56)^(1/12)-1,AI650,-AJ650,,0))</f>
        <v>#N/A</v>
      </c>
      <c r="AL650" s="47">
        <f>SUM($AJ$5:AJ650)</f>
        <v>15743347.467671828</v>
      </c>
      <c r="AN650" s="43" t="str">
        <f>IF(C650="","",SUM($C$5:C650))</f>
        <v/>
      </c>
      <c r="AP650" s="43" t="str">
        <f t="shared" si="208"/>
        <v/>
      </c>
      <c r="AQ650" s="43" t="e">
        <f t="shared" si="209"/>
        <v>#N/A</v>
      </c>
      <c r="AR650" s="43" t="e">
        <f>IF(AR649&lt;'Retirement Calculator'!$B$68,AR649+1,NA())</f>
        <v>#N/A</v>
      </c>
      <c r="AS650" s="45" t="str">
        <f>IF(ISERROR(AR650),"",IF(AP650=AP649+1,AS649*(1+'Retirement Calculator'!$B$67),AS649))</f>
        <v/>
      </c>
      <c r="AT650" s="43" t="e">
        <f>IF(ISERROR(AS650),"",FV((1+'Retirement Calculator'!$B$57)^(1/12)-1,AR650,-AS650,,0))</f>
        <v>#N/A</v>
      </c>
      <c r="AU650" s="47" t="e">
        <f>SUM($AJ$5:AS650)</f>
        <v>#N/A</v>
      </c>
      <c r="AW650" s="43" t="str">
        <f>IF(I650="","",SUM($I$5:I650))</f>
        <v/>
      </c>
      <c r="AY650" s="43" t="str">
        <f t="shared" si="210"/>
        <v/>
      </c>
      <c r="AZ650" s="43" t="e">
        <f t="shared" si="211"/>
        <v>#N/A</v>
      </c>
      <c r="BA650" s="43" t="e">
        <f>IF(BA649&lt;'Retirement Calculator'!$B$68,BA649+1,NA())</f>
        <v>#N/A</v>
      </c>
      <c r="BB650" s="45" t="str">
        <f>IF(ISERROR(BA650),"",IF(AY650=AY649+1,BB649*(1+'Retirement Calculator'!$B$67),BB649))</f>
        <v/>
      </c>
      <c r="BC650" s="43" t="e">
        <f>IF(ISERROR(BB650),"",FV((1+'Retirement Calculator'!$B$58)^(1/12)-1,BA650,-BB650,,0))</f>
        <v>#N/A</v>
      </c>
      <c r="BD650" s="47" t="e">
        <f>SUM($AJ$5:BB650)</f>
        <v>#N/A</v>
      </c>
      <c r="BF650" s="43" t="str">
        <f>IF(O650="","",SUM($O$5:O650))</f>
        <v/>
      </c>
      <c r="BH650" s="43" t="str">
        <f t="shared" si="212"/>
        <v/>
      </c>
      <c r="BI650" s="43" t="e">
        <f t="shared" si="213"/>
        <v>#N/A</v>
      </c>
      <c r="BJ650" s="43" t="e">
        <f>IF(BJ649&lt;'Retirement Calculator'!$B$68,BJ649+1,NA())</f>
        <v>#N/A</v>
      </c>
      <c r="BM650" s="43" t="str">
        <f t="shared" si="214"/>
        <v/>
      </c>
      <c r="BN650" s="43" t="e">
        <f t="shared" si="215"/>
        <v>#N/A</v>
      </c>
      <c r="BO650" s="43" t="e">
        <f>IF(BO649&lt;'Retirement Calculator'!$B$68,BO649+1,NA())</f>
        <v>#N/A</v>
      </c>
      <c r="BR650" s="43" t="str">
        <f t="shared" si="216"/>
        <v/>
      </c>
      <c r="BS650" s="43" t="e">
        <f t="shared" si="217"/>
        <v>#N/A</v>
      </c>
      <c r="BT650" s="43" t="e">
        <f>IF(BT649&lt;'Retirement Calculator'!$B$68,BT649+1,NA())</f>
        <v>#N/A</v>
      </c>
      <c r="BW650" s="43" t="str">
        <f t="shared" si="218"/>
        <v/>
      </c>
      <c r="BX650" s="43" t="e">
        <f t="shared" si="219"/>
        <v>#N/A</v>
      </c>
      <c r="BY650" s="43" t="e">
        <f>IF(BY649&lt;'Retirement Calculator'!$B$68,BY649+1,NA())</f>
        <v>#N/A</v>
      </c>
    </row>
    <row r="651" spans="1:77">
      <c r="A651" s="44"/>
      <c r="B651" s="12" t="e">
        <f xml:space="preserve"> IF(ISERROR(F651),NA(),AI651)</f>
        <v>#N/A</v>
      </c>
      <c r="C651" s="71"/>
      <c r="D651" s="104"/>
      <c r="E651" s="99"/>
      <c r="F651" s="102" t="e">
        <f t="shared" si="203"/>
        <v>#N/A</v>
      </c>
      <c r="G651" s="103" t="str">
        <f>IF(D651="","",(D651+G650)*(1+((1+'Retirement Calculator'!$B$56)^(1/12)-1)))</f>
        <v/>
      </c>
      <c r="H651" s="55" t="str">
        <f>IF(C651="","",FV((1+'Retirement Calculator'!$B$56)^(1/12)-1,AI651,-C651,,0))</f>
        <v/>
      </c>
      <c r="I651" s="71"/>
      <c r="J651" s="99"/>
      <c r="K651" s="99"/>
      <c r="L651" s="102" t="e">
        <f t="shared" si="204"/>
        <v>#N/A</v>
      </c>
      <c r="M651" s="12" t="str">
        <f>IF(I651="","",FV((1+'Retirement Calculator'!$B$57)^(1/12)-1,AR651,-I651,,0))</f>
        <v/>
      </c>
      <c r="N651" s="12" t="str">
        <f>IF(J651="","",(J651+N650)*(1+((1+'Retirement Calculator'!$B$57)^(1/12)-1)))</f>
        <v/>
      </c>
      <c r="O651" s="71"/>
      <c r="P651" s="71"/>
      <c r="Q651" s="99"/>
      <c r="R651" s="69" t="e">
        <f t="shared" si="205"/>
        <v>#N/A</v>
      </c>
      <c r="S651" s="12" t="str">
        <f>IF(O651="","",FV((1+'Retirement Calculator'!$B$58)^(1/12)-1,BA651,-O651,,0))</f>
        <v/>
      </c>
      <c r="T651" s="43" t="str">
        <f>IF(P651="","",(P651+T650)*(1+((1+'Retirement Calculator'!$B$58)^(1/12)-1)))</f>
        <v/>
      </c>
      <c r="U651" s="71"/>
      <c r="V651" s="99"/>
      <c r="W651" s="108" t="str">
        <f>IF(U651="","",(U651+W650)*(1+((1+'Retirement Calculator'!$C$65)^(1/12)-1)))</f>
        <v/>
      </c>
      <c r="X651" s="73">
        <f t="shared" si="200"/>
        <v>0</v>
      </c>
      <c r="Y651" s="83" t="str">
        <f>IF(ISERROR(B651),"",SUM($X$5:X651))</f>
        <v/>
      </c>
      <c r="Z651" s="73">
        <f t="shared" si="201"/>
        <v>0</v>
      </c>
      <c r="AA651" s="83" t="str">
        <f>IF(ISERROR(B651),"",IF(Z651=0,NA(),SUM($Z$5:Z651)))</f>
        <v/>
      </c>
      <c r="AB651" s="83">
        <f t="shared" si="202"/>
        <v>0</v>
      </c>
      <c r="AC651" s="83" t="str">
        <f>IF(ISERROR(B651),"",IF(AB651=0,NA(),SUM($AB$5:AB651)))</f>
        <v/>
      </c>
      <c r="AD651" s="68" t="str">
        <f>IF(ISERROR(AI651),"",IF(AG651=AG650+1,AD650*(1+'Retirement Calculator'!$B$6),AD650))</f>
        <v/>
      </c>
      <c r="AE651" s="135"/>
      <c r="AF651" s="83" t="str">
        <f>IF(AE651="","",NPER((1+'Retirement Calculator'!$B$15)/(1+'Retirement Calculator'!$B$14)-1,-12*AE651,AA651,,1))</f>
        <v/>
      </c>
      <c r="AG651" s="129" t="str">
        <f t="shared" si="206"/>
        <v/>
      </c>
      <c r="AH651" s="43" t="e">
        <f t="shared" si="207"/>
        <v>#N/A</v>
      </c>
      <c r="AI651" s="43" t="e">
        <f>IF(AI650&lt;'Retirement Calculator'!$B$68,AI650+1,NA())</f>
        <v>#N/A</v>
      </c>
      <c r="AJ651" s="47" t="str">
        <f>IF(ISERROR(AI651),"",IF(AG651=AG650+1,AJ650*(1+'Retirement Calculator'!$B$67),AJ650))</f>
        <v/>
      </c>
      <c r="AK651" s="43" t="e">
        <f>IF(ISERROR(AJ651),"",FV((1+'Retirement Calculator'!$B$56)^(1/12)-1,AI651,-AJ651,,0))</f>
        <v>#N/A</v>
      </c>
      <c r="AL651" s="47">
        <f>SUM($AJ$5:AJ651)</f>
        <v>15743347.467671828</v>
      </c>
      <c r="AN651" s="43" t="str">
        <f>IF(C651="","",SUM($C$5:C651))</f>
        <v/>
      </c>
      <c r="AP651" s="43" t="str">
        <f t="shared" si="208"/>
        <v/>
      </c>
      <c r="AQ651" s="43" t="e">
        <f t="shared" si="209"/>
        <v>#N/A</v>
      </c>
      <c r="AR651" s="43" t="e">
        <f>IF(AR650&lt;'Retirement Calculator'!$B$68,AR650+1,NA())</f>
        <v>#N/A</v>
      </c>
      <c r="AS651" s="45" t="str">
        <f>IF(ISERROR(AR651),"",IF(AP651=AP650+1,AS650*(1+'Retirement Calculator'!$B$67),AS650))</f>
        <v/>
      </c>
      <c r="AT651" s="43" t="e">
        <f>IF(ISERROR(AS651),"",FV((1+'Retirement Calculator'!$B$57)^(1/12)-1,AR651,-AS651,,0))</f>
        <v>#N/A</v>
      </c>
      <c r="AU651" s="47" t="e">
        <f>SUM($AJ$5:AS651)</f>
        <v>#N/A</v>
      </c>
      <c r="AW651" s="43" t="str">
        <f>IF(I651="","",SUM($I$5:I651))</f>
        <v/>
      </c>
      <c r="AY651" s="43" t="str">
        <f t="shared" si="210"/>
        <v/>
      </c>
      <c r="AZ651" s="43" t="e">
        <f t="shared" si="211"/>
        <v>#N/A</v>
      </c>
      <c r="BA651" s="43" t="e">
        <f>IF(BA650&lt;'Retirement Calculator'!$B$68,BA650+1,NA())</f>
        <v>#N/A</v>
      </c>
      <c r="BB651" s="45" t="str">
        <f>IF(ISERROR(BA651),"",IF(AY651=AY650+1,BB650*(1+'Retirement Calculator'!$B$67),BB650))</f>
        <v/>
      </c>
      <c r="BC651" s="43" t="e">
        <f>IF(ISERROR(BB651),"",FV((1+'Retirement Calculator'!$B$58)^(1/12)-1,BA651,-BB651,,0))</f>
        <v>#N/A</v>
      </c>
      <c r="BD651" s="47" t="e">
        <f>SUM($AJ$5:BB651)</f>
        <v>#N/A</v>
      </c>
      <c r="BF651" s="43" t="str">
        <f>IF(O651="","",SUM($O$5:O651))</f>
        <v/>
      </c>
      <c r="BH651" s="43" t="str">
        <f t="shared" si="212"/>
        <v/>
      </c>
      <c r="BI651" s="43" t="e">
        <f t="shared" si="213"/>
        <v>#N/A</v>
      </c>
      <c r="BJ651" s="43" t="e">
        <f>IF(BJ650&lt;'Retirement Calculator'!$B$68,BJ650+1,NA())</f>
        <v>#N/A</v>
      </c>
      <c r="BM651" s="43" t="str">
        <f t="shared" si="214"/>
        <v/>
      </c>
      <c r="BN651" s="43" t="e">
        <f t="shared" si="215"/>
        <v>#N/A</v>
      </c>
      <c r="BO651" s="43" t="e">
        <f>IF(BO650&lt;'Retirement Calculator'!$B$68,BO650+1,NA())</f>
        <v>#N/A</v>
      </c>
      <c r="BR651" s="43" t="str">
        <f t="shared" si="216"/>
        <v/>
      </c>
      <c r="BS651" s="43" t="e">
        <f t="shared" si="217"/>
        <v>#N/A</v>
      </c>
      <c r="BT651" s="43" t="e">
        <f>IF(BT650&lt;'Retirement Calculator'!$B$68,BT650+1,NA())</f>
        <v>#N/A</v>
      </c>
      <c r="BW651" s="43" t="str">
        <f t="shared" si="218"/>
        <v/>
      </c>
      <c r="BX651" s="43" t="e">
        <f t="shared" si="219"/>
        <v>#N/A</v>
      </c>
      <c r="BY651" s="43" t="e">
        <f>IF(BY650&lt;'Retirement Calculator'!$B$68,BY650+1,NA())</f>
        <v>#N/A</v>
      </c>
    </row>
    <row r="652" spans="1:77">
      <c r="A652" s="44"/>
      <c r="B652" s="12" t="e">
        <f xml:space="preserve"> IF(ISERROR(F652),NA(),AI652)</f>
        <v>#N/A</v>
      </c>
      <c r="C652" s="71"/>
      <c r="D652" s="104"/>
      <c r="E652" s="99"/>
      <c r="F652" s="102" t="e">
        <f t="shared" si="203"/>
        <v>#N/A</v>
      </c>
      <c r="G652" s="103" t="str">
        <f>IF(D652="","",(D652+G651)*(1+((1+'Retirement Calculator'!$B$56)^(1/12)-1)))</f>
        <v/>
      </c>
      <c r="H652" s="55" t="str">
        <f>IF(C652="","",FV((1+'Retirement Calculator'!$B$56)^(1/12)-1,AI652,-C652,,0))</f>
        <v/>
      </c>
      <c r="I652" s="71"/>
      <c r="J652" s="99"/>
      <c r="K652" s="99"/>
      <c r="L652" s="102" t="e">
        <f t="shared" si="204"/>
        <v>#N/A</v>
      </c>
      <c r="M652" s="12" t="str">
        <f>IF(I652="","",FV((1+'Retirement Calculator'!$B$57)^(1/12)-1,AR652,-I652,,0))</f>
        <v/>
      </c>
      <c r="N652" s="12" t="str">
        <f>IF(J652="","",(J652+N651)*(1+((1+'Retirement Calculator'!$B$57)^(1/12)-1)))</f>
        <v/>
      </c>
      <c r="O652" s="71"/>
      <c r="P652" s="71"/>
      <c r="Q652" s="99"/>
      <c r="R652" s="69" t="e">
        <f t="shared" si="205"/>
        <v>#N/A</v>
      </c>
      <c r="S652" s="12" t="str">
        <f>IF(O652="","",FV((1+'Retirement Calculator'!$B$58)^(1/12)-1,BA652,-O652,,0))</f>
        <v/>
      </c>
      <c r="T652" s="43" t="str">
        <f>IF(P652="","",(P652+T651)*(1+((1+'Retirement Calculator'!$B$58)^(1/12)-1)))</f>
        <v/>
      </c>
      <c r="U652" s="71"/>
      <c r="V652" s="99"/>
      <c r="W652" s="108" t="str">
        <f>IF(U652="","",(U652+W651)*(1+((1+'Retirement Calculator'!$C$65)^(1/12)-1)))</f>
        <v/>
      </c>
      <c r="X652" s="73">
        <f t="shared" si="200"/>
        <v>0</v>
      </c>
      <c r="Y652" s="83" t="str">
        <f>IF(ISERROR(B652),"",SUM($X$5:X652))</f>
        <v/>
      </c>
      <c r="Z652" s="73">
        <f t="shared" si="201"/>
        <v>0</v>
      </c>
      <c r="AA652" s="83" t="str">
        <f>IF(ISERROR(B652),"",IF(Z652=0,NA(),SUM($Z$5:Z652)))</f>
        <v/>
      </c>
      <c r="AB652" s="83">
        <f t="shared" si="202"/>
        <v>0</v>
      </c>
      <c r="AC652" s="83" t="str">
        <f>IF(ISERROR(B652),"",IF(AB652=0,NA(),SUM($AB$5:AB652)))</f>
        <v/>
      </c>
      <c r="AD652" s="68" t="str">
        <f>IF(ISERROR(AI652),"",IF(AG652=AG651+1,AD651*(1+'Retirement Calculator'!$B$6),AD651))</f>
        <v/>
      </c>
      <c r="AE652" s="135"/>
      <c r="AF652" s="83" t="str">
        <f>IF(AE652="","",NPER((1+'Retirement Calculator'!$B$15)/(1+'Retirement Calculator'!$B$14)-1,-12*AE652,AA652,,1))</f>
        <v/>
      </c>
      <c r="AG652" s="129" t="str">
        <f t="shared" si="206"/>
        <v/>
      </c>
      <c r="AH652" s="43" t="e">
        <f t="shared" si="207"/>
        <v>#N/A</v>
      </c>
      <c r="AI652" s="43" t="e">
        <f>IF(AI651&lt;'Retirement Calculator'!$B$68,AI651+1,NA())</f>
        <v>#N/A</v>
      </c>
      <c r="AJ652" s="47" t="str">
        <f>IF(ISERROR(AI652),"",IF(AG652=AG651+1,AJ651*(1+'Retirement Calculator'!$B$67),AJ651))</f>
        <v/>
      </c>
      <c r="AK652" s="43" t="e">
        <f>IF(ISERROR(AJ652),"",FV((1+'Retirement Calculator'!$B$56)^(1/12)-1,AI652,-AJ652,,0))</f>
        <v>#N/A</v>
      </c>
      <c r="AL652" s="47">
        <f>SUM($AJ$5:AJ652)</f>
        <v>15743347.467671828</v>
      </c>
      <c r="AN652" s="43" t="str">
        <f>IF(C652="","",SUM($C$5:C652))</f>
        <v/>
      </c>
      <c r="AP652" s="43" t="str">
        <f t="shared" si="208"/>
        <v/>
      </c>
      <c r="AQ652" s="43" t="e">
        <f t="shared" si="209"/>
        <v>#N/A</v>
      </c>
      <c r="AR652" s="43" t="e">
        <f>IF(AR651&lt;'Retirement Calculator'!$B$68,AR651+1,NA())</f>
        <v>#N/A</v>
      </c>
      <c r="AS652" s="45" t="str">
        <f>IF(ISERROR(AR652),"",IF(AP652=AP651+1,AS651*(1+'Retirement Calculator'!$B$67),AS651))</f>
        <v/>
      </c>
      <c r="AT652" s="43" t="e">
        <f>IF(ISERROR(AS652),"",FV((1+'Retirement Calculator'!$B$57)^(1/12)-1,AR652,-AS652,,0))</f>
        <v>#N/A</v>
      </c>
      <c r="AU652" s="47" t="e">
        <f>SUM($AJ$5:AS652)</f>
        <v>#N/A</v>
      </c>
      <c r="AW652" s="43" t="str">
        <f>IF(I652="","",SUM($I$5:I652))</f>
        <v/>
      </c>
      <c r="AY652" s="43" t="str">
        <f t="shared" si="210"/>
        <v/>
      </c>
      <c r="AZ652" s="43" t="e">
        <f t="shared" si="211"/>
        <v>#N/A</v>
      </c>
      <c r="BA652" s="43" t="e">
        <f>IF(BA651&lt;'Retirement Calculator'!$B$68,BA651+1,NA())</f>
        <v>#N/A</v>
      </c>
      <c r="BB652" s="45" t="str">
        <f>IF(ISERROR(BA652),"",IF(AY652=AY651+1,BB651*(1+'Retirement Calculator'!$B$67),BB651))</f>
        <v/>
      </c>
      <c r="BC652" s="43" t="e">
        <f>IF(ISERROR(BB652),"",FV((1+'Retirement Calculator'!$B$58)^(1/12)-1,BA652,-BB652,,0))</f>
        <v>#N/A</v>
      </c>
      <c r="BD652" s="47" t="e">
        <f>SUM($AJ$5:BB652)</f>
        <v>#N/A</v>
      </c>
      <c r="BF652" s="43" t="str">
        <f>IF(O652="","",SUM($O$5:O652))</f>
        <v/>
      </c>
      <c r="BH652" s="43" t="str">
        <f t="shared" si="212"/>
        <v/>
      </c>
      <c r="BI652" s="43" t="e">
        <f t="shared" si="213"/>
        <v>#N/A</v>
      </c>
      <c r="BJ652" s="43" t="e">
        <f>IF(BJ651&lt;'Retirement Calculator'!$B$68,BJ651+1,NA())</f>
        <v>#N/A</v>
      </c>
      <c r="BM652" s="43" t="str">
        <f t="shared" si="214"/>
        <v/>
      </c>
      <c r="BN652" s="43" t="e">
        <f t="shared" si="215"/>
        <v>#N/A</v>
      </c>
      <c r="BO652" s="43" t="e">
        <f>IF(BO651&lt;'Retirement Calculator'!$B$68,BO651+1,NA())</f>
        <v>#N/A</v>
      </c>
      <c r="BR652" s="43" t="str">
        <f t="shared" si="216"/>
        <v/>
      </c>
      <c r="BS652" s="43" t="e">
        <f t="shared" si="217"/>
        <v>#N/A</v>
      </c>
      <c r="BT652" s="43" t="e">
        <f>IF(BT651&lt;'Retirement Calculator'!$B$68,BT651+1,NA())</f>
        <v>#N/A</v>
      </c>
      <c r="BW652" s="43" t="str">
        <f t="shared" si="218"/>
        <v/>
      </c>
      <c r="BX652" s="43" t="e">
        <f t="shared" si="219"/>
        <v>#N/A</v>
      </c>
      <c r="BY652" s="43" t="e">
        <f>IF(BY651&lt;'Retirement Calculator'!$B$68,BY651+1,NA())</f>
        <v>#N/A</v>
      </c>
    </row>
    <row r="653" spans="1:77">
      <c r="A653" s="44"/>
      <c r="B653" s="12" t="e">
        <f xml:space="preserve"> IF(ISERROR(F653),NA(),AI653)</f>
        <v>#N/A</v>
      </c>
      <c r="C653" s="71"/>
      <c r="D653" s="104"/>
      <c r="E653" s="99"/>
      <c r="F653" s="102" t="e">
        <f t="shared" si="203"/>
        <v>#N/A</v>
      </c>
      <c r="G653" s="103" t="str">
        <f>IF(D653="","",(D653+G652)*(1+((1+'Retirement Calculator'!$B$56)^(1/12)-1)))</f>
        <v/>
      </c>
      <c r="H653" s="55" t="str">
        <f>IF(C653="","",FV((1+'Retirement Calculator'!$B$56)^(1/12)-1,AI653,-C653,,0))</f>
        <v/>
      </c>
      <c r="I653" s="71"/>
      <c r="J653" s="99"/>
      <c r="K653" s="99"/>
      <c r="L653" s="102" t="e">
        <f t="shared" si="204"/>
        <v>#N/A</v>
      </c>
      <c r="M653" s="12" t="str">
        <f>IF(I653="","",FV((1+'Retirement Calculator'!$B$57)^(1/12)-1,AR653,-I653,,0))</f>
        <v/>
      </c>
      <c r="N653" s="12" t="str">
        <f>IF(J653="","",(J653+N652)*(1+((1+'Retirement Calculator'!$B$57)^(1/12)-1)))</f>
        <v/>
      </c>
      <c r="O653" s="71"/>
      <c r="P653" s="71"/>
      <c r="Q653" s="99"/>
      <c r="R653" s="69" t="e">
        <f t="shared" si="205"/>
        <v>#N/A</v>
      </c>
      <c r="S653" s="12" t="str">
        <f>IF(O653="","",FV((1+'Retirement Calculator'!$B$58)^(1/12)-1,BA653,-O653,,0))</f>
        <v/>
      </c>
      <c r="T653" s="43" t="str">
        <f>IF(P653="","",(P653+T652)*(1+((1+'Retirement Calculator'!$B$58)^(1/12)-1)))</f>
        <v/>
      </c>
      <c r="U653" s="71"/>
      <c r="V653" s="99"/>
      <c r="W653" s="108" t="str">
        <f>IF(U653="","",(U653+W652)*(1+((1+'Retirement Calculator'!$C$65)^(1/12)-1)))</f>
        <v/>
      </c>
      <c r="X653" s="73">
        <f t="shared" si="200"/>
        <v>0</v>
      </c>
      <c r="Y653" s="83" t="str">
        <f>IF(ISERROR(B653),"",SUM($X$5:X653))</f>
        <v/>
      </c>
      <c r="Z653" s="73">
        <f t="shared" si="201"/>
        <v>0</v>
      </c>
      <c r="AA653" s="83" t="str">
        <f>IF(ISERROR(B653),"",IF(Z653=0,NA(),SUM($Z$5:Z653)))</f>
        <v/>
      </c>
      <c r="AB653" s="83">
        <f t="shared" si="202"/>
        <v>0</v>
      </c>
      <c r="AC653" s="83" t="str">
        <f>IF(ISERROR(B653),"",IF(AB653=0,NA(),SUM($AB$5:AB653)))</f>
        <v/>
      </c>
      <c r="AD653" s="68" t="str">
        <f>IF(ISERROR(AI653),"",IF(AG653=AG652+1,AD652*(1+'Retirement Calculator'!$B$6),AD652))</f>
        <v/>
      </c>
      <c r="AE653" s="135"/>
      <c r="AF653" s="83" t="str">
        <f>IF(AE653="","",NPER((1+'Retirement Calculator'!$B$15)/(1+'Retirement Calculator'!$B$14)-1,-12*AE653,AA653,,1))</f>
        <v/>
      </c>
      <c r="AG653" s="129" t="str">
        <f t="shared" si="206"/>
        <v/>
      </c>
      <c r="AH653" s="43" t="e">
        <f t="shared" si="207"/>
        <v>#N/A</v>
      </c>
      <c r="AI653" s="43" t="e">
        <f>IF(AI652&lt;'Retirement Calculator'!$B$68,AI652+1,NA())</f>
        <v>#N/A</v>
      </c>
      <c r="AJ653" s="47" t="str">
        <f>IF(ISERROR(AI653),"",IF(AG653=AG652+1,AJ652*(1+'Retirement Calculator'!$B$67),AJ652))</f>
        <v/>
      </c>
      <c r="AK653" s="43" t="e">
        <f>IF(ISERROR(AJ653),"",FV((1+'Retirement Calculator'!$B$56)^(1/12)-1,AI653,-AJ653,,0))</f>
        <v>#N/A</v>
      </c>
      <c r="AL653" s="47">
        <f>SUM($AJ$5:AJ653)</f>
        <v>15743347.467671828</v>
      </c>
      <c r="AN653" s="43" t="str">
        <f>IF(C653="","",SUM($C$5:C653))</f>
        <v/>
      </c>
      <c r="AP653" s="43" t="str">
        <f t="shared" si="208"/>
        <v/>
      </c>
      <c r="AQ653" s="43" t="e">
        <f t="shared" si="209"/>
        <v>#N/A</v>
      </c>
      <c r="AR653" s="43" t="e">
        <f>IF(AR652&lt;'Retirement Calculator'!$B$68,AR652+1,NA())</f>
        <v>#N/A</v>
      </c>
      <c r="AS653" s="45" t="str">
        <f>IF(ISERROR(AR653),"",IF(AP653=AP652+1,AS652*(1+'Retirement Calculator'!$B$67),AS652))</f>
        <v/>
      </c>
      <c r="AT653" s="43" t="e">
        <f>IF(ISERROR(AS653),"",FV((1+'Retirement Calculator'!$B$57)^(1/12)-1,AR653,-AS653,,0))</f>
        <v>#N/A</v>
      </c>
      <c r="AU653" s="47" t="e">
        <f>SUM($AJ$5:AS653)</f>
        <v>#N/A</v>
      </c>
      <c r="AW653" s="43" t="str">
        <f>IF(I653="","",SUM($I$5:I653))</f>
        <v/>
      </c>
      <c r="AY653" s="43" t="str">
        <f t="shared" si="210"/>
        <v/>
      </c>
      <c r="AZ653" s="43" t="e">
        <f t="shared" si="211"/>
        <v>#N/A</v>
      </c>
      <c r="BA653" s="43" t="e">
        <f>IF(BA652&lt;'Retirement Calculator'!$B$68,BA652+1,NA())</f>
        <v>#N/A</v>
      </c>
      <c r="BB653" s="45" t="str">
        <f>IF(ISERROR(BA653),"",IF(AY653=AY652+1,BB652*(1+'Retirement Calculator'!$B$67),BB652))</f>
        <v/>
      </c>
      <c r="BC653" s="43" t="e">
        <f>IF(ISERROR(BB653),"",FV((1+'Retirement Calculator'!$B$58)^(1/12)-1,BA653,-BB653,,0))</f>
        <v>#N/A</v>
      </c>
      <c r="BD653" s="47" t="e">
        <f>SUM($AJ$5:BB653)</f>
        <v>#N/A</v>
      </c>
      <c r="BF653" s="43" t="str">
        <f>IF(O653="","",SUM($O$5:O653))</f>
        <v/>
      </c>
      <c r="BH653" s="43" t="str">
        <f t="shared" si="212"/>
        <v/>
      </c>
      <c r="BI653" s="43" t="e">
        <f t="shared" si="213"/>
        <v>#N/A</v>
      </c>
      <c r="BJ653" s="43" t="e">
        <f>IF(BJ652&lt;'Retirement Calculator'!$B$68,BJ652+1,NA())</f>
        <v>#N/A</v>
      </c>
      <c r="BM653" s="43" t="str">
        <f t="shared" si="214"/>
        <v/>
      </c>
      <c r="BN653" s="43" t="e">
        <f t="shared" si="215"/>
        <v>#N/A</v>
      </c>
      <c r="BO653" s="43" t="e">
        <f>IF(BO652&lt;'Retirement Calculator'!$B$68,BO652+1,NA())</f>
        <v>#N/A</v>
      </c>
      <c r="BR653" s="43" t="str">
        <f t="shared" si="216"/>
        <v/>
      </c>
      <c r="BS653" s="43" t="e">
        <f t="shared" si="217"/>
        <v>#N/A</v>
      </c>
      <c r="BT653" s="43" t="e">
        <f>IF(BT652&lt;'Retirement Calculator'!$B$68,BT652+1,NA())</f>
        <v>#N/A</v>
      </c>
      <c r="BW653" s="43" t="str">
        <f t="shared" si="218"/>
        <v/>
      </c>
      <c r="BX653" s="43" t="e">
        <f t="shared" si="219"/>
        <v>#N/A</v>
      </c>
      <c r="BY653" s="43" t="e">
        <f>IF(BY652&lt;'Retirement Calculator'!$B$68,BY652+1,NA())</f>
        <v>#N/A</v>
      </c>
    </row>
    <row r="654" spans="1:77">
      <c r="A654" s="44"/>
      <c r="B654" s="12" t="e">
        <f xml:space="preserve"> IF(ISERROR(F654),NA(),AI654)</f>
        <v>#N/A</v>
      </c>
      <c r="C654" s="71"/>
      <c r="D654" s="104"/>
      <c r="E654" s="99"/>
      <c r="F654" s="102" t="e">
        <f t="shared" si="203"/>
        <v>#N/A</v>
      </c>
      <c r="G654" s="103" t="str">
        <f>IF(D654="","",(D654+G653)*(1+((1+'Retirement Calculator'!$B$56)^(1/12)-1)))</f>
        <v/>
      </c>
      <c r="H654" s="55" t="str">
        <f>IF(C654="","",FV((1+'Retirement Calculator'!$B$56)^(1/12)-1,AI654,-C654,,0))</f>
        <v/>
      </c>
      <c r="I654" s="71"/>
      <c r="J654" s="99"/>
      <c r="K654" s="99"/>
      <c r="L654" s="102" t="e">
        <f t="shared" si="204"/>
        <v>#N/A</v>
      </c>
      <c r="M654" s="12" t="str">
        <f>IF(I654="","",FV((1+'Retirement Calculator'!$B$57)^(1/12)-1,AR654,-I654,,0))</f>
        <v/>
      </c>
      <c r="N654" s="12" t="str">
        <f>IF(J654="","",(J654+N653)*(1+((1+'Retirement Calculator'!$B$57)^(1/12)-1)))</f>
        <v/>
      </c>
      <c r="O654" s="71"/>
      <c r="P654" s="71"/>
      <c r="Q654" s="99"/>
      <c r="R654" s="69" t="e">
        <f t="shared" si="205"/>
        <v>#N/A</v>
      </c>
      <c r="S654" s="12" t="str">
        <f>IF(O654="","",FV((1+'Retirement Calculator'!$B$58)^(1/12)-1,BA654,-O654,,0))</f>
        <v/>
      </c>
      <c r="T654" s="43" t="str">
        <f>IF(P654="","",(P654+T653)*(1+((1+'Retirement Calculator'!$B$58)^(1/12)-1)))</f>
        <v/>
      </c>
      <c r="U654" s="71"/>
      <c r="V654" s="99"/>
      <c r="W654" s="108" t="str">
        <f>IF(U654="","",(U654+W653)*(1+((1+'Retirement Calculator'!$C$65)^(1/12)-1)))</f>
        <v/>
      </c>
      <c r="X654" s="73">
        <f t="shared" si="200"/>
        <v>0</v>
      </c>
      <c r="Y654" s="83" t="str">
        <f>IF(ISERROR(B654),"",SUM($X$5:X654))</f>
        <v/>
      </c>
      <c r="Z654" s="73">
        <f t="shared" si="201"/>
        <v>0</v>
      </c>
      <c r="AA654" s="83" t="str">
        <f>IF(ISERROR(B654),"",IF(Z654=0,NA(),SUM($Z$5:Z654)))</f>
        <v/>
      </c>
      <c r="AB654" s="83">
        <f t="shared" si="202"/>
        <v>0</v>
      </c>
      <c r="AC654" s="83" t="str">
        <f>IF(ISERROR(B654),"",IF(AB654=0,NA(),SUM($AB$5:AB654)))</f>
        <v/>
      </c>
      <c r="AD654" s="68" t="str">
        <f>IF(ISERROR(AI654),"",IF(AG654=AG653+1,AD653*(1+'Retirement Calculator'!$B$6),AD653))</f>
        <v/>
      </c>
      <c r="AE654" s="135"/>
      <c r="AF654" s="83" t="str">
        <f>IF(AE654="","",NPER((1+'Retirement Calculator'!$B$15)/(1+'Retirement Calculator'!$B$14)-1,-12*AE654,AA654,,1))</f>
        <v/>
      </c>
      <c r="AG654" s="129" t="str">
        <f t="shared" si="206"/>
        <v/>
      </c>
      <c r="AH654" s="43" t="e">
        <f t="shared" si="207"/>
        <v>#N/A</v>
      </c>
      <c r="AI654" s="43" t="e">
        <f>IF(AI653&lt;'Retirement Calculator'!$B$68,AI653+1,NA())</f>
        <v>#N/A</v>
      </c>
      <c r="AJ654" s="47" t="str">
        <f>IF(ISERROR(AI654),"",IF(AG654=AG653+1,AJ653*(1+'Retirement Calculator'!$B$67),AJ653))</f>
        <v/>
      </c>
      <c r="AK654" s="43" t="e">
        <f>IF(ISERROR(AJ654),"",FV((1+'Retirement Calculator'!$B$56)^(1/12)-1,AI654,-AJ654,,0))</f>
        <v>#N/A</v>
      </c>
      <c r="AL654" s="47">
        <f>SUM($AJ$5:AJ654)</f>
        <v>15743347.467671828</v>
      </c>
      <c r="AN654" s="43" t="str">
        <f>IF(C654="","",SUM($C$5:C654))</f>
        <v/>
      </c>
      <c r="AP654" s="43" t="str">
        <f t="shared" si="208"/>
        <v/>
      </c>
      <c r="AQ654" s="43" t="e">
        <f t="shared" si="209"/>
        <v>#N/A</v>
      </c>
      <c r="AR654" s="43" t="e">
        <f>IF(AR653&lt;'Retirement Calculator'!$B$68,AR653+1,NA())</f>
        <v>#N/A</v>
      </c>
      <c r="AS654" s="45" t="str">
        <f>IF(ISERROR(AR654),"",IF(AP654=AP653+1,AS653*(1+'Retirement Calculator'!$B$67),AS653))</f>
        <v/>
      </c>
      <c r="AT654" s="43" t="e">
        <f>IF(ISERROR(AS654),"",FV((1+'Retirement Calculator'!$B$57)^(1/12)-1,AR654,-AS654,,0))</f>
        <v>#N/A</v>
      </c>
      <c r="AU654" s="47" t="e">
        <f>SUM($AJ$5:AS654)</f>
        <v>#N/A</v>
      </c>
      <c r="AW654" s="43" t="str">
        <f>IF(I654="","",SUM($I$5:I654))</f>
        <v/>
      </c>
      <c r="AY654" s="43" t="str">
        <f t="shared" si="210"/>
        <v/>
      </c>
      <c r="AZ654" s="43" t="e">
        <f t="shared" si="211"/>
        <v>#N/A</v>
      </c>
      <c r="BA654" s="43" t="e">
        <f>IF(BA653&lt;'Retirement Calculator'!$B$68,BA653+1,NA())</f>
        <v>#N/A</v>
      </c>
      <c r="BB654" s="45" t="str">
        <f>IF(ISERROR(BA654),"",IF(AY654=AY653+1,BB653*(1+'Retirement Calculator'!$B$67),BB653))</f>
        <v/>
      </c>
      <c r="BC654" s="43" t="e">
        <f>IF(ISERROR(BB654),"",FV((1+'Retirement Calculator'!$B$58)^(1/12)-1,BA654,-BB654,,0))</f>
        <v>#N/A</v>
      </c>
      <c r="BD654" s="47" t="e">
        <f>SUM($AJ$5:BB654)</f>
        <v>#N/A</v>
      </c>
      <c r="BF654" s="43" t="str">
        <f>IF(O654="","",SUM($O$5:O654))</f>
        <v/>
      </c>
      <c r="BH654" s="43" t="str">
        <f t="shared" si="212"/>
        <v/>
      </c>
      <c r="BI654" s="43" t="e">
        <f t="shared" si="213"/>
        <v>#N/A</v>
      </c>
      <c r="BJ654" s="43" t="e">
        <f>IF(BJ653&lt;'Retirement Calculator'!$B$68,BJ653+1,NA())</f>
        <v>#N/A</v>
      </c>
      <c r="BM654" s="43" t="str">
        <f t="shared" si="214"/>
        <v/>
      </c>
      <c r="BN654" s="43" t="e">
        <f t="shared" si="215"/>
        <v>#N/A</v>
      </c>
      <c r="BO654" s="43" t="e">
        <f>IF(BO653&lt;'Retirement Calculator'!$B$68,BO653+1,NA())</f>
        <v>#N/A</v>
      </c>
      <c r="BR654" s="43" t="str">
        <f t="shared" si="216"/>
        <v/>
      </c>
      <c r="BS654" s="43" t="e">
        <f t="shared" si="217"/>
        <v>#N/A</v>
      </c>
      <c r="BT654" s="43" t="e">
        <f>IF(BT653&lt;'Retirement Calculator'!$B$68,BT653+1,NA())</f>
        <v>#N/A</v>
      </c>
      <c r="BW654" s="43" t="str">
        <f t="shared" si="218"/>
        <v/>
      </c>
      <c r="BX654" s="43" t="e">
        <f t="shared" si="219"/>
        <v>#N/A</v>
      </c>
      <c r="BY654" s="43" t="e">
        <f>IF(BY653&lt;'Retirement Calculator'!$B$68,BY653+1,NA())</f>
        <v>#N/A</v>
      </c>
    </row>
    <row r="655" spans="1:77">
      <c r="A655" s="44"/>
      <c r="B655" s="12" t="e">
        <f xml:space="preserve"> IF(ISERROR(F655),NA(),AI655)</f>
        <v>#N/A</v>
      </c>
      <c r="C655" s="71"/>
      <c r="D655" s="104"/>
      <c r="E655" s="99"/>
      <c r="F655" s="102" t="e">
        <f t="shared" si="203"/>
        <v>#N/A</v>
      </c>
      <c r="G655" s="103" t="str">
        <f>IF(D655="","",(D655+G654)*(1+((1+'Retirement Calculator'!$B$56)^(1/12)-1)))</f>
        <v/>
      </c>
      <c r="H655" s="55" t="str">
        <f>IF(C655="","",FV((1+'Retirement Calculator'!$B$56)^(1/12)-1,AI655,-C655,,0))</f>
        <v/>
      </c>
      <c r="I655" s="71"/>
      <c r="J655" s="99"/>
      <c r="K655" s="99"/>
      <c r="L655" s="102" t="e">
        <f t="shared" si="204"/>
        <v>#N/A</v>
      </c>
      <c r="M655" s="12" t="str">
        <f>IF(I655="","",FV((1+'Retirement Calculator'!$B$57)^(1/12)-1,AR655,-I655,,0))</f>
        <v/>
      </c>
      <c r="N655" s="12" t="str">
        <f>IF(J655="","",(J655+N654)*(1+((1+'Retirement Calculator'!$B$57)^(1/12)-1)))</f>
        <v/>
      </c>
      <c r="O655" s="71"/>
      <c r="P655" s="71"/>
      <c r="Q655" s="99"/>
      <c r="R655" s="69" t="e">
        <f t="shared" si="205"/>
        <v>#N/A</v>
      </c>
      <c r="S655" s="12" t="str">
        <f>IF(O655="","",FV((1+'Retirement Calculator'!$B$58)^(1/12)-1,BA655,-O655,,0))</f>
        <v/>
      </c>
      <c r="T655" s="43" t="str">
        <f>IF(P655="","",(P655+T654)*(1+((1+'Retirement Calculator'!$B$58)^(1/12)-1)))</f>
        <v/>
      </c>
      <c r="U655" s="71"/>
      <c r="V655" s="99"/>
      <c r="W655" s="108" t="str">
        <f>IF(U655="","",(U655+W654)*(1+((1+'Retirement Calculator'!$C$65)^(1/12)-1)))</f>
        <v/>
      </c>
      <c r="X655" s="73">
        <f t="shared" si="200"/>
        <v>0</v>
      </c>
      <c r="Y655" s="83" t="str">
        <f>IF(ISERROR(B655),"",SUM($X$5:X655))</f>
        <v/>
      </c>
      <c r="Z655" s="73">
        <f t="shared" si="201"/>
        <v>0</v>
      </c>
      <c r="AA655" s="83" t="str">
        <f>IF(ISERROR(B655),"",IF(Z655=0,NA(),SUM($Z$5:Z655)))</f>
        <v/>
      </c>
      <c r="AB655" s="83">
        <f t="shared" si="202"/>
        <v>0</v>
      </c>
      <c r="AC655" s="83" t="str">
        <f>IF(ISERROR(B655),"",IF(AB655=0,NA(),SUM($AB$5:AB655)))</f>
        <v/>
      </c>
      <c r="AD655" s="68" t="str">
        <f>IF(ISERROR(AI655),"",IF(AG655=AG654+1,AD654*(1+'Retirement Calculator'!$B$6),AD654))</f>
        <v/>
      </c>
      <c r="AE655" s="135"/>
      <c r="AF655" s="83" t="str">
        <f>IF(AE655="","",NPER((1+'Retirement Calculator'!$B$15)/(1+'Retirement Calculator'!$B$14)-1,-12*AE655,AA655,,1))</f>
        <v/>
      </c>
      <c r="AG655" s="129" t="str">
        <f t="shared" si="206"/>
        <v/>
      </c>
      <c r="AH655" s="43" t="e">
        <f t="shared" si="207"/>
        <v>#N/A</v>
      </c>
      <c r="AI655" s="43" t="e">
        <f>IF(AI654&lt;'Retirement Calculator'!$B$68,AI654+1,NA())</f>
        <v>#N/A</v>
      </c>
      <c r="AJ655" s="47" t="str">
        <f>IF(ISERROR(AI655),"",IF(AG655=AG654+1,AJ654*(1+'Retirement Calculator'!$B$67),AJ654))</f>
        <v/>
      </c>
      <c r="AK655" s="43" t="e">
        <f>IF(ISERROR(AJ655),"",FV((1+'Retirement Calculator'!$B$56)^(1/12)-1,AI655,-AJ655,,0))</f>
        <v>#N/A</v>
      </c>
      <c r="AL655" s="47">
        <f>SUM($AJ$5:AJ655)</f>
        <v>15743347.467671828</v>
      </c>
      <c r="AN655" s="43" t="str">
        <f>IF(C655="","",SUM($C$5:C655))</f>
        <v/>
      </c>
      <c r="AP655" s="43" t="str">
        <f t="shared" si="208"/>
        <v/>
      </c>
      <c r="AQ655" s="43" t="e">
        <f t="shared" si="209"/>
        <v>#N/A</v>
      </c>
      <c r="AR655" s="43" t="e">
        <f>IF(AR654&lt;'Retirement Calculator'!$B$68,AR654+1,NA())</f>
        <v>#N/A</v>
      </c>
      <c r="AS655" s="45" t="str">
        <f>IF(ISERROR(AR655),"",IF(AP655=AP654+1,AS654*(1+'Retirement Calculator'!$B$67),AS654))</f>
        <v/>
      </c>
      <c r="AT655" s="43" t="e">
        <f>IF(ISERROR(AS655),"",FV((1+'Retirement Calculator'!$B$57)^(1/12)-1,AR655,-AS655,,0))</f>
        <v>#N/A</v>
      </c>
      <c r="AU655" s="47" t="e">
        <f>SUM($AJ$5:AS655)</f>
        <v>#N/A</v>
      </c>
      <c r="AW655" s="43" t="str">
        <f>IF(I655="","",SUM($I$5:I655))</f>
        <v/>
      </c>
      <c r="AY655" s="43" t="str">
        <f t="shared" si="210"/>
        <v/>
      </c>
      <c r="AZ655" s="43" t="e">
        <f t="shared" si="211"/>
        <v>#N/A</v>
      </c>
      <c r="BA655" s="43" t="e">
        <f>IF(BA654&lt;'Retirement Calculator'!$B$68,BA654+1,NA())</f>
        <v>#N/A</v>
      </c>
      <c r="BB655" s="45" t="str">
        <f>IF(ISERROR(BA655),"",IF(AY655=AY654+1,BB654*(1+'Retirement Calculator'!$B$67),BB654))</f>
        <v/>
      </c>
      <c r="BC655" s="43" t="e">
        <f>IF(ISERROR(BB655),"",FV((1+'Retirement Calculator'!$B$58)^(1/12)-1,BA655,-BB655,,0))</f>
        <v>#N/A</v>
      </c>
      <c r="BD655" s="47" t="e">
        <f>SUM($AJ$5:BB655)</f>
        <v>#N/A</v>
      </c>
      <c r="BF655" s="43" t="str">
        <f>IF(O655="","",SUM($O$5:O655))</f>
        <v/>
      </c>
      <c r="BH655" s="43" t="str">
        <f t="shared" si="212"/>
        <v/>
      </c>
      <c r="BI655" s="43" t="e">
        <f t="shared" si="213"/>
        <v>#N/A</v>
      </c>
      <c r="BJ655" s="43" t="e">
        <f>IF(BJ654&lt;'Retirement Calculator'!$B$68,BJ654+1,NA())</f>
        <v>#N/A</v>
      </c>
      <c r="BM655" s="43" t="str">
        <f t="shared" si="214"/>
        <v/>
      </c>
      <c r="BN655" s="43" t="e">
        <f t="shared" si="215"/>
        <v>#N/A</v>
      </c>
      <c r="BO655" s="43" t="e">
        <f>IF(BO654&lt;'Retirement Calculator'!$B$68,BO654+1,NA())</f>
        <v>#N/A</v>
      </c>
      <c r="BR655" s="43" t="str">
        <f t="shared" si="216"/>
        <v/>
      </c>
      <c r="BS655" s="43" t="e">
        <f t="shared" si="217"/>
        <v>#N/A</v>
      </c>
      <c r="BT655" s="43" t="e">
        <f>IF(BT654&lt;'Retirement Calculator'!$B$68,BT654+1,NA())</f>
        <v>#N/A</v>
      </c>
      <c r="BW655" s="43" t="str">
        <f t="shared" si="218"/>
        <v/>
      </c>
      <c r="BX655" s="43" t="e">
        <f t="shared" si="219"/>
        <v>#N/A</v>
      </c>
      <c r="BY655" s="43" t="e">
        <f>IF(BY654&lt;'Retirement Calculator'!$B$68,BY654+1,NA())</f>
        <v>#N/A</v>
      </c>
    </row>
    <row r="656" spans="1:77">
      <c r="A656" s="44"/>
      <c r="B656" s="12" t="e">
        <f xml:space="preserve"> IF(ISERROR(F656),NA(),AI656)</f>
        <v>#N/A</v>
      </c>
      <c r="C656" s="71"/>
      <c r="D656" s="104"/>
      <c r="E656" s="99"/>
      <c r="F656" s="102" t="e">
        <f t="shared" si="203"/>
        <v>#N/A</v>
      </c>
      <c r="G656" s="103" t="str">
        <f>IF(D656="","",(D656+G655)*(1+((1+'Retirement Calculator'!$B$56)^(1/12)-1)))</f>
        <v/>
      </c>
      <c r="H656" s="55" t="str">
        <f>IF(C656="","",FV((1+'Retirement Calculator'!$B$56)^(1/12)-1,AI656,-C656,,0))</f>
        <v/>
      </c>
      <c r="I656" s="71"/>
      <c r="J656" s="99"/>
      <c r="K656" s="99"/>
      <c r="L656" s="102" t="e">
        <f t="shared" si="204"/>
        <v>#N/A</v>
      </c>
      <c r="M656" s="12" t="str">
        <f>IF(I656="","",FV((1+'Retirement Calculator'!$B$57)^(1/12)-1,AR656,-I656,,0))</f>
        <v/>
      </c>
      <c r="N656" s="12" t="str">
        <f>IF(J656="","",(J656+N655)*(1+((1+'Retirement Calculator'!$B$57)^(1/12)-1)))</f>
        <v/>
      </c>
      <c r="O656" s="71"/>
      <c r="P656" s="71"/>
      <c r="Q656" s="99"/>
      <c r="R656" s="69" t="e">
        <f t="shared" si="205"/>
        <v>#N/A</v>
      </c>
      <c r="S656" s="12" t="str">
        <f>IF(O656="","",FV((1+'Retirement Calculator'!$B$58)^(1/12)-1,BA656,-O656,,0))</f>
        <v/>
      </c>
      <c r="T656" s="43" t="str">
        <f>IF(P656="","",(P656+T655)*(1+((1+'Retirement Calculator'!$B$58)^(1/12)-1)))</f>
        <v/>
      </c>
      <c r="U656" s="71"/>
      <c r="V656" s="99"/>
      <c r="W656" s="108" t="str">
        <f>IF(U656="","",(U656+W655)*(1+((1+'Retirement Calculator'!$C$65)^(1/12)-1)))</f>
        <v/>
      </c>
      <c r="X656" s="73">
        <f t="shared" si="200"/>
        <v>0</v>
      </c>
      <c r="Y656" s="83" t="str">
        <f>IF(ISERROR(B656),"",SUM($X$5:X656))</f>
        <v/>
      </c>
      <c r="Z656" s="73">
        <f t="shared" si="201"/>
        <v>0</v>
      </c>
      <c r="AA656" s="83" t="str">
        <f>IF(ISERROR(B656),"",IF(Z656=0,NA(),SUM($Z$5:Z656)))</f>
        <v/>
      </c>
      <c r="AB656" s="83">
        <f t="shared" si="202"/>
        <v>0</v>
      </c>
      <c r="AC656" s="83" t="str">
        <f>IF(ISERROR(B656),"",IF(AB656=0,NA(),SUM($AB$5:AB656)))</f>
        <v/>
      </c>
      <c r="AD656" s="68" t="str">
        <f>IF(ISERROR(AI656),"",IF(AG656=AG655+1,AD655*(1+'Retirement Calculator'!$B$6),AD655))</f>
        <v/>
      </c>
      <c r="AE656" s="135"/>
      <c r="AF656" s="83" t="str">
        <f>IF(AE656="","",NPER((1+'Retirement Calculator'!$B$15)/(1+'Retirement Calculator'!$B$14)-1,-12*AE656,AA656,,1))</f>
        <v/>
      </c>
      <c r="AG656" s="129" t="str">
        <f t="shared" si="206"/>
        <v/>
      </c>
      <c r="AH656" s="43" t="e">
        <f t="shared" si="207"/>
        <v>#N/A</v>
      </c>
      <c r="AI656" s="43" t="e">
        <f>IF(AI655&lt;'Retirement Calculator'!$B$68,AI655+1,NA())</f>
        <v>#N/A</v>
      </c>
      <c r="AJ656" s="47" t="str">
        <f>IF(ISERROR(AI656),"",IF(AG656=AG655+1,AJ655*(1+'Retirement Calculator'!$B$67),AJ655))</f>
        <v/>
      </c>
      <c r="AK656" s="43" t="e">
        <f>IF(ISERROR(AJ656),"",FV((1+'Retirement Calculator'!$B$56)^(1/12)-1,AI656,-AJ656,,0))</f>
        <v>#N/A</v>
      </c>
      <c r="AL656" s="47">
        <f>SUM($AJ$5:AJ656)</f>
        <v>15743347.467671828</v>
      </c>
      <c r="AN656" s="43" t="str">
        <f>IF(C656="","",SUM($C$5:C656))</f>
        <v/>
      </c>
      <c r="AP656" s="43" t="str">
        <f t="shared" si="208"/>
        <v/>
      </c>
      <c r="AQ656" s="43" t="e">
        <f t="shared" si="209"/>
        <v>#N/A</v>
      </c>
      <c r="AR656" s="43" t="e">
        <f>IF(AR655&lt;'Retirement Calculator'!$B$68,AR655+1,NA())</f>
        <v>#N/A</v>
      </c>
      <c r="AS656" s="45" t="str">
        <f>IF(ISERROR(AR656),"",IF(AP656=AP655+1,AS655*(1+'Retirement Calculator'!$B$67),AS655))</f>
        <v/>
      </c>
      <c r="AT656" s="43" t="e">
        <f>IF(ISERROR(AS656),"",FV((1+'Retirement Calculator'!$B$57)^(1/12)-1,AR656,-AS656,,0))</f>
        <v>#N/A</v>
      </c>
      <c r="AU656" s="47" t="e">
        <f>SUM($AJ$5:AS656)</f>
        <v>#N/A</v>
      </c>
      <c r="AW656" s="43" t="str">
        <f>IF(I656="","",SUM($I$5:I656))</f>
        <v/>
      </c>
      <c r="AY656" s="43" t="str">
        <f t="shared" si="210"/>
        <v/>
      </c>
      <c r="AZ656" s="43" t="e">
        <f t="shared" si="211"/>
        <v>#N/A</v>
      </c>
      <c r="BA656" s="43" t="e">
        <f>IF(BA655&lt;'Retirement Calculator'!$B$68,BA655+1,NA())</f>
        <v>#N/A</v>
      </c>
      <c r="BB656" s="45" t="str">
        <f>IF(ISERROR(BA656),"",IF(AY656=AY655+1,BB655*(1+'Retirement Calculator'!$B$67),BB655))</f>
        <v/>
      </c>
      <c r="BC656" s="43" t="e">
        <f>IF(ISERROR(BB656),"",FV((1+'Retirement Calculator'!$B$58)^(1/12)-1,BA656,-BB656,,0))</f>
        <v>#N/A</v>
      </c>
      <c r="BD656" s="47" t="e">
        <f>SUM($AJ$5:BB656)</f>
        <v>#N/A</v>
      </c>
      <c r="BF656" s="43" t="str">
        <f>IF(O656="","",SUM($O$5:O656))</f>
        <v/>
      </c>
      <c r="BH656" s="43" t="str">
        <f t="shared" si="212"/>
        <v/>
      </c>
      <c r="BI656" s="43" t="e">
        <f t="shared" si="213"/>
        <v>#N/A</v>
      </c>
      <c r="BJ656" s="43" t="e">
        <f>IF(BJ655&lt;'Retirement Calculator'!$B$68,BJ655+1,NA())</f>
        <v>#N/A</v>
      </c>
      <c r="BM656" s="43" t="str">
        <f t="shared" si="214"/>
        <v/>
      </c>
      <c r="BN656" s="43" t="e">
        <f t="shared" si="215"/>
        <v>#N/A</v>
      </c>
      <c r="BO656" s="43" t="e">
        <f>IF(BO655&lt;'Retirement Calculator'!$B$68,BO655+1,NA())</f>
        <v>#N/A</v>
      </c>
      <c r="BR656" s="43" t="str">
        <f t="shared" si="216"/>
        <v/>
      </c>
      <c r="BS656" s="43" t="e">
        <f t="shared" si="217"/>
        <v>#N/A</v>
      </c>
      <c r="BT656" s="43" t="e">
        <f>IF(BT655&lt;'Retirement Calculator'!$B$68,BT655+1,NA())</f>
        <v>#N/A</v>
      </c>
      <c r="BW656" s="43" t="str">
        <f t="shared" si="218"/>
        <v/>
      </c>
      <c r="BX656" s="43" t="e">
        <f t="shared" si="219"/>
        <v>#N/A</v>
      </c>
      <c r="BY656" s="43" t="e">
        <f>IF(BY655&lt;'Retirement Calculator'!$B$68,BY655+1,NA())</f>
        <v>#N/A</v>
      </c>
    </row>
    <row r="657" spans="1:77">
      <c r="A657" s="44"/>
      <c r="B657" s="12" t="e">
        <f xml:space="preserve"> IF(ISERROR(F657),NA(),AI657)</f>
        <v>#N/A</v>
      </c>
      <c r="C657" s="71"/>
      <c r="D657" s="104"/>
      <c r="E657" s="99"/>
      <c r="F657" s="102" t="e">
        <f t="shared" si="203"/>
        <v>#N/A</v>
      </c>
      <c r="G657" s="103" t="str">
        <f>IF(D657="","",(D657+G656)*(1+((1+'Retirement Calculator'!$B$56)^(1/12)-1)))</f>
        <v/>
      </c>
      <c r="H657" s="55" t="str">
        <f>IF(C657="","",FV((1+'Retirement Calculator'!$B$56)^(1/12)-1,AI657,-C657,,0))</f>
        <v/>
      </c>
      <c r="I657" s="71"/>
      <c r="J657" s="99"/>
      <c r="K657" s="99"/>
      <c r="L657" s="102" t="e">
        <f t="shared" si="204"/>
        <v>#N/A</v>
      </c>
      <c r="M657" s="12" t="str">
        <f>IF(I657="","",FV((1+'Retirement Calculator'!$B$57)^(1/12)-1,AR657,-I657,,0))</f>
        <v/>
      </c>
      <c r="N657" s="12" t="str">
        <f>IF(J657="","",(J657+N656)*(1+((1+'Retirement Calculator'!$B$57)^(1/12)-1)))</f>
        <v/>
      </c>
      <c r="O657" s="71"/>
      <c r="P657" s="71"/>
      <c r="Q657" s="99"/>
      <c r="R657" s="69" t="e">
        <f t="shared" si="205"/>
        <v>#N/A</v>
      </c>
      <c r="S657" s="12" t="str">
        <f>IF(O657="","",FV((1+'Retirement Calculator'!$B$58)^(1/12)-1,BA657,-O657,,0))</f>
        <v/>
      </c>
      <c r="T657" s="43" t="str">
        <f>IF(P657="","",(P657+T656)*(1+((1+'Retirement Calculator'!$B$58)^(1/12)-1)))</f>
        <v/>
      </c>
      <c r="U657" s="71"/>
      <c r="V657" s="99"/>
      <c r="W657" s="108" t="str">
        <f>IF(U657="","",(U657+W656)*(1+((1+'Retirement Calculator'!$C$65)^(1/12)-1)))</f>
        <v/>
      </c>
      <c r="X657" s="73">
        <f t="shared" si="200"/>
        <v>0</v>
      </c>
      <c r="Y657" s="83" t="str">
        <f>IF(ISERROR(B657),"",SUM($X$5:X657))</f>
        <v/>
      </c>
      <c r="Z657" s="73">
        <f t="shared" si="201"/>
        <v>0</v>
      </c>
      <c r="AA657" s="83" t="str">
        <f>IF(ISERROR(B657),"",IF(Z657=0,NA(),SUM($Z$5:Z657)))</f>
        <v/>
      </c>
      <c r="AB657" s="83">
        <f t="shared" si="202"/>
        <v>0</v>
      </c>
      <c r="AC657" s="83" t="str">
        <f>IF(ISERROR(B657),"",IF(AB657=0,NA(),SUM($AB$5:AB657)))</f>
        <v/>
      </c>
      <c r="AD657" s="68" t="str">
        <f>IF(ISERROR(AI657),"",IF(AG657=AG656+1,AD656*(1+'Retirement Calculator'!$B$6),AD656))</f>
        <v/>
      </c>
      <c r="AE657" s="135"/>
      <c r="AF657" s="83" t="str">
        <f>IF(AE657="","",NPER((1+'Retirement Calculator'!$B$15)/(1+'Retirement Calculator'!$B$14)-1,-12*AE657,AA657,,1))</f>
        <v/>
      </c>
      <c r="AG657" s="129" t="str">
        <f t="shared" si="206"/>
        <v/>
      </c>
      <c r="AH657" s="43" t="e">
        <f t="shared" si="207"/>
        <v>#N/A</v>
      </c>
      <c r="AI657" s="43" t="e">
        <f>IF(AI656&lt;'Retirement Calculator'!$B$68,AI656+1,NA())</f>
        <v>#N/A</v>
      </c>
      <c r="AJ657" s="47" t="str">
        <f>IF(ISERROR(AI657),"",IF(AG657=AG656+1,AJ656*(1+'Retirement Calculator'!$B$67),AJ656))</f>
        <v/>
      </c>
      <c r="AK657" s="43" t="e">
        <f>IF(ISERROR(AJ657),"",FV((1+'Retirement Calculator'!$B$56)^(1/12)-1,AI657,-AJ657,,0))</f>
        <v>#N/A</v>
      </c>
      <c r="AL657" s="47">
        <f>SUM($AJ$5:AJ657)</f>
        <v>15743347.467671828</v>
      </c>
      <c r="AN657" s="43" t="str">
        <f>IF(C657="","",SUM($C$5:C657))</f>
        <v/>
      </c>
      <c r="AP657" s="43" t="str">
        <f t="shared" si="208"/>
        <v/>
      </c>
      <c r="AQ657" s="43" t="e">
        <f t="shared" si="209"/>
        <v>#N/A</v>
      </c>
      <c r="AR657" s="43" t="e">
        <f>IF(AR656&lt;'Retirement Calculator'!$B$68,AR656+1,NA())</f>
        <v>#N/A</v>
      </c>
      <c r="AS657" s="45" t="str">
        <f>IF(ISERROR(AR657),"",IF(AP657=AP656+1,AS656*(1+'Retirement Calculator'!$B$67),AS656))</f>
        <v/>
      </c>
      <c r="AT657" s="43" t="e">
        <f>IF(ISERROR(AS657),"",FV((1+'Retirement Calculator'!$B$57)^(1/12)-1,AR657,-AS657,,0))</f>
        <v>#N/A</v>
      </c>
      <c r="AU657" s="47" t="e">
        <f>SUM($AJ$5:AS657)</f>
        <v>#N/A</v>
      </c>
      <c r="AW657" s="43" t="str">
        <f>IF(I657="","",SUM($I$5:I657))</f>
        <v/>
      </c>
      <c r="AY657" s="43" t="str">
        <f t="shared" si="210"/>
        <v/>
      </c>
      <c r="AZ657" s="43" t="e">
        <f t="shared" si="211"/>
        <v>#N/A</v>
      </c>
      <c r="BA657" s="43" t="e">
        <f>IF(BA656&lt;'Retirement Calculator'!$B$68,BA656+1,NA())</f>
        <v>#N/A</v>
      </c>
      <c r="BB657" s="45" t="str">
        <f>IF(ISERROR(BA657),"",IF(AY657=AY656+1,BB656*(1+'Retirement Calculator'!$B$67),BB656))</f>
        <v/>
      </c>
      <c r="BC657" s="43" t="e">
        <f>IF(ISERROR(BB657),"",FV((1+'Retirement Calculator'!$B$58)^(1/12)-1,BA657,-BB657,,0))</f>
        <v>#N/A</v>
      </c>
      <c r="BD657" s="47" t="e">
        <f>SUM($AJ$5:BB657)</f>
        <v>#N/A</v>
      </c>
      <c r="BF657" s="43" t="str">
        <f>IF(O657="","",SUM($O$5:O657))</f>
        <v/>
      </c>
      <c r="BH657" s="43" t="str">
        <f t="shared" si="212"/>
        <v/>
      </c>
      <c r="BI657" s="43" t="e">
        <f t="shared" si="213"/>
        <v>#N/A</v>
      </c>
      <c r="BJ657" s="43" t="e">
        <f>IF(BJ656&lt;'Retirement Calculator'!$B$68,BJ656+1,NA())</f>
        <v>#N/A</v>
      </c>
      <c r="BM657" s="43" t="str">
        <f t="shared" si="214"/>
        <v/>
      </c>
      <c r="BN657" s="43" t="e">
        <f t="shared" si="215"/>
        <v>#N/A</v>
      </c>
      <c r="BO657" s="43" t="e">
        <f>IF(BO656&lt;'Retirement Calculator'!$B$68,BO656+1,NA())</f>
        <v>#N/A</v>
      </c>
      <c r="BR657" s="43" t="str">
        <f t="shared" si="216"/>
        <v/>
      </c>
      <c r="BS657" s="43" t="e">
        <f t="shared" si="217"/>
        <v>#N/A</v>
      </c>
      <c r="BT657" s="43" t="e">
        <f>IF(BT656&lt;'Retirement Calculator'!$B$68,BT656+1,NA())</f>
        <v>#N/A</v>
      </c>
      <c r="BW657" s="43" t="str">
        <f t="shared" si="218"/>
        <v/>
      </c>
      <c r="BX657" s="43" t="e">
        <f t="shared" si="219"/>
        <v>#N/A</v>
      </c>
      <c r="BY657" s="43" t="e">
        <f>IF(BY656&lt;'Retirement Calculator'!$B$68,BY656+1,NA())</f>
        <v>#N/A</v>
      </c>
    </row>
    <row r="658" spans="1:77">
      <c r="A658" s="44"/>
      <c r="B658" s="12" t="e">
        <f xml:space="preserve"> IF(ISERROR(F658),NA(),AI658)</f>
        <v>#N/A</v>
      </c>
      <c r="C658" s="71"/>
      <c r="D658" s="104"/>
      <c r="E658" s="99"/>
      <c r="F658" s="102" t="e">
        <f t="shared" si="203"/>
        <v>#N/A</v>
      </c>
      <c r="G658" s="103" t="str">
        <f>IF(D658="","",(D658+G657)*(1+((1+'Retirement Calculator'!$B$56)^(1/12)-1)))</f>
        <v/>
      </c>
      <c r="H658" s="55" t="str">
        <f>IF(C658="","",FV((1+'Retirement Calculator'!$B$56)^(1/12)-1,AI658,-C658,,0))</f>
        <v/>
      </c>
      <c r="I658" s="71"/>
      <c r="J658" s="99"/>
      <c r="K658" s="99"/>
      <c r="L658" s="102" t="e">
        <f t="shared" si="204"/>
        <v>#N/A</v>
      </c>
      <c r="M658" s="12" t="str">
        <f>IF(I658="","",FV((1+'Retirement Calculator'!$B$57)^(1/12)-1,AR658,-I658,,0))</f>
        <v/>
      </c>
      <c r="N658" s="12" t="str">
        <f>IF(J658="","",(J658+N657)*(1+((1+'Retirement Calculator'!$B$57)^(1/12)-1)))</f>
        <v/>
      </c>
      <c r="O658" s="71"/>
      <c r="P658" s="71"/>
      <c r="Q658" s="99"/>
      <c r="R658" s="69" t="e">
        <f t="shared" si="205"/>
        <v>#N/A</v>
      </c>
      <c r="S658" s="12" t="str">
        <f>IF(O658="","",FV((1+'Retirement Calculator'!$B$58)^(1/12)-1,BA658,-O658,,0))</f>
        <v/>
      </c>
      <c r="T658" s="43" t="str">
        <f>IF(P658="","",(P658+T657)*(1+((1+'Retirement Calculator'!$B$58)^(1/12)-1)))</f>
        <v/>
      </c>
      <c r="U658" s="71"/>
      <c r="V658" s="99"/>
      <c r="W658" s="108" t="str">
        <f>IF(U658="","",(U658+W657)*(1+((1+'Retirement Calculator'!$C$65)^(1/12)-1)))</f>
        <v/>
      </c>
      <c r="X658" s="73">
        <f t="shared" si="200"/>
        <v>0</v>
      </c>
      <c r="Y658" s="83" t="str">
        <f>IF(ISERROR(B658),"",SUM($X$5:X658))</f>
        <v/>
      </c>
      <c r="Z658" s="73">
        <f t="shared" si="201"/>
        <v>0</v>
      </c>
      <c r="AA658" s="83" t="str">
        <f>IF(ISERROR(B658),"",IF(Z658=0,NA(),SUM($Z$5:Z658)))</f>
        <v/>
      </c>
      <c r="AB658" s="83">
        <f t="shared" si="202"/>
        <v>0</v>
      </c>
      <c r="AC658" s="83" t="str">
        <f>IF(ISERROR(B658),"",IF(AB658=0,NA(),SUM($AB$5:AB658)))</f>
        <v/>
      </c>
      <c r="AD658" s="68" t="str">
        <f>IF(ISERROR(AI658),"",IF(AG658=AG657+1,AD657*(1+'Retirement Calculator'!$B$6),AD657))</f>
        <v/>
      </c>
      <c r="AE658" s="135"/>
      <c r="AF658" s="83" t="str">
        <f>IF(AE658="","",NPER((1+'Retirement Calculator'!$B$15)/(1+'Retirement Calculator'!$B$14)-1,-12*AE658,AA658,,1))</f>
        <v/>
      </c>
      <c r="AG658" s="129" t="str">
        <f t="shared" si="206"/>
        <v/>
      </c>
      <c r="AH658" s="43" t="e">
        <f t="shared" si="207"/>
        <v>#N/A</v>
      </c>
      <c r="AI658" s="43" t="e">
        <f>IF(AI657&lt;'Retirement Calculator'!$B$68,AI657+1,NA())</f>
        <v>#N/A</v>
      </c>
      <c r="AJ658" s="47" t="str">
        <f>IF(ISERROR(AI658),"",IF(AG658=AG657+1,AJ657*(1+'Retirement Calculator'!$B$67),AJ657))</f>
        <v/>
      </c>
      <c r="AK658" s="43" t="e">
        <f>IF(ISERROR(AJ658),"",FV((1+'Retirement Calculator'!$B$56)^(1/12)-1,AI658,-AJ658,,0))</f>
        <v>#N/A</v>
      </c>
      <c r="AL658" s="47">
        <f>SUM($AJ$5:AJ658)</f>
        <v>15743347.467671828</v>
      </c>
      <c r="AN658" s="43" t="str">
        <f>IF(C658="","",SUM($C$5:C658))</f>
        <v/>
      </c>
      <c r="AP658" s="43" t="str">
        <f t="shared" si="208"/>
        <v/>
      </c>
      <c r="AQ658" s="43" t="e">
        <f t="shared" si="209"/>
        <v>#N/A</v>
      </c>
      <c r="AR658" s="43" t="e">
        <f>IF(AR657&lt;'Retirement Calculator'!$B$68,AR657+1,NA())</f>
        <v>#N/A</v>
      </c>
      <c r="AS658" s="45" t="str">
        <f>IF(ISERROR(AR658),"",IF(AP658=AP657+1,AS657*(1+'Retirement Calculator'!$B$67),AS657))</f>
        <v/>
      </c>
      <c r="AT658" s="43" t="e">
        <f>IF(ISERROR(AS658),"",FV((1+'Retirement Calculator'!$B$57)^(1/12)-1,AR658,-AS658,,0))</f>
        <v>#N/A</v>
      </c>
      <c r="AU658" s="47" t="e">
        <f>SUM($AJ$5:AS658)</f>
        <v>#N/A</v>
      </c>
      <c r="AW658" s="43" t="str">
        <f>IF(I658="","",SUM($I$5:I658))</f>
        <v/>
      </c>
      <c r="AY658" s="43" t="str">
        <f t="shared" si="210"/>
        <v/>
      </c>
      <c r="AZ658" s="43" t="e">
        <f t="shared" si="211"/>
        <v>#N/A</v>
      </c>
      <c r="BA658" s="43" t="e">
        <f>IF(BA657&lt;'Retirement Calculator'!$B$68,BA657+1,NA())</f>
        <v>#N/A</v>
      </c>
      <c r="BB658" s="45" t="str">
        <f>IF(ISERROR(BA658),"",IF(AY658=AY657+1,BB657*(1+'Retirement Calculator'!$B$67),BB657))</f>
        <v/>
      </c>
      <c r="BC658" s="43" t="e">
        <f>IF(ISERROR(BB658),"",FV((1+'Retirement Calculator'!$B$58)^(1/12)-1,BA658,-BB658,,0))</f>
        <v>#N/A</v>
      </c>
      <c r="BD658" s="47" t="e">
        <f>SUM($AJ$5:BB658)</f>
        <v>#N/A</v>
      </c>
      <c r="BF658" s="43" t="str">
        <f>IF(O658="","",SUM($O$5:O658))</f>
        <v/>
      </c>
      <c r="BH658" s="43" t="str">
        <f t="shared" si="212"/>
        <v/>
      </c>
      <c r="BI658" s="43" t="e">
        <f t="shared" si="213"/>
        <v>#N/A</v>
      </c>
      <c r="BJ658" s="43" t="e">
        <f>IF(BJ657&lt;'Retirement Calculator'!$B$68,BJ657+1,NA())</f>
        <v>#N/A</v>
      </c>
      <c r="BM658" s="43" t="str">
        <f t="shared" si="214"/>
        <v/>
      </c>
      <c r="BN658" s="43" t="e">
        <f t="shared" si="215"/>
        <v>#N/A</v>
      </c>
      <c r="BO658" s="43" t="e">
        <f>IF(BO657&lt;'Retirement Calculator'!$B$68,BO657+1,NA())</f>
        <v>#N/A</v>
      </c>
      <c r="BR658" s="43" t="str">
        <f t="shared" si="216"/>
        <v/>
      </c>
      <c r="BS658" s="43" t="e">
        <f t="shared" si="217"/>
        <v>#N/A</v>
      </c>
      <c r="BT658" s="43" t="e">
        <f>IF(BT657&lt;'Retirement Calculator'!$B$68,BT657+1,NA())</f>
        <v>#N/A</v>
      </c>
      <c r="BW658" s="43" t="str">
        <f t="shared" si="218"/>
        <v/>
      </c>
      <c r="BX658" s="43" t="e">
        <f t="shared" si="219"/>
        <v>#N/A</v>
      </c>
      <c r="BY658" s="43" t="e">
        <f>IF(BY657&lt;'Retirement Calculator'!$B$68,BY657+1,NA())</f>
        <v>#N/A</v>
      </c>
    </row>
    <row r="659" spans="1:77">
      <c r="A659" s="44"/>
      <c r="B659" s="12" t="e">
        <f xml:space="preserve"> IF(ISERROR(F659),NA(),AI659)</f>
        <v>#N/A</v>
      </c>
      <c r="C659" s="71"/>
      <c r="D659" s="104"/>
      <c r="E659" s="99"/>
      <c r="F659" s="102" t="e">
        <f t="shared" si="203"/>
        <v>#N/A</v>
      </c>
      <c r="G659" s="103" t="str">
        <f>IF(D659="","",(D659+G658)*(1+((1+'Retirement Calculator'!$B$56)^(1/12)-1)))</f>
        <v/>
      </c>
      <c r="H659" s="55" t="str">
        <f>IF(C659="","",FV((1+'Retirement Calculator'!$B$56)^(1/12)-1,AI659,-C659,,0))</f>
        <v/>
      </c>
      <c r="I659" s="71"/>
      <c r="J659" s="99"/>
      <c r="K659" s="99"/>
      <c r="L659" s="102" t="e">
        <f t="shared" si="204"/>
        <v>#N/A</v>
      </c>
      <c r="M659" s="12" t="str">
        <f>IF(I659="","",FV((1+'Retirement Calculator'!$B$57)^(1/12)-1,AR659,-I659,,0))</f>
        <v/>
      </c>
      <c r="N659" s="12" t="str">
        <f>IF(J659="","",(J659+N658)*(1+((1+'Retirement Calculator'!$B$57)^(1/12)-1)))</f>
        <v/>
      </c>
      <c r="O659" s="71"/>
      <c r="P659" s="71"/>
      <c r="Q659" s="99"/>
      <c r="R659" s="69" t="e">
        <f t="shared" si="205"/>
        <v>#N/A</v>
      </c>
      <c r="S659" s="12" t="str">
        <f>IF(O659="","",FV((1+'Retirement Calculator'!$B$58)^(1/12)-1,BA659,-O659,,0))</f>
        <v/>
      </c>
      <c r="T659" s="43" t="str">
        <f>IF(P659="","",(P659+T658)*(1+((1+'Retirement Calculator'!$B$58)^(1/12)-1)))</f>
        <v/>
      </c>
      <c r="U659" s="71"/>
      <c r="V659" s="99"/>
      <c r="W659" s="108" t="str">
        <f>IF(U659="","",(U659+W658)*(1+((1+'Retirement Calculator'!$C$65)^(1/12)-1)))</f>
        <v/>
      </c>
      <c r="X659" s="73">
        <f t="shared" si="200"/>
        <v>0</v>
      </c>
      <c r="Y659" s="83" t="str">
        <f>IF(ISERROR(B659),"",SUM($X$5:X659))</f>
        <v/>
      </c>
      <c r="Z659" s="73">
        <f t="shared" si="201"/>
        <v>0</v>
      </c>
      <c r="AA659" s="83" t="str">
        <f>IF(ISERROR(B659),"",IF(Z659=0,NA(),SUM($Z$5:Z659)))</f>
        <v/>
      </c>
      <c r="AB659" s="83">
        <f t="shared" si="202"/>
        <v>0</v>
      </c>
      <c r="AC659" s="83" t="str">
        <f>IF(ISERROR(B659),"",IF(AB659=0,NA(),SUM($AB$5:AB659)))</f>
        <v/>
      </c>
      <c r="AD659" s="68" t="str">
        <f>IF(ISERROR(AI659),"",IF(AG659=AG658+1,AD658*(1+'Retirement Calculator'!$B$6),AD658))</f>
        <v/>
      </c>
      <c r="AE659" s="135"/>
      <c r="AF659" s="83" t="str">
        <f>IF(AE659="","",NPER((1+'Retirement Calculator'!$B$15)/(1+'Retirement Calculator'!$B$14)-1,-12*AE659,AA659,,1))</f>
        <v/>
      </c>
      <c r="AG659" s="129" t="str">
        <f t="shared" si="206"/>
        <v/>
      </c>
      <c r="AH659" s="43" t="e">
        <f t="shared" si="207"/>
        <v>#N/A</v>
      </c>
      <c r="AI659" s="43" t="e">
        <f>IF(AI658&lt;'Retirement Calculator'!$B$68,AI658+1,NA())</f>
        <v>#N/A</v>
      </c>
      <c r="AJ659" s="47" t="str">
        <f>IF(ISERROR(AI659),"",IF(AG659=AG658+1,AJ658*(1+'Retirement Calculator'!$B$67),AJ658))</f>
        <v/>
      </c>
      <c r="AK659" s="43" t="e">
        <f>IF(ISERROR(AJ659),"",FV((1+'Retirement Calculator'!$B$56)^(1/12)-1,AI659,-AJ659,,0))</f>
        <v>#N/A</v>
      </c>
      <c r="AL659" s="47">
        <f>SUM($AJ$5:AJ659)</f>
        <v>15743347.467671828</v>
      </c>
      <c r="AN659" s="43" t="str">
        <f>IF(C659="","",SUM($C$5:C659))</f>
        <v/>
      </c>
      <c r="AP659" s="43" t="str">
        <f t="shared" si="208"/>
        <v/>
      </c>
      <c r="AQ659" s="43" t="e">
        <f t="shared" si="209"/>
        <v>#N/A</v>
      </c>
      <c r="AR659" s="43" t="e">
        <f>IF(AR658&lt;'Retirement Calculator'!$B$68,AR658+1,NA())</f>
        <v>#N/A</v>
      </c>
      <c r="AS659" s="45" t="str">
        <f>IF(ISERROR(AR659),"",IF(AP659=AP658+1,AS658*(1+'Retirement Calculator'!$B$67),AS658))</f>
        <v/>
      </c>
      <c r="AT659" s="43" t="e">
        <f>IF(ISERROR(AS659),"",FV((1+'Retirement Calculator'!$B$57)^(1/12)-1,AR659,-AS659,,0))</f>
        <v>#N/A</v>
      </c>
      <c r="AU659" s="47" t="e">
        <f>SUM($AJ$5:AS659)</f>
        <v>#N/A</v>
      </c>
      <c r="AW659" s="43" t="str">
        <f>IF(I659="","",SUM($I$5:I659))</f>
        <v/>
      </c>
      <c r="AY659" s="43" t="str">
        <f t="shared" si="210"/>
        <v/>
      </c>
      <c r="AZ659" s="43" t="e">
        <f t="shared" si="211"/>
        <v>#N/A</v>
      </c>
      <c r="BA659" s="43" t="e">
        <f>IF(BA658&lt;'Retirement Calculator'!$B$68,BA658+1,NA())</f>
        <v>#N/A</v>
      </c>
      <c r="BB659" s="45" t="str">
        <f>IF(ISERROR(BA659),"",IF(AY659=AY658+1,BB658*(1+'Retirement Calculator'!$B$67),BB658))</f>
        <v/>
      </c>
      <c r="BC659" s="43" t="e">
        <f>IF(ISERROR(BB659),"",FV((1+'Retirement Calculator'!$B$58)^(1/12)-1,BA659,-BB659,,0))</f>
        <v>#N/A</v>
      </c>
      <c r="BD659" s="47" t="e">
        <f>SUM($AJ$5:BB659)</f>
        <v>#N/A</v>
      </c>
      <c r="BF659" s="43" t="str">
        <f>IF(O659="","",SUM($O$5:O659))</f>
        <v/>
      </c>
      <c r="BH659" s="43" t="str">
        <f t="shared" si="212"/>
        <v/>
      </c>
      <c r="BI659" s="43" t="e">
        <f t="shared" si="213"/>
        <v>#N/A</v>
      </c>
      <c r="BJ659" s="43" t="e">
        <f>IF(BJ658&lt;'Retirement Calculator'!$B$68,BJ658+1,NA())</f>
        <v>#N/A</v>
      </c>
      <c r="BM659" s="43" t="str">
        <f t="shared" si="214"/>
        <v/>
      </c>
      <c r="BN659" s="43" t="e">
        <f t="shared" si="215"/>
        <v>#N/A</v>
      </c>
      <c r="BO659" s="43" t="e">
        <f>IF(BO658&lt;'Retirement Calculator'!$B$68,BO658+1,NA())</f>
        <v>#N/A</v>
      </c>
      <c r="BR659" s="43" t="str">
        <f t="shared" si="216"/>
        <v/>
      </c>
      <c r="BS659" s="43" t="e">
        <f t="shared" si="217"/>
        <v>#N/A</v>
      </c>
      <c r="BT659" s="43" t="e">
        <f>IF(BT658&lt;'Retirement Calculator'!$B$68,BT658+1,NA())</f>
        <v>#N/A</v>
      </c>
      <c r="BW659" s="43" t="str">
        <f t="shared" si="218"/>
        <v/>
      </c>
      <c r="BX659" s="43" t="e">
        <f t="shared" si="219"/>
        <v>#N/A</v>
      </c>
      <c r="BY659" s="43" t="e">
        <f>IF(BY658&lt;'Retirement Calculator'!$B$68,BY658+1,NA())</f>
        <v>#N/A</v>
      </c>
    </row>
    <row r="660" spans="1:77">
      <c r="A660" s="44"/>
      <c r="B660" s="12" t="e">
        <f xml:space="preserve"> IF(ISERROR(F660),NA(),AI660)</f>
        <v>#N/A</v>
      </c>
      <c r="C660" s="71"/>
      <c r="D660" s="104"/>
      <c r="E660" s="99"/>
      <c r="F660" s="102" t="e">
        <f t="shared" si="203"/>
        <v>#N/A</v>
      </c>
      <c r="G660" s="103" t="str">
        <f>IF(D660="","",(D660+G659)*(1+((1+'Retirement Calculator'!$B$56)^(1/12)-1)))</f>
        <v/>
      </c>
      <c r="H660" s="55" t="str">
        <f>IF(C660="","",FV((1+'Retirement Calculator'!$B$56)^(1/12)-1,AI660,-C660,,0))</f>
        <v/>
      </c>
      <c r="I660" s="71"/>
      <c r="J660" s="99"/>
      <c r="K660" s="99"/>
      <c r="L660" s="102" t="e">
        <f t="shared" si="204"/>
        <v>#N/A</v>
      </c>
      <c r="M660" s="12" t="str">
        <f>IF(I660="","",FV((1+'Retirement Calculator'!$B$57)^(1/12)-1,AR660,-I660,,0))</f>
        <v/>
      </c>
      <c r="N660" s="12" t="str">
        <f>IF(J660="","",(J660+N659)*(1+((1+'Retirement Calculator'!$B$57)^(1/12)-1)))</f>
        <v/>
      </c>
      <c r="O660" s="71"/>
      <c r="P660" s="71"/>
      <c r="Q660" s="99"/>
      <c r="R660" s="69" t="e">
        <f t="shared" si="205"/>
        <v>#N/A</v>
      </c>
      <c r="S660" s="12" t="str">
        <f>IF(O660="","",FV((1+'Retirement Calculator'!$B$58)^(1/12)-1,BA660,-O660,,0))</f>
        <v/>
      </c>
      <c r="T660" s="43" t="str">
        <f>IF(P660="","",(P660+T659)*(1+((1+'Retirement Calculator'!$B$58)^(1/12)-1)))</f>
        <v/>
      </c>
      <c r="U660" s="71"/>
      <c r="V660" s="99"/>
      <c r="W660" s="108" t="str">
        <f>IF(U660="","",(U660+W659)*(1+((1+'Retirement Calculator'!$C$65)^(1/12)-1)))</f>
        <v/>
      </c>
      <c r="X660" s="73">
        <f t="shared" si="200"/>
        <v>0</v>
      </c>
      <c r="Y660" s="83" t="str">
        <f>IF(ISERROR(B660),"",SUM($X$5:X660))</f>
        <v/>
      </c>
      <c r="Z660" s="73">
        <f t="shared" si="201"/>
        <v>0</v>
      </c>
      <c r="AA660" s="83" t="str">
        <f>IF(ISERROR(B660),"",IF(Z660=0,NA(),SUM($Z$5:Z660)))</f>
        <v/>
      </c>
      <c r="AB660" s="83">
        <f t="shared" si="202"/>
        <v>0</v>
      </c>
      <c r="AC660" s="83" t="str">
        <f>IF(ISERROR(B660),"",IF(AB660=0,NA(),SUM($AB$5:AB660)))</f>
        <v/>
      </c>
      <c r="AD660" s="68" t="str">
        <f>IF(ISERROR(AI660),"",IF(AG660=AG659+1,AD659*(1+'Retirement Calculator'!$B$6),AD659))</f>
        <v/>
      </c>
      <c r="AE660" s="135"/>
      <c r="AF660" s="83" t="str">
        <f>IF(AE660="","",NPER((1+'Retirement Calculator'!$B$15)/(1+'Retirement Calculator'!$B$14)-1,-12*AE660,AA660,,1))</f>
        <v/>
      </c>
      <c r="AG660" s="129" t="str">
        <f t="shared" si="206"/>
        <v/>
      </c>
      <c r="AH660" s="43" t="e">
        <f t="shared" si="207"/>
        <v>#N/A</v>
      </c>
      <c r="AI660" s="43" t="e">
        <f>IF(AI659&lt;'Retirement Calculator'!$B$68,AI659+1,NA())</f>
        <v>#N/A</v>
      </c>
      <c r="AJ660" s="47" t="str">
        <f>IF(ISERROR(AI660),"",IF(AG660=AG659+1,AJ659*(1+'Retirement Calculator'!$B$67),AJ659))</f>
        <v/>
      </c>
      <c r="AK660" s="43" t="e">
        <f>IF(ISERROR(AJ660),"",FV((1+'Retirement Calculator'!$B$56)^(1/12)-1,AI660,-AJ660,,0))</f>
        <v>#N/A</v>
      </c>
      <c r="AL660" s="47">
        <f>SUM($AJ$5:AJ660)</f>
        <v>15743347.467671828</v>
      </c>
      <c r="AN660" s="43" t="str">
        <f>IF(C660="","",SUM($C$5:C660))</f>
        <v/>
      </c>
      <c r="AP660" s="43" t="str">
        <f t="shared" si="208"/>
        <v/>
      </c>
      <c r="AQ660" s="43" t="e">
        <f t="shared" si="209"/>
        <v>#N/A</v>
      </c>
      <c r="AR660" s="43" t="e">
        <f>IF(AR659&lt;'Retirement Calculator'!$B$68,AR659+1,NA())</f>
        <v>#N/A</v>
      </c>
      <c r="AS660" s="45" t="str">
        <f>IF(ISERROR(AR660),"",IF(AP660=AP659+1,AS659*(1+'Retirement Calculator'!$B$67),AS659))</f>
        <v/>
      </c>
      <c r="AT660" s="43" t="e">
        <f>IF(ISERROR(AS660),"",FV((1+'Retirement Calculator'!$B$57)^(1/12)-1,AR660,-AS660,,0))</f>
        <v>#N/A</v>
      </c>
      <c r="AU660" s="47" t="e">
        <f>SUM($AJ$5:AS660)</f>
        <v>#N/A</v>
      </c>
      <c r="AW660" s="43" t="str">
        <f>IF(I660="","",SUM($I$5:I660))</f>
        <v/>
      </c>
      <c r="AY660" s="43" t="str">
        <f t="shared" si="210"/>
        <v/>
      </c>
      <c r="AZ660" s="43" t="e">
        <f t="shared" si="211"/>
        <v>#N/A</v>
      </c>
      <c r="BA660" s="43" t="e">
        <f>IF(BA659&lt;'Retirement Calculator'!$B$68,BA659+1,NA())</f>
        <v>#N/A</v>
      </c>
      <c r="BB660" s="45" t="str">
        <f>IF(ISERROR(BA660),"",IF(AY660=AY659+1,BB659*(1+'Retirement Calculator'!$B$67),BB659))</f>
        <v/>
      </c>
      <c r="BC660" s="43" t="e">
        <f>IF(ISERROR(BB660),"",FV((1+'Retirement Calculator'!$B$58)^(1/12)-1,BA660,-BB660,,0))</f>
        <v>#N/A</v>
      </c>
      <c r="BD660" s="47" t="e">
        <f>SUM($AJ$5:BB660)</f>
        <v>#N/A</v>
      </c>
      <c r="BF660" s="43" t="str">
        <f>IF(O660="","",SUM($O$5:O660))</f>
        <v/>
      </c>
      <c r="BH660" s="43" t="str">
        <f t="shared" si="212"/>
        <v/>
      </c>
      <c r="BI660" s="43" t="e">
        <f t="shared" si="213"/>
        <v>#N/A</v>
      </c>
      <c r="BJ660" s="43" t="e">
        <f>IF(BJ659&lt;'Retirement Calculator'!$B$68,BJ659+1,NA())</f>
        <v>#N/A</v>
      </c>
      <c r="BM660" s="43" t="str">
        <f t="shared" si="214"/>
        <v/>
      </c>
      <c r="BN660" s="43" t="e">
        <f t="shared" si="215"/>
        <v>#N/A</v>
      </c>
      <c r="BO660" s="43" t="e">
        <f>IF(BO659&lt;'Retirement Calculator'!$B$68,BO659+1,NA())</f>
        <v>#N/A</v>
      </c>
      <c r="BR660" s="43" t="str">
        <f t="shared" si="216"/>
        <v/>
      </c>
      <c r="BS660" s="43" t="e">
        <f t="shared" si="217"/>
        <v>#N/A</v>
      </c>
      <c r="BT660" s="43" t="e">
        <f>IF(BT659&lt;'Retirement Calculator'!$B$68,BT659+1,NA())</f>
        <v>#N/A</v>
      </c>
      <c r="BW660" s="43" t="str">
        <f t="shared" si="218"/>
        <v/>
      </c>
      <c r="BX660" s="43" t="e">
        <f t="shared" si="219"/>
        <v>#N/A</v>
      </c>
      <c r="BY660" s="43" t="e">
        <f>IF(BY659&lt;'Retirement Calculator'!$B$68,BY659+1,NA())</f>
        <v>#N/A</v>
      </c>
    </row>
    <row r="661" spans="1:77">
      <c r="A661" s="44"/>
      <c r="B661" s="12" t="e">
        <f xml:space="preserve"> IF(ISERROR(F661),NA(),AI661)</f>
        <v>#N/A</v>
      </c>
      <c r="C661" s="71"/>
      <c r="D661" s="104"/>
      <c r="E661" s="99"/>
      <c r="F661" s="102" t="e">
        <f t="shared" si="203"/>
        <v>#N/A</v>
      </c>
      <c r="G661" s="103" t="str">
        <f>IF(D661="","",(D661+G660)*(1+((1+'Retirement Calculator'!$B$56)^(1/12)-1)))</f>
        <v/>
      </c>
      <c r="H661" s="55" t="str">
        <f>IF(C661="","",FV((1+'Retirement Calculator'!$B$56)^(1/12)-1,AI661,-C661,,0))</f>
        <v/>
      </c>
      <c r="I661" s="71"/>
      <c r="J661" s="99"/>
      <c r="K661" s="99"/>
      <c r="L661" s="102" t="e">
        <f t="shared" si="204"/>
        <v>#N/A</v>
      </c>
      <c r="M661" s="12" t="str">
        <f>IF(I661="","",FV((1+'Retirement Calculator'!$B$57)^(1/12)-1,AR661,-I661,,0))</f>
        <v/>
      </c>
      <c r="N661" s="12" t="str">
        <f>IF(J661="","",(J661+N660)*(1+((1+'Retirement Calculator'!$B$57)^(1/12)-1)))</f>
        <v/>
      </c>
      <c r="O661" s="71"/>
      <c r="P661" s="71"/>
      <c r="Q661" s="99"/>
      <c r="R661" s="69" t="e">
        <f t="shared" si="205"/>
        <v>#N/A</v>
      </c>
      <c r="S661" s="12" t="str">
        <f>IF(O661="","",FV((1+'Retirement Calculator'!$B$58)^(1/12)-1,BA661,-O661,,0))</f>
        <v/>
      </c>
      <c r="T661" s="43" t="str">
        <f>IF(P661="","",(P661+T660)*(1+((1+'Retirement Calculator'!$B$58)^(1/12)-1)))</f>
        <v/>
      </c>
      <c r="U661" s="71"/>
      <c r="V661" s="99"/>
      <c r="W661" s="108" t="str">
        <f>IF(U661="","",(U661+W660)*(1+((1+'Retirement Calculator'!$C$65)^(1/12)-1)))</f>
        <v/>
      </c>
      <c r="X661" s="73">
        <f t="shared" si="200"/>
        <v>0</v>
      </c>
      <c r="Y661" s="83" t="str">
        <f>IF(ISERROR(B661),"",SUM($X$5:X661))</f>
        <v/>
      </c>
      <c r="Z661" s="73">
        <f t="shared" si="201"/>
        <v>0</v>
      </c>
      <c r="AA661" s="83" t="str">
        <f>IF(ISERROR(B661),"",IF(Z661=0,NA(),SUM($Z$5:Z661)))</f>
        <v/>
      </c>
      <c r="AB661" s="83">
        <f t="shared" si="202"/>
        <v>0</v>
      </c>
      <c r="AC661" s="83" t="str">
        <f>IF(ISERROR(B661),"",IF(AB661=0,NA(),SUM($AB$5:AB661)))</f>
        <v/>
      </c>
      <c r="AD661" s="68" t="str">
        <f>IF(ISERROR(AI661),"",IF(AG661=AG660+1,AD660*(1+'Retirement Calculator'!$B$6),AD660))</f>
        <v/>
      </c>
      <c r="AE661" s="135"/>
      <c r="AF661" s="83" t="str">
        <f>IF(AE661="","",NPER((1+'Retirement Calculator'!$B$15)/(1+'Retirement Calculator'!$B$14)-1,-12*AE661,AA661,,1))</f>
        <v/>
      </c>
      <c r="AG661" s="129" t="str">
        <f t="shared" si="206"/>
        <v/>
      </c>
      <c r="AH661" s="43" t="e">
        <f t="shared" si="207"/>
        <v>#N/A</v>
      </c>
      <c r="AI661" s="43" t="e">
        <f>IF(AI660&lt;'Retirement Calculator'!$B$68,AI660+1,NA())</f>
        <v>#N/A</v>
      </c>
      <c r="AJ661" s="47" t="str">
        <f>IF(ISERROR(AI661),"",IF(AG661=AG660+1,AJ660*(1+'Retirement Calculator'!$B$67),AJ660))</f>
        <v/>
      </c>
      <c r="AK661" s="43" t="e">
        <f>IF(ISERROR(AJ661),"",FV((1+'Retirement Calculator'!$B$56)^(1/12)-1,AI661,-AJ661,,0))</f>
        <v>#N/A</v>
      </c>
      <c r="AL661" s="47">
        <f>SUM($AJ$5:AJ661)</f>
        <v>15743347.467671828</v>
      </c>
      <c r="AN661" s="43" t="str">
        <f>IF(C661="","",SUM($C$5:C661))</f>
        <v/>
      </c>
      <c r="AP661" s="43" t="str">
        <f t="shared" si="208"/>
        <v/>
      </c>
      <c r="AQ661" s="43" t="e">
        <f t="shared" si="209"/>
        <v>#N/A</v>
      </c>
      <c r="AR661" s="43" t="e">
        <f>IF(AR660&lt;'Retirement Calculator'!$B$68,AR660+1,NA())</f>
        <v>#N/A</v>
      </c>
      <c r="AS661" s="45" t="str">
        <f>IF(ISERROR(AR661),"",IF(AP661=AP660+1,AS660*(1+'Retirement Calculator'!$B$67),AS660))</f>
        <v/>
      </c>
      <c r="AT661" s="43" t="e">
        <f>IF(ISERROR(AS661),"",FV((1+'Retirement Calculator'!$B$57)^(1/12)-1,AR661,-AS661,,0))</f>
        <v>#N/A</v>
      </c>
      <c r="AU661" s="47" t="e">
        <f>SUM($AJ$5:AS661)</f>
        <v>#N/A</v>
      </c>
      <c r="AW661" s="43" t="str">
        <f>IF(I661="","",SUM($I$5:I661))</f>
        <v/>
      </c>
      <c r="AY661" s="43" t="str">
        <f t="shared" si="210"/>
        <v/>
      </c>
      <c r="AZ661" s="43" t="e">
        <f t="shared" si="211"/>
        <v>#N/A</v>
      </c>
      <c r="BA661" s="43" t="e">
        <f>IF(BA660&lt;'Retirement Calculator'!$B$68,BA660+1,NA())</f>
        <v>#N/A</v>
      </c>
      <c r="BB661" s="45" t="str">
        <f>IF(ISERROR(BA661),"",IF(AY661=AY660+1,BB660*(1+'Retirement Calculator'!$B$67),BB660))</f>
        <v/>
      </c>
      <c r="BC661" s="43" t="e">
        <f>IF(ISERROR(BB661),"",FV((1+'Retirement Calculator'!$B$58)^(1/12)-1,BA661,-BB661,,0))</f>
        <v>#N/A</v>
      </c>
      <c r="BD661" s="47" t="e">
        <f>SUM($AJ$5:BB661)</f>
        <v>#N/A</v>
      </c>
      <c r="BF661" s="43" t="str">
        <f>IF(O661="","",SUM($O$5:O661))</f>
        <v/>
      </c>
      <c r="BH661" s="43" t="str">
        <f t="shared" si="212"/>
        <v/>
      </c>
      <c r="BI661" s="43" t="e">
        <f t="shared" si="213"/>
        <v>#N/A</v>
      </c>
      <c r="BJ661" s="43" t="e">
        <f>IF(BJ660&lt;'Retirement Calculator'!$B$68,BJ660+1,NA())</f>
        <v>#N/A</v>
      </c>
      <c r="BM661" s="43" t="str">
        <f t="shared" si="214"/>
        <v/>
      </c>
      <c r="BN661" s="43" t="e">
        <f t="shared" si="215"/>
        <v>#N/A</v>
      </c>
      <c r="BO661" s="43" t="e">
        <f>IF(BO660&lt;'Retirement Calculator'!$B$68,BO660+1,NA())</f>
        <v>#N/A</v>
      </c>
      <c r="BR661" s="43" t="str">
        <f t="shared" si="216"/>
        <v/>
      </c>
      <c r="BS661" s="43" t="e">
        <f t="shared" si="217"/>
        <v>#N/A</v>
      </c>
      <c r="BT661" s="43" t="e">
        <f>IF(BT660&lt;'Retirement Calculator'!$B$68,BT660+1,NA())</f>
        <v>#N/A</v>
      </c>
      <c r="BW661" s="43" t="str">
        <f t="shared" si="218"/>
        <v/>
      </c>
      <c r="BX661" s="43" t="e">
        <f t="shared" si="219"/>
        <v>#N/A</v>
      </c>
      <c r="BY661" s="43" t="e">
        <f>IF(BY660&lt;'Retirement Calculator'!$B$68,BY660+1,NA())</f>
        <v>#N/A</v>
      </c>
    </row>
    <row r="662" spans="1:77">
      <c r="A662" s="44"/>
      <c r="B662" s="12" t="e">
        <f xml:space="preserve"> IF(ISERROR(F662),NA(),AI662)</f>
        <v>#N/A</v>
      </c>
      <c r="C662" s="71"/>
      <c r="D662" s="104"/>
      <c r="E662" s="99"/>
      <c r="F662" s="102" t="e">
        <f t="shared" si="203"/>
        <v>#N/A</v>
      </c>
      <c r="G662" s="103" t="str">
        <f>IF(D662="","",(D662+G661)*(1+((1+'Retirement Calculator'!$B$56)^(1/12)-1)))</f>
        <v/>
      </c>
      <c r="H662" s="55" t="str">
        <f>IF(C662="","",FV((1+'Retirement Calculator'!$B$56)^(1/12)-1,AI662,-C662,,0))</f>
        <v/>
      </c>
      <c r="I662" s="71"/>
      <c r="J662" s="99"/>
      <c r="K662" s="99"/>
      <c r="L662" s="102" t="e">
        <f t="shared" si="204"/>
        <v>#N/A</v>
      </c>
      <c r="M662" s="12" t="str">
        <f>IF(I662="","",FV((1+'Retirement Calculator'!$B$57)^(1/12)-1,AR662,-I662,,0))</f>
        <v/>
      </c>
      <c r="N662" s="12" t="str">
        <f>IF(J662="","",(J662+N661)*(1+((1+'Retirement Calculator'!$B$57)^(1/12)-1)))</f>
        <v/>
      </c>
      <c r="O662" s="71"/>
      <c r="P662" s="71"/>
      <c r="Q662" s="99"/>
      <c r="R662" s="69" t="e">
        <f t="shared" si="205"/>
        <v>#N/A</v>
      </c>
      <c r="S662" s="12" t="str">
        <f>IF(O662="","",FV((1+'Retirement Calculator'!$B$58)^(1/12)-1,BA662,-O662,,0))</f>
        <v/>
      </c>
      <c r="T662" s="43" t="str">
        <f>IF(P662="","",(P662+T661)*(1+((1+'Retirement Calculator'!$B$58)^(1/12)-1)))</f>
        <v/>
      </c>
      <c r="U662" s="71"/>
      <c r="V662" s="99"/>
      <c r="W662" s="108" t="str">
        <f>IF(U662="","",(U662+W661)*(1+((1+'Retirement Calculator'!$C$65)^(1/12)-1)))</f>
        <v/>
      </c>
      <c r="X662" s="73">
        <f t="shared" si="200"/>
        <v>0</v>
      </c>
      <c r="Y662" s="83" t="str">
        <f>IF(ISERROR(B662),"",SUM($X$5:X662))</f>
        <v/>
      </c>
      <c r="Z662" s="73">
        <f t="shared" si="201"/>
        <v>0</v>
      </c>
      <c r="AA662" s="83" t="str">
        <f>IF(ISERROR(B662),"",IF(Z662=0,NA(),SUM($Z$5:Z662)))</f>
        <v/>
      </c>
      <c r="AB662" s="83">
        <f t="shared" si="202"/>
        <v>0</v>
      </c>
      <c r="AC662" s="83" t="str">
        <f>IF(ISERROR(B662),"",IF(AB662=0,NA(),SUM($AB$5:AB662)))</f>
        <v/>
      </c>
      <c r="AD662" s="68" t="str">
        <f>IF(ISERROR(AI662),"",IF(AG662=AG661+1,AD661*(1+'Retirement Calculator'!$B$6),AD661))</f>
        <v/>
      </c>
      <c r="AE662" s="135"/>
      <c r="AF662" s="83" t="str">
        <f>IF(AE662="","",NPER((1+'Retirement Calculator'!$B$15)/(1+'Retirement Calculator'!$B$14)-1,-12*AE662,AA662,,1))</f>
        <v/>
      </c>
      <c r="AG662" s="129" t="str">
        <f t="shared" si="206"/>
        <v/>
      </c>
      <c r="AH662" s="43" t="e">
        <f t="shared" si="207"/>
        <v>#N/A</v>
      </c>
      <c r="AI662" s="43" t="e">
        <f>IF(AI661&lt;'Retirement Calculator'!$B$68,AI661+1,NA())</f>
        <v>#N/A</v>
      </c>
      <c r="AJ662" s="47" t="str">
        <f>IF(ISERROR(AI662),"",IF(AG662=AG661+1,AJ661*(1+'Retirement Calculator'!$B$67),AJ661))</f>
        <v/>
      </c>
      <c r="AK662" s="43" t="e">
        <f>IF(ISERROR(AJ662),"",FV((1+'Retirement Calculator'!$B$56)^(1/12)-1,AI662,-AJ662,,0))</f>
        <v>#N/A</v>
      </c>
      <c r="AL662" s="47">
        <f>SUM($AJ$5:AJ662)</f>
        <v>15743347.467671828</v>
      </c>
      <c r="AN662" s="43" t="str">
        <f>IF(C662="","",SUM($C$5:C662))</f>
        <v/>
      </c>
      <c r="AP662" s="43" t="str">
        <f t="shared" si="208"/>
        <v/>
      </c>
      <c r="AQ662" s="43" t="e">
        <f t="shared" si="209"/>
        <v>#N/A</v>
      </c>
      <c r="AR662" s="43" t="e">
        <f>IF(AR661&lt;'Retirement Calculator'!$B$68,AR661+1,NA())</f>
        <v>#N/A</v>
      </c>
      <c r="AS662" s="45" t="str">
        <f>IF(ISERROR(AR662),"",IF(AP662=AP661+1,AS661*(1+'Retirement Calculator'!$B$67),AS661))</f>
        <v/>
      </c>
      <c r="AT662" s="43" t="e">
        <f>IF(ISERROR(AS662),"",FV((1+'Retirement Calculator'!$B$57)^(1/12)-1,AR662,-AS662,,0))</f>
        <v>#N/A</v>
      </c>
      <c r="AU662" s="47" t="e">
        <f>SUM($AJ$5:AS662)</f>
        <v>#N/A</v>
      </c>
      <c r="AW662" s="43" t="str">
        <f>IF(I662="","",SUM($I$5:I662))</f>
        <v/>
      </c>
      <c r="AY662" s="43" t="str">
        <f t="shared" si="210"/>
        <v/>
      </c>
      <c r="AZ662" s="43" t="e">
        <f t="shared" si="211"/>
        <v>#N/A</v>
      </c>
      <c r="BA662" s="43" t="e">
        <f>IF(BA661&lt;'Retirement Calculator'!$B$68,BA661+1,NA())</f>
        <v>#N/A</v>
      </c>
      <c r="BB662" s="45" t="str">
        <f>IF(ISERROR(BA662),"",IF(AY662=AY661+1,BB661*(1+'Retirement Calculator'!$B$67),BB661))</f>
        <v/>
      </c>
      <c r="BC662" s="43" t="e">
        <f>IF(ISERROR(BB662),"",FV((1+'Retirement Calculator'!$B$58)^(1/12)-1,BA662,-BB662,,0))</f>
        <v>#N/A</v>
      </c>
      <c r="BD662" s="47" t="e">
        <f>SUM($AJ$5:BB662)</f>
        <v>#N/A</v>
      </c>
      <c r="BF662" s="43" t="str">
        <f>IF(O662="","",SUM($O$5:O662))</f>
        <v/>
      </c>
      <c r="BH662" s="43" t="str">
        <f t="shared" si="212"/>
        <v/>
      </c>
      <c r="BI662" s="43" t="e">
        <f t="shared" si="213"/>
        <v>#N/A</v>
      </c>
      <c r="BJ662" s="43" t="e">
        <f>IF(BJ661&lt;'Retirement Calculator'!$B$68,BJ661+1,NA())</f>
        <v>#N/A</v>
      </c>
      <c r="BM662" s="43" t="str">
        <f t="shared" si="214"/>
        <v/>
      </c>
      <c r="BN662" s="43" t="e">
        <f t="shared" si="215"/>
        <v>#N/A</v>
      </c>
      <c r="BO662" s="43" t="e">
        <f>IF(BO661&lt;'Retirement Calculator'!$B$68,BO661+1,NA())</f>
        <v>#N/A</v>
      </c>
      <c r="BR662" s="43" t="str">
        <f t="shared" si="216"/>
        <v/>
      </c>
      <c r="BS662" s="43" t="e">
        <f t="shared" si="217"/>
        <v>#N/A</v>
      </c>
      <c r="BT662" s="43" t="e">
        <f>IF(BT661&lt;'Retirement Calculator'!$B$68,BT661+1,NA())</f>
        <v>#N/A</v>
      </c>
      <c r="BW662" s="43" t="str">
        <f t="shared" si="218"/>
        <v/>
      </c>
      <c r="BX662" s="43" t="e">
        <f t="shared" si="219"/>
        <v>#N/A</v>
      </c>
      <c r="BY662" s="43" t="e">
        <f>IF(BY661&lt;'Retirement Calculator'!$B$68,BY661+1,NA())</f>
        <v>#N/A</v>
      </c>
    </row>
    <row r="663" spans="1:77">
      <c r="A663" s="44"/>
      <c r="B663" s="12" t="e">
        <f xml:space="preserve"> IF(ISERROR(F663),NA(),AI663)</f>
        <v>#N/A</v>
      </c>
      <c r="C663" s="71"/>
      <c r="D663" s="104"/>
      <c r="E663" s="99"/>
      <c r="F663" s="102" t="e">
        <f t="shared" si="203"/>
        <v>#N/A</v>
      </c>
      <c r="G663" s="103" t="str">
        <f>IF(D663="","",(D663+G662)*(1+((1+'Retirement Calculator'!$B$56)^(1/12)-1)))</f>
        <v/>
      </c>
      <c r="H663" s="55" t="str">
        <f>IF(C663="","",FV((1+'Retirement Calculator'!$B$56)^(1/12)-1,AI663,-C663,,0))</f>
        <v/>
      </c>
      <c r="I663" s="71"/>
      <c r="J663" s="99"/>
      <c r="K663" s="99"/>
      <c r="L663" s="102" t="e">
        <f t="shared" si="204"/>
        <v>#N/A</v>
      </c>
      <c r="M663" s="12" t="str">
        <f>IF(I663="","",FV((1+'Retirement Calculator'!$B$57)^(1/12)-1,AR663,-I663,,0))</f>
        <v/>
      </c>
      <c r="N663" s="12" t="str">
        <f>IF(J663="","",(J663+N662)*(1+((1+'Retirement Calculator'!$B$57)^(1/12)-1)))</f>
        <v/>
      </c>
      <c r="O663" s="71"/>
      <c r="P663" s="71"/>
      <c r="Q663" s="99"/>
      <c r="R663" s="69" t="e">
        <f t="shared" si="205"/>
        <v>#N/A</v>
      </c>
      <c r="S663" s="12" t="str">
        <f>IF(O663="","",FV((1+'Retirement Calculator'!$B$58)^(1/12)-1,BA663,-O663,,0))</f>
        <v/>
      </c>
      <c r="T663" s="43" t="str">
        <f>IF(P663="","",(P663+T662)*(1+((1+'Retirement Calculator'!$B$58)^(1/12)-1)))</f>
        <v/>
      </c>
      <c r="U663" s="71"/>
      <c r="V663" s="99"/>
      <c r="W663" s="108" t="str">
        <f>IF(U663="","",(U663+W662)*(1+((1+'Retirement Calculator'!$C$65)^(1/12)-1)))</f>
        <v/>
      </c>
      <c r="X663" s="73">
        <f t="shared" si="200"/>
        <v>0</v>
      </c>
      <c r="Y663" s="83" t="str">
        <f>IF(ISERROR(B663),"",SUM($X$5:X663))</f>
        <v/>
      </c>
      <c r="Z663" s="73">
        <f t="shared" si="201"/>
        <v>0</v>
      </c>
      <c r="AA663" s="83" t="str">
        <f>IF(ISERROR(B663),"",IF(Z663=0,NA(),SUM($Z$5:Z663)))</f>
        <v/>
      </c>
      <c r="AB663" s="83">
        <f t="shared" si="202"/>
        <v>0</v>
      </c>
      <c r="AC663" s="83" t="str">
        <f>IF(ISERROR(B663),"",IF(AB663=0,NA(),SUM($AB$5:AB663)))</f>
        <v/>
      </c>
      <c r="AD663" s="68" t="str">
        <f>IF(ISERROR(AI663),"",IF(AG663=AG662+1,AD662*(1+'Retirement Calculator'!$B$6),AD662))</f>
        <v/>
      </c>
      <c r="AE663" s="135"/>
      <c r="AF663" s="83" t="str">
        <f>IF(AE663="","",NPER((1+'Retirement Calculator'!$B$15)/(1+'Retirement Calculator'!$B$14)-1,-12*AE663,AA663,,1))</f>
        <v/>
      </c>
      <c r="AG663" s="129" t="str">
        <f t="shared" si="206"/>
        <v/>
      </c>
      <c r="AH663" s="43" t="e">
        <f t="shared" si="207"/>
        <v>#N/A</v>
      </c>
      <c r="AI663" s="43" t="e">
        <f>IF(AI662&lt;'Retirement Calculator'!$B$68,AI662+1,NA())</f>
        <v>#N/A</v>
      </c>
      <c r="AJ663" s="47" t="str">
        <f>IF(ISERROR(AI663),"",IF(AG663=AG662+1,AJ662*(1+'Retirement Calculator'!$B$67),AJ662))</f>
        <v/>
      </c>
      <c r="AK663" s="43" t="e">
        <f>IF(ISERROR(AJ663),"",FV((1+'Retirement Calculator'!$B$56)^(1/12)-1,AI663,-AJ663,,0))</f>
        <v>#N/A</v>
      </c>
      <c r="AL663" s="47">
        <f>SUM($AJ$5:AJ663)</f>
        <v>15743347.467671828</v>
      </c>
      <c r="AN663" s="43" t="str">
        <f>IF(C663="","",SUM($C$5:C663))</f>
        <v/>
      </c>
      <c r="AP663" s="43" t="str">
        <f t="shared" si="208"/>
        <v/>
      </c>
      <c r="AQ663" s="43" t="e">
        <f t="shared" si="209"/>
        <v>#N/A</v>
      </c>
      <c r="AR663" s="43" t="e">
        <f>IF(AR662&lt;'Retirement Calculator'!$B$68,AR662+1,NA())</f>
        <v>#N/A</v>
      </c>
      <c r="AS663" s="45" t="str">
        <f>IF(ISERROR(AR663),"",IF(AP663=AP662+1,AS662*(1+'Retirement Calculator'!$B$67),AS662))</f>
        <v/>
      </c>
      <c r="AT663" s="43" t="e">
        <f>IF(ISERROR(AS663),"",FV((1+'Retirement Calculator'!$B$57)^(1/12)-1,AR663,-AS663,,0))</f>
        <v>#N/A</v>
      </c>
      <c r="AU663" s="47" t="e">
        <f>SUM($AJ$5:AS663)</f>
        <v>#N/A</v>
      </c>
      <c r="AW663" s="43" t="str">
        <f>IF(I663="","",SUM($I$5:I663))</f>
        <v/>
      </c>
      <c r="AY663" s="43" t="str">
        <f t="shared" si="210"/>
        <v/>
      </c>
      <c r="AZ663" s="43" t="e">
        <f t="shared" si="211"/>
        <v>#N/A</v>
      </c>
      <c r="BA663" s="43" t="e">
        <f>IF(BA662&lt;'Retirement Calculator'!$B$68,BA662+1,NA())</f>
        <v>#N/A</v>
      </c>
      <c r="BB663" s="45" t="str">
        <f>IF(ISERROR(BA663),"",IF(AY663=AY662+1,BB662*(1+'Retirement Calculator'!$B$67),BB662))</f>
        <v/>
      </c>
      <c r="BC663" s="43" t="e">
        <f>IF(ISERROR(BB663),"",FV((1+'Retirement Calculator'!$B$58)^(1/12)-1,BA663,-BB663,,0))</f>
        <v>#N/A</v>
      </c>
      <c r="BD663" s="47" t="e">
        <f>SUM($AJ$5:BB663)</f>
        <v>#N/A</v>
      </c>
      <c r="BF663" s="43" t="str">
        <f>IF(O663="","",SUM($O$5:O663))</f>
        <v/>
      </c>
      <c r="BH663" s="43" t="str">
        <f t="shared" si="212"/>
        <v/>
      </c>
      <c r="BI663" s="43" t="e">
        <f t="shared" si="213"/>
        <v>#N/A</v>
      </c>
      <c r="BJ663" s="43" t="e">
        <f>IF(BJ662&lt;'Retirement Calculator'!$B$68,BJ662+1,NA())</f>
        <v>#N/A</v>
      </c>
      <c r="BM663" s="43" t="str">
        <f t="shared" si="214"/>
        <v/>
      </c>
      <c r="BN663" s="43" t="e">
        <f t="shared" si="215"/>
        <v>#N/A</v>
      </c>
      <c r="BO663" s="43" t="e">
        <f>IF(BO662&lt;'Retirement Calculator'!$B$68,BO662+1,NA())</f>
        <v>#N/A</v>
      </c>
      <c r="BR663" s="43" t="str">
        <f t="shared" si="216"/>
        <v/>
      </c>
      <c r="BS663" s="43" t="e">
        <f t="shared" si="217"/>
        <v>#N/A</v>
      </c>
      <c r="BT663" s="43" t="e">
        <f>IF(BT662&lt;'Retirement Calculator'!$B$68,BT662+1,NA())</f>
        <v>#N/A</v>
      </c>
      <c r="BW663" s="43" t="str">
        <f t="shared" si="218"/>
        <v/>
      </c>
      <c r="BX663" s="43" t="e">
        <f t="shared" si="219"/>
        <v>#N/A</v>
      </c>
      <c r="BY663" s="43" t="e">
        <f>IF(BY662&lt;'Retirement Calculator'!$B$68,BY662+1,NA())</f>
        <v>#N/A</v>
      </c>
    </row>
    <row r="664" spans="1:77">
      <c r="A664" s="44"/>
      <c r="B664" s="12" t="e">
        <f xml:space="preserve"> IF(ISERROR(F664),NA(),AI664)</f>
        <v>#N/A</v>
      </c>
      <c r="C664" s="71"/>
      <c r="D664" s="104"/>
      <c r="E664" s="99"/>
      <c r="F664" s="102" t="e">
        <f t="shared" si="203"/>
        <v>#N/A</v>
      </c>
      <c r="G664" s="103" t="str">
        <f>IF(D664="","",(D664+G663)*(1+((1+'Retirement Calculator'!$B$56)^(1/12)-1)))</f>
        <v/>
      </c>
      <c r="H664" s="55" t="str">
        <f>IF(C664="","",FV((1+'Retirement Calculator'!$B$56)^(1/12)-1,AI664,-C664,,0))</f>
        <v/>
      </c>
      <c r="I664" s="71"/>
      <c r="J664" s="99"/>
      <c r="K664" s="99"/>
      <c r="L664" s="102" t="e">
        <f t="shared" si="204"/>
        <v>#N/A</v>
      </c>
      <c r="M664" s="12" t="str">
        <f>IF(I664="","",FV((1+'Retirement Calculator'!$B$57)^(1/12)-1,AR664,-I664,,0))</f>
        <v/>
      </c>
      <c r="N664" s="12" t="str">
        <f>IF(J664="","",(J664+N663)*(1+((1+'Retirement Calculator'!$B$57)^(1/12)-1)))</f>
        <v/>
      </c>
      <c r="O664" s="71"/>
      <c r="P664" s="71"/>
      <c r="Q664" s="99"/>
      <c r="R664" s="69" t="e">
        <f t="shared" si="205"/>
        <v>#N/A</v>
      </c>
      <c r="S664" s="12" t="str">
        <f>IF(O664="","",FV((1+'Retirement Calculator'!$B$58)^(1/12)-1,BA664,-O664,,0))</f>
        <v/>
      </c>
      <c r="T664" s="43" t="str">
        <f>IF(P664="","",(P664+T663)*(1+((1+'Retirement Calculator'!$B$58)^(1/12)-1)))</f>
        <v/>
      </c>
      <c r="U664" s="71"/>
      <c r="V664" s="99"/>
      <c r="W664" s="108" t="str">
        <f>IF(U664="","",(U664+W663)*(1+((1+'Retirement Calculator'!$C$65)^(1/12)-1)))</f>
        <v/>
      </c>
      <c r="X664" s="73">
        <f t="shared" si="200"/>
        <v>0</v>
      </c>
      <c r="Y664" s="83" t="str">
        <f>IF(ISERROR(B664),"",SUM($X$5:X664))</f>
        <v/>
      </c>
      <c r="Z664" s="73">
        <f t="shared" si="201"/>
        <v>0</v>
      </c>
      <c r="AA664" s="83" t="str">
        <f>IF(ISERROR(B664),"",IF(Z664=0,NA(),SUM($Z$5:Z664)))</f>
        <v/>
      </c>
      <c r="AB664" s="83">
        <f t="shared" si="202"/>
        <v>0</v>
      </c>
      <c r="AC664" s="83" t="str">
        <f>IF(ISERROR(B664),"",IF(AB664=0,NA(),SUM($AB$5:AB664)))</f>
        <v/>
      </c>
      <c r="AD664" s="68" t="str">
        <f>IF(ISERROR(AI664),"",IF(AG664=AG663+1,AD663*(1+'Retirement Calculator'!$B$6),AD663))</f>
        <v/>
      </c>
      <c r="AE664" s="135"/>
      <c r="AF664" s="83" t="str">
        <f>IF(AE664="","",NPER((1+'Retirement Calculator'!$B$15)/(1+'Retirement Calculator'!$B$14)-1,-12*AE664,AA664,,1))</f>
        <v/>
      </c>
      <c r="AG664" s="129" t="str">
        <f t="shared" si="206"/>
        <v/>
      </c>
      <c r="AH664" s="43" t="e">
        <f t="shared" si="207"/>
        <v>#N/A</v>
      </c>
      <c r="AI664" s="43" t="e">
        <f>IF(AI663&lt;'Retirement Calculator'!$B$68,AI663+1,NA())</f>
        <v>#N/A</v>
      </c>
      <c r="AJ664" s="47" t="str">
        <f>IF(ISERROR(AI664),"",IF(AG664=AG663+1,AJ663*(1+'Retirement Calculator'!$B$67),AJ663))</f>
        <v/>
      </c>
      <c r="AK664" s="43" t="e">
        <f>IF(ISERROR(AJ664),"",FV((1+'Retirement Calculator'!$B$56)^(1/12)-1,AI664,-AJ664,,0))</f>
        <v>#N/A</v>
      </c>
      <c r="AL664" s="47">
        <f>SUM($AJ$5:AJ664)</f>
        <v>15743347.467671828</v>
      </c>
      <c r="AN664" s="43" t="str">
        <f>IF(C664="","",SUM($C$5:C664))</f>
        <v/>
      </c>
      <c r="AP664" s="43" t="str">
        <f t="shared" si="208"/>
        <v/>
      </c>
      <c r="AQ664" s="43" t="e">
        <f t="shared" si="209"/>
        <v>#N/A</v>
      </c>
      <c r="AR664" s="43" t="e">
        <f>IF(AR663&lt;'Retirement Calculator'!$B$68,AR663+1,NA())</f>
        <v>#N/A</v>
      </c>
      <c r="AS664" s="45" t="str">
        <f>IF(ISERROR(AR664),"",IF(AP664=AP663+1,AS663*(1+'Retirement Calculator'!$B$67),AS663))</f>
        <v/>
      </c>
      <c r="AT664" s="43" t="e">
        <f>IF(ISERROR(AS664),"",FV((1+'Retirement Calculator'!$B$57)^(1/12)-1,AR664,-AS664,,0))</f>
        <v>#N/A</v>
      </c>
      <c r="AU664" s="47" t="e">
        <f>SUM($AJ$5:AS664)</f>
        <v>#N/A</v>
      </c>
      <c r="AW664" s="43" t="str">
        <f>IF(I664="","",SUM($I$5:I664))</f>
        <v/>
      </c>
      <c r="AY664" s="43" t="str">
        <f t="shared" si="210"/>
        <v/>
      </c>
      <c r="AZ664" s="43" t="e">
        <f t="shared" si="211"/>
        <v>#N/A</v>
      </c>
      <c r="BA664" s="43" t="e">
        <f>IF(BA663&lt;'Retirement Calculator'!$B$68,BA663+1,NA())</f>
        <v>#N/A</v>
      </c>
      <c r="BB664" s="45" t="str">
        <f>IF(ISERROR(BA664),"",IF(AY664=AY663+1,BB663*(1+'Retirement Calculator'!$B$67),BB663))</f>
        <v/>
      </c>
      <c r="BC664" s="43" t="e">
        <f>IF(ISERROR(BB664),"",FV((1+'Retirement Calculator'!$B$58)^(1/12)-1,BA664,-BB664,,0))</f>
        <v>#N/A</v>
      </c>
      <c r="BD664" s="47" t="e">
        <f>SUM($AJ$5:BB664)</f>
        <v>#N/A</v>
      </c>
      <c r="BF664" s="43" t="str">
        <f>IF(O664="","",SUM($O$5:O664))</f>
        <v/>
      </c>
      <c r="BH664" s="43" t="str">
        <f t="shared" si="212"/>
        <v/>
      </c>
      <c r="BI664" s="43" t="e">
        <f t="shared" si="213"/>
        <v>#N/A</v>
      </c>
      <c r="BJ664" s="43" t="e">
        <f>IF(BJ663&lt;'Retirement Calculator'!$B$68,BJ663+1,NA())</f>
        <v>#N/A</v>
      </c>
      <c r="BM664" s="43" t="str">
        <f t="shared" si="214"/>
        <v/>
      </c>
      <c r="BN664" s="43" t="e">
        <f t="shared" si="215"/>
        <v>#N/A</v>
      </c>
      <c r="BO664" s="43" t="e">
        <f>IF(BO663&lt;'Retirement Calculator'!$B$68,BO663+1,NA())</f>
        <v>#N/A</v>
      </c>
      <c r="BR664" s="43" t="str">
        <f t="shared" si="216"/>
        <v/>
      </c>
      <c r="BS664" s="43" t="e">
        <f t="shared" si="217"/>
        <v>#N/A</v>
      </c>
      <c r="BT664" s="43" t="e">
        <f>IF(BT663&lt;'Retirement Calculator'!$B$68,BT663+1,NA())</f>
        <v>#N/A</v>
      </c>
      <c r="BW664" s="43" t="str">
        <f t="shared" si="218"/>
        <v/>
      </c>
      <c r="BX664" s="43" t="e">
        <f t="shared" si="219"/>
        <v>#N/A</v>
      </c>
      <c r="BY664" s="43" t="e">
        <f>IF(BY663&lt;'Retirement Calculator'!$B$68,BY663+1,NA())</f>
        <v>#N/A</v>
      </c>
    </row>
    <row r="665" spans="1:77">
      <c r="A665" s="44"/>
      <c r="B665" s="12" t="e">
        <f xml:space="preserve"> IF(ISERROR(F665),NA(),AI665)</f>
        <v>#N/A</v>
      </c>
      <c r="C665" s="71"/>
      <c r="D665" s="104"/>
      <c r="E665" s="99"/>
      <c r="F665" s="102" t="e">
        <f t="shared" si="203"/>
        <v>#N/A</v>
      </c>
      <c r="G665" s="103" t="str">
        <f>IF(D665="","",(D665+G664)*(1+((1+'Retirement Calculator'!$B$56)^(1/12)-1)))</f>
        <v/>
      </c>
      <c r="H665" s="55" t="str">
        <f>IF(C665="","",FV((1+'Retirement Calculator'!$B$56)^(1/12)-1,AI665,-C665,,0))</f>
        <v/>
      </c>
      <c r="I665" s="71"/>
      <c r="J665" s="99"/>
      <c r="K665" s="99"/>
      <c r="L665" s="102" t="e">
        <f t="shared" si="204"/>
        <v>#N/A</v>
      </c>
      <c r="M665" s="12" t="str">
        <f>IF(I665="","",FV((1+'Retirement Calculator'!$B$57)^(1/12)-1,AR665,-I665,,0))</f>
        <v/>
      </c>
      <c r="N665" s="12" t="str">
        <f>IF(J665="","",(J665+N664)*(1+((1+'Retirement Calculator'!$B$57)^(1/12)-1)))</f>
        <v/>
      </c>
      <c r="O665" s="71"/>
      <c r="P665" s="71"/>
      <c r="Q665" s="99"/>
      <c r="R665" s="69" t="e">
        <f t="shared" si="205"/>
        <v>#N/A</v>
      </c>
      <c r="S665" s="12" t="str">
        <f>IF(O665="","",FV((1+'Retirement Calculator'!$B$58)^(1/12)-1,BA665,-O665,,0))</f>
        <v/>
      </c>
      <c r="T665" s="43" t="str">
        <f>IF(P665="","",(P665+T664)*(1+((1+'Retirement Calculator'!$B$58)^(1/12)-1)))</f>
        <v/>
      </c>
      <c r="U665" s="71"/>
      <c r="V665" s="99"/>
      <c r="W665" s="108" t="str">
        <f>IF(U665="","",(U665+W664)*(1+((1+'Retirement Calculator'!$C$65)^(1/12)-1)))</f>
        <v/>
      </c>
      <c r="X665" s="73">
        <f t="shared" si="200"/>
        <v>0</v>
      </c>
      <c r="Y665" s="83" t="str">
        <f>IF(ISERROR(B665),"",SUM($X$5:X665))</f>
        <v/>
      </c>
      <c r="Z665" s="73">
        <f t="shared" si="201"/>
        <v>0</v>
      </c>
      <c r="AA665" s="83" t="str">
        <f>IF(ISERROR(B665),"",IF(Z665=0,NA(),SUM($Z$5:Z665)))</f>
        <v/>
      </c>
      <c r="AB665" s="83">
        <f t="shared" si="202"/>
        <v>0</v>
      </c>
      <c r="AC665" s="83" t="str">
        <f>IF(ISERROR(B665),"",IF(AB665=0,NA(),SUM($AB$5:AB665)))</f>
        <v/>
      </c>
      <c r="AD665" s="68" t="str">
        <f>IF(ISERROR(AI665),"",IF(AG665=AG664+1,AD664*(1+'Retirement Calculator'!$B$6),AD664))</f>
        <v/>
      </c>
      <c r="AE665" s="135"/>
      <c r="AF665" s="83" t="str">
        <f>IF(AE665="","",NPER((1+'Retirement Calculator'!$B$15)/(1+'Retirement Calculator'!$B$14)-1,-12*AE665,AA665,,1))</f>
        <v/>
      </c>
      <c r="AG665" s="129" t="str">
        <f t="shared" si="206"/>
        <v/>
      </c>
      <c r="AH665" s="43" t="e">
        <f t="shared" si="207"/>
        <v>#N/A</v>
      </c>
      <c r="AI665" s="43" t="e">
        <f>IF(AI664&lt;'Retirement Calculator'!$B$68,AI664+1,NA())</f>
        <v>#N/A</v>
      </c>
      <c r="AJ665" s="47" t="str">
        <f>IF(ISERROR(AI665),"",IF(AG665=AG664+1,AJ664*(1+'Retirement Calculator'!$B$67),AJ664))</f>
        <v/>
      </c>
      <c r="AK665" s="43" t="e">
        <f>IF(ISERROR(AJ665),"",FV((1+'Retirement Calculator'!$B$56)^(1/12)-1,AI665,-AJ665,,0))</f>
        <v>#N/A</v>
      </c>
      <c r="AL665" s="47">
        <f>SUM($AJ$5:AJ665)</f>
        <v>15743347.467671828</v>
      </c>
      <c r="AN665" s="43" t="str">
        <f>IF(C665="","",SUM($C$5:C665))</f>
        <v/>
      </c>
      <c r="AP665" s="43" t="str">
        <f t="shared" si="208"/>
        <v/>
      </c>
      <c r="AQ665" s="43" t="e">
        <f t="shared" si="209"/>
        <v>#N/A</v>
      </c>
      <c r="AR665" s="43" t="e">
        <f>IF(AR664&lt;'Retirement Calculator'!$B$68,AR664+1,NA())</f>
        <v>#N/A</v>
      </c>
      <c r="AS665" s="45" t="str">
        <f>IF(ISERROR(AR665),"",IF(AP665=AP664+1,AS664*(1+'Retirement Calculator'!$B$67),AS664))</f>
        <v/>
      </c>
      <c r="AT665" s="43" t="e">
        <f>IF(ISERROR(AS665),"",FV((1+'Retirement Calculator'!$B$57)^(1/12)-1,AR665,-AS665,,0))</f>
        <v>#N/A</v>
      </c>
      <c r="AU665" s="47" t="e">
        <f>SUM($AJ$5:AS665)</f>
        <v>#N/A</v>
      </c>
      <c r="AW665" s="43" t="str">
        <f>IF(I665="","",SUM($I$5:I665))</f>
        <v/>
      </c>
      <c r="AY665" s="43" t="str">
        <f t="shared" si="210"/>
        <v/>
      </c>
      <c r="AZ665" s="43" t="e">
        <f t="shared" si="211"/>
        <v>#N/A</v>
      </c>
      <c r="BA665" s="43" t="e">
        <f>IF(BA664&lt;'Retirement Calculator'!$B$68,BA664+1,NA())</f>
        <v>#N/A</v>
      </c>
      <c r="BB665" s="45" t="str">
        <f>IF(ISERROR(BA665),"",IF(AY665=AY664+1,BB664*(1+'Retirement Calculator'!$B$67),BB664))</f>
        <v/>
      </c>
      <c r="BC665" s="43" t="e">
        <f>IF(ISERROR(BB665),"",FV((1+'Retirement Calculator'!$B$58)^(1/12)-1,BA665,-BB665,,0))</f>
        <v>#N/A</v>
      </c>
      <c r="BD665" s="47" t="e">
        <f>SUM($AJ$5:BB665)</f>
        <v>#N/A</v>
      </c>
      <c r="BF665" s="43" t="str">
        <f>IF(O665="","",SUM($O$5:O665))</f>
        <v/>
      </c>
      <c r="BH665" s="43" t="str">
        <f t="shared" si="212"/>
        <v/>
      </c>
      <c r="BI665" s="43" t="e">
        <f t="shared" si="213"/>
        <v>#N/A</v>
      </c>
      <c r="BJ665" s="43" t="e">
        <f>IF(BJ664&lt;'Retirement Calculator'!$B$68,BJ664+1,NA())</f>
        <v>#N/A</v>
      </c>
      <c r="BM665" s="43" t="str">
        <f t="shared" si="214"/>
        <v/>
      </c>
      <c r="BN665" s="43" t="e">
        <f t="shared" si="215"/>
        <v>#N/A</v>
      </c>
      <c r="BO665" s="43" t="e">
        <f>IF(BO664&lt;'Retirement Calculator'!$B$68,BO664+1,NA())</f>
        <v>#N/A</v>
      </c>
      <c r="BR665" s="43" t="str">
        <f t="shared" si="216"/>
        <v/>
      </c>
      <c r="BS665" s="43" t="e">
        <f t="shared" si="217"/>
        <v>#N/A</v>
      </c>
      <c r="BT665" s="43" t="e">
        <f>IF(BT664&lt;'Retirement Calculator'!$B$68,BT664+1,NA())</f>
        <v>#N/A</v>
      </c>
      <c r="BW665" s="43" t="str">
        <f t="shared" si="218"/>
        <v/>
      </c>
      <c r="BX665" s="43" t="e">
        <f t="shared" si="219"/>
        <v>#N/A</v>
      </c>
      <c r="BY665" s="43" t="e">
        <f>IF(BY664&lt;'Retirement Calculator'!$B$68,BY664+1,NA())</f>
        <v>#N/A</v>
      </c>
    </row>
    <row r="666" spans="1:77">
      <c r="A666" s="44"/>
      <c r="B666" s="12" t="e">
        <f xml:space="preserve"> IF(ISERROR(F666),NA(),AI666)</f>
        <v>#N/A</v>
      </c>
      <c r="C666" s="71"/>
      <c r="D666" s="104"/>
      <c r="E666" s="99"/>
      <c r="F666" s="102" t="e">
        <f t="shared" si="203"/>
        <v>#N/A</v>
      </c>
      <c r="G666" s="103" t="str">
        <f>IF(D666="","",(D666+G665)*(1+((1+'Retirement Calculator'!$B$56)^(1/12)-1)))</f>
        <v/>
      </c>
      <c r="H666" s="55" t="str">
        <f>IF(C666="","",FV((1+'Retirement Calculator'!$B$56)^(1/12)-1,AI666,-C666,,0))</f>
        <v/>
      </c>
      <c r="I666" s="71"/>
      <c r="J666" s="99"/>
      <c r="K666" s="99"/>
      <c r="L666" s="102" t="e">
        <f t="shared" si="204"/>
        <v>#N/A</v>
      </c>
      <c r="M666" s="12" t="str">
        <f>IF(I666="","",FV((1+'Retirement Calculator'!$B$57)^(1/12)-1,AR666,-I666,,0))</f>
        <v/>
      </c>
      <c r="N666" s="12" t="str">
        <f>IF(J666="","",(J666+N665)*(1+((1+'Retirement Calculator'!$B$57)^(1/12)-1)))</f>
        <v/>
      </c>
      <c r="O666" s="71"/>
      <c r="P666" s="71"/>
      <c r="Q666" s="99"/>
      <c r="R666" s="69" t="e">
        <f t="shared" si="205"/>
        <v>#N/A</v>
      </c>
      <c r="S666" s="12" t="str">
        <f>IF(O666="","",FV((1+'Retirement Calculator'!$B$58)^(1/12)-1,BA666,-O666,,0))</f>
        <v/>
      </c>
      <c r="T666" s="43" t="str">
        <f>IF(P666="","",(P666+T665)*(1+((1+'Retirement Calculator'!$B$58)^(1/12)-1)))</f>
        <v/>
      </c>
      <c r="U666" s="71"/>
      <c r="V666" s="99"/>
      <c r="W666" s="108" t="str">
        <f>IF(U666="","",(U666+W665)*(1+((1+'Retirement Calculator'!$C$65)^(1/12)-1)))</f>
        <v/>
      </c>
      <c r="X666" s="73">
        <f t="shared" si="200"/>
        <v>0</v>
      </c>
      <c r="Y666" s="83" t="str">
        <f>IF(ISERROR(B666),"",SUM($X$5:X666))</f>
        <v/>
      </c>
      <c r="Z666" s="73">
        <f t="shared" si="201"/>
        <v>0</v>
      </c>
      <c r="AA666" s="83" t="str">
        <f>IF(ISERROR(B666),"",IF(Z666=0,NA(),SUM($Z$5:Z666)))</f>
        <v/>
      </c>
      <c r="AB666" s="83">
        <f t="shared" si="202"/>
        <v>0</v>
      </c>
      <c r="AC666" s="83" t="str">
        <f>IF(ISERROR(B666),"",IF(AB666=0,NA(),SUM($AB$5:AB666)))</f>
        <v/>
      </c>
      <c r="AD666" s="68" t="str">
        <f>IF(ISERROR(AI666),"",IF(AG666=AG665+1,AD665*(1+'Retirement Calculator'!$B$6),AD665))</f>
        <v/>
      </c>
      <c r="AE666" s="135"/>
      <c r="AF666" s="83" t="str">
        <f>IF(AE666="","",NPER((1+'Retirement Calculator'!$B$15)/(1+'Retirement Calculator'!$B$14)-1,-12*AE666,AA666,,1))</f>
        <v/>
      </c>
      <c r="AG666" s="129" t="str">
        <f t="shared" si="206"/>
        <v/>
      </c>
      <c r="AH666" s="43" t="e">
        <f t="shared" si="207"/>
        <v>#N/A</v>
      </c>
      <c r="AI666" s="43" t="e">
        <f>IF(AI665&lt;'Retirement Calculator'!$B$68,AI665+1,NA())</f>
        <v>#N/A</v>
      </c>
      <c r="AJ666" s="47" t="str">
        <f>IF(ISERROR(AI666),"",IF(AG666=AG665+1,AJ665*(1+'Retirement Calculator'!$B$67),AJ665))</f>
        <v/>
      </c>
      <c r="AK666" s="43" t="e">
        <f>IF(ISERROR(AJ666),"",FV((1+'Retirement Calculator'!$B$56)^(1/12)-1,AI666,-AJ666,,0))</f>
        <v>#N/A</v>
      </c>
      <c r="AL666" s="47">
        <f>SUM($AJ$5:AJ666)</f>
        <v>15743347.467671828</v>
      </c>
      <c r="AN666" s="43" t="str">
        <f>IF(C666="","",SUM($C$5:C666))</f>
        <v/>
      </c>
      <c r="AP666" s="43" t="str">
        <f t="shared" si="208"/>
        <v/>
      </c>
      <c r="AQ666" s="43" t="e">
        <f t="shared" si="209"/>
        <v>#N/A</v>
      </c>
      <c r="AR666" s="43" t="e">
        <f>IF(AR665&lt;'Retirement Calculator'!$B$68,AR665+1,NA())</f>
        <v>#N/A</v>
      </c>
      <c r="AS666" s="45" t="str">
        <f>IF(ISERROR(AR666),"",IF(AP666=AP665+1,AS665*(1+'Retirement Calculator'!$B$67),AS665))</f>
        <v/>
      </c>
      <c r="AT666" s="43" t="e">
        <f>IF(ISERROR(AS666),"",FV((1+'Retirement Calculator'!$B$57)^(1/12)-1,AR666,-AS666,,0))</f>
        <v>#N/A</v>
      </c>
      <c r="AU666" s="47" t="e">
        <f>SUM($AJ$5:AS666)</f>
        <v>#N/A</v>
      </c>
      <c r="AW666" s="43" t="str">
        <f>IF(I666="","",SUM($I$5:I666))</f>
        <v/>
      </c>
      <c r="AY666" s="43" t="str">
        <f t="shared" si="210"/>
        <v/>
      </c>
      <c r="AZ666" s="43" t="e">
        <f t="shared" si="211"/>
        <v>#N/A</v>
      </c>
      <c r="BA666" s="43" t="e">
        <f>IF(BA665&lt;'Retirement Calculator'!$B$68,BA665+1,NA())</f>
        <v>#N/A</v>
      </c>
      <c r="BB666" s="45" t="str">
        <f>IF(ISERROR(BA666),"",IF(AY666=AY665+1,BB665*(1+'Retirement Calculator'!$B$67),BB665))</f>
        <v/>
      </c>
      <c r="BC666" s="43" t="e">
        <f>IF(ISERROR(BB666),"",FV((1+'Retirement Calculator'!$B$58)^(1/12)-1,BA666,-BB666,,0))</f>
        <v>#N/A</v>
      </c>
      <c r="BD666" s="47" t="e">
        <f>SUM($AJ$5:BB666)</f>
        <v>#N/A</v>
      </c>
      <c r="BF666" s="43" t="str">
        <f>IF(O666="","",SUM($O$5:O666))</f>
        <v/>
      </c>
      <c r="BH666" s="43" t="str">
        <f t="shared" si="212"/>
        <v/>
      </c>
      <c r="BI666" s="43" t="e">
        <f t="shared" si="213"/>
        <v>#N/A</v>
      </c>
      <c r="BJ666" s="43" t="e">
        <f>IF(BJ665&lt;'Retirement Calculator'!$B$68,BJ665+1,NA())</f>
        <v>#N/A</v>
      </c>
      <c r="BM666" s="43" t="str">
        <f t="shared" si="214"/>
        <v/>
      </c>
      <c r="BN666" s="43" t="e">
        <f t="shared" si="215"/>
        <v>#N/A</v>
      </c>
      <c r="BO666" s="43" t="e">
        <f>IF(BO665&lt;'Retirement Calculator'!$B$68,BO665+1,NA())</f>
        <v>#N/A</v>
      </c>
      <c r="BR666" s="43" t="str">
        <f t="shared" si="216"/>
        <v/>
      </c>
      <c r="BS666" s="43" t="e">
        <f t="shared" si="217"/>
        <v>#N/A</v>
      </c>
      <c r="BT666" s="43" t="e">
        <f>IF(BT665&lt;'Retirement Calculator'!$B$68,BT665+1,NA())</f>
        <v>#N/A</v>
      </c>
      <c r="BW666" s="43" t="str">
        <f t="shared" si="218"/>
        <v/>
      </c>
      <c r="BX666" s="43" t="e">
        <f t="shared" si="219"/>
        <v>#N/A</v>
      </c>
      <c r="BY666" s="43" t="e">
        <f>IF(BY665&lt;'Retirement Calculator'!$B$68,BY665+1,NA())</f>
        <v>#N/A</v>
      </c>
    </row>
    <row r="667" spans="1:77">
      <c r="A667" s="44"/>
      <c r="B667" s="12" t="e">
        <f xml:space="preserve"> IF(ISERROR(F667),NA(),AI667)</f>
        <v>#N/A</v>
      </c>
      <c r="C667" s="71"/>
      <c r="D667" s="104"/>
      <c r="E667" s="99"/>
      <c r="F667" s="102" t="e">
        <f t="shared" si="203"/>
        <v>#N/A</v>
      </c>
      <c r="G667" s="103" t="str">
        <f>IF(D667="","",(D667+G666)*(1+((1+'Retirement Calculator'!$B$56)^(1/12)-1)))</f>
        <v/>
      </c>
      <c r="H667" s="55" t="str">
        <f>IF(C667="","",FV((1+'Retirement Calculator'!$B$56)^(1/12)-1,AI667,-C667,,0))</f>
        <v/>
      </c>
      <c r="I667" s="71"/>
      <c r="J667" s="99"/>
      <c r="K667" s="99"/>
      <c r="L667" s="102" t="e">
        <f t="shared" si="204"/>
        <v>#N/A</v>
      </c>
      <c r="M667" s="12" t="str">
        <f>IF(I667="","",FV((1+'Retirement Calculator'!$B$57)^(1/12)-1,AR667,-I667,,0))</f>
        <v/>
      </c>
      <c r="N667" s="12" t="str">
        <f>IF(J667="","",(J667+N666)*(1+((1+'Retirement Calculator'!$B$57)^(1/12)-1)))</f>
        <v/>
      </c>
      <c r="O667" s="71"/>
      <c r="P667" s="71"/>
      <c r="Q667" s="99"/>
      <c r="R667" s="69" t="e">
        <f t="shared" si="205"/>
        <v>#N/A</v>
      </c>
      <c r="S667" s="12" t="str">
        <f>IF(O667="","",FV((1+'Retirement Calculator'!$B$58)^(1/12)-1,BA667,-O667,,0))</f>
        <v/>
      </c>
      <c r="T667" s="43" t="str">
        <f>IF(P667="","",(P667+T666)*(1+((1+'Retirement Calculator'!$B$58)^(1/12)-1)))</f>
        <v/>
      </c>
      <c r="U667" s="71"/>
      <c r="V667" s="99"/>
      <c r="W667" s="108" t="str">
        <f>IF(U667="","",(U667+W666)*(1+((1+'Retirement Calculator'!$C$65)^(1/12)-1)))</f>
        <v/>
      </c>
      <c r="X667" s="73">
        <f t="shared" si="200"/>
        <v>0</v>
      </c>
      <c r="Y667" s="83" t="str">
        <f>IF(ISERROR(B667),"",SUM($X$5:X667))</f>
        <v/>
      </c>
      <c r="Z667" s="73">
        <f t="shared" si="201"/>
        <v>0</v>
      </c>
      <c r="AA667" s="83" t="str">
        <f>IF(ISERROR(B667),"",IF(Z667=0,NA(),SUM($Z$5:Z667)))</f>
        <v/>
      </c>
      <c r="AB667" s="83">
        <f t="shared" si="202"/>
        <v>0</v>
      </c>
      <c r="AC667" s="83" t="str">
        <f>IF(ISERROR(B667),"",IF(AB667=0,NA(),SUM($AB$5:AB667)))</f>
        <v/>
      </c>
      <c r="AD667" s="68" t="str">
        <f>IF(ISERROR(AI667),"",IF(AG667=AG666+1,AD666*(1+'Retirement Calculator'!$B$6),AD666))</f>
        <v/>
      </c>
      <c r="AE667" s="135"/>
      <c r="AF667" s="83" t="str">
        <f>IF(AE667="","",NPER((1+'Retirement Calculator'!$B$15)/(1+'Retirement Calculator'!$B$14)-1,-12*AE667,AA667,,1))</f>
        <v/>
      </c>
      <c r="AG667" s="129" t="str">
        <f t="shared" si="206"/>
        <v/>
      </c>
      <c r="AH667" s="43" t="e">
        <f t="shared" si="207"/>
        <v>#N/A</v>
      </c>
      <c r="AI667" s="43" t="e">
        <f>IF(AI666&lt;'Retirement Calculator'!$B$68,AI666+1,NA())</f>
        <v>#N/A</v>
      </c>
      <c r="AJ667" s="47" t="str">
        <f>IF(ISERROR(AI667),"",IF(AG667=AG666+1,AJ666*(1+'Retirement Calculator'!$B$67),AJ666))</f>
        <v/>
      </c>
      <c r="AK667" s="43" t="e">
        <f>IF(ISERROR(AJ667),"",FV((1+'Retirement Calculator'!$B$56)^(1/12)-1,AI667,-AJ667,,0))</f>
        <v>#N/A</v>
      </c>
      <c r="AL667" s="47">
        <f>SUM($AJ$5:AJ667)</f>
        <v>15743347.467671828</v>
      </c>
      <c r="AN667" s="43" t="str">
        <f>IF(C667="","",SUM($C$5:C667))</f>
        <v/>
      </c>
      <c r="AP667" s="43" t="str">
        <f t="shared" si="208"/>
        <v/>
      </c>
      <c r="AQ667" s="43" t="e">
        <f t="shared" si="209"/>
        <v>#N/A</v>
      </c>
      <c r="AR667" s="43" t="e">
        <f>IF(AR666&lt;'Retirement Calculator'!$B$68,AR666+1,NA())</f>
        <v>#N/A</v>
      </c>
      <c r="AS667" s="45" t="str">
        <f>IF(ISERROR(AR667),"",IF(AP667=AP666+1,AS666*(1+'Retirement Calculator'!$B$67),AS666))</f>
        <v/>
      </c>
      <c r="AT667" s="43" t="e">
        <f>IF(ISERROR(AS667),"",FV((1+'Retirement Calculator'!$B$57)^(1/12)-1,AR667,-AS667,,0))</f>
        <v>#N/A</v>
      </c>
      <c r="AU667" s="47" t="e">
        <f>SUM($AJ$5:AS667)</f>
        <v>#N/A</v>
      </c>
      <c r="AW667" s="43" t="str">
        <f>IF(I667="","",SUM($I$5:I667))</f>
        <v/>
      </c>
      <c r="AY667" s="43" t="str">
        <f t="shared" si="210"/>
        <v/>
      </c>
      <c r="AZ667" s="43" t="e">
        <f t="shared" si="211"/>
        <v>#N/A</v>
      </c>
      <c r="BA667" s="43" t="e">
        <f>IF(BA666&lt;'Retirement Calculator'!$B$68,BA666+1,NA())</f>
        <v>#N/A</v>
      </c>
      <c r="BB667" s="45" t="str">
        <f>IF(ISERROR(BA667),"",IF(AY667=AY666+1,BB666*(1+'Retirement Calculator'!$B$67),BB666))</f>
        <v/>
      </c>
      <c r="BC667" s="43" t="e">
        <f>IF(ISERROR(BB667),"",FV((1+'Retirement Calculator'!$B$58)^(1/12)-1,BA667,-BB667,,0))</f>
        <v>#N/A</v>
      </c>
      <c r="BD667" s="47" t="e">
        <f>SUM($AJ$5:BB667)</f>
        <v>#N/A</v>
      </c>
      <c r="BF667" s="43" t="str">
        <f>IF(O667="","",SUM($O$5:O667))</f>
        <v/>
      </c>
      <c r="BH667" s="43" t="str">
        <f t="shared" si="212"/>
        <v/>
      </c>
      <c r="BI667" s="43" t="e">
        <f t="shared" si="213"/>
        <v>#N/A</v>
      </c>
      <c r="BJ667" s="43" t="e">
        <f>IF(BJ666&lt;'Retirement Calculator'!$B$68,BJ666+1,NA())</f>
        <v>#N/A</v>
      </c>
      <c r="BM667" s="43" t="str">
        <f t="shared" si="214"/>
        <v/>
      </c>
      <c r="BN667" s="43" t="e">
        <f t="shared" si="215"/>
        <v>#N/A</v>
      </c>
      <c r="BO667" s="43" t="e">
        <f>IF(BO666&lt;'Retirement Calculator'!$B$68,BO666+1,NA())</f>
        <v>#N/A</v>
      </c>
      <c r="BR667" s="43" t="str">
        <f t="shared" si="216"/>
        <v/>
      </c>
      <c r="BS667" s="43" t="e">
        <f t="shared" si="217"/>
        <v>#N/A</v>
      </c>
      <c r="BT667" s="43" t="e">
        <f>IF(BT666&lt;'Retirement Calculator'!$B$68,BT666+1,NA())</f>
        <v>#N/A</v>
      </c>
      <c r="BW667" s="43" t="str">
        <f t="shared" si="218"/>
        <v/>
      </c>
      <c r="BX667" s="43" t="e">
        <f t="shared" si="219"/>
        <v>#N/A</v>
      </c>
      <c r="BY667" s="43" t="e">
        <f>IF(BY666&lt;'Retirement Calculator'!$B$68,BY666+1,NA())</f>
        <v>#N/A</v>
      </c>
    </row>
    <row r="668" spans="1:77">
      <c r="A668" s="44"/>
      <c r="B668" s="12" t="e">
        <f xml:space="preserve"> IF(ISERROR(F668),NA(),AI668)</f>
        <v>#N/A</v>
      </c>
      <c r="C668" s="71"/>
      <c r="D668" s="104"/>
      <c r="E668" s="99"/>
      <c r="F668" s="102" t="e">
        <f t="shared" si="203"/>
        <v>#N/A</v>
      </c>
      <c r="G668" s="103" t="str">
        <f>IF(D668="","",(D668+G667)*(1+((1+'Retirement Calculator'!$B$56)^(1/12)-1)))</f>
        <v/>
      </c>
      <c r="H668" s="55" t="str">
        <f>IF(C668="","",FV((1+'Retirement Calculator'!$B$56)^(1/12)-1,AI668,-C668,,0))</f>
        <v/>
      </c>
      <c r="I668" s="71"/>
      <c r="J668" s="99"/>
      <c r="K668" s="99"/>
      <c r="L668" s="102" t="e">
        <f t="shared" si="204"/>
        <v>#N/A</v>
      </c>
      <c r="M668" s="12" t="str">
        <f>IF(I668="","",FV((1+'Retirement Calculator'!$B$57)^(1/12)-1,AR668,-I668,,0))</f>
        <v/>
      </c>
      <c r="N668" s="12" t="str">
        <f>IF(J668="","",(J668+N667)*(1+((1+'Retirement Calculator'!$B$57)^(1/12)-1)))</f>
        <v/>
      </c>
      <c r="O668" s="71"/>
      <c r="P668" s="71"/>
      <c r="Q668" s="99"/>
      <c r="R668" s="69" t="e">
        <f t="shared" si="205"/>
        <v>#N/A</v>
      </c>
      <c r="S668" s="12" t="str">
        <f>IF(O668="","",FV((1+'Retirement Calculator'!$B$58)^(1/12)-1,BA668,-O668,,0))</f>
        <v/>
      </c>
      <c r="T668" s="43" t="str">
        <f>IF(P668="","",(P668+T667)*(1+((1+'Retirement Calculator'!$B$58)^(1/12)-1)))</f>
        <v/>
      </c>
      <c r="U668" s="71"/>
      <c r="V668" s="99"/>
      <c r="W668" s="108" t="str">
        <f>IF(U668="","",(U668+W667)*(1+((1+'Retirement Calculator'!$C$65)^(1/12)-1)))</f>
        <v/>
      </c>
      <c r="X668" s="73">
        <f t="shared" si="200"/>
        <v>0</v>
      </c>
      <c r="Y668" s="83" t="str">
        <f>IF(ISERROR(B668),"",SUM($X$5:X668))</f>
        <v/>
      </c>
      <c r="Z668" s="73">
        <f t="shared" si="201"/>
        <v>0</v>
      </c>
      <c r="AA668" s="83" t="str">
        <f>IF(ISERROR(B668),"",IF(Z668=0,NA(),SUM($Z$5:Z668)))</f>
        <v/>
      </c>
      <c r="AB668" s="83">
        <f t="shared" si="202"/>
        <v>0</v>
      </c>
      <c r="AC668" s="83" t="str">
        <f>IF(ISERROR(B668),"",IF(AB668=0,NA(),SUM($AB$5:AB668)))</f>
        <v/>
      </c>
      <c r="AD668" s="68" t="str">
        <f>IF(ISERROR(AI668),"",IF(AG668=AG667+1,AD667*(1+'Retirement Calculator'!$B$6),AD667))</f>
        <v/>
      </c>
      <c r="AE668" s="135"/>
      <c r="AF668" s="83" t="str">
        <f>IF(AE668="","",NPER((1+'Retirement Calculator'!$B$15)/(1+'Retirement Calculator'!$B$14)-1,-12*AE668,AA668,,1))</f>
        <v/>
      </c>
      <c r="AG668" s="129" t="str">
        <f t="shared" si="206"/>
        <v/>
      </c>
      <c r="AH668" s="43" t="e">
        <f t="shared" si="207"/>
        <v>#N/A</v>
      </c>
      <c r="AI668" s="43" t="e">
        <f>IF(AI667&lt;'Retirement Calculator'!$B$68,AI667+1,NA())</f>
        <v>#N/A</v>
      </c>
      <c r="AJ668" s="47" t="str">
        <f>IF(ISERROR(AI668),"",IF(AG668=AG667+1,AJ667*(1+'Retirement Calculator'!$B$67),AJ667))</f>
        <v/>
      </c>
      <c r="AK668" s="43" t="e">
        <f>IF(ISERROR(AJ668),"",FV((1+'Retirement Calculator'!$B$56)^(1/12)-1,AI668,-AJ668,,0))</f>
        <v>#N/A</v>
      </c>
      <c r="AL668" s="47">
        <f>SUM($AJ$5:AJ668)</f>
        <v>15743347.467671828</v>
      </c>
      <c r="AN668" s="43" t="str">
        <f>IF(C668="","",SUM($C$5:C668))</f>
        <v/>
      </c>
      <c r="AP668" s="43" t="str">
        <f t="shared" si="208"/>
        <v/>
      </c>
      <c r="AQ668" s="43" t="e">
        <f t="shared" si="209"/>
        <v>#N/A</v>
      </c>
      <c r="AR668" s="43" t="e">
        <f>IF(AR667&lt;'Retirement Calculator'!$B$68,AR667+1,NA())</f>
        <v>#N/A</v>
      </c>
      <c r="AS668" s="45" t="str">
        <f>IF(ISERROR(AR668),"",IF(AP668=AP667+1,AS667*(1+'Retirement Calculator'!$B$67),AS667))</f>
        <v/>
      </c>
      <c r="AT668" s="43" t="e">
        <f>IF(ISERROR(AS668),"",FV((1+'Retirement Calculator'!$B$57)^(1/12)-1,AR668,-AS668,,0))</f>
        <v>#N/A</v>
      </c>
      <c r="AU668" s="47" t="e">
        <f>SUM($AJ$5:AS668)</f>
        <v>#N/A</v>
      </c>
      <c r="AW668" s="43" t="str">
        <f>IF(I668="","",SUM($I$5:I668))</f>
        <v/>
      </c>
      <c r="AY668" s="43" t="str">
        <f t="shared" si="210"/>
        <v/>
      </c>
      <c r="AZ668" s="43" t="e">
        <f t="shared" si="211"/>
        <v>#N/A</v>
      </c>
      <c r="BA668" s="43" t="e">
        <f>IF(BA667&lt;'Retirement Calculator'!$B$68,BA667+1,NA())</f>
        <v>#N/A</v>
      </c>
      <c r="BB668" s="45" t="str">
        <f>IF(ISERROR(BA668),"",IF(AY668=AY667+1,BB667*(1+'Retirement Calculator'!$B$67),BB667))</f>
        <v/>
      </c>
      <c r="BC668" s="43" t="e">
        <f>IF(ISERROR(BB668),"",FV((1+'Retirement Calculator'!$B$58)^(1/12)-1,BA668,-BB668,,0))</f>
        <v>#N/A</v>
      </c>
      <c r="BD668" s="47" t="e">
        <f>SUM($AJ$5:BB668)</f>
        <v>#N/A</v>
      </c>
      <c r="BF668" s="43" t="str">
        <f>IF(O668="","",SUM($O$5:O668))</f>
        <v/>
      </c>
      <c r="BH668" s="43" t="str">
        <f t="shared" si="212"/>
        <v/>
      </c>
      <c r="BI668" s="43" t="e">
        <f t="shared" si="213"/>
        <v>#N/A</v>
      </c>
      <c r="BJ668" s="43" t="e">
        <f>IF(BJ667&lt;'Retirement Calculator'!$B$68,BJ667+1,NA())</f>
        <v>#N/A</v>
      </c>
      <c r="BM668" s="43" t="str">
        <f t="shared" si="214"/>
        <v/>
      </c>
      <c r="BN668" s="43" t="e">
        <f t="shared" si="215"/>
        <v>#N/A</v>
      </c>
      <c r="BO668" s="43" t="e">
        <f>IF(BO667&lt;'Retirement Calculator'!$B$68,BO667+1,NA())</f>
        <v>#N/A</v>
      </c>
      <c r="BR668" s="43" t="str">
        <f t="shared" si="216"/>
        <v/>
      </c>
      <c r="BS668" s="43" t="e">
        <f t="shared" si="217"/>
        <v>#N/A</v>
      </c>
      <c r="BT668" s="43" t="e">
        <f>IF(BT667&lt;'Retirement Calculator'!$B$68,BT667+1,NA())</f>
        <v>#N/A</v>
      </c>
      <c r="BW668" s="43" t="str">
        <f t="shared" si="218"/>
        <v/>
      </c>
      <c r="BX668" s="43" t="e">
        <f t="shared" si="219"/>
        <v>#N/A</v>
      </c>
      <c r="BY668" s="43" t="e">
        <f>IF(BY667&lt;'Retirement Calculator'!$B$68,BY667+1,NA())</f>
        <v>#N/A</v>
      </c>
    </row>
    <row r="669" spans="1:77">
      <c r="A669" s="44"/>
      <c r="B669" s="12" t="e">
        <f xml:space="preserve"> IF(ISERROR(F669),NA(),AI669)</f>
        <v>#N/A</v>
      </c>
      <c r="C669" s="71"/>
      <c r="D669" s="104"/>
      <c r="E669" s="99"/>
      <c r="F669" s="102" t="e">
        <f t="shared" si="203"/>
        <v>#N/A</v>
      </c>
      <c r="G669" s="103" t="str">
        <f>IF(D669="","",(D669+G668)*(1+((1+'Retirement Calculator'!$B$56)^(1/12)-1)))</f>
        <v/>
      </c>
      <c r="H669" s="55" t="str">
        <f>IF(C669="","",FV((1+'Retirement Calculator'!$B$56)^(1/12)-1,AI669,-C669,,0))</f>
        <v/>
      </c>
      <c r="I669" s="71"/>
      <c r="J669" s="99"/>
      <c r="K669" s="99"/>
      <c r="L669" s="102" t="e">
        <f t="shared" si="204"/>
        <v>#N/A</v>
      </c>
      <c r="M669" s="12" t="str">
        <f>IF(I669="","",FV((1+'Retirement Calculator'!$B$57)^(1/12)-1,AR669,-I669,,0))</f>
        <v/>
      </c>
      <c r="N669" s="12" t="str">
        <f>IF(J669="","",(J669+N668)*(1+((1+'Retirement Calculator'!$B$57)^(1/12)-1)))</f>
        <v/>
      </c>
      <c r="O669" s="71"/>
      <c r="P669" s="71"/>
      <c r="Q669" s="99"/>
      <c r="R669" s="69" t="e">
        <f t="shared" si="205"/>
        <v>#N/A</v>
      </c>
      <c r="S669" s="12" t="str">
        <f>IF(O669="","",FV((1+'Retirement Calculator'!$B$58)^(1/12)-1,BA669,-O669,,0))</f>
        <v/>
      </c>
      <c r="T669" s="43" t="str">
        <f>IF(P669="","",(P669+T668)*(1+((1+'Retirement Calculator'!$B$58)^(1/12)-1)))</f>
        <v/>
      </c>
      <c r="U669" s="71"/>
      <c r="V669" s="99"/>
      <c r="W669" s="108" t="str">
        <f>IF(U669="","",(U669+W668)*(1+((1+'Retirement Calculator'!$C$65)^(1/12)-1)))</f>
        <v/>
      </c>
      <c r="X669" s="73">
        <f t="shared" si="200"/>
        <v>0</v>
      </c>
      <c r="Y669" s="83" t="str">
        <f>IF(ISERROR(B669),"",SUM($X$5:X669))</f>
        <v/>
      </c>
      <c r="Z669" s="73">
        <f t="shared" si="201"/>
        <v>0</v>
      </c>
      <c r="AA669" s="83" t="str">
        <f>IF(ISERROR(B669),"",IF(Z669=0,NA(),SUM($Z$5:Z669)))</f>
        <v/>
      </c>
      <c r="AB669" s="83">
        <f t="shared" si="202"/>
        <v>0</v>
      </c>
      <c r="AC669" s="83" t="str">
        <f>IF(ISERROR(B669),"",IF(AB669=0,NA(),SUM($AB$5:AB669)))</f>
        <v/>
      </c>
      <c r="AD669" s="68" t="str">
        <f>IF(ISERROR(AI669),"",IF(AG669=AG668+1,AD668*(1+'Retirement Calculator'!$B$6),AD668))</f>
        <v/>
      </c>
      <c r="AE669" s="135"/>
      <c r="AF669" s="83" t="str">
        <f>IF(AE669="","",NPER((1+'Retirement Calculator'!$B$15)/(1+'Retirement Calculator'!$B$14)-1,-12*AE669,AA669,,1))</f>
        <v/>
      </c>
      <c r="AG669" s="129" t="str">
        <f t="shared" si="206"/>
        <v/>
      </c>
      <c r="AH669" s="43" t="e">
        <f t="shared" si="207"/>
        <v>#N/A</v>
      </c>
      <c r="AI669" s="43" t="e">
        <f>IF(AI668&lt;'Retirement Calculator'!$B$68,AI668+1,NA())</f>
        <v>#N/A</v>
      </c>
      <c r="AJ669" s="47" t="str">
        <f>IF(ISERROR(AI669),"",IF(AG669=AG668+1,AJ668*(1+'Retirement Calculator'!$B$67),AJ668))</f>
        <v/>
      </c>
      <c r="AK669" s="43" t="e">
        <f>IF(ISERROR(AJ669),"",FV((1+'Retirement Calculator'!$B$56)^(1/12)-1,AI669,-AJ669,,0))</f>
        <v>#N/A</v>
      </c>
      <c r="AL669" s="47">
        <f>SUM($AJ$5:AJ669)</f>
        <v>15743347.467671828</v>
      </c>
      <c r="AN669" s="43" t="str">
        <f>IF(C669="","",SUM($C$5:C669))</f>
        <v/>
      </c>
      <c r="AP669" s="43" t="str">
        <f t="shared" si="208"/>
        <v/>
      </c>
      <c r="AQ669" s="43" t="e">
        <f t="shared" si="209"/>
        <v>#N/A</v>
      </c>
      <c r="AR669" s="43" t="e">
        <f>IF(AR668&lt;'Retirement Calculator'!$B$68,AR668+1,NA())</f>
        <v>#N/A</v>
      </c>
      <c r="AS669" s="45" t="str">
        <f>IF(ISERROR(AR669),"",IF(AP669=AP668+1,AS668*(1+'Retirement Calculator'!$B$67),AS668))</f>
        <v/>
      </c>
      <c r="AT669" s="43" t="e">
        <f>IF(ISERROR(AS669),"",FV((1+'Retirement Calculator'!$B$57)^(1/12)-1,AR669,-AS669,,0))</f>
        <v>#N/A</v>
      </c>
      <c r="AU669" s="47" t="e">
        <f>SUM($AJ$5:AS669)</f>
        <v>#N/A</v>
      </c>
      <c r="AW669" s="43" t="str">
        <f>IF(I669="","",SUM($I$5:I669))</f>
        <v/>
      </c>
      <c r="AY669" s="43" t="str">
        <f t="shared" si="210"/>
        <v/>
      </c>
      <c r="AZ669" s="43" t="e">
        <f t="shared" si="211"/>
        <v>#N/A</v>
      </c>
      <c r="BA669" s="43" t="e">
        <f>IF(BA668&lt;'Retirement Calculator'!$B$68,BA668+1,NA())</f>
        <v>#N/A</v>
      </c>
      <c r="BB669" s="45" t="str">
        <f>IF(ISERROR(BA669),"",IF(AY669=AY668+1,BB668*(1+'Retirement Calculator'!$B$67),BB668))</f>
        <v/>
      </c>
      <c r="BC669" s="43" t="e">
        <f>IF(ISERROR(BB669),"",FV((1+'Retirement Calculator'!$B$58)^(1/12)-1,BA669,-BB669,,0))</f>
        <v>#N/A</v>
      </c>
      <c r="BD669" s="47" t="e">
        <f>SUM($AJ$5:BB669)</f>
        <v>#N/A</v>
      </c>
      <c r="BF669" s="43" t="str">
        <f>IF(O669="","",SUM($O$5:O669))</f>
        <v/>
      </c>
      <c r="BH669" s="43" t="str">
        <f t="shared" si="212"/>
        <v/>
      </c>
      <c r="BI669" s="43" t="e">
        <f t="shared" si="213"/>
        <v>#N/A</v>
      </c>
      <c r="BJ669" s="43" t="e">
        <f>IF(BJ668&lt;'Retirement Calculator'!$B$68,BJ668+1,NA())</f>
        <v>#N/A</v>
      </c>
      <c r="BM669" s="43" t="str">
        <f t="shared" si="214"/>
        <v/>
      </c>
      <c r="BN669" s="43" t="e">
        <f t="shared" si="215"/>
        <v>#N/A</v>
      </c>
      <c r="BO669" s="43" t="e">
        <f>IF(BO668&lt;'Retirement Calculator'!$B$68,BO668+1,NA())</f>
        <v>#N/A</v>
      </c>
      <c r="BR669" s="43" t="str">
        <f t="shared" si="216"/>
        <v/>
      </c>
      <c r="BS669" s="43" t="e">
        <f t="shared" si="217"/>
        <v>#N/A</v>
      </c>
      <c r="BT669" s="43" t="e">
        <f>IF(BT668&lt;'Retirement Calculator'!$B$68,BT668+1,NA())</f>
        <v>#N/A</v>
      </c>
      <c r="BW669" s="43" t="str">
        <f t="shared" si="218"/>
        <v/>
      </c>
      <c r="BX669" s="43" t="e">
        <f t="shared" si="219"/>
        <v>#N/A</v>
      </c>
      <c r="BY669" s="43" t="e">
        <f>IF(BY668&lt;'Retirement Calculator'!$B$68,BY668+1,NA())</f>
        <v>#N/A</v>
      </c>
    </row>
    <row r="670" spans="1:77">
      <c r="A670" s="44"/>
      <c r="B670" s="12" t="e">
        <f xml:space="preserve"> IF(ISERROR(F670),NA(),AI670)</f>
        <v>#N/A</v>
      </c>
      <c r="C670" s="71"/>
      <c r="D670" s="104"/>
      <c r="E670" s="99"/>
      <c r="F670" s="102" t="e">
        <f t="shared" si="203"/>
        <v>#N/A</v>
      </c>
      <c r="G670" s="103" t="str">
        <f>IF(D670="","",(D670+G669)*(1+((1+'Retirement Calculator'!$B$56)^(1/12)-1)))</f>
        <v/>
      </c>
      <c r="H670" s="55" t="str">
        <f>IF(C670="","",FV((1+'Retirement Calculator'!$B$56)^(1/12)-1,AI670,-C670,,0))</f>
        <v/>
      </c>
      <c r="I670" s="71"/>
      <c r="J670" s="99"/>
      <c r="K670" s="99"/>
      <c r="L670" s="102" t="e">
        <f t="shared" si="204"/>
        <v>#N/A</v>
      </c>
      <c r="M670" s="12" t="str">
        <f>IF(I670="","",FV((1+'Retirement Calculator'!$B$57)^(1/12)-1,AR670,-I670,,0))</f>
        <v/>
      </c>
      <c r="N670" s="12" t="str">
        <f>IF(J670="","",(J670+N669)*(1+((1+'Retirement Calculator'!$B$57)^(1/12)-1)))</f>
        <v/>
      </c>
      <c r="O670" s="71"/>
      <c r="P670" s="71"/>
      <c r="Q670" s="99"/>
      <c r="R670" s="69" t="e">
        <f t="shared" si="205"/>
        <v>#N/A</v>
      </c>
      <c r="S670" s="12" t="str">
        <f>IF(O670="","",FV((1+'Retirement Calculator'!$B$58)^(1/12)-1,BA670,-O670,,0))</f>
        <v/>
      </c>
      <c r="T670" s="43" t="str">
        <f>IF(P670="","",(P670+T669)*(1+((1+'Retirement Calculator'!$B$58)^(1/12)-1)))</f>
        <v/>
      </c>
      <c r="U670" s="71"/>
      <c r="V670" s="99"/>
      <c r="W670" s="108" t="str">
        <f>IF(U670="","",(U670+W669)*(1+((1+'Retirement Calculator'!$C$65)^(1/12)-1)))</f>
        <v/>
      </c>
      <c r="X670" s="73">
        <f t="shared" si="200"/>
        <v>0</v>
      </c>
      <c r="Y670" s="83" t="str">
        <f>IF(ISERROR(B670),"",SUM($X$5:X670))</f>
        <v/>
      </c>
      <c r="Z670" s="73">
        <f t="shared" si="201"/>
        <v>0</v>
      </c>
      <c r="AA670" s="83" t="str">
        <f>IF(ISERROR(B670),"",IF(Z670=0,NA(),SUM($Z$5:Z670)))</f>
        <v/>
      </c>
      <c r="AB670" s="83">
        <f t="shared" si="202"/>
        <v>0</v>
      </c>
      <c r="AC670" s="83" t="str">
        <f>IF(ISERROR(B670),"",IF(AB670=0,NA(),SUM($AB$5:AB670)))</f>
        <v/>
      </c>
      <c r="AD670" s="68" t="str">
        <f>IF(ISERROR(AI670),"",IF(AG670=AG669+1,AD669*(1+'Retirement Calculator'!$B$6),AD669))</f>
        <v/>
      </c>
      <c r="AE670" s="135"/>
      <c r="AF670" s="83" t="str">
        <f>IF(AE670="","",NPER((1+'Retirement Calculator'!$B$15)/(1+'Retirement Calculator'!$B$14)-1,-12*AE670,AA670,,1))</f>
        <v/>
      </c>
      <c r="AG670" s="129" t="str">
        <f t="shared" si="206"/>
        <v/>
      </c>
      <c r="AH670" s="43" t="e">
        <f t="shared" si="207"/>
        <v>#N/A</v>
      </c>
      <c r="AI670" s="43" t="e">
        <f>IF(AI669&lt;'Retirement Calculator'!$B$68,AI669+1,NA())</f>
        <v>#N/A</v>
      </c>
      <c r="AJ670" s="47" t="str">
        <f>IF(ISERROR(AI670),"",IF(AG670=AG669+1,AJ669*(1+'Retirement Calculator'!$B$67),AJ669))</f>
        <v/>
      </c>
      <c r="AK670" s="43" t="e">
        <f>IF(ISERROR(AJ670),"",FV((1+'Retirement Calculator'!$B$56)^(1/12)-1,AI670,-AJ670,,0))</f>
        <v>#N/A</v>
      </c>
      <c r="AL670" s="47">
        <f>SUM($AJ$5:AJ670)</f>
        <v>15743347.467671828</v>
      </c>
      <c r="AN670" s="43" t="str">
        <f>IF(C670="","",SUM($C$5:C670))</f>
        <v/>
      </c>
      <c r="AP670" s="43" t="str">
        <f t="shared" si="208"/>
        <v/>
      </c>
      <c r="AQ670" s="43" t="e">
        <f t="shared" si="209"/>
        <v>#N/A</v>
      </c>
      <c r="AR670" s="43" t="e">
        <f>IF(AR669&lt;'Retirement Calculator'!$B$68,AR669+1,NA())</f>
        <v>#N/A</v>
      </c>
      <c r="AS670" s="45" t="str">
        <f>IF(ISERROR(AR670),"",IF(AP670=AP669+1,AS669*(1+'Retirement Calculator'!$B$67),AS669))</f>
        <v/>
      </c>
      <c r="AT670" s="43" t="e">
        <f>IF(ISERROR(AS670),"",FV((1+'Retirement Calculator'!$B$57)^(1/12)-1,AR670,-AS670,,0))</f>
        <v>#N/A</v>
      </c>
      <c r="AU670" s="47" t="e">
        <f>SUM($AJ$5:AS670)</f>
        <v>#N/A</v>
      </c>
      <c r="AW670" s="43" t="str">
        <f>IF(I670="","",SUM($I$5:I670))</f>
        <v/>
      </c>
      <c r="AY670" s="43" t="str">
        <f t="shared" si="210"/>
        <v/>
      </c>
      <c r="AZ670" s="43" t="e">
        <f t="shared" si="211"/>
        <v>#N/A</v>
      </c>
      <c r="BA670" s="43" t="e">
        <f>IF(BA669&lt;'Retirement Calculator'!$B$68,BA669+1,NA())</f>
        <v>#N/A</v>
      </c>
      <c r="BB670" s="45" t="str">
        <f>IF(ISERROR(BA670),"",IF(AY670=AY669+1,BB669*(1+'Retirement Calculator'!$B$67),BB669))</f>
        <v/>
      </c>
      <c r="BC670" s="43" t="e">
        <f>IF(ISERROR(BB670),"",FV((1+'Retirement Calculator'!$B$58)^(1/12)-1,BA670,-BB670,,0))</f>
        <v>#N/A</v>
      </c>
      <c r="BD670" s="47" t="e">
        <f>SUM($AJ$5:BB670)</f>
        <v>#N/A</v>
      </c>
      <c r="BF670" s="43" t="str">
        <f>IF(O670="","",SUM($O$5:O670))</f>
        <v/>
      </c>
      <c r="BH670" s="43" t="str">
        <f t="shared" si="212"/>
        <v/>
      </c>
      <c r="BI670" s="43" t="e">
        <f t="shared" si="213"/>
        <v>#N/A</v>
      </c>
      <c r="BJ670" s="43" t="e">
        <f>IF(BJ669&lt;'Retirement Calculator'!$B$68,BJ669+1,NA())</f>
        <v>#N/A</v>
      </c>
      <c r="BM670" s="43" t="str">
        <f t="shared" si="214"/>
        <v/>
      </c>
      <c r="BN670" s="43" t="e">
        <f t="shared" si="215"/>
        <v>#N/A</v>
      </c>
      <c r="BO670" s="43" t="e">
        <f>IF(BO669&lt;'Retirement Calculator'!$B$68,BO669+1,NA())</f>
        <v>#N/A</v>
      </c>
      <c r="BR670" s="43" t="str">
        <f t="shared" si="216"/>
        <v/>
      </c>
      <c r="BS670" s="43" t="e">
        <f t="shared" si="217"/>
        <v>#N/A</v>
      </c>
      <c r="BT670" s="43" t="e">
        <f>IF(BT669&lt;'Retirement Calculator'!$B$68,BT669+1,NA())</f>
        <v>#N/A</v>
      </c>
      <c r="BW670" s="43" t="str">
        <f t="shared" si="218"/>
        <v/>
      </c>
      <c r="BX670" s="43" t="e">
        <f t="shared" si="219"/>
        <v>#N/A</v>
      </c>
      <c r="BY670" s="43" t="e">
        <f>IF(BY669&lt;'Retirement Calculator'!$B$68,BY669+1,NA())</f>
        <v>#N/A</v>
      </c>
    </row>
    <row r="671" spans="1:77">
      <c r="A671" s="44"/>
      <c r="B671" s="12" t="e">
        <f xml:space="preserve"> IF(ISERROR(F671),NA(),AI671)</f>
        <v>#N/A</v>
      </c>
      <c r="C671" s="71"/>
      <c r="D671" s="104"/>
      <c r="E671" s="99"/>
      <c r="F671" s="102" t="e">
        <f t="shared" si="203"/>
        <v>#N/A</v>
      </c>
      <c r="G671" s="103" t="str">
        <f>IF(D671="","",(D671+G670)*(1+((1+'Retirement Calculator'!$B$56)^(1/12)-1)))</f>
        <v/>
      </c>
      <c r="H671" s="55" t="str">
        <f>IF(C671="","",FV((1+'Retirement Calculator'!$B$56)^(1/12)-1,AI671,-C671,,0))</f>
        <v/>
      </c>
      <c r="I671" s="71"/>
      <c r="J671" s="99"/>
      <c r="K671" s="99"/>
      <c r="L671" s="102" t="e">
        <f t="shared" si="204"/>
        <v>#N/A</v>
      </c>
      <c r="M671" s="12" t="str">
        <f>IF(I671="","",FV((1+'Retirement Calculator'!$B$57)^(1/12)-1,AR671,-I671,,0))</f>
        <v/>
      </c>
      <c r="N671" s="12" t="str">
        <f>IF(J671="","",(J671+N670)*(1+((1+'Retirement Calculator'!$B$57)^(1/12)-1)))</f>
        <v/>
      </c>
      <c r="O671" s="71"/>
      <c r="P671" s="71"/>
      <c r="Q671" s="99"/>
      <c r="R671" s="69" t="e">
        <f t="shared" si="205"/>
        <v>#N/A</v>
      </c>
      <c r="S671" s="12" t="str">
        <f>IF(O671="","",FV((1+'Retirement Calculator'!$B$58)^(1/12)-1,BA671,-O671,,0))</f>
        <v/>
      </c>
      <c r="T671" s="43" t="str">
        <f>IF(P671="","",(P671+T670)*(1+((1+'Retirement Calculator'!$B$58)^(1/12)-1)))</f>
        <v/>
      </c>
      <c r="U671" s="71"/>
      <c r="V671" s="99"/>
      <c r="W671" s="108" t="str">
        <f>IF(U671="","",(U671+W670)*(1+((1+'Retirement Calculator'!$C$65)^(1/12)-1)))</f>
        <v/>
      </c>
      <c r="X671" s="73">
        <f t="shared" si="200"/>
        <v>0</v>
      </c>
      <c r="Y671" s="83" t="str">
        <f>IF(ISERROR(B671),"",SUM($X$5:X671))</f>
        <v/>
      </c>
      <c r="Z671" s="73">
        <f t="shared" si="201"/>
        <v>0</v>
      </c>
      <c r="AA671" s="83" t="str">
        <f>IF(ISERROR(B671),"",IF(Z671=0,NA(),SUM($Z$5:Z671)))</f>
        <v/>
      </c>
      <c r="AB671" s="83">
        <f t="shared" si="202"/>
        <v>0</v>
      </c>
      <c r="AC671" s="83" t="str">
        <f>IF(ISERROR(B671),"",IF(AB671=0,NA(),SUM($AB$5:AB671)))</f>
        <v/>
      </c>
      <c r="AD671" s="68" t="str">
        <f>IF(ISERROR(AI671),"",IF(AG671=AG670+1,AD670*(1+'Retirement Calculator'!$B$6),AD670))</f>
        <v/>
      </c>
      <c r="AE671" s="135"/>
      <c r="AF671" s="83" t="str">
        <f>IF(AE671="","",NPER((1+'Retirement Calculator'!$B$15)/(1+'Retirement Calculator'!$B$14)-1,-12*AE671,AA671,,1))</f>
        <v/>
      </c>
      <c r="AG671" s="129" t="str">
        <f t="shared" si="206"/>
        <v/>
      </c>
      <c r="AH671" s="43" t="e">
        <f t="shared" si="207"/>
        <v>#N/A</v>
      </c>
      <c r="AI671" s="43" t="e">
        <f>IF(AI670&lt;'Retirement Calculator'!$B$68,AI670+1,NA())</f>
        <v>#N/A</v>
      </c>
      <c r="AJ671" s="47" t="str">
        <f>IF(ISERROR(AI671),"",IF(AG671=AG670+1,AJ670*(1+'Retirement Calculator'!$B$67),AJ670))</f>
        <v/>
      </c>
      <c r="AK671" s="43" t="e">
        <f>IF(ISERROR(AJ671),"",FV((1+'Retirement Calculator'!$B$56)^(1/12)-1,AI671,-AJ671,,0))</f>
        <v>#N/A</v>
      </c>
      <c r="AL671" s="47">
        <f>SUM($AJ$5:AJ671)</f>
        <v>15743347.467671828</v>
      </c>
      <c r="AN671" s="43" t="str">
        <f>IF(C671="","",SUM($C$5:C671))</f>
        <v/>
      </c>
      <c r="AP671" s="43" t="str">
        <f t="shared" si="208"/>
        <v/>
      </c>
      <c r="AQ671" s="43" t="e">
        <f t="shared" si="209"/>
        <v>#N/A</v>
      </c>
      <c r="AR671" s="43" t="e">
        <f>IF(AR670&lt;'Retirement Calculator'!$B$68,AR670+1,NA())</f>
        <v>#N/A</v>
      </c>
      <c r="AS671" s="45" t="str">
        <f>IF(ISERROR(AR671),"",IF(AP671=AP670+1,AS670*(1+'Retirement Calculator'!$B$67),AS670))</f>
        <v/>
      </c>
      <c r="AT671" s="43" t="e">
        <f>IF(ISERROR(AS671),"",FV((1+'Retirement Calculator'!$B$57)^(1/12)-1,AR671,-AS671,,0))</f>
        <v>#N/A</v>
      </c>
      <c r="AU671" s="47" t="e">
        <f>SUM($AJ$5:AS671)</f>
        <v>#N/A</v>
      </c>
      <c r="AW671" s="43" t="str">
        <f>IF(I671="","",SUM($I$5:I671))</f>
        <v/>
      </c>
      <c r="AY671" s="43" t="str">
        <f t="shared" si="210"/>
        <v/>
      </c>
      <c r="AZ671" s="43" t="e">
        <f t="shared" si="211"/>
        <v>#N/A</v>
      </c>
      <c r="BA671" s="43" t="e">
        <f>IF(BA670&lt;'Retirement Calculator'!$B$68,BA670+1,NA())</f>
        <v>#N/A</v>
      </c>
      <c r="BB671" s="45" t="str">
        <f>IF(ISERROR(BA671),"",IF(AY671=AY670+1,BB670*(1+'Retirement Calculator'!$B$67),BB670))</f>
        <v/>
      </c>
      <c r="BC671" s="43" t="e">
        <f>IF(ISERROR(BB671),"",FV((1+'Retirement Calculator'!$B$58)^(1/12)-1,BA671,-BB671,,0))</f>
        <v>#N/A</v>
      </c>
      <c r="BD671" s="47" t="e">
        <f>SUM($AJ$5:BB671)</f>
        <v>#N/A</v>
      </c>
      <c r="BF671" s="43" t="str">
        <f>IF(O671="","",SUM($O$5:O671))</f>
        <v/>
      </c>
      <c r="BH671" s="43" t="str">
        <f t="shared" si="212"/>
        <v/>
      </c>
      <c r="BI671" s="43" t="e">
        <f t="shared" si="213"/>
        <v>#N/A</v>
      </c>
      <c r="BJ671" s="43" t="e">
        <f>IF(BJ670&lt;'Retirement Calculator'!$B$68,BJ670+1,NA())</f>
        <v>#N/A</v>
      </c>
      <c r="BM671" s="43" t="str">
        <f t="shared" si="214"/>
        <v/>
      </c>
      <c r="BN671" s="43" t="e">
        <f t="shared" si="215"/>
        <v>#N/A</v>
      </c>
      <c r="BO671" s="43" t="e">
        <f>IF(BO670&lt;'Retirement Calculator'!$B$68,BO670+1,NA())</f>
        <v>#N/A</v>
      </c>
      <c r="BR671" s="43" t="str">
        <f t="shared" si="216"/>
        <v/>
      </c>
      <c r="BS671" s="43" t="e">
        <f t="shared" si="217"/>
        <v>#N/A</v>
      </c>
      <c r="BT671" s="43" t="e">
        <f>IF(BT670&lt;'Retirement Calculator'!$B$68,BT670+1,NA())</f>
        <v>#N/A</v>
      </c>
      <c r="BW671" s="43" t="str">
        <f t="shared" si="218"/>
        <v/>
      </c>
      <c r="BX671" s="43" t="e">
        <f t="shared" si="219"/>
        <v>#N/A</v>
      </c>
      <c r="BY671" s="43" t="e">
        <f>IF(BY670&lt;'Retirement Calculator'!$B$68,BY670+1,NA())</f>
        <v>#N/A</v>
      </c>
    </row>
    <row r="672" spans="1:77">
      <c r="A672" s="44"/>
      <c r="B672" s="12" t="e">
        <f xml:space="preserve"> IF(ISERROR(F672),NA(),AI672)</f>
        <v>#N/A</v>
      </c>
      <c r="C672" s="71"/>
      <c r="D672" s="104"/>
      <c r="E672" s="99"/>
      <c r="F672" s="102" t="e">
        <f t="shared" si="203"/>
        <v>#N/A</v>
      </c>
      <c r="G672" s="103" t="str">
        <f>IF(D672="","",(D672+G671)*(1+((1+'Retirement Calculator'!$B$56)^(1/12)-1)))</f>
        <v/>
      </c>
      <c r="H672" s="55" t="str">
        <f>IF(C672="","",FV((1+'Retirement Calculator'!$B$56)^(1/12)-1,AI672,-C672,,0))</f>
        <v/>
      </c>
      <c r="I672" s="71"/>
      <c r="J672" s="99"/>
      <c r="K672" s="99"/>
      <c r="L672" s="102" t="e">
        <f t="shared" si="204"/>
        <v>#N/A</v>
      </c>
      <c r="M672" s="12" t="str">
        <f>IF(I672="","",FV((1+'Retirement Calculator'!$B$57)^(1/12)-1,AR672,-I672,,0))</f>
        <v/>
      </c>
      <c r="N672" s="12" t="str">
        <f>IF(J672="","",(J672+N671)*(1+((1+'Retirement Calculator'!$B$57)^(1/12)-1)))</f>
        <v/>
      </c>
      <c r="O672" s="71"/>
      <c r="P672" s="71"/>
      <c r="Q672" s="99"/>
      <c r="R672" s="69" t="e">
        <f t="shared" si="205"/>
        <v>#N/A</v>
      </c>
      <c r="S672" s="12" t="str">
        <f>IF(O672="","",FV((1+'Retirement Calculator'!$B$58)^(1/12)-1,BA672,-O672,,0))</f>
        <v/>
      </c>
      <c r="T672" s="43" t="str">
        <f>IF(P672="","",(P672+T671)*(1+((1+'Retirement Calculator'!$B$58)^(1/12)-1)))</f>
        <v/>
      </c>
      <c r="U672" s="71"/>
      <c r="V672" s="99"/>
      <c r="W672" s="108" t="str">
        <f>IF(U672="","",(U672+W671)*(1+((1+'Retirement Calculator'!$C$65)^(1/12)-1)))</f>
        <v/>
      </c>
      <c r="X672" s="73">
        <f t="shared" si="200"/>
        <v>0</v>
      </c>
      <c r="Y672" s="83" t="str">
        <f>IF(ISERROR(B672),"",SUM($X$5:X672))</f>
        <v/>
      </c>
      <c r="Z672" s="73">
        <f t="shared" si="201"/>
        <v>0</v>
      </c>
      <c r="AA672" s="83" t="str">
        <f>IF(ISERROR(B672),"",IF(Z672=0,NA(),SUM($Z$5:Z672)))</f>
        <v/>
      </c>
      <c r="AB672" s="83">
        <f t="shared" si="202"/>
        <v>0</v>
      </c>
      <c r="AC672" s="83" t="str">
        <f>IF(ISERROR(B672),"",IF(AB672=0,NA(),SUM($AB$5:AB672)))</f>
        <v/>
      </c>
      <c r="AD672" s="68" t="str">
        <f>IF(ISERROR(AI672),"",IF(AG672=AG671+1,AD671*(1+'Retirement Calculator'!$B$6),AD671))</f>
        <v/>
      </c>
      <c r="AE672" s="135"/>
      <c r="AF672" s="83" t="str">
        <f>IF(AE672="","",NPER((1+'Retirement Calculator'!$B$15)/(1+'Retirement Calculator'!$B$14)-1,-12*AE672,AA672,,1))</f>
        <v/>
      </c>
      <c r="AG672" s="129" t="str">
        <f t="shared" si="206"/>
        <v/>
      </c>
      <c r="AH672" s="43" t="e">
        <f t="shared" si="207"/>
        <v>#N/A</v>
      </c>
      <c r="AI672" s="43" t="e">
        <f>IF(AI671&lt;'Retirement Calculator'!$B$68,AI671+1,NA())</f>
        <v>#N/A</v>
      </c>
      <c r="AJ672" s="47" t="str">
        <f>IF(ISERROR(AI672),"",IF(AG672=AG671+1,AJ671*(1+'Retirement Calculator'!$B$67),AJ671))</f>
        <v/>
      </c>
      <c r="AK672" s="43" t="e">
        <f>IF(ISERROR(AJ672),"",FV((1+'Retirement Calculator'!$B$56)^(1/12)-1,AI672,-AJ672,,0))</f>
        <v>#N/A</v>
      </c>
      <c r="AL672" s="47">
        <f>SUM($AJ$5:AJ672)</f>
        <v>15743347.467671828</v>
      </c>
      <c r="AN672" s="43" t="str">
        <f>IF(C672="","",SUM($C$5:C672))</f>
        <v/>
      </c>
      <c r="AP672" s="43" t="str">
        <f t="shared" si="208"/>
        <v/>
      </c>
      <c r="AQ672" s="43" t="e">
        <f t="shared" si="209"/>
        <v>#N/A</v>
      </c>
      <c r="AR672" s="43" t="e">
        <f>IF(AR671&lt;'Retirement Calculator'!$B$68,AR671+1,NA())</f>
        <v>#N/A</v>
      </c>
      <c r="AS672" s="45" t="str">
        <f>IF(ISERROR(AR672),"",IF(AP672=AP671+1,AS671*(1+'Retirement Calculator'!$B$67),AS671))</f>
        <v/>
      </c>
      <c r="AT672" s="43" t="e">
        <f>IF(ISERROR(AS672),"",FV((1+'Retirement Calculator'!$B$57)^(1/12)-1,AR672,-AS672,,0))</f>
        <v>#N/A</v>
      </c>
      <c r="AU672" s="47" t="e">
        <f>SUM($AJ$5:AS672)</f>
        <v>#N/A</v>
      </c>
      <c r="AW672" s="43" t="str">
        <f>IF(I672="","",SUM($I$5:I672))</f>
        <v/>
      </c>
      <c r="AY672" s="43" t="str">
        <f t="shared" si="210"/>
        <v/>
      </c>
      <c r="AZ672" s="43" t="e">
        <f t="shared" si="211"/>
        <v>#N/A</v>
      </c>
      <c r="BA672" s="43" t="e">
        <f>IF(BA671&lt;'Retirement Calculator'!$B$68,BA671+1,NA())</f>
        <v>#N/A</v>
      </c>
      <c r="BB672" s="45" t="str">
        <f>IF(ISERROR(BA672),"",IF(AY672=AY671+1,BB671*(1+'Retirement Calculator'!$B$67),BB671))</f>
        <v/>
      </c>
      <c r="BC672" s="43" t="e">
        <f>IF(ISERROR(BB672),"",FV((1+'Retirement Calculator'!$B$58)^(1/12)-1,BA672,-BB672,,0))</f>
        <v>#N/A</v>
      </c>
      <c r="BD672" s="47" t="e">
        <f>SUM($AJ$5:BB672)</f>
        <v>#N/A</v>
      </c>
      <c r="BF672" s="43" t="str">
        <f>IF(O672="","",SUM($O$5:O672))</f>
        <v/>
      </c>
      <c r="BH672" s="43" t="str">
        <f t="shared" si="212"/>
        <v/>
      </c>
      <c r="BI672" s="43" t="e">
        <f t="shared" si="213"/>
        <v>#N/A</v>
      </c>
      <c r="BJ672" s="43" t="e">
        <f>IF(BJ671&lt;'Retirement Calculator'!$B$68,BJ671+1,NA())</f>
        <v>#N/A</v>
      </c>
      <c r="BM672" s="43" t="str">
        <f t="shared" si="214"/>
        <v/>
      </c>
      <c r="BN672" s="43" t="e">
        <f t="shared" si="215"/>
        <v>#N/A</v>
      </c>
      <c r="BO672" s="43" t="e">
        <f>IF(BO671&lt;'Retirement Calculator'!$B$68,BO671+1,NA())</f>
        <v>#N/A</v>
      </c>
      <c r="BR672" s="43" t="str">
        <f t="shared" si="216"/>
        <v/>
      </c>
      <c r="BS672" s="43" t="e">
        <f t="shared" si="217"/>
        <v>#N/A</v>
      </c>
      <c r="BT672" s="43" t="e">
        <f>IF(BT671&lt;'Retirement Calculator'!$B$68,BT671+1,NA())</f>
        <v>#N/A</v>
      </c>
      <c r="BW672" s="43" t="str">
        <f t="shared" si="218"/>
        <v/>
      </c>
      <c r="BX672" s="43" t="e">
        <f t="shared" si="219"/>
        <v>#N/A</v>
      </c>
      <c r="BY672" s="43" t="e">
        <f>IF(BY671&lt;'Retirement Calculator'!$B$68,BY671+1,NA())</f>
        <v>#N/A</v>
      </c>
    </row>
    <row r="673" spans="1:77">
      <c r="A673" s="44"/>
      <c r="B673" s="12" t="e">
        <f xml:space="preserve"> IF(ISERROR(F673),NA(),AI673)</f>
        <v>#N/A</v>
      </c>
      <c r="C673" s="71"/>
      <c r="D673" s="104"/>
      <c r="E673" s="99"/>
      <c r="F673" s="102" t="e">
        <f t="shared" si="203"/>
        <v>#N/A</v>
      </c>
      <c r="G673" s="103" t="str">
        <f>IF(D673="","",(D673+G672)*(1+((1+'Retirement Calculator'!$B$56)^(1/12)-1)))</f>
        <v/>
      </c>
      <c r="H673" s="55" t="str">
        <f>IF(C673="","",FV((1+'Retirement Calculator'!$B$56)^(1/12)-1,AI673,-C673,,0))</f>
        <v/>
      </c>
      <c r="I673" s="71"/>
      <c r="J673" s="99"/>
      <c r="K673" s="99"/>
      <c r="L673" s="102" t="e">
        <f t="shared" si="204"/>
        <v>#N/A</v>
      </c>
      <c r="M673" s="12" t="str">
        <f>IF(I673="","",FV((1+'Retirement Calculator'!$B$57)^(1/12)-1,AR673,-I673,,0))</f>
        <v/>
      </c>
      <c r="N673" s="12" t="str">
        <f>IF(J673="","",(J673+N672)*(1+((1+'Retirement Calculator'!$B$57)^(1/12)-1)))</f>
        <v/>
      </c>
      <c r="O673" s="71"/>
      <c r="P673" s="71"/>
      <c r="Q673" s="99"/>
      <c r="R673" s="69" t="e">
        <f t="shared" si="205"/>
        <v>#N/A</v>
      </c>
      <c r="S673" s="12" t="str">
        <f>IF(O673="","",FV((1+'Retirement Calculator'!$B$58)^(1/12)-1,BA673,-O673,,0))</f>
        <v/>
      </c>
      <c r="T673" s="43" t="str">
        <f>IF(P673="","",(P673+T672)*(1+((1+'Retirement Calculator'!$B$58)^(1/12)-1)))</f>
        <v/>
      </c>
      <c r="U673" s="71"/>
      <c r="V673" s="99"/>
      <c r="W673" s="108" t="str">
        <f>IF(U673="","",(U673+W672)*(1+((1+'Retirement Calculator'!$C$65)^(1/12)-1)))</f>
        <v/>
      </c>
      <c r="X673" s="73">
        <f t="shared" si="200"/>
        <v>0</v>
      </c>
      <c r="Y673" s="83" t="str">
        <f>IF(ISERROR(B673),"",SUM($X$5:X673))</f>
        <v/>
      </c>
      <c r="Z673" s="73">
        <f t="shared" si="201"/>
        <v>0</v>
      </c>
      <c r="AA673" s="83" t="str">
        <f>IF(ISERROR(B673),"",IF(Z673=0,NA(),SUM($Z$5:Z673)))</f>
        <v/>
      </c>
      <c r="AB673" s="83">
        <f t="shared" si="202"/>
        <v>0</v>
      </c>
      <c r="AC673" s="83" t="str">
        <f>IF(ISERROR(B673),"",IF(AB673=0,NA(),SUM($AB$5:AB673)))</f>
        <v/>
      </c>
      <c r="AD673" s="68" t="str">
        <f>IF(ISERROR(AI673),"",IF(AG673=AG672+1,AD672*(1+'Retirement Calculator'!$B$6),AD672))</f>
        <v/>
      </c>
      <c r="AE673" s="135"/>
      <c r="AF673" s="83" t="str">
        <f>IF(AE673="","",NPER((1+'Retirement Calculator'!$B$15)/(1+'Retirement Calculator'!$B$14)-1,-12*AE673,AA673,,1))</f>
        <v/>
      </c>
      <c r="AG673" s="129" t="str">
        <f t="shared" si="206"/>
        <v/>
      </c>
      <c r="AH673" s="43" t="e">
        <f t="shared" si="207"/>
        <v>#N/A</v>
      </c>
      <c r="AI673" s="43" t="e">
        <f>IF(AI672&lt;'Retirement Calculator'!$B$68,AI672+1,NA())</f>
        <v>#N/A</v>
      </c>
      <c r="AJ673" s="47" t="str">
        <f>IF(ISERROR(AI673),"",IF(AG673=AG672+1,AJ672*(1+'Retirement Calculator'!$B$67),AJ672))</f>
        <v/>
      </c>
      <c r="AK673" s="43" t="e">
        <f>IF(ISERROR(AJ673),"",FV((1+'Retirement Calculator'!$B$56)^(1/12)-1,AI673,-AJ673,,0))</f>
        <v>#N/A</v>
      </c>
      <c r="AL673" s="47">
        <f>SUM($AJ$5:AJ673)</f>
        <v>15743347.467671828</v>
      </c>
      <c r="AN673" s="43" t="str">
        <f>IF(C673="","",SUM($C$5:C673))</f>
        <v/>
      </c>
      <c r="AP673" s="43" t="str">
        <f t="shared" si="208"/>
        <v/>
      </c>
      <c r="AQ673" s="43" t="e">
        <f t="shared" si="209"/>
        <v>#N/A</v>
      </c>
      <c r="AR673" s="43" t="e">
        <f>IF(AR672&lt;'Retirement Calculator'!$B$68,AR672+1,NA())</f>
        <v>#N/A</v>
      </c>
      <c r="AS673" s="45" t="str">
        <f>IF(ISERROR(AR673),"",IF(AP673=AP672+1,AS672*(1+'Retirement Calculator'!$B$67),AS672))</f>
        <v/>
      </c>
      <c r="AT673" s="43" t="e">
        <f>IF(ISERROR(AS673),"",FV((1+'Retirement Calculator'!$B$57)^(1/12)-1,AR673,-AS673,,0))</f>
        <v>#N/A</v>
      </c>
      <c r="AU673" s="47" t="e">
        <f>SUM($AJ$5:AS673)</f>
        <v>#N/A</v>
      </c>
      <c r="AW673" s="43" t="str">
        <f>IF(I673="","",SUM($I$5:I673))</f>
        <v/>
      </c>
      <c r="AY673" s="43" t="str">
        <f t="shared" si="210"/>
        <v/>
      </c>
      <c r="AZ673" s="43" t="e">
        <f t="shared" si="211"/>
        <v>#N/A</v>
      </c>
      <c r="BA673" s="43" t="e">
        <f>IF(BA672&lt;'Retirement Calculator'!$B$68,BA672+1,NA())</f>
        <v>#N/A</v>
      </c>
      <c r="BB673" s="45" t="str">
        <f>IF(ISERROR(BA673),"",IF(AY673=AY672+1,BB672*(1+'Retirement Calculator'!$B$67),BB672))</f>
        <v/>
      </c>
      <c r="BC673" s="43" t="e">
        <f>IF(ISERROR(BB673),"",FV((1+'Retirement Calculator'!$B$58)^(1/12)-1,BA673,-BB673,,0))</f>
        <v>#N/A</v>
      </c>
      <c r="BD673" s="47" t="e">
        <f>SUM($AJ$5:BB673)</f>
        <v>#N/A</v>
      </c>
      <c r="BF673" s="43" t="str">
        <f>IF(O673="","",SUM($O$5:O673))</f>
        <v/>
      </c>
      <c r="BH673" s="43" t="str">
        <f t="shared" si="212"/>
        <v/>
      </c>
      <c r="BI673" s="43" t="e">
        <f t="shared" si="213"/>
        <v>#N/A</v>
      </c>
      <c r="BJ673" s="43" t="e">
        <f>IF(BJ672&lt;'Retirement Calculator'!$B$68,BJ672+1,NA())</f>
        <v>#N/A</v>
      </c>
      <c r="BM673" s="43" t="str">
        <f t="shared" si="214"/>
        <v/>
      </c>
      <c r="BN673" s="43" t="e">
        <f t="shared" si="215"/>
        <v>#N/A</v>
      </c>
      <c r="BO673" s="43" t="e">
        <f>IF(BO672&lt;'Retirement Calculator'!$B$68,BO672+1,NA())</f>
        <v>#N/A</v>
      </c>
      <c r="BR673" s="43" t="str">
        <f t="shared" si="216"/>
        <v/>
      </c>
      <c r="BS673" s="43" t="e">
        <f t="shared" si="217"/>
        <v>#N/A</v>
      </c>
      <c r="BT673" s="43" t="e">
        <f>IF(BT672&lt;'Retirement Calculator'!$B$68,BT672+1,NA())</f>
        <v>#N/A</v>
      </c>
      <c r="BW673" s="43" t="str">
        <f t="shared" si="218"/>
        <v/>
      </c>
      <c r="BX673" s="43" t="e">
        <f t="shared" si="219"/>
        <v>#N/A</v>
      </c>
      <c r="BY673" s="43" t="e">
        <f>IF(BY672&lt;'Retirement Calculator'!$B$68,BY672+1,NA())</f>
        <v>#N/A</v>
      </c>
    </row>
    <row r="674" spans="1:77">
      <c r="A674" s="44"/>
      <c r="B674" s="12" t="e">
        <f xml:space="preserve"> IF(ISERROR(F674),NA(),AI674)</f>
        <v>#N/A</v>
      </c>
      <c r="C674" s="71"/>
      <c r="D674" s="104"/>
      <c r="E674" s="99"/>
      <c r="F674" s="102" t="e">
        <f t="shared" si="203"/>
        <v>#N/A</v>
      </c>
      <c r="G674" s="103" t="str">
        <f>IF(D674="","",(D674+G673)*(1+((1+'Retirement Calculator'!$B$56)^(1/12)-1)))</f>
        <v/>
      </c>
      <c r="H674" s="55" t="str">
        <f>IF(C674="","",FV((1+'Retirement Calculator'!$B$56)^(1/12)-1,AI674,-C674,,0))</f>
        <v/>
      </c>
      <c r="I674" s="71"/>
      <c r="J674" s="99"/>
      <c r="K674" s="99"/>
      <c r="L674" s="102" t="e">
        <f t="shared" si="204"/>
        <v>#N/A</v>
      </c>
      <c r="M674" s="12" t="str">
        <f>IF(I674="","",FV((1+'Retirement Calculator'!$B$57)^(1/12)-1,AR674,-I674,,0))</f>
        <v/>
      </c>
      <c r="N674" s="12" t="str">
        <f>IF(J674="","",(J674+N673)*(1+((1+'Retirement Calculator'!$B$57)^(1/12)-1)))</f>
        <v/>
      </c>
      <c r="O674" s="71"/>
      <c r="P674" s="71"/>
      <c r="Q674" s="99"/>
      <c r="R674" s="69" t="e">
        <f t="shared" si="205"/>
        <v>#N/A</v>
      </c>
      <c r="S674" s="12" t="str">
        <f>IF(O674="","",FV((1+'Retirement Calculator'!$B$58)^(1/12)-1,BA674,-O674,,0))</f>
        <v/>
      </c>
      <c r="T674" s="43" t="str">
        <f>IF(P674="","",(P674+T673)*(1+((1+'Retirement Calculator'!$B$58)^(1/12)-1)))</f>
        <v/>
      </c>
      <c r="U674" s="71"/>
      <c r="V674" s="99"/>
      <c r="W674" s="108" t="str">
        <f>IF(U674="","",(U674+W673)*(1+((1+'Retirement Calculator'!$C$65)^(1/12)-1)))</f>
        <v/>
      </c>
      <c r="X674" s="73">
        <f t="shared" si="200"/>
        <v>0</v>
      </c>
      <c r="Y674" s="83" t="str">
        <f>IF(ISERROR(B674),"",SUM($X$5:X674))</f>
        <v/>
      </c>
      <c r="Z674" s="73">
        <f t="shared" si="201"/>
        <v>0</v>
      </c>
      <c r="AA674" s="83" t="str">
        <f>IF(ISERROR(B674),"",IF(Z674=0,NA(),SUM($Z$5:Z674)))</f>
        <v/>
      </c>
      <c r="AB674" s="83">
        <f t="shared" si="202"/>
        <v>0</v>
      </c>
      <c r="AC674" s="83" t="str">
        <f>IF(ISERROR(B674),"",IF(AB674=0,NA(),SUM($AB$5:AB674)))</f>
        <v/>
      </c>
      <c r="AD674" s="68" t="str">
        <f>IF(ISERROR(AI674),"",IF(AG674=AG673+1,AD673*(1+'Retirement Calculator'!$B$6),AD673))</f>
        <v/>
      </c>
      <c r="AE674" s="135"/>
      <c r="AF674" s="83" t="str">
        <f>IF(AE674="","",NPER((1+'Retirement Calculator'!$B$15)/(1+'Retirement Calculator'!$B$14)-1,-12*AE674,AA674,,1))</f>
        <v/>
      </c>
      <c r="AG674" s="129" t="str">
        <f t="shared" si="206"/>
        <v/>
      </c>
      <c r="AH674" s="43" t="e">
        <f t="shared" si="207"/>
        <v>#N/A</v>
      </c>
      <c r="AI674" s="43" t="e">
        <f>IF(AI673&lt;'Retirement Calculator'!$B$68,AI673+1,NA())</f>
        <v>#N/A</v>
      </c>
      <c r="AJ674" s="47" t="str">
        <f>IF(ISERROR(AI674),"",IF(AG674=AG673+1,AJ673*(1+'Retirement Calculator'!$B$67),AJ673))</f>
        <v/>
      </c>
      <c r="AK674" s="43" t="e">
        <f>IF(ISERROR(AJ674),"",FV((1+'Retirement Calculator'!$B$56)^(1/12)-1,AI674,-AJ674,,0))</f>
        <v>#N/A</v>
      </c>
      <c r="AL674" s="47">
        <f>SUM($AJ$5:AJ674)</f>
        <v>15743347.467671828</v>
      </c>
      <c r="AN674" s="43" t="str">
        <f>IF(C674="","",SUM($C$5:C674))</f>
        <v/>
      </c>
      <c r="AP674" s="43" t="str">
        <f t="shared" si="208"/>
        <v/>
      </c>
      <c r="AQ674" s="43" t="e">
        <f t="shared" si="209"/>
        <v>#N/A</v>
      </c>
      <c r="AR674" s="43" t="e">
        <f>IF(AR673&lt;'Retirement Calculator'!$B$68,AR673+1,NA())</f>
        <v>#N/A</v>
      </c>
      <c r="AS674" s="45" t="str">
        <f>IF(ISERROR(AR674),"",IF(AP674=AP673+1,AS673*(1+'Retirement Calculator'!$B$67),AS673))</f>
        <v/>
      </c>
      <c r="AT674" s="43" t="e">
        <f>IF(ISERROR(AS674),"",FV((1+'Retirement Calculator'!$B$57)^(1/12)-1,AR674,-AS674,,0))</f>
        <v>#N/A</v>
      </c>
      <c r="AU674" s="47" t="e">
        <f>SUM($AJ$5:AS674)</f>
        <v>#N/A</v>
      </c>
      <c r="AW674" s="43" t="str">
        <f>IF(I674="","",SUM($I$5:I674))</f>
        <v/>
      </c>
      <c r="AY674" s="43" t="str">
        <f t="shared" si="210"/>
        <v/>
      </c>
      <c r="AZ674" s="43" t="e">
        <f t="shared" si="211"/>
        <v>#N/A</v>
      </c>
      <c r="BA674" s="43" t="e">
        <f>IF(BA673&lt;'Retirement Calculator'!$B$68,BA673+1,NA())</f>
        <v>#N/A</v>
      </c>
      <c r="BB674" s="45" t="str">
        <f>IF(ISERROR(BA674),"",IF(AY674=AY673+1,BB673*(1+'Retirement Calculator'!$B$67),BB673))</f>
        <v/>
      </c>
      <c r="BC674" s="43" t="e">
        <f>IF(ISERROR(BB674),"",FV((1+'Retirement Calculator'!$B$58)^(1/12)-1,BA674,-BB674,,0))</f>
        <v>#N/A</v>
      </c>
      <c r="BD674" s="47" t="e">
        <f>SUM($AJ$5:BB674)</f>
        <v>#N/A</v>
      </c>
      <c r="BF674" s="43" t="str">
        <f>IF(O674="","",SUM($O$5:O674))</f>
        <v/>
      </c>
      <c r="BH674" s="43" t="str">
        <f t="shared" si="212"/>
        <v/>
      </c>
      <c r="BI674" s="43" t="e">
        <f t="shared" si="213"/>
        <v>#N/A</v>
      </c>
      <c r="BJ674" s="43" t="e">
        <f>IF(BJ673&lt;'Retirement Calculator'!$B$68,BJ673+1,NA())</f>
        <v>#N/A</v>
      </c>
      <c r="BM674" s="43" t="str">
        <f t="shared" si="214"/>
        <v/>
      </c>
      <c r="BN674" s="43" t="e">
        <f t="shared" si="215"/>
        <v>#N/A</v>
      </c>
      <c r="BO674" s="43" t="e">
        <f>IF(BO673&lt;'Retirement Calculator'!$B$68,BO673+1,NA())</f>
        <v>#N/A</v>
      </c>
      <c r="BR674" s="43" t="str">
        <f t="shared" si="216"/>
        <v/>
      </c>
      <c r="BS674" s="43" t="e">
        <f t="shared" si="217"/>
        <v>#N/A</v>
      </c>
      <c r="BT674" s="43" t="e">
        <f>IF(BT673&lt;'Retirement Calculator'!$B$68,BT673+1,NA())</f>
        <v>#N/A</v>
      </c>
      <c r="BW674" s="43" t="str">
        <f t="shared" si="218"/>
        <v/>
      </c>
      <c r="BX674" s="43" t="e">
        <f t="shared" si="219"/>
        <v>#N/A</v>
      </c>
      <c r="BY674" s="43" t="e">
        <f>IF(BY673&lt;'Retirement Calculator'!$B$68,BY673+1,NA())</f>
        <v>#N/A</v>
      </c>
    </row>
    <row r="675" spans="1:77">
      <c r="A675" s="44"/>
      <c r="B675" s="12" t="e">
        <f xml:space="preserve"> IF(ISERROR(F675),NA(),AI675)</f>
        <v>#N/A</v>
      </c>
      <c r="C675" s="71"/>
      <c r="D675" s="104"/>
      <c r="E675" s="99"/>
      <c r="F675" s="102" t="e">
        <f t="shared" si="203"/>
        <v>#N/A</v>
      </c>
      <c r="G675" s="103" t="str">
        <f>IF(D675="","",(D675+G674)*(1+((1+'Retirement Calculator'!$B$56)^(1/12)-1)))</f>
        <v/>
      </c>
      <c r="H675" s="55" t="str">
        <f>IF(C675="","",FV((1+'Retirement Calculator'!$B$56)^(1/12)-1,AI675,-C675,,0))</f>
        <v/>
      </c>
      <c r="I675" s="71"/>
      <c r="J675" s="99"/>
      <c r="K675" s="99"/>
      <c r="L675" s="102" t="e">
        <f t="shared" si="204"/>
        <v>#N/A</v>
      </c>
      <c r="M675" s="12" t="str">
        <f>IF(I675="","",FV((1+'Retirement Calculator'!$B$57)^(1/12)-1,AR675,-I675,,0))</f>
        <v/>
      </c>
      <c r="N675" s="12" t="str">
        <f>IF(J675="","",(J675+N674)*(1+((1+'Retirement Calculator'!$B$57)^(1/12)-1)))</f>
        <v/>
      </c>
      <c r="O675" s="71"/>
      <c r="P675" s="71"/>
      <c r="Q675" s="99"/>
      <c r="R675" s="69" t="e">
        <f t="shared" si="205"/>
        <v>#N/A</v>
      </c>
      <c r="S675" s="12" t="str">
        <f>IF(O675="","",FV((1+'Retirement Calculator'!$B$58)^(1/12)-1,BA675,-O675,,0))</f>
        <v/>
      </c>
      <c r="T675" s="43" t="str">
        <f>IF(P675="","",(P675+T674)*(1+((1+'Retirement Calculator'!$B$58)^(1/12)-1)))</f>
        <v/>
      </c>
      <c r="U675" s="71"/>
      <c r="V675" s="99"/>
      <c r="W675" s="108" t="str">
        <f>IF(U675="","",(U675+W674)*(1+((1+'Retirement Calculator'!$C$65)^(1/12)-1)))</f>
        <v/>
      </c>
      <c r="X675" s="73">
        <f t="shared" si="200"/>
        <v>0</v>
      </c>
      <c r="Y675" s="83" t="str">
        <f>IF(ISERROR(B675),"",SUM($X$5:X675))</f>
        <v/>
      </c>
      <c r="Z675" s="73">
        <f t="shared" si="201"/>
        <v>0</v>
      </c>
      <c r="AA675" s="83" t="str">
        <f>IF(ISERROR(B675),"",IF(Z675=0,NA(),SUM($Z$5:Z675)))</f>
        <v/>
      </c>
      <c r="AB675" s="83">
        <f t="shared" si="202"/>
        <v>0</v>
      </c>
      <c r="AC675" s="83" t="str">
        <f>IF(ISERROR(B675),"",IF(AB675=0,NA(),SUM($AB$5:AB675)))</f>
        <v/>
      </c>
      <c r="AD675" s="68" t="str">
        <f>IF(ISERROR(AI675),"",IF(AG675=AG674+1,AD674*(1+'Retirement Calculator'!$B$6),AD674))</f>
        <v/>
      </c>
      <c r="AE675" s="135"/>
      <c r="AF675" s="83" t="str">
        <f>IF(AE675="","",NPER((1+'Retirement Calculator'!$B$15)/(1+'Retirement Calculator'!$B$14)-1,-12*AE675,AA675,,1))</f>
        <v/>
      </c>
      <c r="AG675" s="129" t="str">
        <f t="shared" si="206"/>
        <v/>
      </c>
      <c r="AH675" s="43" t="e">
        <f t="shared" si="207"/>
        <v>#N/A</v>
      </c>
      <c r="AI675" s="43" t="e">
        <f>IF(AI674&lt;'Retirement Calculator'!$B$68,AI674+1,NA())</f>
        <v>#N/A</v>
      </c>
      <c r="AJ675" s="47" t="str">
        <f>IF(ISERROR(AI675),"",IF(AG675=AG674+1,AJ674*(1+'Retirement Calculator'!$B$67),AJ674))</f>
        <v/>
      </c>
      <c r="AK675" s="43" t="e">
        <f>IF(ISERROR(AJ675),"",FV((1+'Retirement Calculator'!$B$56)^(1/12)-1,AI675,-AJ675,,0))</f>
        <v>#N/A</v>
      </c>
      <c r="AL675" s="47">
        <f>SUM($AJ$5:AJ675)</f>
        <v>15743347.467671828</v>
      </c>
      <c r="AN675" s="43" t="str">
        <f>IF(C675="","",SUM($C$5:C675))</f>
        <v/>
      </c>
      <c r="AP675" s="43" t="str">
        <f t="shared" si="208"/>
        <v/>
      </c>
      <c r="AQ675" s="43" t="e">
        <f t="shared" si="209"/>
        <v>#N/A</v>
      </c>
      <c r="AR675" s="43" t="e">
        <f>IF(AR674&lt;'Retirement Calculator'!$B$68,AR674+1,NA())</f>
        <v>#N/A</v>
      </c>
      <c r="AS675" s="45" t="str">
        <f>IF(ISERROR(AR675),"",IF(AP675=AP674+1,AS674*(1+'Retirement Calculator'!$B$67),AS674))</f>
        <v/>
      </c>
      <c r="AT675" s="43" t="e">
        <f>IF(ISERROR(AS675),"",FV((1+'Retirement Calculator'!$B$57)^(1/12)-1,AR675,-AS675,,0))</f>
        <v>#N/A</v>
      </c>
      <c r="AU675" s="47" t="e">
        <f>SUM($AJ$5:AS675)</f>
        <v>#N/A</v>
      </c>
      <c r="AW675" s="43" t="str">
        <f>IF(I675="","",SUM($I$5:I675))</f>
        <v/>
      </c>
      <c r="AY675" s="43" t="str">
        <f t="shared" si="210"/>
        <v/>
      </c>
      <c r="AZ675" s="43" t="e">
        <f t="shared" si="211"/>
        <v>#N/A</v>
      </c>
      <c r="BA675" s="43" t="e">
        <f>IF(BA674&lt;'Retirement Calculator'!$B$68,BA674+1,NA())</f>
        <v>#N/A</v>
      </c>
      <c r="BB675" s="45" t="str">
        <f>IF(ISERROR(BA675),"",IF(AY675=AY674+1,BB674*(1+'Retirement Calculator'!$B$67),BB674))</f>
        <v/>
      </c>
      <c r="BC675" s="43" t="e">
        <f>IF(ISERROR(BB675),"",FV((1+'Retirement Calculator'!$B$58)^(1/12)-1,BA675,-BB675,,0))</f>
        <v>#N/A</v>
      </c>
      <c r="BD675" s="47" t="e">
        <f>SUM($AJ$5:BB675)</f>
        <v>#N/A</v>
      </c>
      <c r="BF675" s="43" t="str">
        <f>IF(O675="","",SUM($O$5:O675))</f>
        <v/>
      </c>
      <c r="BH675" s="43" t="str">
        <f t="shared" si="212"/>
        <v/>
      </c>
      <c r="BI675" s="43" t="e">
        <f t="shared" si="213"/>
        <v>#N/A</v>
      </c>
      <c r="BJ675" s="43" t="e">
        <f>IF(BJ674&lt;'Retirement Calculator'!$B$68,BJ674+1,NA())</f>
        <v>#N/A</v>
      </c>
      <c r="BM675" s="43" t="str">
        <f t="shared" si="214"/>
        <v/>
      </c>
      <c r="BN675" s="43" t="e">
        <f t="shared" si="215"/>
        <v>#N/A</v>
      </c>
      <c r="BO675" s="43" t="e">
        <f>IF(BO674&lt;'Retirement Calculator'!$B$68,BO674+1,NA())</f>
        <v>#N/A</v>
      </c>
      <c r="BR675" s="43" t="str">
        <f t="shared" si="216"/>
        <v/>
      </c>
      <c r="BS675" s="43" t="e">
        <f t="shared" si="217"/>
        <v>#N/A</v>
      </c>
      <c r="BT675" s="43" t="e">
        <f>IF(BT674&lt;'Retirement Calculator'!$B$68,BT674+1,NA())</f>
        <v>#N/A</v>
      </c>
      <c r="BW675" s="43" t="str">
        <f t="shared" si="218"/>
        <v/>
      </c>
      <c r="BX675" s="43" t="e">
        <f t="shared" si="219"/>
        <v>#N/A</v>
      </c>
      <c r="BY675" s="43" t="e">
        <f>IF(BY674&lt;'Retirement Calculator'!$B$68,BY674+1,NA())</f>
        <v>#N/A</v>
      </c>
    </row>
    <row r="676" spans="1:77">
      <c r="A676" s="44"/>
      <c r="B676" s="12" t="e">
        <f xml:space="preserve"> IF(ISERROR(F676),NA(),AI676)</f>
        <v>#N/A</v>
      </c>
      <c r="C676" s="71"/>
      <c r="D676" s="104"/>
      <c r="E676" s="99"/>
      <c r="F676" s="102" t="e">
        <f t="shared" si="203"/>
        <v>#N/A</v>
      </c>
      <c r="G676" s="103" t="str">
        <f>IF(D676="","",(D676+G675)*(1+((1+'Retirement Calculator'!$B$56)^(1/12)-1)))</f>
        <v/>
      </c>
      <c r="H676" s="55" t="str">
        <f>IF(C676="","",FV((1+'Retirement Calculator'!$B$56)^(1/12)-1,AI676,-C676,,0))</f>
        <v/>
      </c>
      <c r="I676" s="71"/>
      <c r="J676" s="99"/>
      <c r="K676" s="99"/>
      <c r="L676" s="102" t="e">
        <f t="shared" si="204"/>
        <v>#N/A</v>
      </c>
      <c r="M676" s="12" t="str">
        <f>IF(I676="","",FV((1+'Retirement Calculator'!$B$57)^(1/12)-1,AR676,-I676,,0))</f>
        <v/>
      </c>
      <c r="N676" s="12" t="str">
        <f>IF(J676="","",(J676+N675)*(1+((1+'Retirement Calculator'!$B$57)^(1/12)-1)))</f>
        <v/>
      </c>
      <c r="O676" s="71"/>
      <c r="P676" s="71"/>
      <c r="Q676" s="99"/>
      <c r="R676" s="69" t="e">
        <f t="shared" si="205"/>
        <v>#N/A</v>
      </c>
      <c r="S676" s="12" t="str">
        <f>IF(O676="","",FV((1+'Retirement Calculator'!$B$58)^(1/12)-1,BA676,-O676,,0))</f>
        <v/>
      </c>
      <c r="T676" s="43" t="str">
        <f>IF(P676="","",(P676+T675)*(1+((1+'Retirement Calculator'!$B$58)^(1/12)-1)))</f>
        <v/>
      </c>
      <c r="U676" s="71"/>
      <c r="V676" s="99"/>
      <c r="W676" s="108" t="str">
        <f>IF(U676="","",(U676+W675)*(1+((1+'Retirement Calculator'!$C$65)^(1/12)-1)))</f>
        <v/>
      </c>
      <c r="X676" s="73">
        <f t="shared" si="200"/>
        <v>0</v>
      </c>
      <c r="Y676" s="83" t="str">
        <f>IF(ISERROR(B676),"",SUM($X$5:X676))</f>
        <v/>
      </c>
      <c r="Z676" s="73">
        <f t="shared" si="201"/>
        <v>0</v>
      </c>
      <c r="AA676" s="83" t="str">
        <f>IF(ISERROR(B676),"",IF(Z676=0,NA(),SUM($Z$5:Z676)))</f>
        <v/>
      </c>
      <c r="AB676" s="83">
        <f t="shared" si="202"/>
        <v>0</v>
      </c>
      <c r="AC676" s="83" t="str">
        <f>IF(ISERROR(B676),"",IF(AB676=0,NA(),SUM($AB$5:AB676)))</f>
        <v/>
      </c>
      <c r="AD676" s="68" t="str">
        <f>IF(ISERROR(AI676),"",IF(AG676=AG675+1,AD675*(1+'Retirement Calculator'!$B$6),AD675))</f>
        <v/>
      </c>
      <c r="AE676" s="135"/>
      <c r="AF676" s="83" t="str">
        <f>IF(AE676="","",NPER((1+'Retirement Calculator'!$B$15)/(1+'Retirement Calculator'!$B$14)-1,-12*AE676,AA676,,1))</f>
        <v/>
      </c>
      <c r="AG676" s="129" t="str">
        <f t="shared" si="206"/>
        <v/>
      </c>
      <c r="AH676" s="43" t="e">
        <f t="shared" si="207"/>
        <v>#N/A</v>
      </c>
      <c r="AI676" s="43" t="e">
        <f>IF(AI675&lt;'Retirement Calculator'!$B$68,AI675+1,NA())</f>
        <v>#N/A</v>
      </c>
      <c r="AJ676" s="47" t="str">
        <f>IF(ISERROR(AI676),"",IF(AG676=AG675+1,AJ675*(1+'Retirement Calculator'!$B$67),AJ675))</f>
        <v/>
      </c>
      <c r="AK676" s="43" t="e">
        <f>IF(ISERROR(AJ676),"",FV((1+'Retirement Calculator'!$B$56)^(1/12)-1,AI676,-AJ676,,0))</f>
        <v>#N/A</v>
      </c>
      <c r="AL676" s="47">
        <f>SUM($AJ$5:AJ676)</f>
        <v>15743347.467671828</v>
      </c>
      <c r="AN676" s="43" t="str">
        <f>IF(C676="","",SUM($C$5:C676))</f>
        <v/>
      </c>
      <c r="AP676" s="43" t="str">
        <f t="shared" si="208"/>
        <v/>
      </c>
      <c r="AQ676" s="43" t="e">
        <f t="shared" si="209"/>
        <v>#N/A</v>
      </c>
      <c r="AR676" s="43" t="e">
        <f>IF(AR675&lt;'Retirement Calculator'!$B$68,AR675+1,NA())</f>
        <v>#N/A</v>
      </c>
      <c r="AS676" s="45" t="str">
        <f>IF(ISERROR(AR676),"",IF(AP676=AP675+1,AS675*(1+'Retirement Calculator'!$B$67),AS675))</f>
        <v/>
      </c>
      <c r="AT676" s="43" t="e">
        <f>IF(ISERROR(AS676),"",FV((1+'Retirement Calculator'!$B$57)^(1/12)-1,AR676,-AS676,,0))</f>
        <v>#N/A</v>
      </c>
      <c r="AU676" s="47" t="e">
        <f>SUM($AJ$5:AS676)</f>
        <v>#N/A</v>
      </c>
      <c r="AW676" s="43" t="str">
        <f>IF(I676="","",SUM($I$5:I676))</f>
        <v/>
      </c>
      <c r="AY676" s="43" t="str">
        <f t="shared" si="210"/>
        <v/>
      </c>
      <c r="AZ676" s="43" t="e">
        <f t="shared" si="211"/>
        <v>#N/A</v>
      </c>
      <c r="BA676" s="43" t="e">
        <f>IF(BA675&lt;'Retirement Calculator'!$B$68,BA675+1,NA())</f>
        <v>#N/A</v>
      </c>
      <c r="BB676" s="45" t="str">
        <f>IF(ISERROR(BA676),"",IF(AY676=AY675+1,BB675*(1+'Retirement Calculator'!$B$67),BB675))</f>
        <v/>
      </c>
      <c r="BC676" s="43" t="e">
        <f>IF(ISERROR(BB676),"",FV((1+'Retirement Calculator'!$B$58)^(1/12)-1,BA676,-BB676,,0))</f>
        <v>#N/A</v>
      </c>
      <c r="BD676" s="47" t="e">
        <f>SUM($AJ$5:BB676)</f>
        <v>#N/A</v>
      </c>
      <c r="BF676" s="43" t="str">
        <f>IF(O676="","",SUM($O$5:O676))</f>
        <v/>
      </c>
      <c r="BH676" s="43" t="str">
        <f t="shared" si="212"/>
        <v/>
      </c>
      <c r="BI676" s="43" t="e">
        <f t="shared" si="213"/>
        <v>#N/A</v>
      </c>
      <c r="BJ676" s="43" t="e">
        <f>IF(BJ675&lt;'Retirement Calculator'!$B$68,BJ675+1,NA())</f>
        <v>#N/A</v>
      </c>
      <c r="BM676" s="43" t="str">
        <f t="shared" si="214"/>
        <v/>
      </c>
      <c r="BN676" s="43" t="e">
        <f t="shared" si="215"/>
        <v>#N/A</v>
      </c>
      <c r="BO676" s="43" t="e">
        <f>IF(BO675&lt;'Retirement Calculator'!$B$68,BO675+1,NA())</f>
        <v>#N/A</v>
      </c>
      <c r="BR676" s="43" t="str">
        <f t="shared" si="216"/>
        <v/>
      </c>
      <c r="BS676" s="43" t="e">
        <f t="shared" si="217"/>
        <v>#N/A</v>
      </c>
      <c r="BT676" s="43" t="e">
        <f>IF(BT675&lt;'Retirement Calculator'!$B$68,BT675+1,NA())</f>
        <v>#N/A</v>
      </c>
      <c r="BW676" s="43" t="str">
        <f t="shared" si="218"/>
        <v/>
      </c>
      <c r="BX676" s="43" t="e">
        <f t="shared" si="219"/>
        <v>#N/A</v>
      </c>
      <c r="BY676" s="43" t="e">
        <f>IF(BY675&lt;'Retirement Calculator'!$B$68,BY675+1,NA())</f>
        <v>#N/A</v>
      </c>
    </row>
    <row r="677" spans="1:77">
      <c r="A677" s="44"/>
      <c r="B677" s="12" t="e">
        <f xml:space="preserve"> IF(ISERROR(F677),NA(),AI677)</f>
        <v>#N/A</v>
      </c>
      <c r="C677" s="71"/>
      <c r="D677" s="104"/>
      <c r="E677" s="99"/>
      <c r="F677" s="102" t="e">
        <f t="shared" si="203"/>
        <v>#N/A</v>
      </c>
      <c r="G677" s="103" t="str">
        <f>IF(D677="","",(D677+G676)*(1+((1+'Retirement Calculator'!$B$56)^(1/12)-1)))</f>
        <v/>
      </c>
      <c r="H677" s="55" t="str">
        <f>IF(C677="","",FV((1+'Retirement Calculator'!$B$56)^(1/12)-1,AI677,-C677,,0))</f>
        <v/>
      </c>
      <c r="I677" s="71"/>
      <c r="J677" s="99"/>
      <c r="K677" s="99"/>
      <c r="L677" s="102" t="e">
        <f t="shared" si="204"/>
        <v>#N/A</v>
      </c>
      <c r="M677" s="12" t="str">
        <f>IF(I677="","",FV((1+'Retirement Calculator'!$B$57)^(1/12)-1,AR677,-I677,,0))</f>
        <v/>
      </c>
      <c r="N677" s="12" t="str">
        <f>IF(J677="","",(J677+N676)*(1+((1+'Retirement Calculator'!$B$57)^(1/12)-1)))</f>
        <v/>
      </c>
      <c r="O677" s="71"/>
      <c r="P677" s="71"/>
      <c r="Q677" s="99"/>
      <c r="R677" s="69" t="e">
        <f t="shared" si="205"/>
        <v>#N/A</v>
      </c>
      <c r="S677" s="12" t="str">
        <f>IF(O677="","",FV((1+'Retirement Calculator'!$B$58)^(1/12)-1,BA677,-O677,,0))</f>
        <v/>
      </c>
      <c r="T677" s="43" t="str">
        <f>IF(P677="","",(P677+T676)*(1+((1+'Retirement Calculator'!$B$58)^(1/12)-1)))</f>
        <v/>
      </c>
      <c r="U677" s="71"/>
      <c r="V677" s="99"/>
      <c r="W677" s="108" t="str">
        <f>IF(U677="","",(U677+W676)*(1+((1+'Retirement Calculator'!$C$65)^(1/12)-1)))</f>
        <v/>
      </c>
      <c r="X677" s="73">
        <f t="shared" si="200"/>
        <v>0</v>
      </c>
      <c r="Y677" s="83" t="str">
        <f>IF(ISERROR(B677),"",SUM($X$5:X677))</f>
        <v/>
      </c>
      <c r="Z677" s="73">
        <f t="shared" si="201"/>
        <v>0</v>
      </c>
      <c r="AA677" s="83" t="str">
        <f>IF(ISERROR(B677),"",IF(Z677=0,NA(),SUM($Z$5:Z677)))</f>
        <v/>
      </c>
      <c r="AB677" s="83">
        <f t="shared" si="202"/>
        <v>0</v>
      </c>
      <c r="AC677" s="83" t="str">
        <f>IF(ISERROR(B677),"",IF(AB677=0,NA(),SUM($AB$5:AB677)))</f>
        <v/>
      </c>
      <c r="AD677" s="68" t="str">
        <f>IF(ISERROR(AI677),"",IF(AG677=AG676+1,AD676*(1+'Retirement Calculator'!$B$6),AD676))</f>
        <v/>
      </c>
      <c r="AE677" s="135"/>
      <c r="AF677" s="83" t="str">
        <f>IF(AE677="","",NPER((1+'Retirement Calculator'!$B$15)/(1+'Retirement Calculator'!$B$14)-1,-12*AE677,AA677,,1))</f>
        <v/>
      </c>
      <c r="AG677" s="129" t="str">
        <f t="shared" si="206"/>
        <v/>
      </c>
      <c r="AH677" s="43" t="e">
        <f t="shared" si="207"/>
        <v>#N/A</v>
      </c>
      <c r="AI677" s="43" t="e">
        <f>IF(AI676&lt;'Retirement Calculator'!$B$68,AI676+1,NA())</f>
        <v>#N/A</v>
      </c>
      <c r="AJ677" s="47" t="str">
        <f>IF(ISERROR(AI677),"",IF(AG677=AG676+1,AJ676*(1+'Retirement Calculator'!$B$67),AJ676))</f>
        <v/>
      </c>
      <c r="AK677" s="43" t="e">
        <f>IF(ISERROR(AJ677),"",FV((1+'Retirement Calculator'!$B$56)^(1/12)-1,AI677,-AJ677,,0))</f>
        <v>#N/A</v>
      </c>
      <c r="AL677" s="47">
        <f>SUM($AJ$5:AJ677)</f>
        <v>15743347.467671828</v>
      </c>
      <c r="AN677" s="43" t="str">
        <f>IF(C677="","",SUM($C$5:C677))</f>
        <v/>
      </c>
      <c r="AP677" s="43" t="str">
        <f t="shared" si="208"/>
        <v/>
      </c>
      <c r="AQ677" s="43" t="e">
        <f t="shared" si="209"/>
        <v>#N/A</v>
      </c>
      <c r="AR677" s="43" t="e">
        <f>IF(AR676&lt;'Retirement Calculator'!$B$68,AR676+1,NA())</f>
        <v>#N/A</v>
      </c>
      <c r="AS677" s="45" t="str">
        <f>IF(ISERROR(AR677),"",IF(AP677=AP676+1,AS676*(1+'Retirement Calculator'!$B$67),AS676))</f>
        <v/>
      </c>
      <c r="AT677" s="43" t="e">
        <f>IF(ISERROR(AS677),"",FV((1+'Retirement Calculator'!$B$57)^(1/12)-1,AR677,-AS677,,0))</f>
        <v>#N/A</v>
      </c>
      <c r="AU677" s="47" t="e">
        <f>SUM($AJ$5:AS677)</f>
        <v>#N/A</v>
      </c>
      <c r="AW677" s="43" t="str">
        <f>IF(I677="","",SUM($I$5:I677))</f>
        <v/>
      </c>
      <c r="AY677" s="43" t="str">
        <f t="shared" si="210"/>
        <v/>
      </c>
      <c r="AZ677" s="43" t="e">
        <f t="shared" si="211"/>
        <v>#N/A</v>
      </c>
      <c r="BA677" s="43" t="e">
        <f>IF(BA676&lt;'Retirement Calculator'!$B$68,BA676+1,NA())</f>
        <v>#N/A</v>
      </c>
      <c r="BB677" s="45" t="str">
        <f>IF(ISERROR(BA677),"",IF(AY677=AY676+1,BB676*(1+'Retirement Calculator'!$B$67),BB676))</f>
        <v/>
      </c>
      <c r="BC677" s="43" t="e">
        <f>IF(ISERROR(BB677),"",FV((1+'Retirement Calculator'!$B$58)^(1/12)-1,BA677,-BB677,,0))</f>
        <v>#N/A</v>
      </c>
      <c r="BD677" s="47" t="e">
        <f>SUM($AJ$5:BB677)</f>
        <v>#N/A</v>
      </c>
      <c r="BF677" s="43" t="str">
        <f>IF(O677="","",SUM($O$5:O677))</f>
        <v/>
      </c>
      <c r="BH677" s="43" t="str">
        <f t="shared" si="212"/>
        <v/>
      </c>
      <c r="BI677" s="43" t="e">
        <f t="shared" si="213"/>
        <v>#N/A</v>
      </c>
      <c r="BJ677" s="43" t="e">
        <f>IF(BJ676&lt;'Retirement Calculator'!$B$68,BJ676+1,NA())</f>
        <v>#N/A</v>
      </c>
      <c r="BM677" s="43" t="str">
        <f t="shared" si="214"/>
        <v/>
      </c>
      <c r="BN677" s="43" t="e">
        <f t="shared" si="215"/>
        <v>#N/A</v>
      </c>
      <c r="BO677" s="43" t="e">
        <f>IF(BO676&lt;'Retirement Calculator'!$B$68,BO676+1,NA())</f>
        <v>#N/A</v>
      </c>
      <c r="BR677" s="43" t="str">
        <f t="shared" si="216"/>
        <v/>
      </c>
      <c r="BS677" s="43" t="e">
        <f t="shared" si="217"/>
        <v>#N/A</v>
      </c>
      <c r="BT677" s="43" t="e">
        <f>IF(BT676&lt;'Retirement Calculator'!$B$68,BT676+1,NA())</f>
        <v>#N/A</v>
      </c>
      <c r="BW677" s="43" t="str">
        <f t="shared" si="218"/>
        <v/>
      </c>
      <c r="BX677" s="43" t="e">
        <f t="shared" si="219"/>
        <v>#N/A</v>
      </c>
      <c r="BY677" s="43" t="e">
        <f>IF(BY676&lt;'Retirement Calculator'!$B$68,BY676+1,NA())</f>
        <v>#N/A</v>
      </c>
    </row>
    <row r="678" spans="1:77">
      <c r="A678" s="44"/>
      <c r="B678" s="12" t="e">
        <f xml:space="preserve"> IF(ISERROR(F678),NA(),AI678)</f>
        <v>#N/A</v>
      </c>
      <c r="C678" s="71"/>
      <c r="D678" s="104"/>
      <c r="E678" s="99"/>
      <c r="F678" s="102" t="e">
        <f t="shared" si="203"/>
        <v>#N/A</v>
      </c>
      <c r="G678" s="103" t="str">
        <f>IF(D678="","",(D678+G677)*(1+((1+'Retirement Calculator'!$B$56)^(1/12)-1)))</f>
        <v/>
      </c>
      <c r="H678" s="55" t="str">
        <f>IF(C678="","",FV((1+'Retirement Calculator'!$B$56)^(1/12)-1,AI678,-C678,,0))</f>
        <v/>
      </c>
      <c r="I678" s="71"/>
      <c r="J678" s="99"/>
      <c r="K678" s="99"/>
      <c r="L678" s="102" t="e">
        <f t="shared" si="204"/>
        <v>#N/A</v>
      </c>
      <c r="M678" s="12" t="str">
        <f>IF(I678="","",FV((1+'Retirement Calculator'!$B$57)^(1/12)-1,AR678,-I678,,0))</f>
        <v/>
      </c>
      <c r="N678" s="12" t="str">
        <f>IF(J678="","",(J678+N677)*(1+((1+'Retirement Calculator'!$B$57)^(1/12)-1)))</f>
        <v/>
      </c>
      <c r="O678" s="71"/>
      <c r="P678" s="71"/>
      <c r="Q678" s="99"/>
      <c r="R678" s="69" t="e">
        <f t="shared" si="205"/>
        <v>#N/A</v>
      </c>
      <c r="S678" s="12" t="str">
        <f>IF(O678="","",FV((1+'Retirement Calculator'!$B$58)^(1/12)-1,BA678,-O678,,0))</f>
        <v/>
      </c>
      <c r="T678" s="43" t="str">
        <f>IF(P678="","",(P678+T677)*(1+((1+'Retirement Calculator'!$B$58)^(1/12)-1)))</f>
        <v/>
      </c>
      <c r="U678" s="71"/>
      <c r="V678" s="99"/>
      <c r="W678" s="108" t="str">
        <f>IF(U678="","",(U678+W677)*(1+((1+'Retirement Calculator'!$C$65)^(1/12)-1)))</f>
        <v/>
      </c>
      <c r="X678" s="73">
        <f t="shared" si="200"/>
        <v>0</v>
      </c>
      <c r="Y678" s="83" t="str">
        <f>IF(ISERROR(B678),"",SUM($X$5:X678))</f>
        <v/>
      </c>
      <c r="Z678" s="73">
        <f t="shared" si="201"/>
        <v>0</v>
      </c>
      <c r="AA678" s="83" t="str">
        <f>IF(ISERROR(B678),"",IF(Z678=0,NA(),SUM($Z$5:Z678)))</f>
        <v/>
      </c>
      <c r="AB678" s="83">
        <f t="shared" si="202"/>
        <v>0</v>
      </c>
      <c r="AC678" s="83" t="str">
        <f>IF(ISERROR(B678),"",IF(AB678=0,NA(),SUM($AB$5:AB678)))</f>
        <v/>
      </c>
      <c r="AD678" s="68" t="str">
        <f>IF(ISERROR(AI678),"",IF(AG678=AG677+1,AD677*(1+'Retirement Calculator'!$B$6),AD677))</f>
        <v/>
      </c>
      <c r="AE678" s="135"/>
      <c r="AF678" s="83" t="str">
        <f>IF(AE678="","",NPER((1+'Retirement Calculator'!$B$15)/(1+'Retirement Calculator'!$B$14)-1,-12*AE678,AA678,,1))</f>
        <v/>
      </c>
      <c r="AG678" s="129" t="str">
        <f t="shared" si="206"/>
        <v/>
      </c>
      <c r="AH678" s="43" t="e">
        <f t="shared" si="207"/>
        <v>#N/A</v>
      </c>
      <c r="AI678" s="43" t="e">
        <f>IF(AI677&lt;'Retirement Calculator'!$B$68,AI677+1,NA())</f>
        <v>#N/A</v>
      </c>
      <c r="AJ678" s="47" t="str">
        <f>IF(ISERROR(AI678),"",IF(AG678=AG677+1,AJ677*(1+'Retirement Calculator'!$B$67),AJ677))</f>
        <v/>
      </c>
      <c r="AK678" s="43" t="e">
        <f>IF(ISERROR(AJ678),"",FV((1+'Retirement Calculator'!$B$56)^(1/12)-1,AI678,-AJ678,,0))</f>
        <v>#N/A</v>
      </c>
      <c r="AL678" s="47">
        <f>SUM($AJ$5:AJ678)</f>
        <v>15743347.467671828</v>
      </c>
      <c r="AN678" s="43" t="str">
        <f>IF(C678="","",SUM($C$5:C678))</f>
        <v/>
      </c>
      <c r="AP678" s="43" t="str">
        <f t="shared" si="208"/>
        <v/>
      </c>
      <c r="AQ678" s="43" t="e">
        <f t="shared" si="209"/>
        <v>#N/A</v>
      </c>
      <c r="AR678" s="43" t="e">
        <f>IF(AR677&lt;'Retirement Calculator'!$B$68,AR677+1,NA())</f>
        <v>#N/A</v>
      </c>
      <c r="AS678" s="45" t="str">
        <f>IF(ISERROR(AR678),"",IF(AP678=AP677+1,AS677*(1+'Retirement Calculator'!$B$67),AS677))</f>
        <v/>
      </c>
      <c r="AT678" s="43" t="e">
        <f>IF(ISERROR(AS678),"",FV((1+'Retirement Calculator'!$B$57)^(1/12)-1,AR678,-AS678,,0))</f>
        <v>#N/A</v>
      </c>
      <c r="AU678" s="47" t="e">
        <f>SUM($AJ$5:AS678)</f>
        <v>#N/A</v>
      </c>
      <c r="AW678" s="43" t="str">
        <f>IF(I678="","",SUM($I$5:I678))</f>
        <v/>
      </c>
      <c r="AY678" s="43" t="str">
        <f t="shared" si="210"/>
        <v/>
      </c>
      <c r="AZ678" s="43" t="e">
        <f t="shared" si="211"/>
        <v>#N/A</v>
      </c>
      <c r="BA678" s="43" t="e">
        <f>IF(BA677&lt;'Retirement Calculator'!$B$68,BA677+1,NA())</f>
        <v>#N/A</v>
      </c>
      <c r="BB678" s="45" t="str">
        <f>IF(ISERROR(BA678),"",IF(AY678=AY677+1,BB677*(1+'Retirement Calculator'!$B$67),BB677))</f>
        <v/>
      </c>
      <c r="BC678" s="43" t="e">
        <f>IF(ISERROR(BB678),"",FV((1+'Retirement Calculator'!$B$58)^(1/12)-1,BA678,-BB678,,0))</f>
        <v>#N/A</v>
      </c>
      <c r="BD678" s="47" t="e">
        <f>SUM($AJ$5:BB678)</f>
        <v>#N/A</v>
      </c>
      <c r="BF678" s="43" t="str">
        <f>IF(O678="","",SUM($O$5:O678))</f>
        <v/>
      </c>
      <c r="BH678" s="43" t="str">
        <f t="shared" si="212"/>
        <v/>
      </c>
      <c r="BI678" s="43" t="e">
        <f t="shared" si="213"/>
        <v>#N/A</v>
      </c>
      <c r="BJ678" s="43" t="e">
        <f>IF(BJ677&lt;'Retirement Calculator'!$B$68,BJ677+1,NA())</f>
        <v>#N/A</v>
      </c>
      <c r="BM678" s="43" t="str">
        <f t="shared" si="214"/>
        <v/>
      </c>
      <c r="BN678" s="43" t="e">
        <f t="shared" si="215"/>
        <v>#N/A</v>
      </c>
      <c r="BO678" s="43" t="e">
        <f>IF(BO677&lt;'Retirement Calculator'!$B$68,BO677+1,NA())</f>
        <v>#N/A</v>
      </c>
      <c r="BR678" s="43" t="str">
        <f t="shared" si="216"/>
        <v/>
      </c>
      <c r="BS678" s="43" t="e">
        <f t="shared" si="217"/>
        <v>#N/A</v>
      </c>
      <c r="BT678" s="43" t="e">
        <f>IF(BT677&lt;'Retirement Calculator'!$B$68,BT677+1,NA())</f>
        <v>#N/A</v>
      </c>
      <c r="BW678" s="43" t="str">
        <f t="shared" si="218"/>
        <v/>
      </c>
      <c r="BX678" s="43" t="e">
        <f t="shared" si="219"/>
        <v>#N/A</v>
      </c>
      <c r="BY678" s="43" t="e">
        <f>IF(BY677&lt;'Retirement Calculator'!$B$68,BY677+1,NA())</f>
        <v>#N/A</v>
      </c>
    </row>
    <row r="679" spans="1:77">
      <c r="A679" s="44"/>
      <c r="B679" s="12" t="e">
        <f xml:space="preserve"> IF(ISERROR(F679),NA(),AI679)</f>
        <v>#N/A</v>
      </c>
      <c r="C679" s="71"/>
      <c r="D679" s="104"/>
      <c r="E679" s="99"/>
      <c r="F679" s="102" t="e">
        <f t="shared" si="203"/>
        <v>#N/A</v>
      </c>
      <c r="G679" s="103" t="str">
        <f>IF(D679="","",(D679+G678)*(1+((1+'Retirement Calculator'!$B$56)^(1/12)-1)))</f>
        <v/>
      </c>
      <c r="H679" s="55" t="str">
        <f>IF(C679="","",FV((1+'Retirement Calculator'!$B$56)^(1/12)-1,AI679,-C679,,0))</f>
        <v/>
      </c>
      <c r="I679" s="71"/>
      <c r="J679" s="99"/>
      <c r="K679" s="99"/>
      <c r="L679" s="102" t="e">
        <f t="shared" si="204"/>
        <v>#N/A</v>
      </c>
      <c r="M679" s="12" t="str">
        <f>IF(I679="","",FV((1+'Retirement Calculator'!$B$57)^(1/12)-1,AR679,-I679,,0))</f>
        <v/>
      </c>
      <c r="N679" s="12" t="str">
        <f>IF(J679="","",(J679+N678)*(1+((1+'Retirement Calculator'!$B$57)^(1/12)-1)))</f>
        <v/>
      </c>
      <c r="O679" s="71"/>
      <c r="P679" s="71"/>
      <c r="Q679" s="99"/>
      <c r="R679" s="69" t="e">
        <f t="shared" si="205"/>
        <v>#N/A</v>
      </c>
      <c r="S679" s="12" t="str">
        <f>IF(O679="","",FV((1+'Retirement Calculator'!$B$58)^(1/12)-1,BA679,-O679,,0))</f>
        <v/>
      </c>
      <c r="T679" s="43" t="str">
        <f>IF(P679="","",(P679+T678)*(1+((1+'Retirement Calculator'!$B$58)^(1/12)-1)))</f>
        <v/>
      </c>
      <c r="U679" s="71"/>
      <c r="V679" s="99"/>
      <c r="W679" s="108" t="str">
        <f>IF(U679="","",(U679+W678)*(1+((1+'Retirement Calculator'!$C$65)^(1/12)-1)))</f>
        <v/>
      </c>
      <c r="X679" s="73">
        <f t="shared" si="200"/>
        <v>0</v>
      </c>
      <c r="Y679" s="83" t="str">
        <f>IF(ISERROR(B679),"",SUM($X$5:X679))</f>
        <v/>
      </c>
      <c r="Z679" s="73">
        <f t="shared" si="201"/>
        <v>0</v>
      </c>
      <c r="AA679" s="83" t="str">
        <f>IF(ISERROR(B679),"",IF(Z679=0,NA(),SUM($Z$5:Z679)))</f>
        <v/>
      </c>
      <c r="AB679" s="83">
        <f t="shared" si="202"/>
        <v>0</v>
      </c>
      <c r="AC679" s="83" t="str">
        <f>IF(ISERROR(B679),"",IF(AB679=0,NA(),SUM($AB$5:AB679)))</f>
        <v/>
      </c>
      <c r="AD679" s="68" t="str">
        <f>IF(ISERROR(AI679),"",IF(AG679=AG678+1,AD678*(1+'Retirement Calculator'!$B$6),AD678))</f>
        <v/>
      </c>
      <c r="AE679" s="135"/>
      <c r="AF679" s="83" t="str">
        <f>IF(AE679="","",NPER((1+'Retirement Calculator'!$B$15)/(1+'Retirement Calculator'!$B$14)-1,-12*AE679,AA679,,1))</f>
        <v/>
      </c>
      <c r="AG679" s="129" t="str">
        <f t="shared" si="206"/>
        <v/>
      </c>
      <c r="AH679" s="43" t="e">
        <f t="shared" si="207"/>
        <v>#N/A</v>
      </c>
      <c r="AI679" s="43" t="e">
        <f>IF(AI678&lt;'Retirement Calculator'!$B$68,AI678+1,NA())</f>
        <v>#N/A</v>
      </c>
      <c r="AJ679" s="47" t="str">
        <f>IF(ISERROR(AI679),"",IF(AG679=AG678+1,AJ678*(1+'Retirement Calculator'!$B$67),AJ678))</f>
        <v/>
      </c>
      <c r="AK679" s="43" t="e">
        <f>IF(ISERROR(AJ679),"",FV((1+'Retirement Calculator'!$B$56)^(1/12)-1,AI679,-AJ679,,0))</f>
        <v>#N/A</v>
      </c>
      <c r="AL679" s="47">
        <f>SUM($AJ$5:AJ679)</f>
        <v>15743347.467671828</v>
      </c>
      <c r="AN679" s="43" t="str">
        <f>IF(C679="","",SUM($C$5:C679))</f>
        <v/>
      </c>
      <c r="AP679" s="43" t="str">
        <f t="shared" si="208"/>
        <v/>
      </c>
      <c r="AQ679" s="43" t="e">
        <f t="shared" si="209"/>
        <v>#N/A</v>
      </c>
      <c r="AR679" s="43" t="e">
        <f>IF(AR678&lt;'Retirement Calculator'!$B$68,AR678+1,NA())</f>
        <v>#N/A</v>
      </c>
      <c r="AS679" s="45" t="str">
        <f>IF(ISERROR(AR679),"",IF(AP679=AP678+1,AS678*(1+'Retirement Calculator'!$B$67),AS678))</f>
        <v/>
      </c>
      <c r="AT679" s="43" t="e">
        <f>IF(ISERROR(AS679),"",FV((1+'Retirement Calculator'!$B$57)^(1/12)-1,AR679,-AS679,,0))</f>
        <v>#N/A</v>
      </c>
      <c r="AU679" s="47" t="e">
        <f>SUM($AJ$5:AS679)</f>
        <v>#N/A</v>
      </c>
      <c r="AW679" s="43" t="str">
        <f>IF(I679="","",SUM($I$5:I679))</f>
        <v/>
      </c>
      <c r="AY679" s="43" t="str">
        <f t="shared" si="210"/>
        <v/>
      </c>
      <c r="AZ679" s="43" t="e">
        <f t="shared" si="211"/>
        <v>#N/A</v>
      </c>
      <c r="BA679" s="43" t="e">
        <f>IF(BA678&lt;'Retirement Calculator'!$B$68,BA678+1,NA())</f>
        <v>#N/A</v>
      </c>
      <c r="BB679" s="45" t="str">
        <f>IF(ISERROR(BA679),"",IF(AY679=AY678+1,BB678*(1+'Retirement Calculator'!$B$67),BB678))</f>
        <v/>
      </c>
      <c r="BC679" s="43" t="e">
        <f>IF(ISERROR(BB679),"",FV((1+'Retirement Calculator'!$B$58)^(1/12)-1,BA679,-BB679,,0))</f>
        <v>#N/A</v>
      </c>
      <c r="BD679" s="47" t="e">
        <f>SUM($AJ$5:BB679)</f>
        <v>#N/A</v>
      </c>
      <c r="BF679" s="43" t="str">
        <f>IF(O679="","",SUM($O$5:O679))</f>
        <v/>
      </c>
      <c r="BH679" s="43" t="str">
        <f t="shared" si="212"/>
        <v/>
      </c>
      <c r="BI679" s="43" t="e">
        <f t="shared" si="213"/>
        <v>#N/A</v>
      </c>
      <c r="BJ679" s="43" t="e">
        <f>IF(BJ678&lt;'Retirement Calculator'!$B$68,BJ678+1,NA())</f>
        <v>#N/A</v>
      </c>
      <c r="BM679" s="43" t="str">
        <f t="shared" si="214"/>
        <v/>
      </c>
      <c r="BN679" s="43" t="e">
        <f t="shared" si="215"/>
        <v>#N/A</v>
      </c>
      <c r="BO679" s="43" t="e">
        <f>IF(BO678&lt;'Retirement Calculator'!$B$68,BO678+1,NA())</f>
        <v>#N/A</v>
      </c>
      <c r="BR679" s="43" t="str">
        <f t="shared" si="216"/>
        <v/>
      </c>
      <c r="BS679" s="43" t="e">
        <f t="shared" si="217"/>
        <v>#N/A</v>
      </c>
      <c r="BT679" s="43" t="e">
        <f>IF(BT678&lt;'Retirement Calculator'!$B$68,BT678+1,NA())</f>
        <v>#N/A</v>
      </c>
      <c r="BW679" s="43" t="str">
        <f t="shared" si="218"/>
        <v/>
      </c>
      <c r="BX679" s="43" t="e">
        <f t="shared" si="219"/>
        <v>#N/A</v>
      </c>
      <c r="BY679" s="43" t="e">
        <f>IF(BY678&lt;'Retirement Calculator'!$B$68,BY678+1,NA())</f>
        <v>#N/A</v>
      </c>
    </row>
    <row r="680" spans="1:77">
      <c r="A680" s="44"/>
      <c r="B680" s="12" t="e">
        <f xml:space="preserve"> IF(ISERROR(F680),NA(),AI680)</f>
        <v>#N/A</v>
      </c>
      <c r="C680" s="71"/>
      <c r="D680" s="104"/>
      <c r="E680" s="99"/>
      <c r="F680" s="102" t="e">
        <f t="shared" si="203"/>
        <v>#N/A</v>
      </c>
      <c r="G680" s="103" t="str">
        <f>IF(D680="","",(D680+G679)*(1+((1+'Retirement Calculator'!$B$56)^(1/12)-1)))</f>
        <v/>
      </c>
      <c r="H680" s="55" t="str">
        <f>IF(C680="","",FV((1+'Retirement Calculator'!$B$56)^(1/12)-1,AI680,-C680,,0))</f>
        <v/>
      </c>
      <c r="I680" s="71"/>
      <c r="J680" s="99"/>
      <c r="K680" s="99"/>
      <c r="L680" s="102" t="e">
        <f t="shared" si="204"/>
        <v>#N/A</v>
      </c>
      <c r="M680" s="12" t="str">
        <f>IF(I680="","",FV((1+'Retirement Calculator'!$B$57)^(1/12)-1,AR680,-I680,,0))</f>
        <v/>
      </c>
      <c r="N680" s="12" t="str">
        <f>IF(J680="","",(J680+N679)*(1+((1+'Retirement Calculator'!$B$57)^(1/12)-1)))</f>
        <v/>
      </c>
      <c r="O680" s="71"/>
      <c r="P680" s="71"/>
      <c r="Q680" s="99"/>
      <c r="R680" s="69" t="e">
        <f t="shared" si="205"/>
        <v>#N/A</v>
      </c>
      <c r="S680" s="12" t="str">
        <f>IF(O680="","",FV((1+'Retirement Calculator'!$B$58)^(1/12)-1,BA680,-O680,,0))</f>
        <v/>
      </c>
      <c r="T680" s="43" t="str">
        <f>IF(P680="","",(P680+T679)*(1+((1+'Retirement Calculator'!$B$58)^(1/12)-1)))</f>
        <v/>
      </c>
      <c r="U680" s="71"/>
      <c r="V680" s="99"/>
      <c r="W680" s="108" t="str">
        <f>IF(U680="","",(U680+W679)*(1+((1+'Retirement Calculator'!$C$65)^(1/12)-1)))</f>
        <v/>
      </c>
      <c r="X680" s="73">
        <f t="shared" si="200"/>
        <v>0</v>
      </c>
      <c r="Y680" s="83" t="str">
        <f>IF(ISERROR(B680),"",SUM($X$5:X680))</f>
        <v/>
      </c>
      <c r="Z680" s="73">
        <f t="shared" si="201"/>
        <v>0</v>
      </c>
      <c r="AA680" s="83" t="str">
        <f>IF(ISERROR(B680),"",IF(Z680=0,NA(),SUM($Z$5:Z680)))</f>
        <v/>
      </c>
      <c r="AB680" s="83">
        <f t="shared" si="202"/>
        <v>0</v>
      </c>
      <c r="AC680" s="83" t="str">
        <f>IF(ISERROR(B680),"",IF(AB680=0,NA(),SUM($AB$5:AB680)))</f>
        <v/>
      </c>
      <c r="AD680" s="68" t="str">
        <f>IF(ISERROR(AI680),"",IF(AG680=AG679+1,AD679*(1+'Retirement Calculator'!$B$6),AD679))</f>
        <v/>
      </c>
      <c r="AE680" s="135"/>
      <c r="AF680" s="83" t="str">
        <f>IF(AE680="","",NPER((1+'Retirement Calculator'!$B$15)/(1+'Retirement Calculator'!$B$14)-1,-12*AE680,AA680,,1))</f>
        <v/>
      </c>
      <c r="AG680" s="129" t="str">
        <f t="shared" si="206"/>
        <v/>
      </c>
      <c r="AH680" s="43" t="e">
        <f t="shared" si="207"/>
        <v>#N/A</v>
      </c>
      <c r="AI680" s="43" t="e">
        <f>IF(AI679&lt;'Retirement Calculator'!$B$68,AI679+1,NA())</f>
        <v>#N/A</v>
      </c>
      <c r="AJ680" s="47" t="str">
        <f>IF(ISERROR(AI680),"",IF(AG680=AG679+1,AJ679*(1+'Retirement Calculator'!$B$67),AJ679))</f>
        <v/>
      </c>
      <c r="AK680" s="43" t="e">
        <f>IF(ISERROR(AJ680),"",FV((1+'Retirement Calculator'!$B$56)^(1/12)-1,AI680,-AJ680,,0))</f>
        <v>#N/A</v>
      </c>
      <c r="AL680" s="47">
        <f>SUM($AJ$5:AJ680)</f>
        <v>15743347.467671828</v>
      </c>
      <c r="AN680" s="43" t="str">
        <f>IF(C680="","",SUM($C$5:C680))</f>
        <v/>
      </c>
      <c r="AP680" s="43" t="str">
        <f t="shared" si="208"/>
        <v/>
      </c>
      <c r="AQ680" s="43" t="e">
        <f t="shared" si="209"/>
        <v>#N/A</v>
      </c>
      <c r="AR680" s="43" t="e">
        <f>IF(AR679&lt;'Retirement Calculator'!$B$68,AR679+1,NA())</f>
        <v>#N/A</v>
      </c>
      <c r="AS680" s="45" t="str">
        <f>IF(ISERROR(AR680),"",IF(AP680=AP679+1,AS679*(1+'Retirement Calculator'!$B$67),AS679))</f>
        <v/>
      </c>
      <c r="AT680" s="43" t="e">
        <f>IF(ISERROR(AS680),"",FV((1+'Retirement Calculator'!$B$57)^(1/12)-1,AR680,-AS680,,0))</f>
        <v>#N/A</v>
      </c>
      <c r="AU680" s="47" t="e">
        <f>SUM($AJ$5:AS680)</f>
        <v>#N/A</v>
      </c>
      <c r="AW680" s="43" t="str">
        <f>IF(I680="","",SUM($I$5:I680))</f>
        <v/>
      </c>
      <c r="AY680" s="43" t="str">
        <f t="shared" si="210"/>
        <v/>
      </c>
      <c r="AZ680" s="43" t="e">
        <f t="shared" si="211"/>
        <v>#N/A</v>
      </c>
      <c r="BA680" s="43" t="e">
        <f>IF(BA679&lt;'Retirement Calculator'!$B$68,BA679+1,NA())</f>
        <v>#N/A</v>
      </c>
      <c r="BB680" s="45" t="str">
        <f>IF(ISERROR(BA680),"",IF(AY680=AY679+1,BB679*(1+'Retirement Calculator'!$B$67),BB679))</f>
        <v/>
      </c>
      <c r="BC680" s="43" t="e">
        <f>IF(ISERROR(BB680),"",FV((1+'Retirement Calculator'!$B$58)^(1/12)-1,BA680,-BB680,,0))</f>
        <v>#N/A</v>
      </c>
      <c r="BD680" s="47" t="e">
        <f>SUM($AJ$5:BB680)</f>
        <v>#N/A</v>
      </c>
      <c r="BF680" s="43" t="str">
        <f>IF(O680="","",SUM($O$5:O680))</f>
        <v/>
      </c>
      <c r="BH680" s="43" t="str">
        <f t="shared" si="212"/>
        <v/>
      </c>
      <c r="BI680" s="43" t="e">
        <f t="shared" si="213"/>
        <v>#N/A</v>
      </c>
      <c r="BJ680" s="43" t="e">
        <f>IF(BJ679&lt;'Retirement Calculator'!$B$68,BJ679+1,NA())</f>
        <v>#N/A</v>
      </c>
      <c r="BM680" s="43" t="str">
        <f t="shared" si="214"/>
        <v/>
      </c>
      <c r="BN680" s="43" t="e">
        <f t="shared" si="215"/>
        <v>#N/A</v>
      </c>
      <c r="BO680" s="43" t="e">
        <f>IF(BO679&lt;'Retirement Calculator'!$B$68,BO679+1,NA())</f>
        <v>#N/A</v>
      </c>
      <c r="BR680" s="43" t="str">
        <f t="shared" si="216"/>
        <v/>
      </c>
      <c r="BS680" s="43" t="e">
        <f t="shared" si="217"/>
        <v>#N/A</v>
      </c>
      <c r="BT680" s="43" t="e">
        <f>IF(BT679&lt;'Retirement Calculator'!$B$68,BT679+1,NA())</f>
        <v>#N/A</v>
      </c>
      <c r="BW680" s="43" t="str">
        <f t="shared" si="218"/>
        <v/>
      </c>
      <c r="BX680" s="43" t="e">
        <f t="shared" si="219"/>
        <v>#N/A</v>
      </c>
      <c r="BY680" s="43" t="e">
        <f>IF(BY679&lt;'Retirement Calculator'!$B$68,BY679+1,NA())</f>
        <v>#N/A</v>
      </c>
    </row>
    <row r="681" spans="1:77">
      <c r="A681" s="44"/>
      <c r="B681" s="12" t="e">
        <f xml:space="preserve"> IF(ISERROR(F681),NA(),AI681)</f>
        <v>#N/A</v>
      </c>
      <c r="C681" s="71"/>
      <c r="D681" s="104"/>
      <c r="E681" s="99"/>
      <c r="F681" s="102" t="e">
        <f t="shared" si="203"/>
        <v>#N/A</v>
      </c>
      <c r="G681" s="103" t="str">
        <f>IF(D681="","",(D681+G680)*(1+((1+'Retirement Calculator'!$B$56)^(1/12)-1)))</f>
        <v/>
      </c>
      <c r="H681" s="55" t="str">
        <f>IF(C681="","",FV((1+'Retirement Calculator'!$B$56)^(1/12)-1,AI681,-C681,,0))</f>
        <v/>
      </c>
      <c r="I681" s="71"/>
      <c r="J681" s="99"/>
      <c r="K681" s="99"/>
      <c r="L681" s="102" t="e">
        <f t="shared" si="204"/>
        <v>#N/A</v>
      </c>
      <c r="M681" s="12" t="str">
        <f>IF(I681="","",FV((1+'Retirement Calculator'!$B$57)^(1/12)-1,AR681,-I681,,0))</f>
        <v/>
      </c>
      <c r="N681" s="12" t="str">
        <f>IF(J681="","",(J681+N680)*(1+((1+'Retirement Calculator'!$B$57)^(1/12)-1)))</f>
        <v/>
      </c>
      <c r="O681" s="71"/>
      <c r="P681" s="71"/>
      <c r="Q681" s="99"/>
      <c r="R681" s="69" t="e">
        <f t="shared" si="205"/>
        <v>#N/A</v>
      </c>
      <c r="S681" s="12" t="str">
        <f>IF(O681="","",FV((1+'Retirement Calculator'!$B$58)^(1/12)-1,BA681,-O681,,0))</f>
        <v/>
      </c>
      <c r="T681" s="43" t="str">
        <f>IF(P681="","",(P681+T680)*(1+((1+'Retirement Calculator'!$B$58)^(1/12)-1)))</f>
        <v/>
      </c>
      <c r="U681" s="71"/>
      <c r="V681" s="99"/>
      <c r="W681" s="108" t="str">
        <f>IF(U681="","",(U681+W680)*(1+((1+'Retirement Calculator'!$C$65)^(1/12)-1)))</f>
        <v/>
      </c>
      <c r="X681" s="73">
        <f t="shared" si="200"/>
        <v>0</v>
      </c>
      <c r="Y681" s="83" t="str">
        <f>IF(ISERROR(B681),"",SUM($X$5:X681))</f>
        <v/>
      </c>
      <c r="Z681" s="73">
        <f t="shared" si="201"/>
        <v>0</v>
      </c>
      <c r="AA681" s="83" t="str">
        <f>IF(ISERROR(B681),"",IF(Z681=0,NA(),SUM($Z$5:Z681)))</f>
        <v/>
      </c>
      <c r="AB681" s="83">
        <f t="shared" si="202"/>
        <v>0</v>
      </c>
      <c r="AC681" s="83" t="str">
        <f>IF(ISERROR(B681),"",IF(AB681=0,NA(),SUM($AB$5:AB681)))</f>
        <v/>
      </c>
      <c r="AD681" s="68" t="str">
        <f>IF(ISERROR(AI681),"",IF(AG681=AG680+1,AD680*(1+'Retirement Calculator'!$B$6),AD680))</f>
        <v/>
      </c>
      <c r="AE681" s="135"/>
      <c r="AF681" s="83" t="str">
        <f>IF(AE681="","",NPER((1+'Retirement Calculator'!$B$15)/(1+'Retirement Calculator'!$B$14)-1,-12*AE681,AA681,,1))</f>
        <v/>
      </c>
      <c r="AG681" s="129" t="str">
        <f t="shared" si="206"/>
        <v/>
      </c>
      <c r="AH681" s="43" t="e">
        <f t="shared" si="207"/>
        <v>#N/A</v>
      </c>
      <c r="AI681" s="43" t="e">
        <f>IF(AI680&lt;'Retirement Calculator'!$B$68,AI680+1,NA())</f>
        <v>#N/A</v>
      </c>
      <c r="AJ681" s="47" t="str">
        <f>IF(ISERROR(AI681),"",IF(AG681=AG680+1,AJ680*(1+'Retirement Calculator'!$B$67),AJ680))</f>
        <v/>
      </c>
      <c r="AK681" s="43" t="e">
        <f>IF(ISERROR(AJ681),"",FV((1+'Retirement Calculator'!$B$56)^(1/12)-1,AI681,-AJ681,,0))</f>
        <v>#N/A</v>
      </c>
      <c r="AL681" s="47">
        <f>SUM($AJ$5:AJ681)</f>
        <v>15743347.467671828</v>
      </c>
      <c r="AN681" s="43" t="str">
        <f>IF(C681="","",SUM($C$5:C681))</f>
        <v/>
      </c>
      <c r="AP681" s="43" t="str">
        <f t="shared" si="208"/>
        <v/>
      </c>
      <c r="AQ681" s="43" t="e">
        <f t="shared" si="209"/>
        <v>#N/A</v>
      </c>
      <c r="AR681" s="43" t="e">
        <f>IF(AR680&lt;'Retirement Calculator'!$B$68,AR680+1,NA())</f>
        <v>#N/A</v>
      </c>
      <c r="AS681" s="45" t="str">
        <f>IF(ISERROR(AR681),"",IF(AP681=AP680+1,AS680*(1+'Retirement Calculator'!$B$67),AS680))</f>
        <v/>
      </c>
      <c r="AT681" s="43" t="e">
        <f>IF(ISERROR(AS681),"",FV((1+'Retirement Calculator'!$B$57)^(1/12)-1,AR681,-AS681,,0))</f>
        <v>#N/A</v>
      </c>
      <c r="AU681" s="47" t="e">
        <f>SUM($AJ$5:AS681)</f>
        <v>#N/A</v>
      </c>
      <c r="AW681" s="43" t="str">
        <f>IF(I681="","",SUM($I$5:I681))</f>
        <v/>
      </c>
      <c r="AY681" s="43" t="str">
        <f t="shared" si="210"/>
        <v/>
      </c>
      <c r="AZ681" s="43" t="e">
        <f t="shared" si="211"/>
        <v>#N/A</v>
      </c>
      <c r="BA681" s="43" t="e">
        <f>IF(BA680&lt;'Retirement Calculator'!$B$68,BA680+1,NA())</f>
        <v>#N/A</v>
      </c>
      <c r="BB681" s="45" t="str">
        <f>IF(ISERROR(BA681),"",IF(AY681=AY680+1,BB680*(1+'Retirement Calculator'!$B$67),BB680))</f>
        <v/>
      </c>
      <c r="BC681" s="43" t="e">
        <f>IF(ISERROR(BB681),"",FV((1+'Retirement Calculator'!$B$58)^(1/12)-1,BA681,-BB681,,0))</f>
        <v>#N/A</v>
      </c>
      <c r="BD681" s="47" t="e">
        <f>SUM($AJ$5:BB681)</f>
        <v>#N/A</v>
      </c>
      <c r="BF681" s="43" t="str">
        <f>IF(O681="","",SUM($O$5:O681))</f>
        <v/>
      </c>
      <c r="BH681" s="43" t="str">
        <f t="shared" si="212"/>
        <v/>
      </c>
      <c r="BI681" s="43" t="e">
        <f t="shared" si="213"/>
        <v>#N/A</v>
      </c>
      <c r="BJ681" s="43" t="e">
        <f>IF(BJ680&lt;'Retirement Calculator'!$B$68,BJ680+1,NA())</f>
        <v>#N/A</v>
      </c>
      <c r="BM681" s="43" t="str">
        <f t="shared" si="214"/>
        <v/>
      </c>
      <c r="BN681" s="43" t="e">
        <f t="shared" si="215"/>
        <v>#N/A</v>
      </c>
      <c r="BO681" s="43" t="e">
        <f>IF(BO680&lt;'Retirement Calculator'!$B$68,BO680+1,NA())</f>
        <v>#N/A</v>
      </c>
      <c r="BR681" s="43" t="str">
        <f t="shared" si="216"/>
        <v/>
      </c>
      <c r="BS681" s="43" t="e">
        <f t="shared" si="217"/>
        <v>#N/A</v>
      </c>
      <c r="BT681" s="43" t="e">
        <f>IF(BT680&lt;'Retirement Calculator'!$B$68,BT680+1,NA())</f>
        <v>#N/A</v>
      </c>
      <c r="BW681" s="43" t="str">
        <f t="shared" si="218"/>
        <v/>
      </c>
      <c r="BX681" s="43" t="e">
        <f t="shared" si="219"/>
        <v>#N/A</v>
      </c>
      <c r="BY681" s="43" t="e">
        <f>IF(BY680&lt;'Retirement Calculator'!$B$68,BY680+1,NA())</f>
        <v>#N/A</v>
      </c>
    </row>
    <row r="682" spans="1:77">
      <c r="A682" s="44"/>
      <c r="B682" s="12" t="e">
        <f xml:space="preserve"> IF(ISERROR(F682),NA(),AI682)</f>
        <v>#N/A</v>
      </c>
      <c r="C682" s="71"/>
      <c r="D682" s="104"/>
      <c r="E682" s="99"/>
      <c r="F682" s="102" t="e">
        <f t="shared" si="203"/>
        <v>#N/A</v>
      </c>
      <c r="G682" s="103" t="str">
        <f>IF(D682="","",(D682+G681)*(1+((1+'Retirement Calculator'!$B$56)^(1/12)-1)))</f>
        <v/>
      </c>
      <c r="H682" s="55" t="str">
        <f>IF(C682="","",FV((1+'Retirement Calculator'!$B$56)^(1/12)-1,AI682,-C682,,0))</f>
        <v/>
      </c>
      <c r="I682" s="71"/>
      <c r="J682" s="99"/>
      <c r="K682" s="99"/>
      <c r="L682" s="102" t="e">
        <f t="shared" si="204"/>
        <v>#N/A</v>
      </c>
      <c r="M682" s="12" t="str">
        <f>IF(I682="","",FV((1+'Retirement Calculator'!$B$57)^(1/12)-1,AR682,-I682,,0))</f>
        <v/>
      </c>
      <c r="N682" s="12" t="str">
        <f>IF(J682="","",(J682+N681)*(1+((1+'Retirement Calculator'!$B$57)^(1/12)-1)))</f>
        <v/>
      </c>
      <c r="O682" s="71"/>
      <c r="P682" s="71"/>
      <c r="Q682" s="99"/>
      <c r="R682" s="69" t="e">
        <f t="shared" si="205"/>
        <v>#N/A</v>
      </c>
      <c r="S682" s="12" t="str">
        <f>IF(O682="","",FV((1+'Retirement Calculator'!$B$58)^(1/12)-1,BA682,-O682,,0))</f>
        <v/>
      </c>
      <c r="T682" s="43" t="str">
        <f>IF(P682="","",(P682+T681)*(1+((1+'Retirement Calculator'!$B$58)^(1/12)-1)))</f>
        <v/>
      </c>
      <c r="U682" s="71"/>
      <c r="V682" s="99"/>
      <c r="W682" s="108" t="str">
        <f>IF(U682="","",(U682+W681)*(1+((1+'Retirement Calculator'!$C$65)^(1/12)-1)))</f>
        <v/>
      </c>
      <c r="X682" s="73">
        <f t="shared" si="200"/>
        <v>0</v>
      </c>
      <c r="Y682" s="83" t="str">
        <f>IF(ISERROR(B682),"",SUM($X$5:X682))</f>
        <v/>
      </c>
      <c r="Z682" s="73">
        <f t="shared" si="201"/>
        <v>0</v>
      </c>
      <c r="AA682" s="83" t="str">
        <f>IF(ISERROR(B682),"",IF(Z682=0,NA(),SUM($Z$5:Z682)))</f>
        <v/>
      </c>
      <c r="AB682" s="83">
        <f t="shared" si="202"/>
        <v>0</v>
      </c>
      <c r="AC682" s="83" t="str">
        <f>IF(ISERROR(B682),"",IF(AB682=0,NA(),SUM($AB$5:AB682)))</f>
        <v/>
      </c>
      <c r="AD682" s="68" t="str">
        <f>IF(ISERROR(AI682),"",IF(AG682=AG681+1,AD681*(1+'Retirement Calculator'!$B$6),AD681))</f>
        <v/>
      </c>
      <c r="AE682" s="135"/>
      <c r="AF682" s="83" t="str">
        <f>IF(AE682="","",NPER((1+'Retirement Calculator'!$B$15)/(1+'Retirement Calculator'!$B$14)-1,-12*AE682,AA682,,1))</f>
        <v/>
      </c>
      <c r="AG682" s="129" t="str">
        <f t="shared" si="206"/>
        <v/>
      </c>
      <c r="AH682" s="43" t="e">
        <f t="shared" si="207"/>
        <v>#N/A</v>
      </c>
      <c r="AI682" s="43" t="e">
        <f>IF(AI681&lt;'Retirement Calculator'!$B$68,AI681+1,NA())</f>
        <v>#N/A</v>
      </c>
      <c r="AJ682" s="47" t="str">
        <f>IF(ISERROR(AI682),"",IF(AG682=AG681+1,AJ681*(1+'Retirement Calculator'!$B$67),AJ681))</f>
        <v/>
      </c>
      <c r="AK682" s="43" t="e">
        <f>IF(ISERROR(AJ682),"",FV((1+'Retirement Calculator'!$B$56)^(1/12)-1,AI682,-AJ682,,0))</f>
        <v>#N/A</v>
      </c>
      <c r="AL682" s="47">
        <f>SUM($AJ$5:AJ682)</f>
        <v>15743347.467671828</v>
      </c>
      <c r="AN682" s="43" t="str">
        <f>IF(C682="","",SUM($C$5:C682))</f>
        <v/>
      </c>
      <c r="AP682" s="43" t="str">
        <f t="shared" si="208"/>
        <v/>
      </c>
      <c r="AQ682" s="43" t="e">
        <f t="shared" si="209"/>
        <v>#N/A</v>
      </c>
      <c r="AR682" s="43" t="e">
        <f>IF(AR681&lt;'Retirement Calculator'!$B$68,AR681+1,NA())</f>
        <v>#N/A</v>
      </c>
      <c r="AS682" s="45" t="str">
        <f>IF(ISERROR(AR682),"",IF(AP682=AP681+1,AS681*(1+'Retirement Calculator'!$B$67),AS681))</f>
        <v/>
      </c>
      <c r="AT682" s="43" t="e">
        <f>IF(ISERROR(AS682),"",FV((1+'Retirement Calculator'!$B$57)^(1/12)-1,AR682,-AS682,,0))</f>
        <v>#N/A</v>
      </c>
      <c r="AU682" s="47" t="e">
        <f>SUM($AJ$5:AS682)</f>
        <v>#N/A</v>
      </c>
      <c r="AW682" s="43" t="str">
        <f>IF(I682="","",SUM($I$5:I682))</f>
        <v/>
      </c>
      <c r="AY682" s="43" t="str">
        <f t="shared" si="210"/>
        <v/>
      </c>
      <c r="AZ682" s="43" t="e">
        <f t="shared" si="211"/>
        <v>#N/A</v>
      </c>
      <c r="BA682" s="43" t="e">
        <f>IF(BA681&lt;'Retirement Calculator'!$B$68,BA681+1,NA())</f>
        <v>#N/A</v>
      </c>
      <c r="BB682" s="45" t="str">
        <f>IF(ISERROR(BA682),"",IF(AY682=AY681+1,BB681*(1+'Retirement Calculator'!$B$67),BB681))</f>
        <v/>
      </c>
      <c r="BC682" s="43" t="e">
        <f>IF(ISERROR(BB682),"",FV((1+'Retirement Calculator'!$B$58)^(1/12)-1,BA682,-BB682,,0))</f>
        <v>#N/A</v>
      </c>
      <c r="BD682" s="47" t="e">
        <f>SUM($AJ$5:BB682)</f>
        <v>#N/A</v>
      </c>
      <c r="BF682" s="43" t="str">
        <f>IF(O682="","",SUM($O$5:O682))</f>
        <v/>
      </c>
      <c r="BH682" s="43" t="str">
        <f t="shared" si="212"/>
        <v/>
      </c>
      <c r="BI682" s="43" t="e">
        <f t="shared" si="213"/>
        <v>#N/A</v>
      </c>
      <c r="BJ682" s="43" t="e">
        <f>IF(BJ681&lt;'Retirement Calculator'!$B$68,BJ681+1,NA())</f>
        <v>#N/A</v>
      </c>
      <c r="BM682" s="43" t="str">
        <f t="shared" si="214"/>
        <v/>
      </c>
      <c r="BN682" s="43" t="e">
        <f t="shared" si="215"/>
        <v>#N/A</v>
      </c>
      <c r="BO682" s="43" t="e">
        <f>IF(BO681&lt;'Retirement Calculator'!$B$68,BO681+1,NA())</f>
        <v>#N/A</v>
      </c>
      <c r="BR682" s="43" t="str">
        <f t="shared" si="216"/>
        <v/>
      </c>
      <c r="BS682" s="43" t="e">
        <f t="shared" si="217"/>
        <v>#N/A</v>
      </c>
      <c r="BT682" s="43" t="e">
        <f>IF(BT681&lt;'Retirement Calculator'!$B$68,BT681+1,NA())</f>
        <v>#N/A</v>
      </c>
      <c r="BW682" s="43" t="str">
        <f t="shared" si="218"/>
        <v/>
      </c>
      <c r="BX682" s="43" t="e">
        <f t="shared" si="219"/>
        <v>#N/A</v>
      </c>
      <c r="BY682" s="43" t="e">
        <f>IF(BY681&lt;'Retirement Calculator'!$B$68,BY681+1,NA())</f>
        <v>#N/A</v>
      </c>
    </row>
    <row r="683" spans="1:77">
      <c r="A683" s="44"/>
      <c r="B683" s="12" t="e">
        <f xml:space="preserve"> IF(ISERROR(F683),NA(),AI683)</f>
        <v>#N/A</v>
      </c>
      <c r="C683" s="71"/>
      <c r="D683" s="104"/>
      <c r="E683" s="99"/>
      <c r="F683" s="102" t="e">
        <f t="shared" si="203"/>
        <v>#N/A</v>
      </c>
      <c r="G683" s="103" t="str">
        <f>IF(D683="","",(D683+G682)*(1+((1+'Retirement Calculator'!$B$56)^(1/12)-1)))</f>
        <v/>
      </c>
      <c r="H683" s="55" t="str">
        <f>IF(C683="","",FV((1+'Retirement Calculator'!$B$56)^(1/12)-1,AI683,-C683,,0))</f>
        <v/>
      </c>
      <c r="I683" s="71"/>
      <c r="J683" s="99"/>
      <c r="K683" s="99"/>
      <c r="L683" s="102" t="e">
        <f t="shared" si="204"/>
        <v>#N/A</v>
      </c>
      <c r="M683" s="12" t="str">
        <f>IF(I683="","",FV((1+'Retirement Calculator'!$B$57)^(1/12)-1,AR683,-I683,,0))</f>
        <v/>
      </c>
      <c r="N683" s="12" t="str">
        <f>IF(J683="","",(J683+N682)*(1+((1+'Retirement Calculator'!$B$57)^(1/12)-1)))</f>
        <v/>
      </c>
      <c r="O683" s="71"/>
      <c r="P683" s="71"/>
      <c r="Q683" s="99"/>
      <c r="R683" s="69" t="e">
        <f t="shared" si="205"/>
        <v>#N/A</v>
      </c>
      <c r="S683" s="12" t="str">
        <f>IF(O683="","",FV((1+'Retirement Calculator'!$B$58)^(1/12)-1,BA683,-O683,,0))</f>
        <v/>
      </c>
      <c r="T683" s="43" t="str">
        <f>IF(P683="","",(P683+T682)*(1+((1+'Retirement Calculator'!$B$58)^(1/12)-1)))</f>
        <v/>
      </c>
      <c r="U683" s="71"/>
      <c r="V683" s="99"/>
      <c r="W683" s="108" t="str">
        <f>IF(U683="","",(U683+W682)*(1+((1+'Retirement Calculator'!$C$65)^(1/12)-1)))</f>
        <v/>
      </c>
      <c r="X683" s="73">
        <f t="shared" si="200"/>
        <v>0</v>
      </c>
      <c r="Y683" s="83" t="str">
        <f>IF(ISERROR(B683),"",SUM($X$5:X683))</f>
        <v/>
      </c>
      <c r="Z683" s="73">
        <f t="shared" si="201"/>
        <v>0</v>
      </c>
      <c r="AA683" s="83" t="str">
        <f>IF(ISERROR(B683),"",IF(Z683=0,NA(),SUM($Z$5:Z683)))</f>
        <v/>
      </c>
      <c r="AB683" s="83">
        <f t="shared" si="202"/>
        <v>0</v>
      </c>
      <c r="AC683" s="83" t="str">
        <f>IF(ISERROR(B683),"",IF(AB683=0,NA(),SUM($AB$5:AB683)))</f>
        <v/>
      </c>
      <c r="AD683" s="68" t="str">
        <f>IF(ISERROR(AI683),"",IF(AG683=AG682+1,AD682*(1+'Retirement Calculator'!$B$6),AD682))</f>
        <v/>
      </c>
      <c r="AE683" s="135"/>
      <c r="AF683" s="83" t="str">
        <f>IF(AE683="","",NPER((1+'Retirement Calculator'!$B$15)/(1+'Retirement Calculator'!$B$14)-1,-12*AE683,AA683,,1))</f>
        <v/>
      </c>
      <c r="AG683" s="129" t="str">
        <f t="shared" si="206"/>
        <v/>
      </c>
      <c r="AH683" s="43" t="e">
        <f t="shared" si="207"/>
        <v>#N/A</v>
      </c>
      <c r="AI683" s="43" t="e">
        <f>IF(AI682&lt;'Retirement Calculator'!$B$68,AI682+1,NA())</f>
        <v>#N/A</v>
      </c>
      <c r="AJ683" s="47" t="str">
        <f>IF(ISERROR(AI683),"",IF(AG683=AG682+1,AJ682*(1+'Retirement Calculator'!$B$67),AJ682))</f>
        <v/>
      </c>
      <c r="AK683" s="43" t="e">
        <f>IF(ISERROR(AJ683),"",FV((1+'Retirement Calculator'!$B$56)^(1/12)-1,AI683,-AJ683,,0))</f>
        <v>#N/A</v>
      </c>
      <c r="AL683" s="47">
        <f>SUM($AJ$5:AJ683)</f>
        <v>15743347.467671828</v>
      </c>
      <c r="AN683" s="43" t="str">
        <f>IF(C683="","",SUM($C$5:C683))</f>
        <v/>
      </c>
      <c r="AP683" s="43" t="str">
        <f t="shared" si="208"/>
        <v/>
      </c>
      <c r="AQ683" s="43" t="e">
        <f t="shared" si="209"/>
        <v>#N/A</v>
      </c>
      <c r="AR683" s="43" t="e">
        <f>IF(AR682&lt;'Retirement Calculator'!$B$68,AR682+1,NA())</f>
        <v>#N/A</v>
      </c>
      <c r="AS683" s="45" t="str">
        <f>IF(ISERROR(AR683),"",IF(AP683=AP682+1,AS682*(1+'Retirement Calculator'!$B$67),AS682))</f>
        <v/>
      </c>
      <c r="AT683" s="43" t="e">
        <f>IF(ISERROR(AS683),"",FV((1+'Retirement Calculator'!$B$57)^(1/12)-1,AR683,-AS683,,0))</f>
        <v>#N/A</v>
      </c>
      <c r="AU683" s="47" t="e">
        <f>SUM($AJ$5:AS683)</f>
        <v>#N/A</v>
      </c>
      <c r="AW683" s="43" t="str">
        <f>IF(I683="","",SUM($I$5:I683))</f>
        <v/>
      </c>
      <c r="AY683" s="43" t="str">
        <f t="shared" si="210"/>
        <v/>
      </c>
      <c r="AZ683" s="43" t="e">
        <f t="shared" si="211"/>
        <v>#N/A</v>
      </c>
      <c r="BA683" s="43" t="e">
        <f>IF(BA682&lt;'Retirement Calculator'!$B$68,BA682+1,NA())</f>
        <v>#N/A</v>
      </c>
      <c r="BB683" s="45" t="str">
        <f>IF(ISERROR(BA683),"",IF(AY683=AY682+1,BB682*(1+'Retirement Calculator'!$B$67),BB682))</f>
        <v/>
      </c>
      <c r="BC683" s="43" t="e">
        <f>IF(ISERROR(BB683),"",FV((1+'Retirement Calculator'!$B$58)^(1/12)-1,BA683,-BB683,,0))</f>
        <v>#N/A</v>
      </c>
      <c r="BD683" s="47" t="e">
        <f>SUM($AJ$5:BB683)</f>
        <v>#N/A</v>
      </c>
      <c r="BF683" s="43" t="str">
        <f>IF(O683="","",SUM($O$5:O683))</f>
        <v/>
      </c>
      <c r="BH683" s="43" t="str">
        <f t="shared" si="212"/>
        <v/>
      </c>
      <c r="BI683" s="43" t="e">
        <f t="shared" si="213"/>
        <v>#N/A</v>
      </c>
      <c r="BJ683" s="43" t="e">
        <f>IF(BJ682&lt;'Retirement Calculator'!$B$68,BJ682+1,NA())</f>
        <v>#N/A</v>
      </c>
      <c r="BM683" s="43" t="str">
        <f t="shared" si="214"/>
        <v/>
      </c>
      <c r="BN683" s="43" t="e">
        <f t="shared" si="215"/>
        <v>#N/A</v>
      </c>
      <c r="BO683" s="43" t="e">
        <f>IF(BO682&lt;'Retirement Calculator'!$B$68,BO682+1,NA())</f>
        <v>#N/A</v>
      </c>
      <c r="BR683" s="43" t="str">
        <f t="shared" si="216"/>
        <v/>
      </c>
      <c r="BS683" s="43" t="e">
        <f t="shared" si="217"/>
        <v>#N/A</v>
      </c>
      <c r="BT683" s="43" t="e">
        <f>IF(BT682&lt;'Retirement Calculator'!$B$68,BT682+1,NA())</f>
        <v>#N/A</v>
      </c>
      <c r="BW683" s="43" t="str">
        <f t="shared" si="218"/>
        <v/>
      </c>
      <c r="BX683" s="43" t="e">
        <f t="shared" si="219"/>
        <v>#N/A</v>
      </c>
      <c r="BY683" s="43" t="e">
        <f>IF(BY682&lt;'Retirement Calculator'!$B$68,BY682+1,NA())</f>
        <v>#N/A</v>
      </c>
    </row>
    <row r="684" spans="1:77">
      <c r="A684" s="44"/>
      <c r="B684" s="12" t="e">
        <f xml:space="preserve"> IF(ISERROR(F684),NA(),AI684)</f>
        <v>#N/A</v>
      </c>
      <c r="C684" s="71"/>
      <c r="D684" s="104"/>
      <c r="E684" s="99"/>
      <c r="F684" s="102" t="e">
        <f t="shared" si="203"/>
        <v>#N/A</v>
      </c>
      <c r="G684" s="103" t="str">
        <f>IF(D684="","",(D684+G683)*(1+((1+'Retirement Calculator'!$B$56)^(1/12)-1)))</f>
        <v/>
      </c>
      <c r="H684" s="55" t="str">
        <f>IF(C684="","",FV((1+'Retirement Calculator'!$B$56)^(1/12)-1,AI684,-C684,,0))</f>
        <v/>
      </c>
      <c r="I684" s="71"/>
      <c r="J684" s="99"/>
      <c r="K684" s="99"/>
      <c r="L684" s="102" t="e">
        <f t="shared" si="204"/>
        <v>#N/A</v>
      </c>
      <c r="M684" s="12" t="str">
        <f>IF(I684="","",FV((1+'Retirement Calculator'!$B$57)^(1/12)-1,AR684,-I684,,0))</f>
        <v/>
      </c>
      <c r="N684" s="12" t="str">
        <f>IF(J684="","",(J684+N683)*(1+((1+'Retirement Calculator'!$B$57)^(1/12)-1)))</f>
        <v/>
      </c>
      <c r="O684" s="71"/>
      <c r="P684" s="71"/>
      <c r="Q684" s="99"/>
      <c r="R684" s="69" t="e">
        <f t="shared" si="205"/>
        <v>#N/A</v>
      </c>
      <c r="S684" s="12" t="str">
        <f>IF(O684="","",FV((1+'Retirement Calculator'!$B$58)^(1/12)-1,BA684,-O684,,0))</f>
        <v/>
      </c>
      <c r="T684" s="43" t="str">
        <f>IF(P684="","",(P684+T683)*(1+((1+'Retirement Calculator'!$B$58)^(1/12)-1)))</f>
        <v/>
      </c>
      <c r="U684" s="71"/>
      <c r="V684" s="99"/>
      <c r="W684" s="108" t="str">
        <f>IF(U684="","",(U684+W683)*(1+((1+'Retirement Calculator'!$C$65)^(1/12)-1)))</f>
        <v/>
      </c>
      <c r="X684" s="73">
        <f t="shared" si="200"/>
        <v>0</v>
      </c>
      <c r="Y684" s="83" t="str">
        <f>IF(ISERROR(B684),"",SUM($X$5:X684))</f>
        <v/>
      </c>
      <c r="Z684" s="73">
        <f t="shared" si="201"/>
        <v>0</v>
      </c>
      <c r="AA684" s="83" t="str">
        <f>IF(ISERROR(B684),"",IF(Z684=0,NA(),SUM($Z$5:Z684)))</f>
        <v/>
      </c>
      <c r="AB684" s="83">
        <f t="shared" si="202"/>
        <v>0</v>
      </c>
      <c r="AC684" s="83" t="str">
        <f>IF(ISERROR(B684),"",IF(AB684=0,NA(),SUM($AB$5:AB684)))</f>
        <v/>
      </c>
      <c r="AD684" s="68" t="str">
        <f>IF(ISERROR(AI684),"",IF(AG684=AG683+1,AD683*(1+'Retirement Calculator'!$B$6),AD683))</f>
        <v/>
      </c>
      <c r="AE684" s="135"/>
      <c r="AF684" s="83" t="str">
        <f>IF(AE684="","",NPER((1+'Retirement Calculator'!$B$15)/(1+'Retirement Calculator'!$B$14)-1,-12*AE684,AA684,,1))</f>
        <v/>
      </c>
      <c r="AG684" s="129" t="str">
        <f t="shared" si="206"/>
        <v/>
      </c>
      <c r="AH684" s="43" t="e">
        <f t="shared" si="207"/>
        <v>#N/A</v>
      </c>
      <c r="AI684" s="43" t="e">
        <f>IF(AI683&lt;'Retirement Calculator'!$B$68,AI683+1,NA())</f>
        <v>#N/A</v>
      </c>
      <c r="AJ684" s="47" t="str">
        <f>IF(ISERROR(AI684),"",IF(AG684=AG683+1,AJ683*(1+'Retirement Calculator'!$B$67),AJ683))</f>
        <v/>
      </c>
      <c r="AK684" s="43" t="e">
        <f>IF(ISERROR(AJ684),"",FV((1+'Retirement Calculator'!$B$56)^(1/12)-1,AI684,-AJ684,,0))</f>
        <v>#N/A</v>
      </c>
      <c r="AL684" s="47">
        <f>SUM($AJ$5:AJ684)</f>
        <v>15743347.467671828</v>
      </c>
      <c r="AN684" s="43" t="str">
        <f>IF(C684="","",SUM($C$5:C684))</f>
        <v/>
      </c>
      <c r="AP684" s="43" t="str">
        <f t="shared" si="208"/>
        <v/>
      </c>
      <c r="AQ684" s="43" t="e">
        <f t="shared" si="209"/>
        <v>#N/A</v>
      </c>
      <c r="AR684" s="43" t="e">
        <f>IF(AR683&lt;'Retirement Calculator'!$B$68,AR683+1,NA())</f>
        <v>#N/A</v>
      </c>
      <c r="AS684" s="45" t="str">
        <f>IF(ISERROR(AR684),"",IF(AP684=AP683+1,AS683*(1+'Retirement Calculator'!$B$67),AS683))</f>
        <v/>
      </c>
      <c r="AT684" s="43" t="e">
        <f>IF(ISERROR(AS684),"",FV((1+'Retirement Calculator'!$B$57)^(1/12)-1,AR684,-AS684,,0))</f>
        <v>#N/A</v>
      </c>
      <c r="AU684" s="47" t="e">
        <f>SUM($AJ$5:AS684)</f>
        <v>#N/A</v>
      </c>
      <c r="AW684" s="43" t="str">
        <f>IF(I684="","",SUM($I$5:I684))</f>
        <v/>
      </c>
      <c r="AY684" s="43" t="str">
        <f t="shared" si="210"/>
        <v/>
      </c>
      <c r="AZ684" s="43" t="e">
        <f t="shared" si="211"/>
        <v>#N/A</v>
      </c>
      <c r="BA684" s="43" t="e">
        <f>IF(BA683&lt;'Retirement Calculator'!$B$68,BA683+1,NA())</f>
        <v>#N/A</v>
      </c>
      <c r="BB684" s="45" t="str">
        <f>IF(ISERROR(BA684),"",IF(AY684=AY683+1,BB683*(1+'Retirement Calculator'!$B$67),BB683))</f>
        <v/>
      </c>
      <c r="BC684" s="43" t="e">
        <f>IF(ISERROR(BB684),"",FV((1+'Retirement Calculator'!$B$58)^(1/12)-1,BA684,-BB684,,0))</f>
        <v>#N/A</v>
      </c>
      <c r="BD684" s="47" t="e">
        <f>SUM($AJ$5:BB684)</f>
        <v>#N/A</v>
      </c>
      <c r="BF684" s="43" t="str">
        <f>IF(O684="","",SUM($O$5:O684))</f>
        <v/>
      </c>
      <c r="BH684" s="43" t="str">
        <f t="shared" si="212"/>
        <v/>
      </c>
      <c r="BI684" s="43" t="e">
        <f t="shared" si="213"/>
        <v>#N/A</v>
      </c>
      <c r="BJ684" s="43" t="e">
        <f>IF(BJ683&lt;'Retirement Calculator'!$B$68,BJ683+1,NA())</f>
        <v>#N/A</v>
      </c>
      <c r="BM684" s="43" t="str">
        <f t="shared" si="214"/>
        <v/>
      </c>
      <c r="BN684" s="43" t="e">
        <f t="shared" si="215"/>
        <v>#N/A</v>
      </c>
      <c r="BO684" s="43" t="e">
        <f>IF(BO683&lt;'Retirement Calculator'!$B$68,BO683+1,NA())</f>
        <v>#N/A</v>
      </c>
      <c r="BR684" s="43" t="str">
        <f t="shared" si="216"/>
        <v/>
      </c>
      <c r="BS684" s="43" t="e">
        <f t="shared" si="217"/>
        <v>#N/A</v>
      </c>
      <c r="BT684" s="43" t="e">
        <f>IF(BT683&lt;'Retirement Calculator'!$B$68,BT683+1,NA())</f>
        <v>#N/A</v>
      </c>
      <c r="BW684" s="43" t="str">
        <f t="shared" si="218"/>
        <v/>
      </c>
      <c r="BX684" s="43" t="e">
        <f t="shared" si="219"/>
        <v>#N/A</v>
      </c>
      <c r="BY684" s="43" t="e">
        <f>IF(BY683&lt;'Retirement Calculator'!$B$68,BY683+1,NA())</f>
        <v>#N/A</v>
      </c>
    </row>
    <row r="685" spans="1:77">
      <c r="A685" s="44"/>
      <c r="B685" s="12" t="e">
        <f xml:space="preserve"> IF(ISERROR(F685),NA(),AI685)</f>
        <v>#N/A</v>
      </c>
      <c r="C685" s="71"/>
      <c r="D685" s="104"/>
      <c r="E685" s="99"/>
      <c r="F685" s="102" t="e">
        <f t="shared" si="203"/>
        <v>#N/A</v>
      </c>
      <c r="G685" s="103" t="str">
        <f>IF(D685="","",(D685+G684)*(1+((1+'Retirement Calculator'!$B$56)^(1/12)-1)))</f>
        <v/>
      </c>
      <c r="H685" s="55" t="str">
        <f>IF(C685="","",FV((1+'Retirement Calculator'!$B$56)^(1/12)-1,AI685,-C685,,0))</f>
        <v/>
      </c>
      <c r="I685" s="71"/>
      <c r="J685" s="99"/>
      <c r="K685" s="99"/>
      <c r="L685" s="102" t="e">
        <f t="shared" si="204"/>
        <v>#N/A</v>
      </c>
      <c r="M685" s="12" t="str">
        <f>IF(I685="","",FV((1+'Retirement Calculator'!$B$57)^(1/12)-1,AR685,-I685,,0))</f>
        <v/>
      </c>
      <c r="N685" s="12" t="str">
        <f>IF(J685="","",(J685+N684)*(1+((1+'Retirement Calculator'!$B$57)^(1/12)-1)))</f>
        <v/>
      </c>
      <c r="O685" s="71"/>
      <c r="P685" s="71"/>
      <c r="Q685" s="99"/>
      <c r="R685" s="69" t="e">
        <f t="shared" si="205"/>
        <v>#N/A</v>
      </c>
      <c r="S685" s="12" t="str">
        <f>IF(O685="","",FV((1+'Retirement Calculator'!$B$58)^(1/12)-1,BA685,-O685,,0))</f>
        <v/>
      </c>
      <c r="T685" s="43" t="str">
        <f>IF(P685="","",(P685+T684)*(1+((1+'Retirement Calculator'!$B$58)^(1/12)-1)))</f>
        <v/>
      </c>
      <c r="U685" s="71"/>
      <c r="V685" s="99"/>
      <c r="W685" s="108" t="str">
        <f>IF(U685="","",(U685+W684)*(1+((1+'Retirement Calculator'!$C$65)^(1/12)-1)))</f>
        <v/>
      </c>
      <c r="X685" s="73">
        <f t="shared" si="200"/>
        <v>0</v>
      </c>
      <c r="Y685" s="83" t="str">
        <f>IF(ISERROR(B685),"",SUM($X$5:X685))</f>
        <v/>
      </c>
      <c r="Z685" s="73">
        <f t="shared" si="201"/>
        <v>0</v>
      </c>
      <c r="AA685" s="83" t="str">
        <f>IF(ISERROR(B685),"",IF(Z685=0,NA(),SUM($Z$5:Z685)))</f>
        <v/>
      </c>
      <c r="AB685" s="83">
        <f t="shared" si="202"/>
        <v>0</v>
      </c>
      <c r="AC685" s="83" t="str">
        <f>IF(ISERROR(B685),"",IF(AB685=0,NA(),SUM($AB$5:AB685)))</f>
        <v/>
      </c>
      <c r="AD685" s="68" t="str">
        <f>IF(ISERROR(AI685),"",IF(AG685=AG684+1,AD684*(1+'Retirement Calculator'!$B$6),AD684))</f>
        <v/>
      </c>
      <c r="AE685" s="135"/>
      <c r="AF685" s="83" t="str">
        <f>IF(AE685="","",NPER((1+'Retirement Calculator'!$B$15)/(1+'Retirement Calculator'!$B$14)-1,-12*AE685,AA685,,1))</f>
        <v/>
      </c>
      <c r="AG685" s="129" t="str">
        <f t="shared" si="206"/>
        <v/>
      </c>
      <c r="AH685" s="43" t="e">
        <f t="shared" si="207"/>
        <v>#N/A</v>
      </c>
      <c r="AI685" s="43" t="e">
        <f>IF(AI684&lt;'Retirement Calculator'!$B$68,AI684+1,NA())</f>
        <v>#N/A</v>
      </c>
      <c r="AJ685" s="47" t="str">
        <f>IF(ISERROR(AI685),"",IF(AG685=AG684+1,AJ684*(1+'Retirement Calculator'!$B$67),AJ684))</f>
        <v/>
      </c>
      <c r="AK685" s="43" t="e">
        <f>IF(ISERROR(AJ685),"",FV((1+'Retirement Calculator'!$B$56)^(1/12)-1,AI685,-AJ685,,0))</f>
        <v>#N/A</v>
      </c>
      <c r="AL685" s="47">
        <f>SUM($AJ$5:AJ685)</f>
        <v>15743347.467671828</v>
      </c>
      <c r="AN685" s="43" t="str">
        <f>IF(C685="","",SUM($C$5:C685))</f>
        <v/>
      </c>
      <c r="AP685" s="43" t="str">
        <f t="shared" si="208"/>
        <v/>
      </c>
      <c r="AQ685" s="43" t="e">
        <f t="shared" si="209"/>
        <v>#N/A</v>
      </c>
      <c r="AR685" s="43" t="e">
        <f>IF(AR684&lt;'Retirement Calculator'!$B$68,AR684+1,NA())</f>
        <v>#N/A</v>
      </c>
      <c r="AS685" s="45" t="str">
        <f>IF(ISERROR(AR685),"",IF(AP685=AP684+1,AS684*(1+'Retirement Calculator'!$B$67),AS684))</f>
        <v/>
      </c>
      <c r="AT685" s="43" t="e">
        <f>IF(ISERROR(AS685),"",FV((1+'Retirement Calculator'!$B$57)^(1/12)-1,AR685,-AS685,,0))</f>
        <v>#N/A</v>
      </c>
      <c r="AU685" s="47" t="e">
        <f>SUM($AJ$5:AS685)</f>
        <v>#N/A</v>
      </c>
      <c r="AW685" s="43" t="str">
        <f>IF(I685="","",SUM($I$5:I685))</f>
        <v/>
      </c>
      <c r="AY685" s="43" t="str">
        <f t="shared" si="210"/>
        <v/>
      </c>
      <c r="AZ685" s="43" t="e">
        <f t="shared" si="211"/>
        <v>#N/A</v>
      </c>
      <c r="BA685" s="43" t="e">
        <f>IF(BA684&lt;'Retirement Calculator'!$B$68,BA684+1,NA())</f>
        <v>#N/A</v>
      </c>
      <c r="BB685" s="45" t="str">
        <f>IF(ISERROR(BA685),"",IF(AY685=AY684+1,BB684*(1+'Retirement Calculator'!$B$67),BB684))</f>
        <v/>
      </c>
      <c r="BC685" s="43" t="e">
        <f>IF(ISERROR(BB685),"",FV((1+'Retirement Calculator'!$B$58)^(1/12)-1,BA685,-BB685,,0))</f>
        <v>#N/A</v>
      </c>
      <c r="BD685" s="47" t="e">
        <f>SUM($AJ$5:BB685)</f>
        <v>#N/A</v>
      </c>
      <c r="BF685" s="43" t="str">
        <f>IF(O685="","",SUM($O$5:O685))</f>
        <v/>
      </c>
      <c r="BH685" s="43" t="str">
        <f t="shared" si="212"/>
        <v/>
      </c>
      <c r="BI685" s="43" t="e">
        <f t="shared" si="213"/>
        <v>#N/A</v>
      </c>
      <c r="BJ685" s="43" t="e">
        <f>IF(BJ684&lt;'Retirement Calculator'!$B$68,BJ684+1,NA())</f>
        <v>#N/A</v>
      </c>
      <c r="BM685" s="43" t="str">
        <f t="shared" si="214"/>
        <v/>
      </c>
      <c r="BN685" s="43" t="e">
        <f t="shared" si="215"/>
        <v>#N/A</v>
      </c>
      <c r="BO685" s="43" t="e">
        <f>IF(BO684&lt;'Retirement Calculator'!$B$68,BO684+1,NA())</f>
        <v>#N/A</v>
      </c>
      <c r="BR685" s="43" t="str">
        <f t="shared" si="216"/>
        <v/>
      </c>
      <c r="BS685" s="43" t="e">
        <f t="shared" si="217"/>
        <v>#N/A</v>
      </c>
      <c r="BT685" s="43" t="e">
        <f>IF(BT684&lt;'Retirement Calculator'!$B$68,BT684+1,NA())</f>
        <v>#N/A</v>
      </c>
      <c r="BW685" s="43" t="str">
        <f t="shared" si="218"/>
        <v/>
      </c>
      <c r="BX685" s="43" t="e">
        <f t="shared" si="219"/>
        <v>#N/A</v>
      </c>
      <c r="BY685" s="43" t="e">
        <f>IF(BY684&lt;'Retirement Calculator'!$B$68,BY684+1,NA())</f>
        <v>#N/A</v>
      </c>
    </row>
    <row r="686" spans="1:77">
      <c r="A686" s="44"/>
      <c r="B686" s="12" t="e">
        <f xml:space="preserve"> IF(ISERROR(F686),NA(),AI686)</f>
        <v>#N/A</v>
      </c>
      <c r="C686" s="71"/>
      <c r="D686" s="104"/>
      <c r="E686" s="99"/>
      <c r="F686" s="102" t="e">
        <f t="shared" si="203"/>
        <v>#N/A</v>
      </c>
      <c r="G686" s="103" t="str">
        <f>IF(D686="","",(D686+G685)*(1+((1+'Retirement Calculator'!$B$56)^(1/12)-1)))</f>
        <v/>
      </c>
      <c r="H686" s="55" t="str">
        <f>IF(C686="","",FV((1+'Retirement Calculator'!$B$56)^(1/12)-1,AI686,-C686,,0))</f>
        <v/>
      </c>
      <c r="I686" s="71"/>
      <c r="J686" s="99"/>
      <c r="K686" s="99"/>
      <c r="L686" s="102" t="e">
        <f t="shared" si="204"/>
        <v>#N/A</v>
      </c>
      <c r="M686" s="12" t="str">
        <f>IF(I686="","",FV((1+'Retirement Calculator'!$B$57)^(1/12)-1,AR686,-I686,,0))</f>
        <v/>
      </c>
      <c r="N686" s="12" t="str">
        <f>IF(J686="","",(J686+N685)*(1+((1+'Retirement Calculator'!$B$57)^(1/12)-1)))</f>
        <v/>
      </c>
      <c r="O686" s="71"/>
      <c r="P686" s="71"/>
      <c r="Q686" s="99"/>
      <c r="R686" s="69" t="e">
        <f t="shared" si="205"/>
        <v>#N/A</v>
      </c>
      <c r="S686" s="12" t="str">
        <f>IF(O686="","",FV((1+'Retirement Calculator'!$B$58)^(1/12)-1,BA686,-O686,,0))</f>
        <v/>
      </c>
      <c r="T686" s="43" t="str">
        <f>IF(P686="","",(P686+T685)*(1+((1+'Retirement Calculator'!$B$58)^(1/12)-1)))</f>
        <v/>
      </c>
      <c r="U686" s="71"/>
      <c r="V686" s="99"/>
      <c r="W686" s="108" t="str">
        <f>IF(U686="","",(U686+W685)*(1+((1+'Retirement Calculator'!$C$65)^(1/12)-1)))</f>
        <v/>
      </c>
      <c r="X686" s="73">
        <f t="shared" si="200"/>
        <v>0</v>
      </c>
      <c r="Y686" s="83" t="str">
        <f>IF(ISERROR(B686),"",SUM($X$5:X686))</f>
        <v/>
      </c>
      <c r="Z686" s="73">
        <f t="shared" si="201"/>
        <v>0</v>
      </c>
      <c r="AA686" s="83" t="str">
        <f>IF(ISERROR(B686),"",IF(Z686=0,NA(),SUM($Z$5:Z686)))</f>
        <v/>
      </c>
      <c r="AB686" s="83">
        <f t="shared" si="202"/>
        <v>0</v>
      </c>
      <c r="AC686" s="83" t="str">
        <f>IF(ISERROR(B686),"",IF(AB686=0,NA(),SUM($AB$5:AB686)))</f>
        <v/>
      </c>
      <c r="AD686" s="68" t="str">
        <f>IF(ISERROR(AI686),"",IF(AG686=AG685+1,AD685*(1+'Retirement Calculator'!$B$6),AD685))</f>
        <v/>
      </c>
      <c r="AE686" s="135"/>
      <c r="AF686" s="83" t="str">
        <f>IF(AE686="","",NPER((1+'Retirement Calculator'!$B$15)/(1+'Retirement Calculator'!$B$14)-1,-12*AE686,AA686,,1))</f>
        <v/>
      </c>
      <c r="AG686" s="129" t="str">
        <f t="shared" si="206"/>
        <v/>
      </c>
      <c r="AH686" s="43" t="e">
        <f t="shared" si="207"/>
        <v>#N/A</v>
      </c>
      <c r="AI686" s="43" t="e">
        <f>IF(AI685&lt;'Retirement Calculator'!$B$68,AI685+1,NA())</f>
        <v>#N/A</v>
      </c>
      <c r="AJ686" s="47" t="str">
        <f>IF(ISERROR(AI686),"",IF(AG686=AG685+1,AJ685*(1+'Retirement Calculator'!$B$67),AJ685))</f>
        <v/>
      </c>
      <c r="AK686" s="43" t="e">
        <f>IF(ISERROR(AJ686),"",FV((1+'Retirement Calculator'!$B$56)^(1/12)-1,AI686,-AJ686,,0))</f>
        <v>#N/A</v>
      </c>
      <c r="AL686" s="47">
        <f>SUM($AJ$5:AJ686)</f>
        <v>15743347.467671828</v>
      </c>
      <c r="AN686" s="43" t="str">
        <f>IF(C686="","",SUM($C$5:C686))</f>
        <v/>
      </c>
      <c r="AP686" s="43" t="str">
        <f t="shared" si="208"/>
        <v/>
      </c>
      <c r="AQ686" s="43" t="e">
        <f t="shared" si="209"/>
        <v>#N/A</v>
      </c>
      <c r="AR686" s="43" t="e">
        <f>IF(AR685&lt;'Retirement Calculator'!$B$68,AR685+1,NA())</f>
        <v>#N/A</v>
      </c>
      <c r="AS686" s="45" t="str">
        <f>IF(ISERROR(AR686),"",IF(AP686=AP685+1,AS685*(1+'Retirement Calculator'!$B$67),AS685))</f>
        <v/>
      </c>
      <c r="AT686" s="43" t="e">
        <f>IF(ISERROR(AS686),"",FV((1+'Retirement Calculator'!$B$57)^(1/12)-1,AR686,-AS686,,0))</f>
        <v>#N/A</v>
      </c>
      <c r="AU686" s="47" t="e">
        <f>SUM($AJ$5:AS686)</f>
        <v>#N/A</v>
      </c>
      <c r="AW686" s="43" t="str">
        <f>IF(I686="","",SUM($I$5:I686))</f>
        <v/>
      </c>
      <c r="AY686" s="43" t="str">
        <f t="shared" si="210"/>
        <v/>
      </c>
      <c r="AZ686" s="43" t="e">
        <f t="shared" si="211"/>
        <v>#N/A</v>
      </c>
      <c r="BA686" s="43" t="e">
        <f>IF(BA685&lt;'Retirement Calculator'!$B$68,BA685+1,NA())</f>
        <v>#N/A</v>
      </c>
      <c r="BB686" s="45" t="str">
        <f>IF(ISERROR(BA686),"",IF(AY686=AY685+1,BB685*(1+'Retirement Calculator'!$B$67),BB685))</f>
        <v/>
      </c>
      <c r="BC686" s="43" t="e">
        <f>IF(ISERROR(BB686),"",FV((1+'Retirement Calculator'!$B$58)^(1/12)-1,BA686,-BB686,,0))</f>
        <v>#N/A</v>
      </c>
      <c r="BD686" s="47" t="e">
        <f>SUM($AJ$5:BB686)</f>
        <v>#N/A</v>
      </c>
      <c r="BF686" s="43" t="str">
        <f>IF(O686="","",SUM($O$5:O686))</f>
        <v/>
      </c>
      <c r="BH686" s="43" t="str">
        <f t="shared" si="212"/>
        <v/>
      </c>
      <c r="BI686" s="43" t="e">
        <f t="shared" si="213"/>
        <v>#N/A</v>
      </c>
      <c r="BJ686" s="43" t="e">
        <f>IF(BJ685&lt;'Retirement Calculator'!$B$68,BJ685+1,NA())</f>
        <v>#N/A</v>
      </c>
      <c r="BM686" s="43" t="str">
        <f t="shared" si="214"/>
        <v/>
      </c>
      <c r="BN686" s="43" t="e">
        <f t="shared" si="215"/>
        <v>#N/A</v>
      </c>
      <c r="BO686" s="43" t="e">
        <f>IF(BO685&lt;'Retirement Calculator'!$B$68,BO685+1,NA())</f>
        <v>#N/A</v>
      </c>
      <c r="BR686" s="43" t="str">
        <f t="shared" si="216"/>
        <v/>
      </c>
      <c r="BS686" s="43" t="e">
        <f t="shared" si="217"/>
        <v>#N/A</v>
      </c>
      <c r="BT686" s="43" t="e">
        <f>IF(BT685&lt;'Retirement Calculator'!$B$68,BT685+1,NA())</f>
        <v>#N/A</v>
      </c>
      <c r="BW686" s="43" t="str">
        <f t="shared" si="218"/>
        <v/>
      </c>
      <c r="BX686" s="43" t="e">
        <f t="shared" si="219"/>
        <v>#N/A</v>
      </c>
      <c r="BY686" s="43" t="e">
        <f>IF(BY685&lt;'Retirement Calculator'!$B$68,BY685+1,NA())</f>
        <v>#N/A</v>
      </c>
    </row>
    <row r="687" spans="1:77">
      <c r="A687" s="44"/>
      <c r="B687" s="12" t="e">
        <f xml:space="preserve"> IF(ISERROR(F687),NA(),AI687)</f>
        <v>#N/A</v>
      </c>
      <c r="C687" s="71"/>
      <c r="D687" s="104"/>
      <c r="E687" s="99"/>
      <c r="F687" s="102" t="e">
        <f t="shared" si="203"/>
        <v>#N/A</v>
      </c>
      <c r="G687" s="103" t="str">
        <f>IF(D687="","",(D687+G686)*(1+((1+'Retirement Calculator'!$B$56)^(1/12)-1)))</f>
        <v/>
      </c>
      <c r="H687" s="55" t="str">
        <f>IF(C687="","",FV((1+'Retirement Calculator'!$B$56)^(1/12)-1,AI687,-C687,,0))</f>
        <v/>
      </c>
      <c r="I687" s="71"/>
      <c r="J687" s="99"/>
      <c r="K687" s="99"/>
      <c r="L687" s="102" t="e">
        <f t="shared" si="204"/>
        <v>#N/A</v>
      </c>
      <c r="M687" s="12" t="str">
        <f>IF(I687="","",FV((1+'Retirement Calculator'!$B$57)^(1/12)-1,AR687,-I687,,0))</f>
        <v/>
      </c>
      <c r="N687" s="12" t="str">
        <f>IF(J687="","",(J687+N686)*(1+((1+'Retirement Calculator'!$B$57)^(1/12)-1)))</f>
        <v/>
      </c>
      <c r="O687" s="71"/>
      <c r="P687" s="71"/>
      <c r="Q687" s="99"/>
      <c r="R687" s="69" t="e">
        <f t="shared" si="205"/>
        <v>#N/A</v>
      </c>
      <c r="S687" s="12" t="str">
        <f>IF(O687="","",FV((1+'Retirement Calculator'!$B$58)^(1/12)-1,BA687,-O687,,0))</f>
        <v/>
      </c>
      <c r="T687" s="43" t="str">
        <f>IF(P687="","",(P687+T686)*(1+((1+'Retirement Calculator'!$B$58)^(1/12)-1)))</f>
        <v/>
      </c>
      <c r="U687" s="71"/>
      <c r="V687" s="99"/>
      <c r="W687" s="108" t="str">
        <f>IF(U687="","",(U687+W686)*(1+((1+'Retirement Calculator'!$C$65)^(1/12)-1)))</f>
        <v/>
      </c>
      <c r="X687" s="73">
        <f t="shared" si="200"/>
        <v>0</v>
      </c>
      <c r="Y687" s="83" t="str">
        <f>IF(ISERROR(B687),"",SUM($X$5:X687))</f>
        <v/>
      </c>
      <c r="Z687" s="73">
        <f t="shared" si="201"/>
        <v>0</v>
      </c>
      <c r="AA687" s="83" t="str">
        <f>IF(ISERROR(B687),"",IF(Z687=0,NA(),SUM($Z$5:Z687)))</f>
        <v/>
      </c>
      <c r="AB687" s="83">
        <f t="shared" si="202"/>
        <v>0</v>
      </c>
      <c r="AC687" s="83" t="str">
        <f>IF(ISERROR(B687),"",IF(AB687=0,NA(),SUM($AB$5:AB687)))</f>
        <v/>
      </c>
      <c r="AD687" s="68" t="str">
        <f>IF(ISERROR(AI687),"",IF(AG687=AG686+1,AD686*(1+'Retirement Calculator'!$B$6),AD686))</f>
        <v/>
      </c>
      <c r="AE687" s="135"/>
      <c r="AF687" s="83" t="str">
        <f>IF(AE687="","",NPER((1+'Retirement Calculator'!$B$15)/(1+'Retirement Calculator'!$B$14)-1,-12*AE687,AA687,,1))</f>
        <v/>
      </c>
      <c r="AG687" s="129" t="str">
        <f t="shared" si="206"/>
        <v/>
      </c>
      <c r="AH687" s="43" t="e">
        <f t="shared" si="207"/>
        <v>#N/A</v>
      </c>
      <c r="AI687" s="43" t="e">
        <f>IF(AI686&lt;'Retirement Calculator'!$B$68,AI686+1,NA())</f>
        <v>#N/A</v>
      </c>
      <c r="AJ687" s="47" t="str">
        <f>IF(ISERROR(AI687),"",IF(AG687=AG686+1,AJ686*(1+'Retirement Calculator'!$B$67),AJ686))</f>
        <v/>
      </c>
      <c r="AK687" s="43" t="e">
        <f>IF(ISERROR(AJ687),"",FV((1+'Retirement Calculator'!$B$56)^(1/12)-1,AI687,-AJ687,,0))</f>
        <v>#N/A</v>
      </c>
      <c r="AL687" s="47">
        <f>SUM($AJ$5:AJ687)</f>
        <v>15743347.467671828</v>
      </c>
      <c r="AN687" s="43" t="str">
        <f>IF(C687="","",SUM($C$5:C687))</f>
        <v/>
      </c>
      <c r="AP687" s="43" t="str">
        <f t="shared" si="208"/>
        <v/>
      </c>
      <c r="AQ687" s="43" t="e">
        <f t="shared" si="209"/>
        <v>#N/A</v>
      </c>
      <c r="AR687" s="43" t="e">
        <f>IF(AR686&lt;'Retirement Calculator'!$B$68,AR686+1,NA())</f>
        <v>#N/A</v>
      </c>
      <c r="AS687" s="45" t="str">
        <f>IF(ISERROR(AR687),"",IF(AP687=AP686+1,AS686*(1+'Retirement Calculator'!$B$67),AS686))</f>
        <v/>
      </c>
      <c r="AT687" s="43" t="e">
        <f>IF(ISERROR(AS687),"",FV((1+'Retirement Calculator'!$B$57)^(1/12)-1,AR687,-AS687,,0))</f>
        <v>#N/A</v>
      </c>
      <c r="AU687" s="47" t="e">
        <f>SUM($AJ$5:AS687)</f>
        <v>#N/A</v>
      </c>
      <c r="AW687" s="43" t="str">
        <f>IF(I687="","",SUM($I$5:I687))</f>
        <v/>
      </c>
      <c r="AY687" s="43" t="str">
        <f t="shared" si="210"/>
        <v/>
      </c>
      <c r="AZ687" s="43" t="e">
        <f t="shared" si="211"/>
        <v>#N/A</v>
      </c>
      <c r="BA687" s="43" t="e">
        <f>IF(BA686&lt;'Retirement Calculator'!$B$68,BA686+1,NA())</f>
        <v>#N/A</v>
      </c>
      <c r="BB687" s="45" t="str">
        <f>IF(ISERROR(BA687),"",IF(AY687=AY686+1,BB686*(1+'Retirement Calculator'!$B$67),BB686))</f>
        <v/>
      </c>
      <c r="BC687" s="43" t="e">
        <f>IF(ISERROR(BB687),"",FV((1+'Retirement Calculator'!$B$58)^(1/12)-1,BA687,-BB687,,0))</f>
        <v>#N/A</v>
      </c>
      <c r="BD687" s="47" t="e">
        <f>SUM($AJ$5:BB687)</f>
        <v>#N/A</v>
      </c>
      <c r="BF687" s="43" t="str">
        <f>IF(O687="","",SUM($O$5:O687))</f>
        <v/>
      </c>
      <c r="BH687" s="43" t="str">
        <f t="shared" si="212"/>
        <v/>
      </c>
      <c r="BI687" s="43" t="e">
        <f t="shared" si="213"/>
        <v>#N/A</v>
      </c>
      <c r="BJ687" s="43" t="e">
        <f>IF(BJ686&lt;'Retirement Calculator'!$B$68,BJ686+1,NA())</f>
        <v>#N/A</v>
      </c>
      <c r="BM687" s="43" t="str">
        <f t="shared" si="214"/>
        <v/>
      </c>
      <c r="BN687" s="43" t="e">
        <f t="shared" si="215"/>
        <v>#N/A</v>
      </c>
      <c r="BO687" s="43" t="e">
        <f>IF(BO686&lt;'Retirement Calculator'!$B$68,BO686+1,NA())</f>
        <v>#N/A</v>
      </c>
      <c r="BR687" s="43" t="str">
        <f t="shared" si="216"/>
        <v/>
      </c>
      <c r="BS687" s="43" t="e">
        <f t="shared" si="217"/>
        <v>#N/A</v>
      </c>
      <c r="BT687" s="43" t="e">
        <f>IF(BT686&lt;'Retirement Calculator'!$B$68,BT686+1,NA())</f>
        <v>#N/A</v>
      </c>
      <c r="BW687" s="43" t="str">
        <f t="shared" si="218"/>
        <v/>
      </c>
      <c r="BX687" s="43" t="e">
        <f t="shared" si="219"/>
        <v>#N/A</v>
      </c>
      <c r="BY687" s="43" t="e">
        <f>IF(BY686&lt;'Retirement Calculator'!$B$68,BY686+1,NA())</f>
        <v>#N/A</v>
      </c>
    </row>
    <row r="688" spans="1:77">
      <c r="A688" s="44"/>
      <c r="B688" s="12" t="e">
        <f xml:space="preserve"> IF(ISERROR(F688),NA(),AI688)</f>
        <v>#N/A</v>
      </c>
      <c r="C688" s="71"/>
      <c r="D688" s="104"/>
      <c r="E688" s="99"/>
      <c r="F688" s="102" t="e">
        <f t="shared" si="203"/>
        <v>#N/A</v>
      </c>
      <c r="G688" s="103" t="str">
        <f>IF(D688="","",(D688+G687)*(1+((1+'Retirement Calculator'!$B$56)^(1/12)-1)))</f>
        <v/>
      </c>
      <c r="H688" s="55" t="str">
        <f>IF(C688="","",FV((1+'Retirement Calculator'!$B$56)^(1/12)-1,AI688,-C688,,0))</f>
        <v/>
      </c>
      <c r="I688" s="71"/>
      <c r="J688" s="99"/>
      <c r="K688" s="99"/>
      <c r="L688" s="102" t="e">
        <f t="shared" si="204"/>
        <v>#N/A</v>
      </c>
      <c r="M688" s="12" t="str">
        <f>IF(I688="","",FV((1+'Retirement Calculator'!$B$57)^(1/12)-1,AR688,-I688,,0))</f>
        <v/>
      </c>
      <c r="N688" s="12" t="str">
        <f>IF(J688="","",(J688+N687)*(1+((1+'Retirement Calculator'!$B$57)^(1/12)-1)))</f>
        <v/>
      </c>
      <c r="O688" s="71"/>
      <c r="P688" s="71"/>
      <c r="Q688" s="99"/>
      <c r="R688" s="69" t="e">
        <f t="shared" si="205"/>
        <v>#N/A</v>
      </c>
      <c r="S688" s="12" t="str">
        <f>IF(O688="","",FV((1+'Retirement Calculator'!$B$58)^(1/12)-1,BA688,-O688,,0))</f>
        <v/>
      </c>
      <c r="T688" s="43" t="str">
        <f>IF(P688="","",(P688+T687)*(1+((1+'Retirement Calculator'!$B$58)^(1/12)-1)))</f>
        <v/>
      </c>
      <c r="U688" s="71"/>
      <c r="V688" s="99"/>
      <c r="W688" s="108" t="str">
        <f>IF(U688="","",(U688+W687)*(1+((1+'Retirement Calculator'!$C$65)^(1/12)-1)))</f>
        <v/>
      </c>
      <c r="X688" s="73">
        <f t="shared" si="200"/>
        <v>0</v>
      </c>
      <c r="Y688" s="83" t="str">
        <f>IF(ISERROR(B688),"",SUM($X$5:X688))</f>
        <v/>
      </c>
      <c r="Z688" s="73">
        <f t="shared" si="201"/>
        <v>0</v>
      </c>
      <c r="AA688" s="83" t="str">
        <f>IF(ISERROR(B688),"",IF(Z688=0,NA(),SUM($Z$5:Z688)))</f>
        <v/>
      </c>
      <c r="AB688" s="83">
        <f t="shared" si="202"/>
        <v>0</v>
      </c>
      <c r="AC688" s="83" t="str">
        <f>IF(ISERROR(B688),"",IF(AB688=0,NA(),SUM($AB$5:AB688)))</f>
        <v/>
      </c>
      <c r="AD688" s="68" t="str">
        <f>IF(ISERROR(AI688),"",IF(AG688=AG687+1,AD687*(1+'Retirement Calculator'!$B$6),AD687))</f>
        <v/>
      </c>
      <c r="AE688" s="135"/>
      <c r="AF688" s="83" t="str">
        <f>IF(AE688="","",NPER((1+'Retirement Calculator'!$B$15)/(1+'Retirement Calculator'!$B$14)-1,-12*AE688,AA688,,1))</f>
        <v/>
      </c>
      <c r="AG688" s="129" t="str">
        <f t="shared" si="206"/>
        <v/>
      </c>
      <c r="AH688" s="43" t="e">
        <f t="shared" si="207"/>
        <v>#N/A</v>
      </c>
      <c r="AI688" s="43" t="e">
        <f>IF(AI687&lt;'Retirement Calculator'!$B$68,AI687+1,NA())</f>
        <v>#N/A</v>
      </c>
      <c r="AJ688" s="47" t="str">
        <f>IF(ISERROR(AI688),"",IF(AG688=AG687+1,AJ687*(1+'Retirement Calculator'!$B$67),AJ687))</f>
        <v/>
      </c>
      <c r="AK688" s="43" t="e">
        <f>IF(ISERROR(AJ688),"",FV((1+'Retirement Calculator'!$B$56)^(1/12)-1,AI688,-AJ688,,0))</f>
        <v>#N/A</v>
      </c>
      <c r="AL688" s="47">
        <f>SUM($AJ$5:AJ688)</f>
        <v>15743347.467671828</v>
      </c>
      <c r="AN688" s="43" t="str">
        <f>IF(C688="","",SUM($C$5:C688))</f>
        <v/>
      </c>
      <c r="AP688" s="43" t="str">
        <f t="shared" si="208"/>
        <v/>
      </c>
      <c r="AQ688" s="43" t="e">
        <f t="shared" si="209"/>
        <v>#N/A</v>
      </c>
      <c r="AR688" s="43" t="e">
        <f>IF(AR687&lt;'Retirement Calculator'!$B$68,AR687+1,NA())</f>
        <v>#N/A</v>
      </c>
      <c r="AS688" s="45" t="str">
        <f>IF(ISERROR(AR688),"",IF(AP688=AP687+1,AS687*(1+'Retirement Calculator'!$B$67),AS687))</f>
        <v/>
      </c>
      <c r="AT688" s="43" t="e">
        <f>IF(ISERROR(AS688),"",FV((1+'Retirement Calculator'!$B$57)^(1/12)-1,AR688,-AS688,,0))</f>
        <v>#N/A</v>
      </c>
      <c r="AU688" s="47" t="e">
        <f>SUM($AJ$5:AS688)</f>
        <v>#N/A</v>
      </c>
      <c r="AW688" s="43" t="str">
        <f>IF(I688="","",SUM($I$5:I688))</f>
        <v/>
      </c>
      <c r="AY688" s="43" t="str">
        <f t="shared" si="210"/>
        <v/>
      </c>
      <c r="AZ688" s="43" t="e">
        <f t="shared" si="211"/>
        <v>#N/A</v>
      </c>
      <c r="BA688" s="43" t="e">
        <f>IF(BA687&lt;'Retirement Calculator'!$B$68,BA687+1,NA())</f>
        <v>#N/A</v>
      </c>
      <c r="BB688" s="45" t="str">
        <f>IF(ISERROR(BA688),"",IF(AY688=AY687+1,BB687*(1+'Retirement Calculator'!$B$67),BB687))</f>
        <v/>
      </c>
      <c r="BC688" s="43" t="e">
        <f>IF(ISERROR(BB688),"",FV((1+'Retirement Calculator'!$B$58)^(1/12)-1,BA688,-BB688,,0))</f>
        <v>#N/A</v>
      </c>
      <c r="BD688" s="47" t="e">
        <f>SUM($AJ$5:BB688)</f>
        <v>#N/A</v>
      </c>
      <c r="BF688" s="43" t="str">
        <f>IF(O688="","",SUM($O$5:O688))</f>
        <v/>
      </c>
      <c r="BH688" s="43" t="str">
        <f t="shared" si="212"/>
        <v/>
      </c>
      <c r="BI688" s="43" t="e">
        <f t="shared" si="213"/>
        <v>#N/A</v>
      </c>
      <c r="BJ688" s="43" t="e">
        <f>IF(BJ687&lt;'Retirement Calculator'!$B$68,BJ687+1,NA())</f>
        <v>#N/A</v>
      </c>
      <c r="BM688" s="43" t="str">
        <f t="shared" si="214"/>
        <v/>
      </c>
      <c r="BN688" s="43" t="e">
        <f t="shared" si="215"/>
        <v>#N/A</v>
      </c>
      <c r="BO688" s="43" t="e">
        <f>IF(BO687&lt;'Retirement Calculator'!$B$68,BO687+1,NA())</f>
        <v>#N/A</v>
      </c>
      <c r="BR688" s="43" t="str">
        <f t="shared" si="216"/>
        <v/>
      </c>
      <c r="BS688" s="43" t="e">
        <f t="shared" si="217"/>
        <v>#N/A</v>
      </c>
      <c r="BT688" s="43" t="e">
        <f>IF(BT687&lt;'Retirement Calculator'!$B$68,BT687+1,NA())</f>
        <v>#N/A</v>
      </c>
      <c r="BW688" s="43" t="str">
        <f t="shared" si="218"/>
        <v/>
      </c>
      <c r="BX688" s="43" t="e">
        <f t="shared" si="219"/>
        <v>#N/A</v>
      </c>
      <c r="BY688" s="43" t="e">
        <f>IF(BY687&lt;'Retirement Calculator'!$B$68,BY687+1,NA())</f>
        <v>#N/A</v>
      </c>
    </row>
    <row r="689" spans="1:77">
      <c r="A689" s="44"/>
      <c r="B689" s="12" t="e">
        <f xml:space="preserve"> IF(ISERROR(F689),NA(),AI689)</f>
        <v>#N/A</v>
      </c>
      <c r="C689" s="71"/>
      <c r="D689" s="104"/>
      <c r="E689" s="99"/>
      <c r="F689" s="102" t="e">
        <f t="shared" si="203"/>
        <v>#N/A</v>
      </c>
      <c r="G689" s="103" t="str">
        <f>IF(D689="","",(D689+G688)*(1+((1+'Retirement Calculator'!$B$56)^(1/12)-1)))</f>
        <v/>
      </c>
      <c r="H689" s="55" t="str">
        <f>IF(C689="","",FV((1+'Retirement Calculator'!$B$56)^(1/12)-1,AI689,-C689,,0))</f>
        <v/>
      </c>
      <c r="I689" s="71"/>
      <c r="J689" s="99"/>
      <c r="K689" s="99"/>
      <c r="L689" s="102" t="e">
        <f t="shared" si="204"/>
        <v>#N/A</v>
      </c>
      <c r="M689" s="12" t="str">
        <f>IF(I689="","",FV((1+'Retirement Calculator'!$B$57)^(1/12)-1,AR689,-I689,,0))</f>
        <v/>
      </c>
      <c r="N689" s="12" t="str">
        <f>IF(J689="","",(J689+N688)*(1+((1+'Retirement Calculator'!$B$57)^(1/12)-1)))</f>
        <v/>
      </c>
      <c r="O689" s="71"/>
      <c r="P689" s="71"/>
      <c r="Q689" s="99"/>
      <c r="R689" s="69" t="e">
        <f t="shared" si="205"/>
        <v>#N/A</v>
      </c>
      <c r="S689" s="12" t="str">
        <f>IF(O689="","",FV((1+'Retirement Calculator'!$B$58)^(1/12)-1,BA689,-O689,,0))</f>
        <v/>
      </c>
      <c r="T689" s="43" t="str">
        <f>IF(P689="","",(P689+T688)*(1+((1+'Retirement Calculator'!$B$58)^(1/12)-1)))</f>
        <v/>
      </c>
      <c r="U689" s="71"/>
      <c r="V689" s="99"/>
      <c r="W689" s="108" t="str">
        <f>IF(U689="","",(U689+W688)*(1+((1+'Retirement Calculator'!$C$65)^(1/12)-1)))</f>
        <v/>
      </c>
      <c r="X689" s="73">
        <f t="shared" si="200"/>
        <v>0</v>
      </c>
      <c r="Y689" s="83" t="str">
        <f>IF(ISERROR(B689),"",SUM($X$5:X689))</f>
        <v/>
      </c>
      <c r="Z689" s="73">
        <f t="shared" si="201"/>
        <v>0</v>
      </c>
      <c r="AA689" s="83" t="str">
        <f>IF(ISERROR(B689),"",IF(Z689=0,NA(),SUM($Z$5:Z689)))</f>
        <v/>
      </c>
      <c r="AB689" s="83">
        <f t="shared" si="202"/>
        <v>0</v>
      </c>
      <c r="AC689" s="83" t="str">
        <f>IF(ISERROR(B689),"",IF(AB689=0,NA(),SUM($AB$5:AB689)))</f>
        <v/>
      </c>
      <c r="AD689" s="68" t="str">
        <f>IF(ISERROR(AI689),"",IF(AG689=AG688+1,AD688*(1+'Retirement Calculator'!$B$6),AD688))</f>
        <v/>
      </c>
      <c r="AE689" s="135"/>
      <c r="AF689" s="83" t="str">
        <f>IF(AE689="","",NPER((1+'Retirement Calculator'!$B$15)/(1+'Retirement Calculator'!$B$14)-1,-12*AE689,AA689,,1))</f>
        <v/>
      </c>
      <c r="AG689" s="129" t="str">
        <f t="shared" si="206"/>
        <v/>
      </c>
      <c r="AH689" s="43" t="e">
        <f t="shared" si="207"/>
        <v>#N/A</v>
      </c>
      <c r="AI689" s="43" t="e">
        <f>IF(AI688&lt;'Retirement Calculator'!$B$68,AI688+1,NA())</f>
        <v>#N/A</v>
      </c>
      <c r="AJ689" s="47" t="str">
        <f>IF(ISERROR(AI689),"",IF(AG689=AG688+1,AJ688*(1+'Retirement Calculator'!$B$67),AJ688))</f>
        <v/>
      </c>
      <c r="AK689" s="43" t="e">
        <f>IF(ISERROR(AJ689),"",FV((1+'Retirement Calculator'!$B$56)^(1/12)-1,AI689,-AJ689,,0))</f>
        <v>#N/A</v>
      </c>
      <c r="AL689" s="47">
        <f>SUM($AJ$5:AJ689)</f>
        <v>15743347.467671828</v>
      </c>
      <c r="AN689" s="43" t="str">
        <f>IF(C689="","",SUM($C$5:C689))</f>
        <v/>
      </c>
      <c r="AP689" s="43" t="str">
        <f t="shared" si="208"/>
        <v/>
      </c>
      <c r="AQ689" s="43" t="e">
        <f t="shared" si="209"/>
        <v>#N/A</v>
      </c>
      <c r="AR689" s="43" t="e">
        <f>IF(AR688&lt;'Retirement Calculator'!$B$68,AR688+1,NA())</f>
        <v>#N/A</v>
      </c>
      <c r="AS689" s="45" t="str">
        <f>IF(ISERROR(AR689),"",IF(AP689=AP688+1,AS688*(1+'Retirement Calculator'!$B$67),AS688))</f>
        <v/>
      </c>
      <c r="AT689" s="43" t="e">
        <f>IF(ISERROR(AS689),"",FV((1+'Retirement Calculator'!$B$57)^(1/12)-1,AR689,-AS689,,0))</f>
        <v>#N/A</v>
      </c>
      <c r="AU689" s="47" t="e">
        <f>SUM($AJ$5:AS689)</f>
        <v>#N/A</v>
      </c>
      <c r="AW689" s="43" t="str">
        <f>IF(I689="","",SUM($I$5:I689))</f>
        <v/>
      </c>
      <c r="AY689" s="43" t="str">
        <f t="shared" si="210"/>
        <v/>
      </c>
      <c r="AZ689" s="43" t="e">
        <f t="shared" si="211"/>
        <v>#N/A</v>
      </c>
      <c r="BA689" s="43" t="e">
        <f>IF(BA688&lt;'Retirement Calculator'!$B$68,BA688+1,NA())</f>
        <v>#N/A</v>
      </c>
      <c r="BB689" s="45" t="str">
        <f>IF(ISERROR(BA689),"",IF(AY689=AY688+1,BB688*(1+'Retirement Calculator'!$B$67),BB688))</f>
        <v/>
      </c>
      <c r="BC689" s="43" t="e">
        <f>IF(ISERROR(BB689),"",FV((1+'Retirement Calculator'!$B$58)^(1/12)-1,BA689,-BB689,,0))</f>
        <v>#N/A</v>
      </c>
      <c r="BD689" s="47" t="e">
        <f>SUM($AJ$5:BB689)</f>
        <v>#N/A</v>
      </c>
      <c r="BF689" s="43" t="str">
        <f>IF(O689="","",SUM($O$5:O689))</f>
        <v/>
      </c>
      <c r="BH689" s="43" t="str">
        <f t="shared" si="212"/>
        <v/>
      </c>
      <c r="BI689" s="43" t="e">
        <f t="shared" si="213"/>
        <v>#N/A</v>
      </c>
      <c r="BJ689" s="43" t="e">
        <f>IF(BJ688&lt;'Retirement Calculator'!$B$68,BJ688+1,NA())</f>
        <v>#N/A</v>
      </c>
      <c r="BM689" s="43" t="str">
        <f t="shared" si="214"/>
        <v/>
      </c>
      <c r="BN689" s="43" t="e">
        <f t="shared" si="215"/>
        <v>#N/A</v>
      </c>
      <c r="BO689" s="43" t="e">
        <f>IF(BO688&lt;'Retirement Calculator'!$B$68,BO688+1,NA())</f>
        <v>#N/A</v>
      </c>
      <c r="BR689" s="43" t="str">
        <f t="shared" si="216"/>
        <v/>
      </c>
      <c r="BS689" s="43" t="e">
        <f t="shared" si="217"/>
        <v>#N/A</v>
      </c>
      <c r="BT689" s="43" t="e">
        <f>IF(BT688&lt;'Retirement Calculator'!$B$68,BT688+1,NA())</f>
        <v>#N/A</v>
      </c>
      <c r="BW689" s="43" t="str">
        <f t="shared" si="218"/>
        <v/>
      </c>
      <c r="BX689" s="43" t="e">
        <f t="shared" si="219"/>
        <v>#N/A</v>
      </c>
      <c r="BY689" s="43" t="e">
        <f>IF(BY688&lt;'Retirement Calculator'!$B$68,BY688+1,NA())</f>
        <v>#N/A</v>
      </c>
    </row>
    <row r="690" spans="1:77">
      <c r="A690" s="44"/>
      <c r="B690" s="12" t="e">
        <f xml:space="preserve"> IF(ISERROR(F690),NA(),AI690)</f>
        <v>#N/A</v>
      </c>
      <c r="C690" s="71"/>
      <c r="D690" s="104"/>
      <c r="E690" s="99"/>
      <c r="F690" s="102" t="e">
        <f t="shared" si="203"/>
        <v>#N/A</v>
      </c>
      <c r="G690" s="103" t="str">
        <f>IF(D690="","",(D690+G689)*(1+((1+'Retirement Calculator'!$B$56)^(1/12)-1)))</f>
        <v/>
      </c>
      <c r="H690" s="55" t="str">
        <f>IF(C690="","",FV((1+'Retirement Calculator'!$B$56)^(1/12)-1,AI690,-C690,,0))</f>
        <v/>
      </c>
      <c r="I690" s="71"/>
      <c r="J690" s="99"/>
      <c r="K690" s="99"/>
      <c r="L690" s="102" t="e">
        <f t="shared" si="204"/>
        <v>#N/A</v>
      </c>
      <c r="M690" s="12" t="str">
        <f>IF(I690="","",FV((1+'Retirement Calculator'!$B$57)^(1/12)-1,AR690,-I690,,0))</f>
        <v/>
      </c>
      <c r="N690" s="12" t="str">
        <f>IF(J690="","",(J690+N689)*(1+((1+'Retirement Calculator'!$B$57)^(1/12)-1)))</f>
        <v/>
      </c>
      <c r="O690" s="71"/>
      <c r="P690" s="71"/>
      <c r="Q690" s="99"/>
      <c r="R690" s="69" t="e">
        <f t="shared" si="205"/>
        <v>#N/A</v>
      </c>
      <c r="S690" s="12" t="str">
        <f>IF(O690="","",FV((1+'Retirement Calculator'!$B$58)^(1/12)-1,BA690,-O690,,0))</f>
        <v/>
      </c>
      <c r="T690" s="43" t="str">
        <f>IF(P690="","",(P690+T689)*(1+((1+'Retirement Calculator'!$B$58)^(1/12)-1)))</f>
        <v/>
      </c>
      <c r="U690" s="71"/>
      <c r="V690" s="99"/>
      <c r="W690" s="108" t="str">
        <f>IF(U690="","",(U690+W689)*(1+((1+'Retirement Calculator'!$C$65)^(1/12)-1)))</f>
        <v/>
      </c>
      <c r="X690" s="73">
        <f t="shared" si="200"/>
        <v>0</v>
      </c>
      <c r="Y690" s="83" t="str">
        <f>IF(ISERROR(B690),"",SUM($X$5:X690))</f>
        <v/>
      </c>
      <c r="Z690" s="73">
        <f t="shared" si="201"/>
        <v>0</v>
      </c>
      <c r="AA690" s="83" t="str">
        <f>IF(ISERROR(B690),"",IF(Z690=0,NA(),SUM($Z$5:Z690)))</f>
        <v/>
      </c>
      <c r="AB690" s="83">
        <f t="shared" si="202"/>
        <v>0</v>
      </c>
      <c r="AC690" s="83" t="str">
        <f>IF(ISERROR(B690),"",IF(AB690=0,NA(),SUM($AB$5:AB690)))</f>
        <v/>
      </c>
      <c r="AD690" s="68" t="str">
        <f>IF(ISERROR(AI690),"",IF(AG690=AG689+1,AD689*(1+'Retirement Calculator'!$B$6),AD689))</f>
        <v/>
      </c>
      <c r="AE690" s="135"/>
      <c r="AF690" s="83" t="str">
        <f>IF(AE690="","",NPER((1+'Retirement Calculator'!$B$15)/(1+'Retirement Calculator'!$B$14)-1,-12*AE690,AA690,,1))</f>
        <v/>
      </c>
      <c r="AG690" s="129" t="str">
        <f t="shared" si="206"/>
        <v/>
      </c>
      <c r="AH690" s="43" t="e">
        <f t="shared" si="207"/>
        <v>#N/A</v>
      </c>
      <c r="AI690" s="43" t="e">
        <f>IF(AI689&lt;'Retirement Calculator'!$B$68,AI689+1,NA())</f>
        <v>#N/A</v>
      </c>
      <c r="AJ690" s="47" t="str">
        <f>IF(ISERROR(AI690),"",IF(AG690=AG689+1,AJ689*(1+'Retirement Calculator'!$B$67),AJ689))</f>
        <v/>
      </c>
      <c r="AK690" s="43" t="e">
        <f>IF(ISERROR(AJ690),"",FV((1+'Retirement Calculator'!$B$56)^(1/12)-1,AI690,-AJ690,,0))</f>
        <v>#N/A</v>
      </c>
      <c r="AL690" s="47">
        <f>SUM($AJ$5:AJ690)</f>
        <v>15743347.467671828</v>
      </c>
      <c r="AN690" s="43" t="str">
        <f>IF(C690="","",SUM($C$5:C690))</f>
        <v/>
      </c>
      <c r="AP690" s="43" t="str">
        <f t="shared" si="208"/>
        <v/>
      </c>
      <c r="AQ690" s="43" t="e">
        <f t="shared" si="209"/>
        <v>#N/A</v>
      </c>
      <c r="AR690" s="43" t="e">
        <f>IF(AR689&lt;'Retirement Calculator'!$B$68,AR689+1,NA())</f>
        <v>#N/A</v>
      </c>
      <c r="AS690" s="45" t="str">
        <f>IF(ISERROR(AR690),"",IF(AP690=AP689+1,AS689*(1+'Retirement Calculator'!$B$67),AS689))</f>
        <v/>
      </c>
      <c r="AT690" s="43" t="e">
        <f>IF(ISERROR(AS690),"",FV((1+'Retirement Calculator'!$B$57)^(1/12)-1,AR690,-AS690,,0))</f>
        <v>#N/A</v>
      </c>
      <c r="AU690" s="47" t="e">
        <f>SUM($AJ$5:AS690)</f>
        <v>#N/A</v>
      </c>
      <c r="AW690" s="43" t="str">
        <f>IF(I690="","",SUM($I$5:I690))</f>
        <v/>
      </c>
      <c r="AY690" s="43" t="str">
        <f t="shared" si="210"/>
        <v/>
      </c>
      <c r="AZ690" s="43" t="e">
        <f t="shared" si="211"/>
        <v>#N/A</v>
      </c>
      <c r="BA690" s="43" t="e">
        <f>IF(BA689&lt;'Retirement Calculator'!$B$68,BA689+1,NA())</f>
        <v>#N/A</v>
      </c>
      <c r="BB690" s="45" t="str">
        <f>IF(ISERROR(BA690),"",IF(AY690=AY689+1,BB689*(1+'Retirement Calculator'!$B$67),BB689))</f>
        <v/>
      </c>
      <c r="BC690" s="43" t="e">
        <f>IF(ISERROR(BB690),"",FV((1+'Retirement Calculator'!$B$58)^(1/12)-1,BA690,-BB690,,0))</f>
        <v>#N/A</v>
      </c>
      <c r="BD690" s="47" t="e">
        <f>SUM($AJ$5:BB690)</f>
        <v>#N/A</v>
      </c>
      <c r="BF690" s="43" t="str">
        <f>IF(O690="","",SUM($O$5:O690))</f>
        <v/>
      </c>
      <c r="BH690" s="43" t="str">
        <f t="shared" si="212"/>
        <v/>
      </c>
      <c r="BI690" s="43" t="e">
        <f t="shared" si="213"/>
        <v>#N/A</v>
      </c>
      <c r="BJ690" s="43" t="e">
        <f>IF(BJ689&lt;'Retirement Calculator'!$B$68,BJ689+1,NA())</f>
        <v>#N/A</v>
      </c>
      <c r="BM690" s="43" t="str">
        <f t="shared" si="214"/>
        <v/>
      </c>
      <c r="BN690" s="43" t="e">
        <f t="shared" si="215"/>
        <v>#N/A</v>
      </c>
      <c r="BO690" s="43" t="e">
        <f>IF(BO689&lt;'Retirement Calculator'!$B$68,BO689+1,NA())</f>
        <v>#N/A</v>
      </c>
      <c r="BR690" s="43" t="str">
        <f t="shared" si="216"/>
        <v/>
      </c>
      <c r="BS690" s="43" t="e">
        <f t="shared" si="217"/>
        <v>#N/A</v>
      </c>
      <c r="BT690" s="43" t="e">
        <f>IF(BT689&lt;'Retirement Calculator'!$B$68,BT689+1,NA())</f>
        <v>#N/A</v>
      </c>
      <c r="BW690" s="43" t="str">
        <f t="shared" si="218"/>
        <v/>
      </c>
      <c r="BX690" s="43" t="e">
        <f t="shared" si="219"/>
        <v>#N/A</v>
      </c>
      <c r="BY690" s="43" t="e">
        <f>IF(BY689&lt;'Retirement Calculator'!$B$68,BY689+1,NA())</f>
        <v>#N/A</v>
      </c>
    </row>
    <row r="691" spans="1:77">
      <c r="A691" s="44"/>
      <c r="B691" s="12" t="e">
        <f xml:space="preserve"> IF(ISERROR(F691),NA(),AI691)</f>
        <v>#N/A</v>
      </c>
      <c r="C691" s="71"/>
      <c r="D691" s="104"/>
      <c r="E691" s="99"/>
      <c r="F691" s="102" t="e">
        <f t="shared" si="203"/>
        <v>#N/A</v>
      </c>
      <c r="G691" s="103" t="str">
        <f>IF(D691="","",(D691+G690)*(1+((1+'Retirement Calculator'!$B$56)^(1/12)-1)))</f>
        <v/>
      </c>
      <c r="H691" s="55" t="str">
        <f>IF(C691="","",FV((1+'Retirement Calculator'!$B$56)^(1/12)-1,AI691,-C691,,0))</f>
        <v/>
      </c>
      <c r="I691" s="71"/>
      <c r="J691" s="99"/>
      <c r="K691" s="99"/>
      <c r="L691" s="102" t="e">
        <f t="shared" si="204"/>
        <v>#N/A</v>
      </c>
      <c r="M691" s="12" t="str">
        <f>IF(I691="","",FV((1+'Retirement Calculator'!$B$57)^(1/12)-1,AR691,-I691,,0))</f>
        <v/>
      </c>
      <c r="N691" s="12" t="str">
        <f>IF(J691="","",(J691+N690)*(1+((1+'Retirement Calculator'!$B$57)^(1/12)-1)))</f>
        <v/>
      </c>
      <c r="O691" s="71"/>
      <c r="P691" s="71"/>
      <c r="Q691" s="99"/>
      <c r="R691" s="69" t="e">
        <f t="shared" si="205"/>
        <v>#N/A</v>
      </c>
      <c r="S691" s="12" t="str">
        <f>IF(O691="","",FV((1+'Retirement Calculator'!$B$58)^(1/12)-1,BA691,-O691,,0))</f>
        <v/>
      </c>
      <c r="T691" s="43" t="str">
        <f>IF(P691="","",(P691+T690)*(1+((1+'Retirement Calculator'!$B$58)^(1/12)-1)))</f>
        <v/>
      </c>
      <c r="U691" s="71"/>
      <c r="V691" s="99"/>
      <c r="W691" s="108" t="str">
        <f>IF(U691="","",(U691+W690)*(1+((1+'Retirement Calculator'!$C$65)^(1/12)-1)))</f>
        <v/>
      </c>
      <c r="X691" s="73">
        <f t="shared" si="200"/>
        <v>0</v>
      </c>
      <c r="Y691" s="83" t="str">
        <f>IF(ISERROR(B691),"",SUM($X$5:X691))</f>
        <v/>
      </c>
      <c r="Z691" s="73">
        <f t="shared" si="201"/>
        <v>0</v>
      </c>
      <c r="AA691" s="83" t="str">
        <f>IF(ISERROR(B691),"",IF(Z691=0,NA(),SUM($Z$5:Z691)))</f>
        <v/>
      </c>
      <c r="AB691" s="83">
        <f t="shared" si="202"/>
        <v>0</v>
      </c>
      <c r="AC691" s="83" t="str">
        <f>IF(ISERROR(B691),"",IF(AB691=0,NA(),SUM($AB$5:AB691)))</f>
        <v/>
      </c>
      <c r="AD691" s="68" t="str">
        <f>IF(ISERROR(AI691),"",IF(AG691=AG690+1,AD690*(1+'Retirement Calculator'!$B$6),AD690))</f>
        <v/>
      </c>
      <c r="AE691" s="135"/>
      <c r="AF691" s="83" t="str">
        <f>IF(AE691="","",NPER((1+'Retirement Calculator'!$B$15)/(1+'Retirement Calculator'!$B$14)-1,-12*AE691,AA691,,1))</f>
        <v/>
      </c>
      <c r="AG691" s="129" t="str">
        <f t="shared" si="206"/>
        <v/>
      </c>
      <c r="AH691" s="43" t="e">
        <f t="shared" si="207"/>
        <v>#N/A</v>
      </c>
      <c r="AI691" s="43" t="e">
        <f>IF(AI690&lt;'Retirement Calculator'!$B$68,AI690+1,NA())</f>
        <v>#N/A</v>
      </c>
      <c r="AJ691" s="47" t="str">
        <f>IF(ISERROR(AI691),"",IF(AG691=AG690+1,AJ690*(1+'Retirement Calculator'!$B$67),AJ690))</f>
        <v/>
      </c>
      <c r="AK691" s="43" t="e">
        <f>IF(ISERROR(AJ691),"",FV((1+'Retirement Calculator'!$B$56)^(1/12)-1,AI691,-AJ691,,0))</f>
        <v>#N/A</v>
      </c>
      <c r="AL691" s="47">
        <f>SUM($AJ$5:AJ691)</f>
        <v>15743347.467671828</v>
      </c>
      <c r="AN691" s="43" t="str">
        <f>IF(C691="","",SUM($C$5:C691))</f>
        <v/>
      </c>
      <c r="AP691" s="43" t="str">
        <f t="shared" si="208"/>
        <v/>
      </c>
      <c r="AQ691" s="43" t="e">
        <f t="shared" si="209"/>
        <v>#N/A</v>
      </c>
      <c r="AR691" s="43" t="e">
        <f>IF(AR690&lt;'Retirement Calculator'!$B$68,AR690+1,NA())</f>
        <v>#N/A</v>
      </c>
      <c r="AS691" s="45" t="str">
        <f>IF(ISERROR(AR691),"",IF(AP691=AP690+1,AS690*(1+'Retirement Calculator'!$B$67),AS690))</f>
        <v/>
      </c>
      <c r="AT691" s="43" t="e">
        <f>IF(ISERROR(AS691),"",FV((1+'Retirement Calculator'!$B$57)^(1/12)-1,AR691,-AS691,,0))</f>
        <v>#N/A</v>
      </c>
      <c r="AU691" s="47" t="e">
        <f>SUM($AJ$5:AS691)</f>
        <v>#N/A</v>
      </c>
      <c r="AW691" s="43" t="str">
        <f>IF(I691="","",SUM($I$5:I691))</f>
        <v/>
      </c>
      <c r="AY691" s="43" t="str">
        <f t="shared" si="210"/>
        <v/>
      </c>
      <c r="AZ691" s="43" t="e">
        <f t="shared" si="211"/>
        <v>#N/A</v>
      </c>
      <c r="BA691" s="43" t="e">
        <f>IF(BA690&lt;'Retirement Calculator'!$B$68,BA690+1,NA())</f>
        <v>#N/A</v>
      </c>
      <c r="BB691" s="45" t="str">
        <f>IF(ISERROR(BA691),"",IF(AY691=AY690+1,BB690*(1+'Retirement Calculator'!$B$67),BB690))</f>
        <v/>
      </c>
      <c r="BC691" s="43" t="e">
        <f>IF(ISERROR(BB691),"",FV((1+'Retirement Calculator'!$B$58)^(1/12)-1,BA691,-BB691,,0))</f>
        <v>#N/A</v>
      </c>
      <c r="BD691" s="47" t="e">
        <f>SUM($AJ$5:BB691)</f>
        <v>#N/A</v>
      </c>
      <c r="BF691" s="43" t="str">
        <f>IF(O691="","",SUM($O$5:O691))</f>
        <v/>
      </c>
      <c r="BH691" s="43" t="str">
        <f t="shared" si="212"/>
        <v/>
      </c>
      <c r="BI691" s="43" t="e">
        <f t="shared" si="213"/>
        <v>#N/A</v>
      </c>
      <c r="BJ691" s="43" t="e">
        <f>IF(BJ690&lt;'Retirement Calculator'!$B$68,BJ690+1,NA())</f>
        <v>#N/A</v>
      </c>
      <c r="BM691" s="43" t="str">
        <f t="shared" si="214"/>
        <v/>
      </c>
      <c r="BN691" s="43" t="e">
        <f t="shared" si="215"/>
        <v>#N/A</v>
      </c>
      <c r="BO691" s="43" t="e">
        <f>IF(BO690&lt;'Retirement Calculator'!$B$68,BO690+1,NA())</f>
        <v>#N/A</v>
      </c>
      <c r="BR691" s="43" t="str">
        <f t="shared" si="216"/>
        <v/>
      </c>
      <c r="BS691" s="43" t="e">
        <f t="shared" si="217"/>
        <v>#N/A</v>
      </c>
      <c r="BT691" s="43" t="e">
        <f>IF(BT690&lt;'Retirement Calculator'!$B$68,BT690+1,NA())</f>
        <v>#N/A</v>
      </c>
      <c r="BW691" s="43" t="str">
        <f t="shared" si="218"/>
        <v/>
      </c>
      <c r="BX691" s="43" t="e">
        <f t="shared" si="219"/>
        <v>#N/A</v>
      </c>
      <c r="BY691" s="43" t="e">
        <f>IF(BY690&lt;'Retirement Calculator'!$B$68,BY690+1,NA())</f>
        <v>#N/A</v>
      </c>
    </row>
    <row r="692" spans="1:77">
      <c r="A692" s="44"/>
      <c r="B692" s="12" t="e">
        <f xml:space="preserve"> IF(ISERROR(F692),NA(),AI692)</f>
        <v>#N/A</v>
      </c>
      <c r="C692" s="71"/>
      <c r="D692" s="104"/>
      <c r="E692" s="99"/>
      <c r="F692" s="102" t="e">
        <f t="shared" si="203"/>
        <v>#N/A</v>
      </c>
      <c r="G692" s="103" t="str">
        <f>IF(D692="","",(D692+G691)*(1+((1+'Retirement Calculator'!$B$56)^(1/12)-1)))</f>
        <v/>
      </c>
      <c r="H692" s="55" t="str">
        <f>IF(C692="","",FV((1+'Retirement Calculator'!$B$56)^(1/12)-1,AI692,-C692,,0))</f>
        <v/>
      </c>
      <c r="I692" s="71"/>
      <c r="J692" s="99"/>
      <c r="K692" s="99"/>
      <c r="L692" s="102" t="e">
        <f t="shared" si="204"/>
        <v>#N/A</v>
      </c>
      <c r="M692" s="12" t="str">
        <f>IF(I692="","",FV((1+'Retirement Calculator'!$B$57)^(1/12)-1,AR692,-I692,,0))</f>
        <v/>
      </c>
      <c r="N692" s="12" t="str">
        <f>IF(J692="","",(J692+N691)*(1+((1+'Retirement Calculator'!$B$57)^(1/12)-1)))</f>
        <v/>
      </c>
      <c r="O692" s="71"/>
      <c r="P692" s="71"/>
      <c r="Q692" s="99"/>
      <c r="R692" s="69" t="e">
        <f t="shared" si="205"/>
        <v>#N/A</v>
      </c>
      <c r="S692" s="12" t="str">
        <f>IF(O692="","",FV((1+'Retirement Calculator'!$B$58)^(1/12)-1,BA692,-O692,,0))</f>
        <v/>
      </c>
      <c r="T692" s="43" t="str">
        <f>IF(P692="","",(P692+T691)*(1+((1+'Retirement Calculator'!$B$58)^(1/12)-1)))</f>
        <v/>
      </c>
      <c r="U692" s="71"/>
      <c r="V692" s="99"/>
      <c r="W692" s="108" t="str">
        <f>IF(U692="","",(U692+W691)*(1+((1+'Retirement Calculator'!$C$65)^(1/12)-1)))</f>
        <v/>
      </c>
      <c r="X692" s="73">
        <f t="shared" si="200"/>
        <v>0</v>
      </c>
      <c r="Y692" s="83" t="str">
        <f>IF(ISERROR(B692),"",SUM($X$5:X692))</f>
        <v/>
      </c>
      <c r="Z692" s="73">
        <f t="shared" si="201"/>
        <v>0</v>
      </c>
      <c r="AA692" s="83" t="str">
        <f>IF(ISERROR(B692),"",IF(Z692=0,NA(),SUM($Z$5:Z692)))</f>
        <v/>
      </c>
      <c r="AB692" s="83">
        <f t="shared" si="202"/>
        <v>0</v>
      </c>
      <c r="AC692" s="83" t="str">
        <f>IF(ISERROR(B692),"",IF(AB692=0,NA(),SUM($AB$5:AB692)))</f>
        <v/>
      </c>
      <c r="AD692" s="68" t="str">
        <f>IF(ISERROR(AI692),"",IF(AG692=AG691+1,AD691*(1+'Retirement Calculator'!$B$6),AD691))</f>
        <v/>
      </c>
      <c r="AE692" s="135"/>
      <c r="AF692" s="83" t="str">
        <f>IF(AE692="","",NPER((1+'Retirement Calculator'!$B$15)/(1+'Retirement Calculator'!$B$14)-1,-12*AE692,AA692,,1))</f>
        <v/>
      </c>
      <c r="AG692" s="129" t="str">
        <f t="shared" si="206"/>
        <v/>
      </c>
      <c r="AH692" s="43" t="e">
        <f t="shared" si="207"/>
        <v>#N/A</v>
      </c>
      <c r="AI692" s="43" t="e">
        <f>IF(AI691&lt;'Retirement Calculator'!$B$68,AI691+1,NA())</f>
        <v>#N/A</v>
      </c>
      <c r="AJ692" s="47" t="str">
        <f>IF(ISERROR(AI692),"",IF(AG692=AG691+1,AJ691*(1+'Retirement Calculator'!$B$67),AJ691))</f>
        <v/>
      </c>
      <c r="AK692" s="43" t="e">
        <f>IF(ISERROR(AJ692),"",FV((1+'Retirement Calculator'!$B$56)^(1/12)-1,AI692,-AJ692,,0))</f>
        <v>#N/A</v>
      </c>
      <c r="AL692" s="47">
        <f>SUM($AJ$5:AJ692)</f>
        <v>15743347.467671828</v>
      </c>
      <c r="AN692" s="43" t="str">
        <f>IF(C692="","",SUM($C$5:C692))</f>
        <v/>
      </c>
      <c r="AP692" s="43" t="str">
        <f t="shared" si="208"/>
        <v/>
      </c>
      <c r="AQ692" s="43" t="e">
        <f t="shared" si="209"/>
        <v>#N/A</v>
      </c>
      <c r="AR692" s="43" t="e">
        <f>IF(AR691&lt;'Retirement Calculator'!$B$68,AR691+1,NA())</f>
        <v>#N/A</v>
      </c>
      <c r="AS692" s="45" t="str">
        <f>IF(ISERROR(AR692),"",IF(AP692=AP691+1,AS691*(1+'Retirement Calculator'!$B$67),AS691))</f>
        <v/>
      </c>
      <c r="AT692" s="43" t="e">
        <f>IF(ISERROR(AS692),"",FV((1+'Retirement Calculator'!$B$57)^(1/12)-1,AR692,-AS692,,0))</f>
        <v>#N/A</v>
      </c>
      <c r="AU692" s="47" t="e">
        <f>SUM($AJ$5:AS692)</f>
        <v>#N/A</v>
      </c>
      <c r="AW692" s="43" t="str">
        <f>IF(I692="","",SUM($I$5:I692))</f>
        <v/>
      </c>
      <c r="AY692" s="43" t="str">
        <f t="shared" si="210"/>
        <v/>
      </c>
      <c r="AZ692" s="43" t="e">
        <f t="shared" si="211"/>
        <v>#N/A</v>
      </c>
      <c r="BA692" s="43" t="e">
        <f>IF(BA691&lt;'Retirement Calculator'!$B$68,BA691+1,NA())</f>
        <v>#N/A</v>
      </c>
      <c r="BB692" s="45" t="str">
        <f>IF(ISERROR(BA692),"",IF(AY692=AY691+1,BB691*(1+'Retirement Calculator'!$B$67),BB691))</f>
        <v/>
      </c>
      <c r="BC692" s="43" t="e">
        <f>IF(ISERROR(BB692),"",FV((1+'Retirement Calculator'!$B$58)^(1/12)-1,BA692,-BB692,,0))</f>
        <v>#N/A</v>
      </c>
      <c r="BD692" s="47" t="e">
        <f>SUM($AJ$5:BB692)</f>
        <v>#N/A</v>
      </c>
      <c r="BF692" s="43" t="str">
        <f>IF(O692="","",SUM($O$5:O692))</f>
        <v/>
      </c>
      <c r="BH692" s="43" t="str">
        <f t="shared" si="212"/>
        <v/>
      </c>
      <c r="BI692" s="43" t="e">
        <f t="shared" si="213"/>
        <v>#N/A</v>
      </c>
      <c r="BJ692" s="43" t="e">
        <f>IF(BJ691&lt;'Retirement Calculator'!$B$68,BJ691+1,NA())</f>
        <v>#N/A</v>
      </c>
      <c r="BM692" s="43" t="str">
        <f t="shared" si="214"/>
        <v/>
      </c>
      <c r="BN692" s="43" t="e">
        <f t="shared" si="215"/>
        <v>#N/A</v>
      </c>
      <c r="BO692" s="43" t="e">
        <f>IF(BO691&lt;'Retirement Calculator'!$B$68,BO691+1,NA())</f>
        <v>#N/A</v>
      </c>
      <c r="BR692" s="43" t="str">
        <f t="shared" si="216"/>
        <v/>
      </c>
      <c r="BS692" s="43" t="e">
        <f t="shared" si="217"/>
        <v>#N/A</v>
      </c>
      <c r="BT692" s="43" t="e">
        <f>IF(BT691&lt;'Retirement Calculator'!$B$68,BT691+1,NA())</f>
        <v>#N/A</v>
      </c>
      <c r="BW692" s="43" t="str">
        <f t="shared" si="218"/>
        <v/>
      </c>
      <c r="BX692" s="43" t="e">
        <f t="shared" si="219"/>
        <v>#N/A</v>
      </c>
      <c r="BY692" s="43" t="e">
        <f>IF(BY691&lt;'Retirement Calculator'!$B$68,BY691+1,NA())</f>
        <v>#N/A</v>
      </c>
    </row>
    <row r="693" spans="1:77">
      <c r="A693" s="44"/>
      <c r="B693" s="12" t="e">
        <f xml:space="preserve"> IF(ISERROR(F693),NA(),AI693)</f>
        <v>#N/A</v>
      </c>
      <c r="C693" s="71"/>
      <c r="D693" s="104"/>
      <c r="E693" s="99"/>
      <c r="F693" s="102" t="e">
        <f t="shared" si="203"/>
        <v>#N/A</v>
      </c>
      <c r="G693" s="103" t="str">
        <f>IF(D693="","",(D693+G692)*(1+((1+'Retirement Calculator'!$B$56)^(1/12)-1)))</f>
        <v/>
      </c>
      <c r="H693" s="55" t="str">
        <f>IF(C693="","",FV((1+'Retirement Calculator'!$B$56)^(1/12)-1,AI693,-C693,,0))</f>
        <v/>
      </c>
      <c r="I693" s="71"/>
      <c r="J693" s="99"/>
      <c r="K693" s="99"/>
      <c r="L693" s="102" t="e">
        <f t="shared" si="204"/>
        <v>#N/A</v>
      </c>
      <c r="M693" s="12" t="str">
        <f>IF(I693="","",FV((1+'Retirement Calculator'!$B$57)^(1/12)-1,AR693,-I693,,0))</f>
        <v/>
      </c>
      <c r="N693" s="12" t="str">
        <f>IF(J693="","",(J693+N692)*(1+((1+'Retirement Calculator'!$B$57)^(1/12)-1)))</f>
        <v/>
      </c>
      <c r="O693" s="71"/>
      <c r="P693" s="71"/>
      <c r="Q693" s="99"/>
      <c r="R693" s="69" t="e">
        <f t="shared" si="205"/>
        <v>#N/A</v>
      </c>
      <c r="S693" s="12" t="str">
        <f>IF(O693="","",FV((1+'Retirement Calculator'!$B$58)^(1/12)-1,BA693,-O693,,0))</f>
        <v/>
      </c>
      <c r="T693" s="43" t="str">
        <f>IF(P693="","",(P693+T692)*(1+((1+'Retirement Calculator'!$B$58)^(1/12)-1)))</f>
        <v/>
      </c>
      <c r="U693" s="71"/>
      <c r="V693" s="99"/>
      <c r="W693" s="108" t="str">
        <f>IF(U693="","",(U693+W692)*(1+((1+'Retirement Calculator'!$C$65)^(1/12)-1)))</f>
        <v/>
      </c>
      <c r="X693" s="73">
        <f t="shared" si="200"/>
        <v>0</v>
      </c>
      <c r="Y693" s="83" t="str">
        <f>IF(ISERROR(B693),"",SUM($X$5:X693))</f>
        <v/>
      </c>
      <c r="Z693" s="73">
        <f t="shared" si="201"/>
        <v>0</v>
      </c>
      <c r="AA693" s="83" t="str">
        <f>IF(ISERROR(B693),"",IF(Z693=0,NA(),SUM($Z$5:Z693)))</f>
        <v/>
      </c>
      <c r="AB693" s="83">
        <f t="shared" si="202"/>
        <v>0</v>
      </c>
      <c r="AC693" s="83" t="str">
        <f>IF(ISERROR(B693),"",IF(AB693=0,NA(),SUM($AB$5:AB693)))</f>
        <v/>
      </c>
      <c r="AD693" s="68" t="str">
        <f>IF(ISERROR(AI693),"",IF(AG693=AG692+1,AD692*(1+'Retirement Calculator'!$B$6),AD692))</f>
        <v/>
      </c>
      <c r="AE693" s="135"/>
      <c r="AF693" s="83" t="str">
        <f>IF(AE693="","",NPER((1+'Retirement Calculator'!$B$15)/(1+'Retirement Calculator'!$B$14)-1,-12*AE693,AA693,,1))</f>
        <v/>
      </c>
      <c r="AG693" s="129" t="str">
        <f t="shared" si="206"/>
        <v/>
      </c>
      <c r="AH693" s="43" t="e">
        <f t="shared" si="207"/>
        <v>#N/A</v>
      </c>
      <c r="AI693" s="43" t="e">
        <f>IF(AI692&lt;'Retirement Calculator'!$B$68,AI692+1,NA())</f>
        <v>#N/A</v>
      </c>
      <c r="AJ693" s="47" t="str">
        <f>IF(ISERROR(AI693),"",IF(AG693=AG692+1,AJ692*(1+'Retirement Calculator'!$B$67),AJ692))</f>
        <v/>
      </c>
      <c r="AK693" s="43" t="e">
        <f>IF(ISERROR(AJ693),"",FV((1+'Retirement Calculator'!$B$56)^(1/12)-1,AI693,-AJ693,,0))</f>
        <v>#N/A</v>
      </c>
      <c r="AL693" s="47">
        <f>SUM($AJ$5:AJ693)</f>
        <v>15743347.467671828</v>
      </c>
      <c r="AN693" s="43" t="str">
        <f>IF(C693="","",SUM($C$5:C693))</f>
        <v/>
      </c>
      <c r="AP693" s="43" t="str">
        <f t="shared" si="208"/>
        <v/>
      </c>
      <c r="AQ693" s="43" t="e">
        <f t="shared" si="209"/>
        <v>#N/A</v>
      </c>
      <c r="AR693" s="43" t="e">
        <f>IF(AR692&lt;'Retirement Calculator'!$B$68,AR692+1,NA())</f>
        <v>#N/A</v>
      </c>
      <c r="AS693" s="45" t="str">
        <f>IF(ISERROR(AR693),"",IF(AP693=AP692+1,AS692*(1+'Retirement Calculator'!$B$67),AS692))</f>
        <v/>
      </c>
      <c r="AT693" s="43" t="e">
        <f>IF(ISERROR(AS693),"",FV((1+'Retirement Calculator'!$B$57)^(1/12)-1,AR693,-AS693,,0))</f>
        <v>#N/A</v>
      </c>
      <c r="AU693" s="47" t="e">
        <f>SUM($AJ$5:AS693)</f>
        <v>#N/A</v>
      </c>
      <c r="AW693" s="43" t="str">
        <f>IF(I693="","",SUM($I$5:I693))</f>
        <v/>
      </c>
      <c r="AY693" s="43" t="str">
        <f t="shared" si="210"/>
        <v/>
      </c>
      <c r="AZ693" s="43" t="e">
        <f t="shared" si="211"/>
        <v>#N/A</v>
      </c>
      <c r="BA693" s="43" t="e">
        <f>IF(BA692&lt;'Retirement Calculator'!$B$68,BA692+1,NA())</f>
        <v>#N/A</v>
      </c>
      <c r="BB693" s="45" t="str">
        <f>IF(ISERROR(BA693),"",IF(AY693=AY692+1,BB692*(1+'Retirement Calculator'!$B$67),BB692))</f>
        <v/>
      </c>
      <c r="BC693" s="43" t="e">
        <f>IF(ISERROR(BB693),"",FV((1+'Retirement Calculator'!$B$58)^(1/12)-1,BA693,-BB693,,0))</f>
        <v>#N/A</v>
      </c>
      <c r="BD693" s="47" t="e">
        <f>SUM($AJ$5:BB693)</f>
        <v>#N/A</v>
      </c>
      <c r="BF693" s="43" t="str">
        <f>IF(O693="","",SUM($O$5:O693))</f>
        <v/>
      </c>
      <c r="BH693" s="43" t="str">
        <f t="shared" si="212"/>
        <v/>
      </c>
      <c r="BI693" s="43" t="e">
        <f t="shared" si="213"/>
        <v>#N/A</v>
      </c>
      <c r="BJ693" s="43" t="e">
        <f>IF(BJ692&lt;'Retirement Calculator'!$B$68,BJ692+1,NA())</f>
        <v>#N/A</v>
      </c>
      <c r="BM693" s="43" t="str">
        <f t="shared" si="214"/>
        <v/>
      </c>
      <c r="BN693" s="43" t="e">
        <f t="shared" si="215"/>
        <v>#N/A</v>
      </c>
      <c r="BO693" s="43" t="e">
        <f>IF(BO692&lt;'Retirement Calculator'!$B$68,BO692+1,NA())</f>
        <v>#N/A</v>
      </c>
      <c r="BR693" s="43" t="str">
        <f t="shared" si="216"/>
        <v/>
      </c>
      <c r="BS693" s="43" t="e">
        <f t="shared" si="217"/>
        <v>#N/A</v>
      </c>
      <c r="BT693" s="43" t="e">
        <f>IF(BT692&lt;'Retirement Calculator'!$B$68,BT692+1,NA())</f>
        <v>#N/A</v>
      </c>
      <c r="BW693" s="43" t="str">
        <f t="shared" si="218"/>
        <v/>
      </c>
      <c r="BX693" s="43" t="e">
        <f t="shared" si="219"/>
        <v>#N/A</v>
      </c>
      <c r="BY693" s="43" t="e">
        <f>IF(BY692&lt;'Retirement Calculator'!$B$68,BY692+1,NA())</f>
        <v>#N/A</v>
      </c>
    </row>
    <row r="694" spans="1:77">
      <c r="A694" s="44"/>
      <c r="B694" s="12" t="e">
        <f xml:space="preserve"> IF(ISERROR(F694),NA(),AI694)</f>
        <v>#N/A</v>
      </c>
      <c r="C694" s="71"/>
      <c r="D694" s="104"/>
      <c r="E694" s="99"/>
      <c r="F694" s="102" t="e">
        <f t="shared" si="203"/>
        <v>#N/A</v>
      </c>
      <c r="G694" s="103" t="str">
        <f>IF(D694="","",(D694+G693)*(1+((1+'Retirement Calculator'!$B$56)^(1/12)-1)))</f>
        <v/>
      </c>
      <c r="H694" s="55" t="str">
        <f>IF(C694="","",FV((1+'Retirement Calculator'!$B$56)^(1/12)-1,AI694,-C694,,0))</f>
        <v/>
      </c>
      <c r="I694" s="71"/>
      <c r="J694" s="99"/>
      <c r="K694" s="99"/>
      <c r="L694" s="102" t="e">
        <f t="shared" si="204"/>
        <v>#N/A</v>
      </c>
      <c r="M694" s="12" t="str">
        <f>IF(I694="","",FV((1+'Retirement Calculator'!$B$57)^(1/12)-1,AR694,-I694,,0))</f>
        <v/>
      </c>
      <c r="N694" s="12" t="str">
        <f>IF(J694="","",(J694+N693)*(1+((1+'Retirement Calculator'!$B$57)^(1/12)-1)))</f>
        <v/>
      </c>
      <c r="O694" s="71"/>
      <c r="P694" s="71"/>
      <c r="Q694" s="99"/>
      <c r="R694" s="69" t="e">
        <f t="shared" si="205"/>
        <v>#N/A</v>
      </c>
      <c r="S694" s="12" t="str">
        <f>IF(O694="","",FV((1+'Retirement Calculator'!$B$58)^(1/12)-1,BA694,-O694,,0))</f>
        <v/>
      </c>
      <c r="T694" s="43" t="str">
        <f>IF(P694="","",(P694+T693)*(1+((1+'Retirement Calculator'!$B$58)^(1/12)-1)))</f>
        <v/>
      </c>
      <c r="U694" s="71"/>
      <c r="V694" s="99"/>
      <c r="W694" s="108" t="str">
        <f>IF(U694="","",(U694+W693)*(1+((1+'Retirement Calculator'!$C$65)^(1/12)-1)))</f>
        <v/>
      </c>
      <c r="X694" s="73">
        <f t="shared" si="200"/>
        <v>0</v>
      </c>
      <c r="Y694" s="83" t="str">
        <f>IF(ISERROR(B694),"",SUM($X$5:X694))</f>
        <v/>
      </c>
      <c r="Z694" s="73">
        <f t="shared" si="201"/>
        <v>0</v>
      </c>
      <c r="AA694" s="83" t="str">
        <f>IF(ISERROR(B694),"",IF(Z694=0,NA(),SUM($Z$5:Z694)))</f>
        <v/>
      </c>
      <c r="AB694" s="83">
        <f t="shared" si="202"/>
        <v>0</v>
      </c>
      <c r="AC694" s="83" t="str">
        <f>IF(ISERROR(B694),"",IF(AB694=0,NA(),SUM($AB$5:AB694)))</f>
        <v/>
      </c>
      <c r="AD694" s="68" t="str">
        <f>IF(ISERROR(AI694),"",IF(AG694=AG693+1,AD693*(1+'Retirement Calculator'!$B$6),AD693))</f>
        <v/>
      </c>
      <c r="AE694" s="135"/>
      <c r="AF694" s="83" t="str">
        <f>IF(AE694="","",NPER((1+'Retirement Calculator'!$B$15)/(1+'Retirement Calculator'!$B$14)-1,-12*AE694,AA694,,1))</f>
        <v/>
      </c>
      <c r="AG694" s="129" t="str">
        <f t="shared" si="206"/>
        <v/>
      </c>
      <c r="AH694" s="43" t="e">
        <f t="shared" si="207"/>
        <v>#N/A</v>
      </c>
      <c r="AI694" s="43" t="e">
        <f>IF(AI693&lt;'Retirement Calculator'!$B$68,AI693+1,NA())</f>
        <v>#N/A</v>
      </c>
      <c r="AJ694" s="47" t="str">
        <f>IF(ISERROR(AI694),"",IF(AG694=AG693+1,AJ693*(1+'Retirement Calculator'!$B$67),AJ693))</f>
        <v/>
      </c>
      <c r="AK694" s="43" t="e">
        <f>IF(ISERROR(AJ694),"",FV((1+'Retirement Calculator'!$B$56)^(1/12)-1,AI694,-AJ694,,0))</f>
        <v>#N/A</v>
      </c>
      <c r="AL694" s="47">
        <f>SUM($AJ$5:AJ694)</f>
        <v>15743347.467671828</v>
      </c>
      <c r="AN694" s="43" t="str">
        <f>IF(C694="","",SUM($C$5:C694))</f>
        <v/>
      </c>
      <c r="AP694" s="43" t="str">
        <f t="shared" si="208"/>
        <v/>
      </c>
      <c r="AQ694" s="43" t="e">
        <f t="shared" si="209"/>
        <v>#N/A</v>
      </c>
      <c r="AR694" s="43" t="e">
        <f>IF(AR693&lt;'Retirement Calculator'!$B$68,AR693+1,NA())</f>
        <v>#N/A</v>
      </c>
      <c r="AS694" s="45" t="str">
        <f>IF(ISERROR(AR694),"",IF(AP694=AP693+1,AS693*(1+'Retirement Calculator'!$B$67),AS693))</f>
        <v/>
      </c>
      <c r="AT694" s="43" t="e">
        <f>IF(ISERROR(AS694),"",FV((1+'Retirement Calculator'!$B$57)^(1/12)-1,AR694,-AS694,,0))</f>
        <v>#N/A</v>
      </c>
      <c r="AU694" s="47" t="e">
        <f>SUM($AJ$5:AS694)</f>
        <v>#N/A</v>
      </c>
      <c r="AW694" s="43" t="str">
        <f>IF(I694="","",SUM($I$5:I694))</f>
        <v/>
      </c>
      <c r="AY694" s="43" t="str">
        <f t="shared" si="210"/>
        <v/>
      </c>
      <c r="AZ694" s="43" t="e">
        <f t="shared" si="211"/>
        <v>#N/A</v>
      </c>
      <c r="BA694" s="43" t="e">
        <f>IF(BA693&lt;'Retirement Calculator'!$B$68,BA693+1,NA())</f>
        <v>#N/A</v>
      </c>
      <c r="BB694" s="45" t="str">
        <f>IF(ISERROR(BA694),"",IF(AY694=AY693+1,BB693*(1+'Retirement Calculator'!$B$67),BB693))</f>
        <v/>
      </c>
      <c r="BC694" s="43" t="e">
        <f>IF(ISERROR(BB694),"",FV((1+'Retirement Calculator'!$B$58)^(1/12)-1,BA694,-BB694,,0))</f>
        <v>#N/A</v>
      </c>
      <c r="BD694" s="47" t="e">
        <f>SUM($AJ$5:BB694)</f>
        <v>#N/A</v>
      </c>
      <c r="BF694" s="43" t="str">
        <f>IF(O694="","",SUM($O$5:O694))</f>
        <v/>
      </c>
      <c r="BH694" s="43" t="str">
        <f t="shared" si="212"/>
        <v/>
      </c>
      <c r="BI694" s="43" t="e">
        <f t="shared" si="213"/>
        <v>#N/A</v>
      </c>
      <c r="BJ694" s="43" t="e">
        <f>IF(BJ693&lt;'Retirement Calculator'!$B$68,BJ693+1,NA())</f>
        <v>#N/A</v>
      </c>
      <c r="BM694" s="43" t="str">
        <f t="shared" si="214"/>
        <v/>
      </c>
      <c r="BN694" s="43" t="e">
        <f t="shared" si="215"/>
        <v>#N/A</v>
      </c>
      <c r="BO694" s="43" t="e">
        <f>IF(BO693&lt;'Retirement Calculator'!$B$68,BO693+1,NA())</f>
        <v>#N/A</v>
      </c>
      <c r="BR694" s="43" t="str">
        <f t="shared" si="216"/>
        <v/>
      </c>
      <c r="BS694" s="43" t="e">
        <f t="shared" si="217"/>
        <v>#N/A</v>
      </c>
      <c r="BT694" s="43" t="e">
        <f>IF(BT693&lt;'Retirement Calculator'!$B$68,BT693+1,NA())</f>
        <v>#N/A</v>
      </c>
      <c r="BW694" s="43" t="str">
        <f t="shared" si="218"/>
        <v/>
      </c>
      <c r="BX694" s="43" t="e">
        <f t="shared" si="219"/>
        <v>#N/A</v>
      </c>
      <c r="BY694" s="43" t="e">
        <f>IF(BY693&lt;'Retirement Calculator'!$B$68,BY693+1,NA())</f>
        <v>#N/A</v>
      </c>
    </row>
    <row r="695" spans="1:77">
      <c r="A695" s="44"/>
      <c r="B695" s="12" t="e">
        <f xml:space="preserve"> IF(ISERROR(F695),NA(),AI695)</f>
        <v>#N/A</v>
      </c>
      <c r="C695" s="71"/>
      <c r="D695" s="104"/>
      <c r="E695" s="99"/>
      <c r="F695" s="102" t="e">
        <f t="shared" si="203"/>
        <v>#N/A</v>
      </c>
      <c r="G695" s="103" t="str">
        <f>IF(D695="","",(D695+G694)*(1+((1+'Retirement Calculator'!$B$56)^(1/12)-1)))</f>
        <v/>
      </c>
      <c r="H695" s="55" t="str">
        <f>IF(C695="","",FV((1+'Retirement Calculator'!$B$56)^(1/12)-1,AI695,-C695,,0))</f>
        <v/>
      </c>
      <c r="I695" s="71"/>
      <c r="J695" s="99"/>
      <c r="K695" s="99"/>
      <c r="L695" s="102" t="e">
        <f t="shared" si="204"/>
        <v>#N/A</v>
      </c>
      <c r="M695" s="12" t="str">
        <f>IF(I695="","",FV((1+'Retirement Calculator'!$B$57)^(1/12)-1,AR695,-I695,,0))</f>
        <v/>
      </c>
      <c r="N695" s="12" t="str">
        <f>IF(J695="","",(J695+N694)*(1+((1+'Retirement Calculator'!$B$57)^(1/12)-1)))</f>
        <v/>
      </c>
      <c r="O695" s="71"/>
      <c r="P695" s="71"/>
      <c r="Q695" s="99"/>
      <c r="R695" s="69" t="e">
        <f t="shared" si="205"/>
        <v>#N/A</v>
      </c>
      <c r="S695" s="12" t="str">
        <f>IF(O695="","",FV((1+'Retirement Calculator'!$B$58)^(1/12)-1,BA695,-O695,,0))</f>
        <v/>
      </c>
      <c r="T695" s="43" t="str">
        <f>IF(P695="","",(P695+T694)*(1+((1+'Retirement Calculator'!$B$58)^(1/12)-1)))</f>
        <v/>
      </c>
      <c r="U695" s="71"/>
      <c r="V695" s="99"/>
      <c r="W695" s="108" t="str">
        <f>IF(U695="","",(U695+W694)*(1+((1+'Retirement Calculator'!$C$65)^(1/12)-1)))</f>
        <v/>
      </c>
      <c r="X695" s="73">
        <f t="shared" si="200"/>
        <v>0</v>
      </c>
      <c r="Y695" s="83" t="str">
        <f>IF(ISERROR(B695),"",SUM($X$5:X695))</f>
        <v/>
      </c>
      <c r="Z695" s="73">
        <f t="shared" si="201"/>
        <v>0</v>
      </c>
      <c r="AA695" s="83" t="str">
        <f>IF(ISERROR(B695),"",IF(Z695=0,NA(),SUM($Z$5:Z695)))</f>
        <v/>
      </c>
      <c r="AB695" s="83">
        <f t="shared" si="202"/>
        <v>0</v>
      </c>
      <c r="AC695" s="83" t="str">
        <f>IF(ISERROR(B695),"",IF(AB695=0,NA(),SUM($AB$5:AB695)))</f>
        <v/>
      </c>
      <c r="AD695" s="68" t="str">
        <f>IF(ISERROR(AI695),"",IF(AG695=AG694+1,AD694*(1+'Retirement Calculator'!$B$6),AD694))</f>
        <v/>
      </c>
      <c r="AE695" s="135"/>
      <c r="AF695" s="83" t="str">
        <f>IF(AE695="","",NPER((1+'Retirement Calculator'!$B$15)/(1+'Retirement Calculator'!$B$14)-1,-12*AE695,AA695,,1))</f>
        <v/>
      </c>
      <c r="AG695" s="129" t="str">
        <f t="shared" si="206"/>
        <v/>
      </c>
      <c r="AH695" s="43" t="e">
        <f t="shared" si="207"/>
        <v>#N/A</v>
      </c>
      <c r="AI695" s="43" t="e">
        <f>IF(AI694&lt;'Retirement Calculator'!$B$68,AI694+1,NA())</f>
        <v>#N/A</v>
      </c>
      <c r="AJ695" s="47" t="str">
        <f>IF(ISERROR(AI695),"",IF(AG695=AG694+1,AJ694*(1+'Retirement Calculator'!$B$67),AJ694))</f>
        <v/>
      </c>
      <c r="AK695" s="43" t="e">
        <f>IF(ISERROR(AJ695),"",FV((1+'Retirement Calculator'!$B$56)^(1/12)-1,AI695,-AJ695,,0))</f>
        <v>#N/A</v>
      </c>
      <c r="AL695" s="47">
        <f>SUM($AJ$5:AJ695)</f>
        <v>15743347.467671828</v>
      </c>
      <c r="AN695" s="43" t="str">
        <f>IF(C695="","",SUM($C$5:C695))</f>
        <v/>
      </c>
      <c r="AP695" s="43" t="str">
        <f t="shared" si="208"/>
        <v/>
      </c>
      <c r="AQ695" s="43" t="e">
        <f t="shared" si="209"/>
        <v>#N/A</v>
      </c>
      <c r="AR695" s="43" t="e">
        <f>IF(AR694&lt;'Retirement Calculator'!$B$68,AR694+1,NA())</f>
        <v>#N/A</v>
      </c>
      <c r="AS695" s="45" t="str">
        <f>IF(ISERROR(AR695),"",IF(AP695=AP694+1,AS694*(1+'Retirement Calculator'!$B$67),AS694))</f>
        <v/>
      </c>
      <c r="AT695" s="43" t="e">
        <f>IF(ISERROR(AS695),"",FV((1+'Retirement Calculator'!$B$57)^(1/12)-1,AR695,-AS695,,0))</f>
        <v>#N/A</v>
      </c>
      <c r="AU695" s="47" t="e">
        <f>SUM($AJ$5:AS695)</f>
        <v>#N/A</v>
      </c>
      <c r="AW695" s="43" t="str">
        <f>IF(I695="","",SUM($I$5:I695))</f>
        <v/>
      </c>
      <c r="AY695" s="43" t="str">
        <f t="shared" si="210"/>
        <v/>
      </c>
      <c r="AZ695" s="43" t="e">
        <f t="shared" si="211"/>
        <v>#N/A</v>
      </c>
      <c r="BA695" s="43" t="e">
        <f>IF(BA694&lt;'Retirement Calculator'!$B$68,BA694+1,NA())</f>
        <v>#N/A</v>
      </c>
      <c r="BB695" s="45" t="str">
        <f>IF(ISERROR(BA695),"",IF(AY695=AY694+1,BB694*(1+'Retirement Calculator'!$B$67),BB694))</f>
        <v/>
      </c>
      <c r="BC695" s="43" t="e">
        <f>IF(ISERROR(BB695),"",FV((1+'Retirement Calculator'!$B$58)^(1/12)-1,BA695,-BB695,,0))</f>
        <v>#N/A</v>
      </c>
      <c r="BD695" s="47" t="e">
        <f>SUM($AJ$5:BB695)</f>
        <v>#N/A</v>
      </c>
      <c r="BF695" s="43" t="str">
        <f>IF(O695="","",SUM($O$5:O695))</f>
        <v/>
      </c>
      <c r="BH695" s="43" t="str">
        <f t="shared" si="212"/>
        <v/>
      </c>
      <c r="BI695" s="43" t="e">
        <f t="shared" si="213"/>
        <v>#N/A</v>
      </c>
      <c r="BJ695" s="43" t="e">
        <f>IF(BJ694&lt;'Retirement Calculator'!$B$68,BJ694+1,NA())</f>
        <v>#N/A</v>
      </c>
      <c r="BM695" s="43" t="str">
        <f t="shared" si="214"/>
        <v/>
      </c>
      <c r="BN695" s="43" t="e">
        <f t="shared" si="215"/>
        <v>#N/A</v>
      </c>
      <c r="BO695" s="43" t="e">
        <f>IF(BO694&lt;'Retirement Calculator'!$B$68,BO694+1,NA())</f>
        <v>#N/A</v>
      </c>
      <c r="BR695" s="43" t="str">
        <f t="shared" si="216"/>
        <v/>
      </c>
      <c r="BS695" s="43" t="e">
        <f t="shared" si="217"/>
        <v>#N/A</v>
      </c>
      <c r="BT695" s="43" t="e">
        <f>IF(BT694&lt;'Retirement Calculator'!$B$68,BT694+1,NA())</f>
        <v>#N/A</v>
      </c>
      <c r="BW695" s="43" t="str">
        <f t="shared" si="218"/>
        <v/>
      </c>
      <c r="BX695" s="43" t="e">
        <f t="shared" si="219"/>
        <v>#N/A</v>
      </c>
      <c r="BY695" s="43" t="e">
        <f>IF(BY694&lt;'Retirement Calculator'!$B$68,BY694+1,NA())</f>
        <v>#N/A</v>
      </c>
    </row>
    <row r="696" spans="1:77">
      <c r="A696" s="44"/>
      <c r="B696" s="12" t="e">
        <f xml:space="preserve"> IF(ISERROR(F696),NA(),AI696)</f>
        <v>#N/A</v>
      </c>
      <c r="C696" s="71"/>
      <c r="D696" s="104"/>
      <c r="E696" s="99"/>
      <c r="F696" s="102" t="e">
        <f t="shared" si="203"/>
        <v>#N/A</v>
      </c>
      <c r="G696" s="103" t="str">
        <f>IF(D696="","",(D696+G695)*(1+((1+'Retirement Calculator'!$B$56)^(1/12)-1)))</f>
        <v/>
      </c>
      <c r="H696" s="55" t="str">
        <f>IF(C696="","",FV((1+'Retirement Calculator'!$B$56)^(1/12)-1,AI696,-C696,,0))</f>
        <v/>
      </c>
      <c r="I696" s="71"/>
      <c r="J696" s="99"/>
      <c r="K696" s="99"/>
      <c r="L696" s="102" t="e">
        <f t="shared" si="204"/>
        <v>#N/A</v>
      </c>
      <c r="M696" s="12" t="str">
        <f>IF(I696="","",FV((1+'Retirement Calculator'!$B$57)^(1/12)-1,AR696,-I696,,0))</f>
        <v/>
      </c>
      <c r="N696" s="12" t="str">
        <f>IF(J696="","",(J696+N695)*(1+((1+'Retirement Calculator'!$B$57)^(1/12)-1)))</f>
        <v/>
      </c>
      <c r="O696" s="71"/>
      <c r="P696" s="71"/>
      <c r="Q696" s="99"/>
      <c r="R696" s="69" t="e">
        <f t="shared" si="205"/>
        <v>#N/A</v>
      </c>
      <c r="S696" s="12" t="str">
        <f>IF(O696="","",FV((1+'Retirement Calculator'!$B$58)^(1/12)-1,BA696,-O696,,0))</f>
        <v/>
      </c>
      <c r="T696" s="43" t="str">
        <f>IF(P696="","",(P696+T695)*(1+((1+'Retirement Calculator'!$B$58)^(1/12)-1)))</f>
        <v/>
      </c>
      <c r="U696" s="71"/>
      <c r="V696" s="99"/>
      <c r="W696" s="108" t="str">
        <f>IF(U696="","",(U696+W695)*(1+((1+'Retirement Calculator'!$C$65)^(1/12)-1)))</f>
        <v/>
      </c>
      <c r="X696" s="73">
        <f t="shared" si="200"/>
        <v>0</v>
      </c>
      <c r="Y696" s="83" t="str">
        <f>IF(ISERROR(B696),"",SUM($X$5:X696))</f>
        <v/>
      </c>
      <c r="Z696" s="73">
        <f t="shared" si="201"/>
        <v>0</v>
      </c>
      <c r="AA696" s="83" t="str">
        <f>IF(ISERROR(B696),"",IF(Z696=0,NA(),SUM($Z$5:Z696)))</f>
        <v/>
      </c>
      <c r="AB696" s="83">
        <f t="shared" si="202"/>
        <v>0</v>
      </c>
      <c r="AC696" s="83" t="str">
        <f>IF(ISERROR(B696),"",IF(AB696=0,NA(),SUM($AB$5:AB696)))</f>
        <v/>
      </c>
      <c r="AD696" s="68" t="str">
        <f>IF(ISERROR(AI696),"",IF(AG696=AG695+1,AD695*(1+'Retirement Calculator'!$B$6),AD695))</f>
        <v/>
      </c>
      <c r="AE696" s="135"/>
      <c r="AF696" s="83" t="str">
        <f>IF(AE696="","",NPER((1+'Retirement Calculator'!$B$15)/(1+'Retirement Calculator'!$B$14)-1,-12*AE696,AA696,,1))</f>
        <v/>
      </c>
      <c r="AG696" s="129" t="str">
        <f t="shared" si="206"/>
        <v/>
      </c>
      <c r="AH696" s="43" t="e">
        <f t="shared" si="207"/>
        <v>#N/A</v>
      </c>
      <c r="AI696" s="43" t="e">
        <f>IF(AI695&lt;'Retirement Calculator'!$B$68,AI695+1,NA())</f>
        <v>#N/A</v>
      </c>
      <c r="AJ696" s="47" t="str">
        <f>IF(ISERROR(AI696),"",IF(AG696=AG695+1,AJ695*(1+'Retirement Calculator'!$B$67),AJ695))</f>
        <v/>
      </c>
      <c r="AK696" s="43" t="e">
        <f>IF(ISERROR(AJ696),"",FV((1+'Retirement Calculator'!$B$56)^(1/12)-1,AI696,-AJ696,,0))</f>
        <v>#N/A</v>
      </c>
      <c r="AL696" s="47">
        <f>SUM($AJ$5:AJ696)</f>
        <v>15743347.467671828</v>
      </c>
      <c r="AN696" s="43" t="str">
        <f>IF(C696="","",SUM($C$5:C696))</f>
        <v/>
      </c>
      <c r="AP696" s="43" t="str">
        <f t="shared" si="208"/>
        <v/>
      </c>
      <c r="AQ696" s="43" t="e">
        <f t="shared" si="209"/>
        <v>#N/A</v>
      </c>
      <c r="AR696" s="43" t="e">
        <f>IF(AR695&lt;'Retirement Calculator'!$B$68,AR695+1,NA())</f>
        <v>#N/A</v>
      </c>
      <c r="AS696" s="45" t="str">
        <f>IF(ISERROR(AR696),"",IF(AP696=AP695+1,AS695*(1+'Retirement Calculator'!$B$67),AS695))</f>
        <v/>
      </c>
      <c r="AT696" s="43" t="e">
        <f>IF(ISERROR(AS696),"",FV((1+'Retirement Calculator'!$B$57)^(1/12)-1,AR696,-AS696,,0))</f>
        <v>#N/A</v>
      </c>
      <c r="AU696" s="47" t="e">
        <f>SUM($AJ$5:AS696)</f>
        <v>#N/A</v>
      </c>
      <c r="AW696" s="43" t="str">
        <f>IF(I696="","",SUM($I$5:I696))</f>
        <v/>
      </c>
      <c r="AY696" s="43" t="str">
        <f t="shared" si="210"/>
        <v/>
      </c>
      <c r="AZ696" s="43" t="e">
        <f t="shared" si="211"/>
        <v>#N/A</v>
      </c>
      <c r="BA696" s="43" t="e">
        <f>IF(BA695&lt;'Retirement Calculator'!$B$68,BA695+1,NA())</f>
        <v>#N/A</v>
      </c>
      <c r="BB696" s="45" t="str">
        <f>IF(ISERROR(BA696),"",IF(AY696=AY695+1,BB695*(1+'Retirement Calculator'!$B$67),BB695))</f>
        <v/>
      </c>
      <c r="BC696" s="43" t="e">
        <f>IF(ISERROR(BB696),"",FV((1+'Retirement Calculator'!$B$58)^(1/12)-1,BA696,-BB696,,0))</f>
        <v>#N/A</v>
      </c>
      <c r="BD696" s="47" t="e">
        <f>SUM($AJ$5:BB696)</f>
        <v>#N/A</v>
      </c>
      <c r="BF696" s="43" t="str">
        <f>IF(O696="","",SUM($O$5:O696))</f>
        <v/>
      </c>
      <c r="BH696" s="43" t="str">
        <f t="shared" si="212"/>
        <v/>
      </c>
      <c r="BI696" s="43" t="e">
        <f t="shared" si="213"/>
        <v>#N/A</v>
      </c>
      <c r="BJ696" s="43" t="e">
        <f>IF(BJ695&lt;'Retirement Calculator'!$B$68,BJ695+1,NA())</f>
        <v>#N/A</v>
      </c>
      <c r="BM696" s="43" t="str">
        <f t="shared" si="214"/>
        <v/>
      </c>
      <c r="BN696" s="43" t="e">
        <f t="shared" si="215"/>
        <v>#N/A</v>
      </c>
      <c r="BO696" s="43" t="e">
        <f>IF(BO695&lt;'Retirement Calculator'!$B$68,BO695+1,NA())</f>
        <v>#N/A</v>
      </c>
      <c r="BR696" s="43" t="str">
        <f t="shared" si="216"/>
        <v/>
      </c>
      <c r="BS696" s="43" t="e">
        <f t="shared" si="217"/>
        <v>#N/A</v>
      </c>
      <c r="BT696" s="43" t="e">
        <f>IF(BT695&lt;'Retirement Calculator'!$B$68,BT695+1,NA())</f>
        <v>#N/A</v>
      </c>
      <c r="BW696" s="43" t="str">
        <f t="shared" si="218"/>
        <v/>
      </c>
      <c r="BX696" s="43" t="e">
        <f t="shared" si="219"/>
        <v>#N/A</v>
      </c>
      <c r="BY696" s="43" t="e">
        <f>IF(BY695&lt;'Retirement Calculator'!$B$68,BY695+1,NA())</f>
        <v>#N/A</v>
      </c>
    </row>
    <row r="697" spans="1:77">
      <c r="A697" s="44"/>
      <c r="B697" s="12" t="e">
        <f xml:space="preserve"> IF(ISERROR(F697),NA(),AI697)</f>
        <v>#N/A</v>
      </c>
      <c r="C697" s="71"/>
      <c r="D697" s="104"/>
      <c r="E697" s="99"/>
      <c r="F697" s="102" t="e">
        <f t="shared" si="203"/>
        <v>#N/A</v>
      </c>
      <c r="G697" s="103" t="str">
        <f>IF(D697="","",(D697+G696)*(1+((1+'Retirement Calculator'!$B$56)^(1/12)-1)))</f>
        <v/>
      </c>
      <c r="H697" s="55" t="str">
        <f>IF(C697="","",FV((1+'Retirement Calculator'!$B$56)^(1/12)-1,AI697,-C697,,0))</f>
        <v/>
      </c>
      <c r="I697" s="71"/>
      <c r="J697" s="99"/>
      <c r="K697" s="99"/>
      <c r="L697" s="102" t="e">
        <f t="shared" si="204"/>
        <v>#N/A</v>
      </c>
      <c r="M697" s="12" t="str">
        <f>IF(I697="","",FV((1+'Retirement Calculator'!$B$57)^(1/12)-1,AR697,-I697,,0))</f>
        <v/>
      </c>
      <c r="N697" s="12" t="str">
        <f>IF(J697="","",(J697+N696)*(1+((1+'Retirement Calculator'!$B$57)^(1/12)-1)))</f>
        <v/>
      </c>
      <c r="O697" s="71"/>
      <c r="P697" s="71"/>
      <c r="Q697" s="99"/>
      <c r="R697" s="69" t="e">
        <f t="shared" si="205"/>
        <v>#N/A</v>
      </c>
      <c r="S697" s="12" t="str">
        <f>IF(O697="","",FV((1+'Retirement Calculator'!$B$58)^(1/12)-1,BA697,-O697,,0))</f>
        <v/>
      </c>
      <c r="T697" s="43" t="str">
        <f>IF(P697="","",(P697+T696)*(1+((1+'Retirement Calculator'!$B$58)^(1/12)-1)))</f>
        <v/>
      </c>
      <c r="U697" s="71"/>
      <c r="V697" s="99"/>
      <c r="W697" s="108" t="str">
        <f>IF(U697="","",(U697+W696)*(1+((1+'Retirement Calculator'!$C$65)^(1/12)-1)))</f>
        <v/>
      </c>
      <c r="X697" s="73">
        <f t="shared" si="200"/>
        <v>0</v>
      </c>
      <c r="Y697" s="83" t="str">
        <f>IF(ISERROR(B697),"",SUM($X$5:X697))</f>
        <v/>
      </c>
      <c r="Z697" s="73">
        <f t="shared" si="201"/>
        <v>0</v>
      </c>
      <c r="AA697" s="83" t="str">
        <f>IF(ISERROR(B697),"",IF(Z697=0,NA(),SUM($Z$5:Z697)))</f>
        <v/>
      </c>
      <c r="AB697" s="83">
        <f t="shared" si="202"/>
        <v>0</v>
      </c>
      <c r="AC697" s="83" t="str">
        <f>IF(ISERROR(B697),"",IF(AB697=0,NA(),SUM($AB$5:AB697)))</f>
        <v/>
      </c>
      <c r="AD697" s="68" t="str">
        <f>IF(ISERROR(AI697),"",IF(AG697=AG696+1,AD696*(1+'Retirement Calculator'!$B$6),AD696))</f>
        <v/>
      </c>
      <c r="AE697" s="135"/>
      <c r="AF697" s="83" t="str">
        <f>IF(AE697="","",NPER((1+'Retirement Calculator'!$B$15)/(1+'Retirement Calculator'!$B$14)-1,-12*AE697,AA697,,1))</f>
        <v/>
      </c>
      <c r="AG697" s="129" t="str">
        <f t="shared" si="206"/>
        <v/>
      </c>
      <c r="AH697" s="43" t="e">
        <f t="shared" si="207"/>
        <v>#N/A</v>
      </c>
      <c r="AI697" s="43" t="e">
        <f>IF(AI696&lt;'Retirement Calculator'!$B$68,AI696+1,NA())</f>
        <v>#N/A</v>
      </c>
      <c r="AJ697" s="47" t="str">
        <f>IF(ISERROR(AI697),"",IF(AG697=AG696+1,AJ696*(1+'Retirement Calculator'!$B$67),AJ696))</f>
        <v/>
      </c>
      <c r="AK697" s="43" t="e">
        <f>IF(ISERROR(AJ697),"",FV((1+'Retirement Calculator'!$B$56)^(1/12)-1,AI697,-AJ697,,0))</f>
        <v>#N/A</v>
      </c>
      <c r="AL697" s="47">
        <f>SUM($AJ$5:AJ697)</f>
        <v>15743347.467671828</v>
      </c>
      <c r="AN697" s="43" t="str">
        <f>IF(C697="","",SUM($C$5:C697))</f>
        <v/>
      </c>
      <c r="AP697" s="43" t="str">
        <f t="shared" si="208"/>
        <v/>
      </c>
      <c r="AQ697" s="43" t="e">
        <f t="shared" si="209"/>
        <v>#N/A</v>
      </c>
      <c r="AR697" s="43" t="e">
        <f>IF(AR696&lt;'Retirement Calculator'!$B$68,AR696+1,NA())</f>
        <v>#N/A</v>
      </c>
      <c r="AS697" s="45" t="str">
        <f>IF(ISERROR(AR697),"",IF(AP697=AP696+1,AS696*(1+'Retirement Calculator'!$B$67),AS696))</f>
        <v/>
      </c>
      <c r="AT697" s="43" t="e">
        <f>IF(ISERROR(AS697),"",FV((1+'Retirement Calculator'!$B$57)^(1/12)-1,AR697,-AS697,,0))</f>
        <v>#N/A</v>
      </c>
      <c r="AU697" s="47" t="e">
        <f>SUM($AJ$5:AS697)</f>
        <v>#N/A</v>
      </c>
      <c r="AW697" s="43" t="str">
        <f>IF(I697="","",SUM($I$5:I697))</f>
        <v/>
      </c>
      <c r="AY697" s="43" t="str">
        <f t="shared" si="210"/>
        <v/>
      </c>
      <c r="AZ697" s="43" t="e">
        <f t="shared" si="211"/>
        <v>#N/A</v>
      </c>
      <c r="BA697" s="43" t="e">
        <f>IF(BA696&lt;'Retirement Calculator'!$B$68,BA696+1,NA())</f>
        <v>#N/A</v>
      </c>
      <c r="BB697" s="45" t="str">
        <f>IF(ISERROR(BA697),"",IF(AY697=AY696+1,BB696*(1+'Retirement Calculator'!$B$67),BB696))</f>
        <v/>
      </c>
      <c r="BC697" s="43" t="e">
        <f>IF(ISERROR(BB697),"",FV((1+'Retirement Calculator'!$B$58)^(1/12)-1,BA697,-BB697,,0))</f>
        <v>#N/A</v>
      </c>
      <c r="BD697" s="47" t="e">
        <f>SUM($AJ$5:BB697)</f>
        <v>#N/A</v>
      </c>
      <c r="BF697" s="43" t="str">
        <f>IF(O697="","",SUM($O$5:O697))</f>
        <v/>
      </c>
      <c r="BH697" s="43" t="str">
        <f t="shared" si="212"/>
        <v/>
      </c>
      <c r="BI697" s="43" t="e">
        <f t="shared" si="213"/>
        <v>#N/A</v>
      </c>
      <c r="BJ697" s="43" t="e">
        <f>IF(BJ696&lt;'Retirement Calculator'!$B$68,BJ696+1,NA())</f>
        <v>#N/A</v>
      </c>
      <c r="BM697" s="43" t="str">
        <f t="shared" si="214"/>
        <v/>
      </c>
      <c r="BN697" s="43" t="e">
        <f t="shared" si="215"/>
        <v>#N/A</v>
      </c>
      <c r="BO697" s="43" t="e">
        <f>IF(BO696&lt;'Retirement Calculator'!$B$68,BO696+1,NA())</f>
        <v>#N/A</v>
      </c>
      <c r="BR697" s="43" t="str">
        <f t="shared" si="216"/>
        <v/>
      </c>
      <c r="BS697" s="43" t="e">
        <f t="shared" si="217"/>
        <v>#N/A</v>
      </c>
      <c r="BT697" s="43" t="e">
        <f>IF(BT696&lt;'Retirement Calculator'!$B$68,BT696+1,NA())</f>
        <v>#N/A</v>
      </c>
      <c r="BW697" s="43" t="str">
        <f t="shared" si="218"/>
        <v/>
      </c>
      <c r="BX697" s="43" t="e">
        <f t="shared" si="219"/>
        <v>#N/A</v>
      </c>
      <c r="BY697" s="43" t="e">
        <f>IF(BY696&lt;'Retirement Calculator'!$B$68,BY696+1,NA())</f>
        <v>#N/A</v>
      </c>
    </row>
    <row r="698" spans="1:77">
      <c r="A698" s="44"/>
      <c r="B698" s="12" t="e">
        <f xml:space="preserve"> IF(ISERROR(F698),NA(),AI698)</f>
        <v>#N/A</v>
      </c>
      <c r="C698" s="71"/>
      <c r="D698" s="104"/>
      <c r="E698" s="99"/>
      <c r="F698" s="102" t="e">
        <f t="shared" si="203"/>
        <v>#N/A</v>
      </c>
      <c r="G698" s="103" t="str">
        <f>IF(D698="","",(D698+G697)*(1+((1+'Retirement Calculator'!$B$56)^(1/12)-1)))</f>
        <v/>
      </c>
      <c r="H698" s="55" t="str">
        <f>IF(C698="","",FV((1+'Retirement Calculator'!$B$56)^(1/12)-1,AI698,-C698,,0))</f>
        <v/>
      </c>
      <c r="I698" s="71"/>
      <c r="J698" s="99"/>
      <c r="K698" s="99"/>
      <c r="L698" s="102" t="e">
        <f t="shared" si="204"/>
        <v>#N/A</v>
      </c>
      <c r="M698" s="12" t="str">
        <f>IF(I698="","",FV((1+'Retirement Calculator'!$B$57)^(1/12)-1,AR698,-I698,,0))</f>
        <v/>
      </c>
      <c r="N698" s="12" t="str">
        <f>IF(J698="","",(J698+N697)*(1+((1+'Retirement Calculator'!$B$57)^(1/12)-1)))</f>
        <v/>
      </c>
      <c r="O698" s="71"/>
      <c r="P698" s="71"/>
      <c r="Q698" s="99"/>
      <c r="R698" s="69" t="e">
        <f t="shared" si="205"/>
        <v>#N/A</v>
      </c>
      <c r="S698" s="12" t="str">
        <f>IF(O698="","",FV((1+'Retirement Calculator'!$B$58)^(1/12)-1,BA698,-O698,,0))</f>
        <v/>
      </c>
      <c r="T698" s="43" t="str">
        <f>IF(P698="","",(P698+T697)*(1+((1+'Retirement Calculator'!$B$58)^(1/12)-1)))</f>
        <v/>
      </c>
      <c r="U698" s="71"/>
      <c r="V698" s="99"/>
      <c r="W698" s="108" t="str">
        <f>IF(U698="","",(U698+W697)*(1+((1+'Retirement Calculator'!$C$65)^(1/12)-1)))</f>
        <v/>
      </c>
      <c r="X698" s="73">
        <f t="shared" si="200"/>
        <v>0</v>
      </c>
      <c r="Y698" s="83" t="str">
        <f>IF(ISERROR(B698),"",SUM($X$5:X698))</f>
        <v/>
      </c>
      <c r="Z698" s="73">
        <f t="shared" si="201"/>
        <v>0</v>
      </c>
      <c r="AA698" s="83" t="str">
        <f>IF(ISERROR(B698),"",IF(Z698=0,NA(),SUM($Z$5:Z698)))</f>
        <v/>
      </c>
      <c r="AB698" s="83">
        <f t="shared" si="202"/>
        <v>0</v>
      </c>
      <c r="AC698" s="83" t="str">
        <f>IF(ISERROR(B698),"",IF(AB698=0,NA(),SUM($AB$5:AB698)))</f>
        <v/>
      </c>
      <c r="AD698" s="68" t="str">
        <f>IF(ISERROR(AI698),"",IF(AG698=AG697+1,AD697*(1+'Retirement Calculator'!$B$6),AD697))</f>
        <v/>
      </c>
      <c r="AE698" s="135"/>
      <c r="AF698" s="83" t="str">
        <f>IF(AE698="","",NPER((1+'Retirement Calculator'!$B$15)/(1+'Retirement Calculator'!$B$14)-1,-12*AE698,AA698,,1))</f>
        <v/>
      </c>
      <c r="AG698" s="129" t="str">
        <f t="shared" si="206"/>
        <v/>
      </c>
      <c r="AH698" s="43" t="e">
        <f t="shared" si="207"/>
        <v>#N/A</v>
      </c>
      <c r="AI698" s="43" t="e">
        <f>IF(AI697&lt;'Retirement Calculator'!$B$68,AI697+1,NA())</f>
        <v>#N/A</v>
      </c>
      <c r="AJ698" s="47" t="str">
        <f>IF(ISERROR(AI698),"",IF(AG698=AG697+1,AJ697*(1+'Retirement Calculator'!$B$67),AJ697))</f>
        <v/>
      </c>
      <c r="AK698" s="43" t="e">
        <f>IF(ISERROR(AJ698),"",FV((1+'Retirement Calculator'!$B$56)^(1/12)-1,AI698,-AJ698,,0))</f>
        <v>#N/A</v>
      </c>
      <c r="AL698" s="47">
        <f>SUM($AJ$5:AJ698)</f>
        <v>15743347.467671828</v>
      </c>
      <c r="AN698" s="43" t="str">
        <f>IF(C698="","",SUM($C$5:C698))</f>
        <v/>
      </c>
      <c r="AP698" s="43" t="str">
        <f t="shared" si="208"/>
        <v/>
      </c>
      <c r="AQ698" s="43" t="e">
        <f t="shared" si="209"/>
        <v>#N/A</v>
      </c>
      <c r="AR698" s="43" t="e">
        <f>IF(AR697&lt;'Retirement Calculator'!$B$68,AR697+1,NA())</f>
        <v>#N/A</v>
      </c>
      <c r="AS698" s="45" t="str">
        <f>IF(ISERROR(AR698),"",IF(AP698=AP697+1,AS697*(1+'Retirement Calculator'!$B$67),AS697))</f>
        <v/>
      </c>
      <c r="AT698" s="43" t="e">
        <f>IF(ISERROR(AS698),"",FV((1+'Retirement Calculator'!$B$57)^(1/12)-1,AR698,-AS698,,0))</f>
        <v>#N/A</v>
      </c>
      <c r="AU698" s="47" t="e">
        <f>SUM($AJ$5:AS698)</f>
        <v>#N/A</v>
      </c>
      <c r="AW698" s="43" t="str">
        <f>IF(I698="","",SUM($I$5:I698))</f>
        <v/>
      </c>
      <c r="AY698" s="43" t="str">
        <f t="shared" si="210"/>
        <v/>
      </c>
      <c r="AZ698" s="43" t="e">
        <f t="shared" si="211"/>
        <v>#N/A</v>
      </c>
      <c r="BA698" s="43" t="e">
        <f>IF(BA697&lt;'Retirement Calculator'!$B$68,BA697+1,NA())</f>
        <v>#N/A</v>
      </c>
      <c r="BB698" s="45" t="str">
        <f>IF(ISERROR(BA698),"",IF(AY698=AY697+1,BB697*(1+'Retirement Calculator'!$B$67),BB697))</f>
        <v/>
      </c>
      <c r="BC698" s="43" t="e">
        <f>IF(ISERROR(BB698),"",FV((1+'Retirement Calculator'!$B$58)^(1/12)-1,BA698,-BB698,,0))</f>
        <v>#N/A</v>
      </c>
      <c r="BD698" s="47" t="e">
        <f>SUM($AJ$5:BB698)</f>
        <v>#N/A</v>
      </c>
      <c r="BF698" s="43" t="str">
        <f>IF(O698="","",SUM($O$5:O698))</f>
        <v/>
      </c>
      <c r="BH698" s="43" t="str">
        <f t="shared" si="212"/>
        <v/>
      </c>
      <c r="BI698" s="43" t="e">
        <f t="shared" si="213"/>
        <v>#N/A</v>
      </c>
      <c r="BJ698" s="43" t="e">
        <f>IF(BJ697&lt;'Retirement Calculator'!$B$68,BJ697+1,NA())</f>
        <v>#N/A</v>
      </c>
      <c r="BM698" s="43" t="str">
        <f t="shared" si="214"/>
        <v/>
      </c>
      <c r="BN698" s="43" t="e">
        <f t="shared" si="215"/>
        <v>#N/A</v>
      </c>
      <c r="BO698" s="43" t="e">
        <f>IF(BO697&lt;'Retirement Calculator'!$B$68,BO697+1,NA())</f>
        <v>#N/A</v>
      </c>
      <c r="BR698" s="43" t="str">
        <f t="shared" si="216"/>
        <v/>
      </c>
      <c r="BS698" s="43" t="e">
        <f t="shared" si="217"/>
        <v>#N/A</v>
      </c>
      <c r="BT698" s="43" t="e">
        <f>IF(BT697&lt;'Retirement Calculator'!$B$68,BT697+1,NA())</f>
        <v>#N/A</v>
      </c>
      <c r="BW698" s="43" t="str">
        <f t="shared" si="218"/>
        <v/>
      </c>
      <c r="BX698" s="43" t="e">
        <f t="shared" si="219"/>
        <v>#N/A</v>
      </c>
      <c r="BY698" s="43" t="e">
        <f>IF(BY697&lt;'Retirement Calculator'!$B$68,BY697+1,NA())</f>
        <v>#N/A</v>
      </c>
    </row>
    <row r="699" spans="1:77">
      <c r="A699" s="44"/>
      <c r="B699" s="12" t="e">
        <f xml:space="preserve"> IF(ISERROR(F699),NA(),AI699)</f>
        <v>#N/A</v>
      </c>
      <c r="C699" s="71"/>
      <c r="D699" s="104"/>
      <c r="E699" s="99"/>
      <c r="F699" s="102" t="e">
        <f t="shared" si="203"/>
        <v>#N/A</v>
      </c>
      <c r="G699" s="103" t="str">
        <f>IF(D699="","",(D699+G698)*(1+((1+'Retirement Calculator'!$B$56)^(1/12)-1)))</f>
        <v/>
      </c>
      <c r="H699" s="55" t="str">
        <f>IF(C699="","",FV((1+'Retirement Calculator'!$B$56)^(1/12)-1,AI699,-C699,,0))</f>
        <v/>
      </c>
      <c r="I699" s="71"/>
      <c r="J699" s="99"/>
      <c r="K699" s="99"/>
      <c r="L699" s="102" t="e">
        <f t="shared" si="204"/>
        <v>#N/A</v>
      </c>
      <c r="M699" s="12" t="str">
        <f>IF(I699="","",FV((1+'Retirement Calculator'!$B$57)^(1/12)-1,AR699,-I699,,0))</f>
        <v/>
      </c>
      <c r="N699" s="12" t="str">
        <f>IF(J699="","",(J699+N698)*(1+((1+'Retirement Calculator'!$B$57)^(1/12)-1)))</f>
        <v/>
      </c>
      <c r="O699" s="71"/>
      <c r="P699" s="71"/>
      <c r="Q699" s="99"/>
      <c r="R699" s="69" t="e">
        <f t="shared" si="205"/>
        <v>#N/A</v>
      </c>
      <c r="S699" s="12" t="str">
        <f>IF(O699="","",FV((1+'Retirement Calculator'!$B$58)^(1/12)-1,BA699,-O699,,0))</f>
        <v/>
      </c>
      <c r="T699" s="43" t="str">
        <f>IF(P699="","",(P699+T698)*(1+((1+'Retirement Calculator'!$B$58)^(1/12)-1)))</f>
        <v/>
      </c>
      <c r="U699" s="71"/>
      <c r="V699" s="99"/>
      <c r="W699" s="108" t="str">
        <f>IF(U699="","",(U699+W698)*(1+((1+'Retirement Calculator'!$C$65)^(1/12)-1)))</f>
        <v/>
      </c>
      <c r="X699" s="73">
        <f t="shared" si="200"/>
        <v>0</v>
      </c>
      <c r="Y699" s="83" t="str">
        <f>IF(ISERROR(B699),"",SUM($X$5:X699))</f>
        <v/>
      </c>
      <c r="Z699" s="73">
        <f t="shared" si="201"/>
        <v>0</v>
      </c>
      <c r="AA699" s="83" t="str">
        <f>IF(ISERROR(B699),"",IF(Z699=0,NA(),SUM($Z$5:Z699)))</f>
        <v/>
      </c>
      <c r="AB699" s="83">
        <f t="shared" si="202"/>
        <v>0</v>
      </c>
      <c r="AC699" s="83" t="str">
        <f>IF(ISERROR(B699),"",IF(AB699=0,NA(),SUM($AB$5:AB699)))</f>
        <v/>
      </c>
      <c r="AD699" s="68" t="str">
        <f>IF(ISERROR(AI699),"",IF(AG699=AG698+1,AD698*(1+'Retirement Calculator'!$B$6),AD698))</f>
        <v/>
      </c>
      <c r="AE699" s="135"/>
      <c r="AF699" s="83" t="str">
        <f>IF(AE699="","",NPER((1+'Retirement Calculator'!$B$15)/(1+'Retirement Calculator'!$B$14)-1,-12*AE699,AA699,,1))</f>
        <v/>
      </c>
      <c r="AG699" s="129" t="str">
        <f t="shared" si="206"/>
        <v/>
      </c>
      <c r="AH699" s="43" t="e">
        <f t="shared" si="207"/>
        <v>#N/A</v>
      </c>
      <c r="AI699" s="43" t="e">
        <f>IF(AI698&lt;'Retirement Calculator'!$B$68,AI698+1,NA())</f>
        <v>#N/A</v>
      </c>
      <c r="AJ699" s="47" t="str">
        <f>IF(ISERROR(AI699),"",IF(AG699=AG698+1,AJ698*(1+'Retirement Calculator'!$B$67),AJ698))</f>
        <v/>
      </c>
      <c r="AK699" s="43" t="e">
        <f>IF(ISERROR(AJ699),"",FV((1+'Retirement Calculator'!$B$56)^(1/12)-1,AI699,-AJ699,,0))</f>
        <v>#N/A</v>
      </c>
      <c r="AL699" s="47">
        <f>SUM($AJ$5:AJ699)</f>
        <v>15743347.467671828</v>
      </c>
      <c r="AN699" s="43" t="str">
        <f>IF(C699="","",SUM($C$5:C699))</f>
        <v/>
      </c>
      <c r="AP699" s="43" t="str">
        <f t="shared" si="208"/>
        <v/>
      </c>
      <c r="AQ699" s="43" t="e">
        <f t="shared" si="209"/>
        <v>#N/A</v>
      </c>
      <c r="AR699" s="43" t="e">
        <f>IF(AR698&lt;'Retirement Calculator'!$B$68,AR698+1,NA())</f>
        <v>#N/A</v>
      </c>
      <c r="AS699" s="45" t="str">
        <f>IF(ISERROR(AR699),"",IF(AP699=AP698+1,AS698*(1+'Retirement Calculator'!$B$67),AS698))</f>
        <v/>
      </c>
      <c r="AT699" s="43" t="e">
        <f>IF(ISERROR(AS699),"",FV((1+'Retirement Calculator'!$B$57)^(1/12)-1,AR699,-AS699,,0))</f>
        <v>#N/A</v>
      </c>
      <c r="AU699" s="47" t="e">
        <f>SUM($AJ$5:AS699)</f>
        <v>#N/A</v>
      </c>
      <c r="AW699" s="43" t="str">
        <f>IF(I699="","",SUM($I$5:I699))</f>
        <v/>
      </c>
      <c r="AY699" s="43" t="str">
        <f t="shared" si="210"/>
        <v/>
      </c>
      <c r="AZ699" s="43" t="e">
        <f t="shared" si="211"/>
        <v>#N/A</v>
      </c>
      <c r="BA699" s="43" t="e">
        <f>IF(BA698&lt;'Retirement Calculator'!$B$68,BA698+1,NA())</f>
        <v>#N/A</v>
      </c>
      <c r="BB699" s="45" t="str">
        <f>IF(ISERROR(BA699),"",IF(AY699=AY698+1,BB698*(1+'Retirement Calculator'!$B$67),BB698))</f>
        <v/>
      </c>
      <c r="BC699" s="43" t="e">
        <f>IF(ISERROR(BB699),"",FV((1+'Retirement Calculator'!$B$58)^(1/12)-1,BA699,-BB699,,0))</f>
        <v>#N/A</v>
      </c>
      <c r="BD699" s="47" t="e">
        <f>SUM($AJ$5:BB699)</f>
        <v>#N/A</v>
      </c>
      <c r="BF699" s="43" t="str">
        <f>IF(O699="","",SUM($O$5:O699))</f>
        <v/>
      </c>
      <c r="BH699" s="43" t="str">
        <f t="shared" si="212"/>
        <v/>
      </c>
      <c r="BI699" s="43" t="e">
        <f t="shared" si="213"/>
        <v>#N/A</v>
      </c>
      <c r="BJ699" s="43" t="e">
        <f>IF(BJ698&lt;'Retirement Calculator'!$B$68,BJ698+1,NA())</f>
        <v>#N/A</v>
      </c>
      <c r="BM699" s="43" t="str">
        <f t="shared" si="214"/>
        <v/>
      </c>
      <c r="BN699" s="43" t="e">
        <f t="shared" si="215"/>
        <v>#N/A</v>
      </c>
      <c r="BO699" s="43" t="e">
        <f>IF(BO698&lt;'Retirement Calculator'!$B$68,BO698+1,NA())</f>
        <v>#N/A</v>
      </c>
      <c r="BR699" s="43" t="str">
        <f t="shared" si="216"/>
        <v/>
      </c>
      <c r="BS699" s="43" t="e">
        <f t="shared" si="217"/>
        <v>#N/A</v>
      </c>
      <c r="BT699" s="43" t="e">
        <f>IF(BT698&lt;'Retirement Calculator'!$B$68,BT698+1,NA())</f>
        <v>#N/A</v>
      </c>
      <c r="BW699" s="43" t="str">
        <f t="shared" si="218"/>
        <v/>
      </c>
      <c r="BX699" s="43" t="e">
        <f t="shared" si="219"/>
        <v>#N/A</v>
      </c>
      <c r="BY699" s="43" t="e">
        <f>IF(BY698&lt;'Retirement Calculator'!$B$68,BY698+1,NA())</f>
        <v>#N/A</v>
      </c>
    </row>
    <row r="700" spans="1:77">
      <c r="A700" s="44"/>
      <c r="B700" s="12" t="e">
        <f xml:space="preserve"> IF(ISERROR(F700),NA(),AI700)</f>
        <v>#N/A</v>
      </c>
      <c r="C700" s="71"/>
      <c r="D700" s="104"/>
      <c r="E700" s="99"/>
      <c r="F700" s="102" t="e">
        <f t="shared" si="203"/>
        <v>#N/A</v>
      </c>
      <c r="G700" s="103" t="str">
        <f>IF(D700="","",(D700+G699)*(1+((1+'Retirement Calculator'!$B$56)^(1/12)-1)))</f>
        <v/>
      </c>
      <c r="H700" s="55" t="str">
        <f>IF(C700="","",FV((1+'Retirement Calculator'!$B$56)^(1/12)-1,AI700,-C700,,0))</f>
        <v/>
      </c>
      <c r="I700" s="71"/>
      <c r="J700" s="99"/>
      <c r="K700" s="99"/>
      <c r="L700" s="102" t="e">
        <f t="shared" si="204"/>
        <v>#N/A</v>
      </c>
      <c r="M700" s="12" t="str">
        <f>IF(I700="","",FV((1+'Retirement Calculator'!$B$57)^(1/12)-1,AR700,-I700,,0))</f>
        <v/>
      </c>
      <c r="N700" s="12" t="str">
        <f>IF(J700="","",(J700+N699)*(1+((1+'Retirement Calculator'!$B$57)^(1/12)-1)))</f>
        <v/>
      </c>
      <c r="O700" s="71"/>
      <c r="P700" s="71"/>
      <c r="Q700" s="99"/>
      <c r="R700" s="69" t="e">
        <f t="shared" si="205"/>
        <v>#N/A</v>
      </c>
      <c r="S700" s="12" t="str">
        <f>IF(O700="","",FV((1+'Retirement Calculator'!$B$58)^(1/12)-1,BA700,-O700,,0))</f>
        <v/>
      </c>
      <c r="T700" s="43" t="str">
        <f>IF(P700="","",(P700+T699)*(1+((1+'Retirement Calculator'!$B$58)^(1/12)-1)))</f>
        <v/>
      </c>
      <c r="U700" s="71"/>
      <c r="V700" s="99"/>
      <c r="W700" s="108" t="str">
        <f>IF(U700="","",(U700+W699)*(1+((1+'Retirement Calculator'!$C$65)^(1/12)-1)))</f>
        <v/>
      </c>
      <c r="X700" s="73">
        <f t="shared" si="200"/>
        <v>0</v>
      </c>
      <c r="Y700" s="83" t="str">
        <f>IF(ISERROR(B700),"",SUM($X$5:X700))</f>
        <v/>
      </c>
      <c r="Z700" s="73">
        <f t="shared" si="201"/>
        <v>0</v>
      </c>
      <c r="AA700" s="83" t="str">
        <f>IF(ISERROR(B700),"",IF(Z700=0,NA(),SUM($Z$5:Z700)))</f>
        <v/>
      </c>
      <c r="AB700" s="83">
        <f t="shared" si="202"/>
        <v>0</v>
      </c>
      <c r="AC700" s="83" t="str">
        <f>IF(ISERROR(B700),"",IF(AB700=0,NA(),SUM($AB$5:AB700)))</f>
        <v/>
      </c>
      <c r="AD700" s="68" t="str">
        <f>IF(ISERROR(AI700),"",IF(AG700=AG699+1,AD699*(1+'Retirement Calculator'!$B$6),AD699))</f>
        <v/>
      </c>
      <c r="AE700" s="135"/>
      <c r="AF700" s="83" t="str">
        <f>IF(AE700="","",NPER((1+'Retirement Calculator'!$B$15)/(1+'Retirement Calculator'!$B$14)-1,-12*AE700,AA700,,1))</f>
        <v/>
      </c>
      <c r="AG700" s="129" t="str">
        <f t="shared" si="206"/>
        <v/>
      </c>
      <c r="AH700" s="43" t="e">
        <f t="shared" si="207"/>
        <v>#N/A</v>
      </c>
      <c r="AI700" s="43" t="e">
        <f>IF(AI699&lt;'Retirement Calculator'!$B$68,AI699+1,NA())</f>
        <v>#N/A</v>
      </c>
      <c r="AJ700" s="47" t="str">
        <f>IF(ISERROR(AI700),"",IF(AG700=AG699+1,AJ699*(1+'Retirement Calculator'!$B$67),AJ699))</f>
        <v/>
      </c>
      <c r="AK700" s="43" t="e">
        <f>IF(ISERROR(AJ700),"",FV((1+'Retirement Calculator'!$B$56)^(1/12)-1,AI700,-AJ700,,0))</f>
        <v>#N/A</v>
      </c>
      <c r="AL700" s="47">
        <f>SUM($AJ$5:AJ700)</f>
        <v>15743347.467671828</v>
      </c>
      <c r="AN700" s="43" t="str">
        <f>IF(C700="","",SUM($C$5:C700))</f>
        <v/>
      </c>
      <c r="AP700" s="43" t="str">
        <f t="shared" si="208"/>
        <v/>
      </c>
      <c r="AQ700" s="43" t="e">
        <f t="shared" si="209"/>
        <v>#N/A</v>
      </c>
      <c r="AR700" s="43" t="e">
        <f>IF(AR699&lt;'Retirement Calculator'!$B$68,AR699+1,NA())</f>
        <v>#N/A</v>
      </c>
      <c r="AS700" s="45" t="str">
        <f>IF(ISERROR(AR700),"",IF(AP700=AP699+1,AS699*(1+'Retirement Calculator'!$B$67),AS699))</f>
        <v/>
      </c>
      <c r="AT700" s="43" t="e">
        <f>IF(ISERROR(AS700),"",FV((1+'Retirement Calculator'!$B$57)^(1/12)-1,AR700,-AS700,,0))</f>
        <v>#N/A</v>
      </c>
      <c r="AU700" s="47" t="e">
        <f>SUM($AJ$5:AS700)</f>
        <v>#N/A</v>
      </c>
      <c r="AW700" s="43" t="str">
        <f>IF(I700="","",SUM($I$5:I700))</f>
        <v/>
      </c>
      <c r="AY700" s="43" t="str">
        <f t="shared" si="210"/>
        <v/>
      </c>
      <c r="AZ700" s="43" t="e">
        <f t="shared" si="211"/>
        <v>#N/A</v>
      </c>
      <c r="BA700" s="43" t="e">
        <f>IF(BA699&lt;'Retirement Calculator'!$B$68,BA699+1,NA())</f>
        <v>#N/A</v>
      </c>
      <c r="BB700" s="45" t="str">
        <f>IF(ISERROR(BA700),"",IF(AY700=AY699+1,BB699*(1+'Retirement Calculator'!$B$67),BB699))</f>
        <v/>
      </c>
      <c r="BC700" s="43" t="e">
        <f>IF(ISERROR(BB700),"",FV((1+'Retirement Calculator'!$B$58)^(1/12)-1,BA700,-BB700,,0))</f>
        <v>#N/A</v>
      </c>
      <c r="BD700" s="47" t="e">
        <f>SUM($AJ$5:BB700)</f>
        <v>#N/A</v>
      </c>
      <c r="BF700" s="43" t="str">
        <f>IF(O700="","",SUM($O$5:O700))</f>
        <v/>
      </c>
      <c r="BH700" s="43" t="str">
        <f t="shared" si="212"/>
        <v/>
      </c>
      <c r="BI700" s="43" t="e">
        <f t="shared" si="213"/>
        <v>#N/A</v>
      </c>
      <c r="BJ700" s="43" t="e">
        <f>IF(BJ699&lt;'Retirement Calculator'!$B$68,BJ699+1,NA())</f>
        <v>#N/A</v>
      </c>
      <c r="BM700" s="43" t="str">
        <f t="shared" si="214"/>
        <v/>
      </c>
      <c r="BN700" s="43" t="e">
        <f t="shared" si="215"/>
        <v>#N/A</v>
      </c>
      <c r="BO700" s="43" t="e">
        <f>IF(BO699&lt;'Retirement Calculator'!$B$68,BO699+1,NA())</f>
        <v>#N/A</v>
      </c>
      <c r="BR700" s="43" t="str">
        <f t="shared" si="216"/>
        <v/>
      </c>
      <c r="BS700" s="43" t="e">
        <f t="shared" si="217"/>
        <v>#N/A</v>
      </c>
      <c r="BT700" s="43" t="e">
        <f>IF(BT699&lt;'Retirement Calculator'!$B$68,BT699+1,NA())</f>
        <v>#N/A</v>
      </c>
      <c r="BW700" s="43" t="str">
        <f t="shared" si="218"/>
        <v/>
      </c>
      <c r="BX700" s="43" t="e">
        <f t="shared" si="219"/>
        <v>#N/A</v>
      </c>
      <c r="BY700" s="43" t="e">
        <f>IF(BY699&lt;'Retirement Calculator'!$B$68,BY699+1,NA())</f>
        <v>#N/A</v>
      </c>
    </row>
    <row r="701" spans="1:77">
      <c r="A701" s="44"/>
      <c r="B701" s="12" t="e">
        <f xml:space="preserve"> IF(ISERROR(F701),NA(),AI701)</f>
        <v>#N/A</v>
      </c>
      <c r="C701" s="71"/>
      <c r="D701" s="104"/>
      <c r="E701" s="99"/>
      <c r="F701" s="102" t="e">
        <f t="shared" si="203"/>
        <v>#N/A</v>
      </c>
      <c r="G701" s="103" t="str">
        <f>IF(D701="","",(D701+G700)*(1+((1+'Retirement Calculator'!$B$56)^(1/12)-1)))</f>
        <v/>
      </c>
      <c r="H701" s="55" t="str">
        <f>IF(C701="","",FV((1+'Retirement Calculator'!$B$56)^(1/12)-1,AI701,-C701,,0))</f>
        <v/>
      </c>
      <c r="I701" s="71"/>
      <c r="J701" s="99"/>
      <c r="K701" s="99"/>
      <c r="L701" s="102" t="e">
        <f t="shared" si="204"/>
        <v>#N/A</v>
      </c>
      <c r="M701" s="12" t="str">
        <f>IF(I701="","",FV((1+'Retirement Calculator'!$B$57)^(1/12)-1,AR701,-I701,,0))</f>
        <v/>
      </c>
      <c r="N701" s="12" t="str">
        <f>IF(J701="","",(J701+N700)*(1+((1+'Retirement Calculator'!$B$57)^(1/12)-1)))</f>
        <v/>
      </c>
      <c r="O701" s="71"/>
      <c r="P701" s="71"/>
      <c r="Q701" s="99"/>
      <c r="R701" s="69" t="e">
        <f t="shared" si="205"/>
        <v>#N/A</v>
      </c>
      <c r="S701" s="12" t="str">
        <f>IF(O701="","",FV((1+'Retirement Calculator'!$B$58)^(1/12)-1,BA701,-O701,,0))</f>
        <v/>
      </c>
      <c r="T701" s="43" t="str">
        <f>IF(P701="","",(P701+T700)*(1+((1+'Retirement Calculator'!$B$58)^(1/12)-1)))</f>
        <v/>
      </c>
      <c r="U701" s="71"/>
      <c r="V701" s="99"/>
      <c r="W701" s="108" t="str">
        <f>IF(U701="","",(U701+W700)*(1+((1+'Retirement Calculator'!$C$65)^(1/12)-1)))</f>
        <v/>
      </c>
      <c r="X701" s="73">
        <f t="shared" si="200"/>
        <v>0</v>
      </c>
      <c r="Y701" s="83" t="str">
        <f>IF(ISERROR(B701),"",SUM($X$5:X701))</f>
        <v/>
      </c>
      <c r="Z701" s="73">
        <f t="shared" si="201"/>
        <v>0</v>
      </c>
      <c r="AA701" s="83" t="str">
        <f>IF(ISERROR(B701),"",IF(Z701=0,NA(),SUM($Z$5:Z701)))</f>
        <v/>
      </c>
      <c r="AB701" s="83">
        <f t="shared" si="202"/>
        <v>0</v>
      </c>
      <c r="AC701" s="83" t="str">
        <f>IF(ISERROR(B701),"",IF(AB701=0,NA(),SUM($AB$5:AB701)))</f>
        <v/>
      </c>
      <c r="AD701" s="68" t="str">
        <f>IF(ISERROR(AI701),"",IF(AG701=AG700+1,AD700*(1+'Retirement Calculator'!$B$6),AD700))</f>
        <v/>
      </c>
      <c r="AE701" s="135"/>
      <c r="AF701" s="83" t="str">
        <f>IF(AE701="","",NPER((1+'Retirement Calculator'!$B$15)/(1+'Retirement Calculator'!$B$14)-1,-12*AE701,AA701,,1))</f>
        <v/>
      </c>
      <c r="AG701" s="129" t="str">
        <f t="shared" si="206"/>
        <v/>
      </c>
      <c r="AH701" s="43" t="e">
        <f t="shared" si="207"/>
        <v>#N/A</v>
      </c>
      <c r="AI701" s="43" t="e">
        <f>IF(AI700&lt;'Retirement Calculator'!$B$68,AI700+1,NA())</f>
        <v>#N/A</v>
      </c>
      <c r="AJ701" s="47" t="str">
        <f>IF(ISERROR(AI701),"",IF(AG701=AG700+1,AJ700*(1+'Retirement Calculator'!$B$67),AJ700))</f>
        <v/>
      </c>
      <c r="AK701" s="43" t="e">
        <f>IF(ISERROR(AJ701),"",FV((1+'Retirement Calculator'!$B$56)^(1/12)-1,AI701,-AJ701,,0))</f>
        <v>#N/A</v>
      </c>
      <c r="AL701" s="47">
        <f>SUM($AJ$5:AJ701)</f>
        <v>15743347.467671828</v>
      </c>
      <c r="AN701" s="43" t="str">
        <f>IF(C701="","",SUM($C$5:C701))</f>
        <v/>
      </c>
      <c r="AP701" s="43" t="str">
        <f t="shared" si="208"/>
        <v/>
      </c>
      <c r="AQ701" s="43" t="e">
        <f t="shared" si="209"/>
        <v>#N/A</v>
      </c>
      <c r="AR701" s="43" t="e">
        <f>IF(AR700&lt;'Retirement Calculator'!$B$68,AR700+1,NA())</f>
        <v>#N/A</v>
      </c>
      <c r="AS701" s="45" t="str">
        <f>IF(ISERROR(AR701),"",IF(AP701=AP700+1,AS700*(1+'Retirement Calculator'!$B$67),AS700))</f>
        <v/>
      </c>
      <c r="AT701" s="43" t="e">
        <f>IF(ISERROR(AS701),"",FV((1+'Retirement Calculator'!$B$57)^(1/12)-1,AR701,-AS701,,0))</f>
        <v>#N/A</v>
      </c>
      <c r="AU701" s="47" t="e">
        <f>SUM($AJ$5:AS701)</f>
        <v>#N/A</v>
      </c>
      <c r="AW701" s="43" t="str">
        <f>IF(I701="","",SUM($I$5:I701))</f>
        <v/>
      </c>
      <c r="AY701" s="43" t="str">
        <f t="shared" si="210"/>
        <v/>
      </c>
      <c r="AZ701" s="43" t="e">
        <f t="shared" si="211"/>
        <v>#N/A</v>
      </c>
      <c r="BA701" s="43" t="e">
        <f>IF(BA700&lt;'Retirement Calculator'!$B$68,BA700+1,NA())</f>
        <v>#N/A</v>
      </c>
      <c r="BB701" s="45" t="str">
        <f>IF(ISERROR(BA701),"",IF(AY701=AY700+1,BB700*(1+'Retirement Calculator'!$B$67),BB700))</f>
        <v/>
      </c>
      <c r="BC701" s="43" t="e">
        <f>IF(ISERROR(BB701),"",FV((1+'Retirement Calculator'!$B$58)^(1/12)-1,BA701,-BB701,,0))</f>
        <v>#N/A</v>
      </c>
      <c r="BD701" s="47" t="e">
        <f>SUM($AJ$5:BB701)</f>
        <v>#N/A</v>
      </c>
      <c r="BF701" s="43" t="str">
        <f>IF(O701="","",SUM($O$5:O701))</f>
        <v/>
      </c>
      <c r="BH701" s="43" t="str">
        <f t="shared" si="212"/>
        <v/>
      </c>
      <c r="BI701" s="43" t="e">
        <f t="shared" si="213"/>
        <v>#N/A</v>
      </c>
      <c r="BJ701" s="43" t="e">
        <f>IF(BJ700&lt;'Retirement Calculator'!$B$68,BJ700+1,NA())</f>
        <v>#N/A</v>
      </c>
      <c r="BM701" s="43" t="str">
        <f t="shared" si="214"/>
        <v/>
      </c>
      <c r="BN701" s="43" t="e">
        <f t="shared" si="215"/>
        <v>#N/A</v>
      </c>
      <c r="BO701" s="43" t="e">
        <f>IF(BO700&lt;'Retirement Calculator'!$B$68,BO700+1,NA())</f>
        <v>#N/A</v>
      </c>
      <c r="BR701" s="43" t="str">
        <f t="shared" si="216"/>
        <v/>
      </c>
      <c r="BS701" s="43" t="e">
        <f t="shared" si="217"/>
        <v>#N/A</v>
      </c>
      <c r="BT701" s="43" t="e">
        <f>IF(BT700&lt;'Retirement Calculator'!$B$68,BT700+1,NA())</f>
        <v>#N/A</v>
      </c>
      <c r="BW701" s="43" t="str">
        <f t="shared" si="218"/>
        <v/>
      </c>
      <c r="BX701" s="43" t="e">
        <f t="shared" si="219"/>
        <v>#N/A</v>
      </c>
      <c r="BY701" s="43" t="e">
        <f>IF(BY700&lt;'Retirement Calculator'!$B$68,BY700+1,NA())</f>
        <v>#N/A</v>
      </c>
    </row>
    <row r="702" spans="1:77">
      <c r="A702" s="44"/>
      <c r="B702" s="12" t="e">
        <f xml:space="preserve"> IF(ISERROR(F702),NA(),AI702)</f>
        <v>#N/A</v>
      </c>
      <c r="C702" s="71"/>
      <c r="D702" s="104"/>
      <c r="E702" s="99"/>
      <c r="F702" s="102" t="e">
        <f t="shared" si="203"/>
        <v>#N/A</v>
      </c>
      <c r="G702" s="103" t="str">
        <f>IF(D702="","",(D702+G701)*(1+((1+'Retirement Calculator'!$B$56)^(1/12)-1)))</f>
        <v/>
      </c>
      <c r="H702" s="55" t="str">
        <f>IF(C702="","",FV((1+'Retirement Calculator'!$B$56)^(1/12)-1,AI702,-C702,,0))</f>
        <v/>
      </c>
      <c r="I702" s="71"/>
      <c r="J702" s="99"/>
      <c r="K702" s="99"/>
      <c r="L702" s="102" t="e">
        <f t="shared" si="204"/>
        <v>#N/A</v>
      </c>
      <c r="M702" s="12" t="str">
        <f>IF(I702="","",FV((1+'Retirement Calculator'!$B$57)^(1/12)-1,AR702,-I702,,0))</f>
        <v/>
      </c>
      <c r="N702" s="12" t="str">
        <f>IF(J702="","",(J702+N701)*(1+((1+'Retirement Calculator'!$B$57)^(1/12)-1)))</f>
        <v/>
      </c>
      <c r="O702" s="71"/>
      <c r="P702" s="71"/>
      <c r="Q702" s="99"/>
      <c r="R702" s="69" t="e">
        <f t="shared" si="205"/>
        <v>#N/A</v>
      </c>
      <c r="S702" s="12" t="str">
        <f>IF(O702="","",FV((1+'Retirement Calculator'!$B$58)^(1/12)-1,BA702,-O702,,0))</f>
        <v/>
      </c>
      <c r="T702" s="43" t="str">
        <f>IF(P702="","",(P702+T701)*(1+((1+'Retirement Calculator'!$B$58)^(1/12)-1)))</f>
        <v/>
      </c>
      <c r="U702" s="71"/>
      <c r="V702" s="99"/>
      <c r="W702" s="108" t="str">
        <f>IF(U702="","",(U702+W701)*(1+((1+'Retirement Calculator'!$C$65)^(1/12)-1)))</f>
        <v/>
      </c>
      <c r="X702" s="73">
        <f t="shared" si="200"/>
        <v>0</v>
      </c>
      <c r="Y702" s="83" t="str">
        <f>IF(ISERROR(B702),"",SUM($X$5:X702))</f>
        <v/>
      </c>
      <c r="Z702" s="73">
        <f t="shared" si="201"/>
        <v>0</v>
      </c>
      <c r="AA702" s="83" t="str">
        <f>IF(ISERROR(B702),"",IF(Z702=0,NA(),SUM($Z$5:Z702)))</f>
        <v/>
      </c>
      <c r="AB702" s="83">
        <f t="shared" si="202"/>
        <v>0</v>
      </c>
      <c r="AC702" s="83" t="str">
        <f>IF(ISERROR(B702),"",IF(AB702=0,NA(),SUM($AB$5:AB702)))</f>
        <v/>
      </c>
      <c r="AD702" s="68" t="str">
        <f>IF(ISERROR(AI702),"",IF(AG702=AG701+1,AD701*(1+'Retirement Calculator'!$B$6),AD701))</f>
        <v/>
      </c>
      <c r="AE702" s="135"/>
      <c r="AF702" s="83" t="str">
        <f>IF(AE702="","",NPER((1+'Retirement Calculator'!$B$15)/(1+'Retirement Calculator'!$B$14)-1,-12*AE702,AA702,,1))</f>
        <v/>
      </c>
      <c r="AG702" s="129" t="str">
        <f t="shared" si="206"/>
        <v/>
      </c>
      <c r="AH702" s="43" t="e">
        <f t="shared" si="207"/>
        <v>#N/A</v>
      </c>
      <c r="AI702" s="43" t="e">
        <f>IF(AI701&lt;'Retirement Calculator'!$B$68,AI701+1,NA())</f>
        <v>#N/A</v>
      </c>
      <c r="AJ702" s="47" t="str">
        <f>IF(ISERROR(AI702),"",IF(AG702=AG701+1,AJ701*(1+'Retirement Calculator'!$B$67),AJ701))</f>
        <v/>
      </c>
      <c r="AK702" s="43" t="e">
        <f>IF(ISERROR(AJ702),"",FV((1+'Retirement Calculator'!$B$56)^(1/12)-1,AI702,-AJ702,,0))</f>
        <v>#N/A</v>
      </c>
      <c r="AL702" s="47">
        <f>SUM($AJ$5:AJ702)</f>
        <v>15743347.467671828</v>
      </c>
      <c r="AN702" s="43" t="str">
        <f>IF(C702="","",SUM($C$5:C702))</f>
        <v/>
      </c>
      <c r="AP702" s="43" t="str">
        <f t="shared" si="208"/>
        <v/>
      </c>
      <c r="AQ702" s="43" t="e">
        <f t="shared" si="209"/>
        <v>#N/A</v>
      </c>
      <c r="AR702" s="43" t="e">
        <f>IF(AR701&lt;'Retirement Calculator'!$B$68,AR701+1,NA())</f>
        <v>#N/A</v>
      </c>
      <c r="AS702" s="45" t="str">
        <f>IF(ISERROR(AR702),"",IF(AP702=AP701+1,AS701*(1+'Retirement Calculator'!$B$67),AS701))</f>
        <v/>
      </c>
      <c r="AT702" s="43" t="e">
        <f>IF(ISERROR(AS702),"",FV((1+'Retirement Calculator'!$B$57)^(1/12)-1,AR702,-AS702,,0))</f>
        <v>#N/A</v>
      </c>
      <c r="AU702" s="47" t="e">
        <f>SUM($AJ$5:AS702)</f>
        <v>#N/A</v>
      </c>
      <c r="AW702" s="43" t="str">
        <f>IF(I702="","",SUM($I$5:I702))</f>
        <v/>
      </c>
      <c r="AY702" s="43" t="str">
        <f t="shared" si="210"/>
        <v/>
      </c>
      <c r="AZ702" s="43" t="e">
        <f t="shared" si="211"/>
        <v>#N/A</v>
      </c>
      <c r="BA702" s="43" t="e">
        <f>IF(BA701&lt;'Retirement Calculator'!$B$68,BA701+1,NA())</f>
        <v>#N/A</v>
      </c>
      <c r="BB702" s="45" t="str">
        <f>IF(ISERROR(BA702),"",IF(AY702=AY701+1,BB701*(1+'Retirement Calculator'!$B$67),BB701))</f>
        <v/>
      </c>
      <c r="BC702" s="43" t="e">
        <f>IF(ISERROR(BB702),"",FV((1+'Retirement Calculator'!$B$58)^(1/12)-1,BA702,-BB702,,0))</f>
        <v>#N/A</v>
      </c>
      <c r="BD702" s="47" t="e">
        <f>SUM($AJ$5:BB702)</f>
        <v>#N/A</v>
      </c>
      <c r="BF702" s="43" t="str">
        <f>IF(O702="","",SUM($O$5:O702))</f>
        <v/>
      </c>
      <c r="BH702" s="43" t="str">
        <f t="shared" si="212"/>
        <v/>
      </c>
      <c r="BI702" s="43" t="e">
        <f t="shared" si="213"/>
        <v>#N/A</v>
      </c>
      <c r="BJ702" s="43" t="e">
        <f>IF(BJ701&lt;'Retirement Calculator'!$B$68,BJ701+1,NA())</f>
        <v>#N/A</v>
      </c>
      <c r="BM702" s="43" t="str">
        <f t="shared" si="214"/>
        <v/>
      </c>
      <c r="BN702" s="43" t="e">
        <f t="shared" si="215"/>
        <v>#N/A</v>
      </c>
      <c r="BO702" s="43" t="e">
        <f>IF(BO701&lt;'Retirement Calculator'!$B$68,BO701+1,NA())</f>
        <v>#N/A</v>
      </c>
      <c r="BR702" s="43" t="str">
        <f t="shared" si="216"/>
        <v/>
      </c>
      <c r="BS702" s="43" t="e">
        <f t="shared" si="217"/>
        <v>#N/A</v>
      </c>
      <c r="BT702" s="43" t="e">
        <f>IF(BT701&lt;'Retirement Calculator'!$B$68,BT701+1,NA())</f>
        <v>#N/A</v>
      </c>
      <c r="BW702" s="43" t="str">
        <f t="shared" si="218"/>
        <v/>
      </c>
      <c r="BX702" s="43" t="e">
        <f t="shared" si="219"/>
        <v>#N/A</v>
      </c>
      <c r="BY702" s="43" t="e">
        <f>IF(BY701&lt;'Retirement Calculator'!$B$68,BY701+1,NA())</f>
        <v>#N/A</v>
      </c>
    </row>
    <row r="703" spans="1:77">
      <c r="A703" s="44"/>
      <c r="B703" s="12" t="e">
        <f xml:space="preserve"> IF(ISERROR(F703),NA(),AI703)</f>
        <v>#N/A</v>
      </c>
      <c r="C703" s="71"/>
      <c r="D703" s="104"/>
      <c r="E703" s="99"/>
      <c r="F703" s="102" t="e">
        <f t="shared" si="203"/>
        <v>#N/A</v>
      </c>
      <c r="G703" s="103" t="str">
        <f>IF(D703="","",(D703+G702)*(1+((1+'Retirement Calculator'!$B$56)^(1/12)-1)))</f>
        <v/>
      </c>
      <c r="H703" s="55" t="str">
        <f>IF(C703="","",FV((1+'Retirement Calculator'!$B$56)^(1/12)-1,AI703,-C703,,0))</f>
        <v/>
      </c>
      <c r="I703" s="71"/>
      <c r="J703" s="99"/>
      <c r="K703" s="99"/>
      <c r="L703" s="102" t="e">
        <f t="shared" si="204"/>
        <v>#N/A</v>
      </c>
      <c r="M703" s="12" t="str">
        <f>IF(I703="","",FV((1+'Retirement Calculator'!$B$57)^(1/12)-1,AR703,-I703,,0))</f>
        <v/>
      </c>
      <c r="N703" s="12" t="str">
        <f>IF(J703="","",(J703+N702)*(1+((1+'Retirement Calculator'!$B$57)^(1/12)-1)))</f>
        <v/>
      </c>
      <c r="O703" s="71"/>
      <c r="P703" s="71"/>
      <c r="Q703" s="99"/>
      <c r="R703" s="69" t="e">
        <f t="shared" si="205"/>
        <v>#N/A</v>
      </c>
      <c r="S703" s="12" t="str">
        <f>IF(O703="","",FV((1+'Retirement Calculator'!$B$58)^(1/12)-1,BA703,-O703,,0))</f>
        <v/>
      </c>
      <c r="T703" s="43" t="str">
        <f>IF(P703="","",(P703+T702)*(1+((1+'Retirement Calculator'!$B$58)^(1/12)-1)))</f>
        <v/>
      </c>
      <c r="U703" s="71"/>
      <c r="V703" s="99"/>
      <c r="W703" s="108" t="str">
        <f>IF(U703="","",(U703+W702)*(1+((1+'Retirement Calculator'!$C$65)^(1/12)-1)))</f>
        <v/>
      </c>
      <c r="X703" s="73">
        <f t="shared" si="200"/>
        <v>0</v>
      </c>
      <c r="Y703" s="83" t="str">
        <f>IF(ISERROR(B703),"",SUM($X$5:X703))</f>
        <v/>
      </c>
      <c r="Z703" s="73">
        <f t="shared" si="201"/>
        <v>0</v>
      </c>
      <c r="AA703" s="83" t="str">
        <f>IF(ISERROR(B703),"",IF(Z703=0,NA(),SUM($Z$5:Z703)))</f>
        <v/>
      </c>
      <c r="AB703" s="83">
        <f t="shared" si="202"/>
        <v>0</v>
      </c>
      <c r="AC703" s="83" t="str">
        <f>IF(ISERROR(B703),"",IF(AB703=0,NA(),SUM($AB$5:AB703)))</f>
        <v/>
      </c>
      <c r="AD703" s="68" t="str">
        <f>IF(ISERROR(AI703),"",IF(AG703=AG702+1,AD702*(1+'Retirement Calculator'!$B$6),AD702))</f>
        <v/>
      </c>
      <c r="AE703" s="135"/>
      <c r="AF703" s="83" t="str">
        <f>IF(AE703="","",NPER((1+'Retirement Calculator'!$B$15)/(1+'Retirement Calculator'!$B$14)-1,-12*AE703,AA703,,1))</f>
        <v/>
      </c>
      <c r="AG703" s="129" t="str">
        <f t="shared" si="206"/>
        <v/>
      </c>
      <c r="AH703" s="43" t="e">
        <f t="shared" si="207"/>
        <v>#N/A</v>
      </c>
      <c r="AI703" s="43" t="e">
        <f>IF(AI702&lt;'Retirement Calculator'!$B$68,AI702+1,NA())</f>
        <v>#N/A</v>
      </c>
      <c r="AJ703" s="47" t="str">
        <f>IF(ISERROR(AI703),"",IF(AG703=AG702+1,AJ702*(1+'Retirement Calculator'!$B$67),AJ702))</f>
        <v/>
      </c>
      <c r="AK703" s="43" t="e">
        <f>IF(ISERROR(AJ703),"",FV((1+'Retirement Calculator'!$B$56)^(1/12)-1,AI703,-AJ703,,0))</f>
        <v>#N/A</v>
      </c>
      <c r="AL703" s="47">
        <f>SUM($AJ$5:AJ703)</f>
        <v>15743347.467671828</v>
      </c>
      <c r="AN703" s="43" t="str">
        <f>IF(C703="","",SUM($C$5:C703))</f>
        <v/>
      </c>
      <c r="AP703" s="43" t="str">
        <f t="shared" si="208"/>
        <v/>
      </c>
      <c r="AQ703" s="43" t="e">
        <f t="shared" si="209"/>
        <v>#N/A</v>
      </c>
      <c r="AR703" s="43" t="e">
        <f>IF(AR702&lt;'Retirement Calculator'!$B$68,AR702+1,NA())</f>
        <v>#N/A</v>
      </c>
      <c r="AS703" s="45" t="str">
        <f>IF(ISERROR(AR703),"",IF(AP703=AP702+1,AS702*(1+'Retirement Calculator'!$B$67),AS702))</f>
        <v/>
      </c>
      <c r="AT703" s="43" t="e">
        <f>IF(ISERROR(AS703),"",FV((1+'Retirement Calculator'!$B$57)^(1/12)-1,AR703,-AS703,,0))</f>
        <v>#N/A</v>
      </c>
      <c r="AU703" s="47" t="e">
        <f>SUM($AJ$5:AS703)</f>
        <v>#N/A</v>
      </c>
      <c r="AW703" s="43" t="str">
        <f>IF(I703="","",SUM($I$5:I703))</f>
        <v/>
      </c>
      <c r="AY703" s="43" t="str">
        <f t="shared" si="210"/>
        <v/>
      </c>
      <c r="AZ703" s="43" t="e">
        <f t="shared" si="211"/>
        <v>#N/A</v>
      </c>
      <c r="BA703" s="43" t="e">
        <f>IF(BA702&lt;'Retirement Calculator'!$B$68,BA702+1,NA())</f>
        <v>#N/A</v>
      </c>
      <c r="BB703" s="45" t="str">
        <f>IF(ISERROR(BA703),"",IF(AY703=AY702+1,BB702*(1+'Retirement Calculator'!$B$67),BB702))</f>
        <v/>
      </c>
      <c r="BC703" s="43" t="e">
        <f>IF(ISERROR(BB703),"",FV((1+'Retirement Calculator'!$B$58)^(1/12)-1,BA703,-BB703,,0))</f>
        <v>#N/A</v>
      </c>
      <c r="BD703" s="47" t="e">
        <f>SUM($AJ$5:BB703)</f>
        <v>#N/A</v>
      </c>
      <c r="BF703" s="43" t="str">
        <f>IF(O703="","",SUM($O$5:O703))</f>
        <v/>
      </c>
      <c r="BH703" s="43" t="str">
        <f t="shared" si="212"/>
        <v/>
      </c>
      <c r="BI703" s="43" t="e">
        <f t="shared" si="213"/>
        <v>#N/A</v>
      </c>
      <c r="BJ703" s="43" t="e">
        <f>IF(BJ702&lt;'Retirement Calculator'!$B$68,BJ702+1,NA())</f>
        <v>#N/A</v>
      </c>
      <c r="BM703" s="43" t="str">
        <f t="shared" si="214"/>
        <v/>
      </c>
      <c r="BN703" s="43" t="e">
        <f t="shared" si="215"/>
        <v>#N/A</v>
      </c>
      <c r="BO703" s="43" t="e">
        <f>IF(BO702&lt;'Retirement Calculator'!$B$68,BO702+1,NA())</f>
        <v>#N/A</v>
      </c>
      <c r="BR703" s="43" t="str">
        <f t="shared" si="216"/>
        <v/>
      </c>
      <c r="BS703" s="43" t="e">
        <f t="shared" si="217"/>
        <v>#N/A</v>
      </c>
      <c r="BT703" s="43" t="e">
        <f>IF(BT702&lt;'Retirement Calculator'!$B$68,BT702+1,NA())</f>
        <v>#N/A</v>
      </c>
      <c r="BW703" s="43" t="str">
        <f t="shared" si="218"/>
        <v/>
      </c>
      <c r="BX703" s="43" t="e">
        <f t="shared" si="219"/>
        <v>#N/A</v>
      </c>
      <c r="BY703" s="43" t="e">
        <f>IF(BY702&lt;'Retirement Calculator'!$B$68,BY702+1,NA())</f>
        <v>#N/A</v>
      </c>
    </row>
    <row r="704" spans="1:77">
      <c r="A704" s="44"/>
      <c r="B704" s="12" t="e">
        <f xml:space="preserve"> IF(ISERROR(F704),NA(),AI704)</f>
        <v>#N/A</v>
      </c>
      <c r="C704" s="71"/>
      <c r="D704" s="104"/>
      <c r="E704" s="99"/>
      <c r="F704" s="102" t="e">
        <f t="shared" si="203"/>
        <v>#N/A</v>
      </c>
      <c r="G704" s="103" t="str">
        <f>IF(D704="","",(D704+G703)*(1+((1+'Retirement Calculator'!$B$56)^(1/12)-1)))</f>
        <v/>
      </c>
      <c r="H704" s="55" t="str">
        <f>IF(C704="","",FV((1+'Retirement Calculator'!$B$56)^(1/12)-1,AI704,-C704,,0))</f>
        <v/>
      </c>
      <c r="I704" s="71"/>
      <c r="J704" s="99"/>
      <c r="K704" s="99"/>
      <c r="L704" s="102" t="e">
        <f t="shared" si="204"/>
        <v>#N/A</v>
      </c>
      <c r="M704" s="12" t="str">
        <f>IF(I704="","",FV((1+'Retirement Calculator'!$B$57)^(1/12)-1,AR704,-I704,,0))</f>
        <v/>
      </c>
      <c r="N704" s="12" t="str">
        <f>IF(J704="","",(J704+N703)*(1+((1+'Retirement Calculator'!$B$57)^(1/12)-1)))</f>
        <v/>
      </c>
      <c r="O704" s="71"/>
      <c r="P704" s="71"/>
      <c r="Q704" s="99"/>
      <c r="R704" s="69" t="e">
        <f t="shared" si="205"/>
        <v>#N/A</v>
      </c>
      <c r="S704" s="12" t="str">
        <f>IF(O704="","",FV((1+'Retirement Calculator'!$B$58)^(1/12)-1,BA704,-O704,,0))</f>
        <v/>
      </c>
      <c r="T704" s="43" t="str">
        <f>IF(P704="","",(P704+T703)*(1+((1+'Retirement Calculator'!$B$58)^(1/12)-1)))</f>
        <v/>
      </c>
      <c r="U704" s="71"/>
      <c r="V704" s="99"/>
      <c r="W704" s="108" t="str">
        <f>IF(U704="","",(U704+W703)*(1+((1+'Retirement Calculator'!$C$65)^(1/12)-1)))</f>
        <v/>
      </c>
      <c r="X704" s="73">
        <f t="shared" si="200"/>
        <v>0</v>
      </c>
      <c r="Y704" s="83" t="str">
        <f>IF(ISERROR(B704),"",SUM($X$5:X704))</f>
        <v/>
      </c>
      <c r="Z704" s="73">
        <f t="shared" si="201"/>
        <v>0</v>
      </c>
      <c r="AA704" s="83" t="str">
        <f>IF(ISERROR(B704),"",IF(Z704=0,NA(),SUM($Z$5:Z704)))</f>
        <v/>
      </c>
      <c r="AB704" s="83">
        <f t="shared" si="202"/>
        <v>0</v>
      </c>
      <c r="AC704" s="83" t="str">
        <f>IF(ISERROR(B704),"",IF(AB704=0,NA(),SUM($AB$5:AB704)))</f>
        <v/>
      </c>
      <c r="AD704" s="68" t="str">
        <f>IF(ISERROR(AI704),"",IF(AG704=AG703+1,AD703*(1+'Retirement Calculator'!$B$6),AD703))</f>
        <v/>
      </c>
      <c r="AE704" s="135"/>
      <c r="AF704" s="83" t="str">
        <f>IF(AE704="","",NPER((1+'Retirement Calculator'!$B$15)/(1+'Retirement Calculator'!$B$14)-1,-12*AE704,AA704,,1))</f>
        <v/>
      </c>
      <c r="AG704" s="129" t="str">
        <f t="shared" si="206"/>
        <v/>
      </c>
      <c r="AH704" s="43" t="e">
        <f t="shared" si="207"/>
        <v>#N/A</v>
      </c>
      <c r="AI704" s="43" t="e">
        <f>IF(AI703&lt;'Retirement Calculator'!$B$68,AI703+1,NA())</f>
        <v>#N/A</v>
      </c>
      <c r="AJ704" s="47" t="str">
        <f>IF(ISERROR(AI704),"",IF(AG704=AG703+1,AJ703*(1+'Retirement Calculator'!$B$67),AJ703))</f>
        <v/>
      </c>
      <c r="AK704" s="43" t="e">
        <f>IF(ISERROR(AJ704),"",FV((1+'Retirement Calculator'!$B$56)^(1/12)-1,AI704,-AJ704,,0))</f>
        <v>#N/A</v>
      </c>
      <c r="AL704" s="47">
        <f>SUM($AJ$5:AJ704)</f>
        <v>15743347.467671828</v>
      </c>
      <c r="AN704" s="43" t="str">
        <f>IF(C704="","",SUM($C$5:C704))</f>
        <v/>
      </c>
      <c r="AP704" s="43" t="str">
        <f t="shared" si="208"/>
        <v/>
      </c>
      <c r="AQ704" s="43" t="e">
        <f t="shared" si="209"/>
        <v>#N/A</v>
      </c>
      <c r="AR704" s="43" t="e">
        <f>IF(AR703&lt;'Retirement Calculator'!$B$68,AR703+1,NA())</f>
        <v>#N/A</v>
      </c>
      <c r="AS704" s="45" t="str">
        <f>IF(ISERROR(AR704),"",IF(AP704=AP703+1,AS703*(1+'Retirement Calculator'!$B$67),AS703))</f>
        <v/>
      </c>
      <c r="AT704" s="43" t="e">
        <f>IF(ISERROR(AS704),"",FV((1+'Retirement Calculator'!$B$57)^(1/12)-1,AR704,-AS704,,0))</f>
        <v>#N/A</v>
      </c>
      <c r="AU704" s="47" t="e">
        <f>SUM($AJ$5:AS704)</f>
        <v>#N/A</v>
      </c>
      <c r="AW704" s="43" t="str">
        <f>IF(I704="","",SUM($I$5:I704))</f>
        <v/>
      </c>
      <c r="AY704" s="43" t="str">
        <f t="shared" si="210"/>
        <v/>
      </c>
      <c r="AZ704" s="43" t="e">
        <f t="shared" si="211"/>
        <v>#N/A</v>
      </c>
      <c r="BA704" s="43" t="e">
        <f>IF(BA703&lt;'Retirement Calculator'!$B$68,BA703+1,NA())</f>
        <v>#N/A</v>
      </c>
      <c r="BB704" s="45" t="str">
        <f>IF(ISERROR(BA704),"",IF(AY704=AY703+1,BB703*(1+'Retirement Calculator'!$B$67),BB703))</f>
        <v/>
      </c>
      <c r="BC704" s="43" t="e">
        <f>IF(ISERROR(BB704),"",FV((1+'Retirement Calculator'!$B$58)^(1/12)-1,BA704,-BB704,,0))</f>
        <v>#N/A</v>
      </c>
      <c r="BD704" s="47" t="e">
        <f>SUM($AJ$5:BB704)</f>
        <v>#N/A</v>
      </c>
      <c r="BF704" s="43" t="str">
        <f>IF(O704="","",SUM($O$5:O704))</f>
        <v/>
      </c>
      <c r="BH704" s="43" t="str">
        <f t="shared" si="212"/>
        <v/>
      </c>
      <c r="BI704" s="43" t="e">
        <f t="shared" si="213"/>
        <v>#N/A</v>
      </c>
      <c r="BJ704" s="43" t="e">
        <f>IF(BJ703&lt;'Retirement Calculator'!$B$68,BJ703+1,NA())</f>
        <v>#N/A</v>
      </c>
      <c r="BM704" s="43" t="str">
        <f t="shared" si="214"/>
        <v/>
      </c>
      <c r="BN704" s="43" t="e">
        <f t="shared" si="215"/>
        <v>#N/A</v>
      </c>
      <c r="BO704" s="43" t="e">
        <f>IF(BO703&lt;'Retirement Calculator'!$B$68,BO703+1,NA())</f>
        <v>#N/A</v>
      </c>
      <c r="BR704" s="43" t="str">
        <f t="shared" si="216"/>
        <v/>
      </c>
      <c r="BS704" s="43" t="e">
        <f t="shared" si="217"/>
        <v>#N/A</v>
      </c>
      <c r="BT704" s="43" t="e">
        <f>IF(BT703&lt;'Retirement Calculator'!$B$68,BT703+1,NA())</f>
        <v>#N/A</v>
      </c>
      <c r="BW704" s="43" t="str">
        <f t="shared" si="218"/>
        <v/>
      </c>
      <c r="BX704" s="43" t="e">
        <f t="shared" si="219"/>
        <v>#N/A</v>
      </c>
      <c r="BY704" s="43" t="e">
        <f>IF(BY703&lt;'Retirement Calculator'!$B$68,BY703+1,NA())</f>
        <v>#N/A</v>
      </c>
    </row>
    <row r="705" spans="1:77">
      <c r="A705" s="44"/>
      <c r="B705" s="12" t="e">
        <f xml:space="preserve"> IF(ISERROR(F705),NA(),AI705)</f>
        <v>#N/A</v>
      </c>
      <c r="C705" s="71"/>
      <c r="D705" s="104"/>
      <c r="E705" s="99"/>
      <c r="F705" s="102" t="e">
        <f t="shared" si="203"/>
        <v>#N/A</v>
      </c>
      <c r="G705" s="103" t="str">
        <f>IF(D705="","",(D705+G704)*(1+((1+'Retirement Calculator'!$B$56)^(1/12)-1)))</f>
        <v/>
      </c>
      <c r="H705" s="55" t="str">
        <f>IF(C705="","",FV((1+'Retirement Calculator'!$B$56)^(1/12)-1,AI705,-C705,,0))</f>
        <v/>
      </c>
      <c r="I705" s="71"/>
      <c r="J705" s="99"/>
      <c r="K705" s="99"/>
      <c r="L705" s="102" t="e">
        <f t="shared" si="204"/>
        <v>#N/A</v>
      </c>
      <c r="M705" s="12" t="str">
        <f>IF(I705="","",FV((1+'Retirement Calculator'!$B$57)^(1/12)-1,AR705,-I705,,0))</f>
        <v/>
      </c>
      <c r="N705" s="12" t="str">
        <f>IF(J705="","",(J705+N704)*(1+((1+'Retirement Calculator'!$B$57)^(1/12)-1)))</f>
        <v/>
      </c>
      <c r="O705" s="71"/>
      <c r="P705" s="71"/>
      <c r="Q705" s="99"/>
      <c r="R705" s="69" t="e">
        <f t="shared" si="205"/>
        <v>#N/A</v>
      </c>
      <c r="S705" s="12" t="str">
        <f>IF(O705="","",FV((1+'Retirement Calculator'!$B$58)^(1/12)-1,BA705,-O705,,0))</f>
        <v/>
      </c>
      <c r="T705" s="43" t="str">
        <f>IF(P705="","",(P705+T704)*(1+((1+'Retirement Calculator'!$B$58)^(1/12)-1)))</f>
        <v/>
      </c>
      <c r="U705" s="71"/>
      <c r="V705" s="99"/>
      <c r="W705" s="108" t="str">
        <f>IF(U705="","",(U705+W704)*(1+((1+'Retirement Calculator'!$C$65)^(1/12)-1)))</f>
        <v/>
      </c>
      <c r="X705" s="73">
        <f t="shared" si="200"/>
        <v>0</v>
      </c>
      <c r="Y705" s="83" t="str">
        <f>IF(ISERROR(B705),"",SUM($X$5:X705))</f>
        <v/>
      </c>
      <c r="Z705" s="73">
        <f t="shared" si="201"/>
        <v>0</v>
      </c>
      <c r="AA705" s="83" t="str">
        <f>IF(ISERROR(B705),"",IF(Z705=0,NA(),SUM($Z$5:Z705)))</f>
        <v/>
      </c>
      <c r="AB705" s="83">
        <f t="shared" si="202"/>
        <v>0</v>
      </c>
      <c r="AC705" s="83" t="str">
        <f>IF(ISERROR(B705),"",IF(AB705=0,NA(),SUM($AB$5:AB705)))</f>
        <v/>
      </c>
      <c r="AD705" s="68" t="str">
        <f>IF(ISERROR(AI705),"",IF(AG705=AG704+1,AD704*(1+'Retirement Calculator'!$B$6),AD704))</f>
        <v/>
      </c>
      <c r="AE705" s="135"/>
      <c r="AF705" s="83" t="str">
        <f>IF(AE705="","",NPER((1+'Retirement Calculator'!$B$15)/(1+'Retirement Calculator'!$B$14)-1,-12*AE705,AA705,,1))</f>
        <v/>
      </c>
      <c r="AG705" s="129" t="str">
        <f t="shared" si="206"/>
        <v/>
      </c>
      <c r="AH705" s="43" t="e">
        <f t="shared" si="207"/>
        <v>#N/A</v>
      </c>
      <c r="AI705" s="43" t="e">
        <f>IF(AI704&lt;'Retirement Calculator'!$B$68,AI704+1,NA())</f>
        <v>#N/A</v>
      </c>
      <c r="AJ705" s="47" t="str">
        <f>IF(ISERROR(AI705),"",IF(AG705=AG704+1,AJ704*(1+'Retirement Calculator'!$B$67),AJ704))</f>
        <v/>
      </c>
      <c r="AK705" s="43" t="e">
        <f>IF(ISERROR(AJ705),"",FV((1+'Retirement Calculator'!$B$56)^(1/12)-1,AI705,-AJ705,,0))</f>
        <v>#N/A</v>
      </c>
      <c r="AL705" s="47">
        <f>SUM($AJ$5:AJ705)</f>
        <v>15743347.467671828</v>
      </c>
      <c r="AN705" s="43" t="str">
        <f>IF(C705="","",SUM($C$5:C705))</f>
        <v/>
      </c>
      <c r="AP705" s="43" t="str">
        <f t="shared" si="208"/>
        <v/>
      </c>
      <c r="AQ705" s="43" t="e">
        <f t="shared" si="209"/>
        <v>#N/A</v>
      </c>
      <c r="AR705" s="43" t="e">
        <f>IF(AR704&lt;'Retirement Calculator'!$B$68,AR704+1,NA())</f>
        <v>#N/A</v>
      </c>
      <c r="AS705" s="45" t="str">
        <f>IF(ISERROR(AR705),"",IF(AP705=AP704+1,AS704*(1+'Retirement Calculator'!$B$67),AS704))</f>
        <v/>
      </c>
      <c r="AT705" s="43" t="e">
        <f>IF(ISERROR(AS705),"",FV((1+'Retirement Calculator'!$B$57)^(1/12)-1,AR705,-AS705,,0))</f>
        <v>#N/A</v>
      </c>
      <c r="AU705" s="47" t="e">
        <f>SUM($AJ$5:AS705)</f>
        <v>#N/A</v>
      </c>
      <c r="AW705" s="43" t="str">
        <f>IF(I705="","",SUM($I$5:I705))</f>
        <v/>
      </c>
      <c r="AY705" s="43" t="str">
        <f t="shared" si="210"/>
        <v/>
      </c>
      <c r="AZ705" s="43" t="e">
        <f t="shared" si="211"/>
        <v>#N/A</v>
      </c>
      <c r="BA705" s="43" t="e">
        <f>IF(BA704&lt;'Retirement Calculator'!$B$68,BA704+1,NA())</f>
        <v>#N/A</v>
      </c>
      <c r="BB705" s="45" t="str">
        <f>IF(ISERROR(BA705),"",IF(AY705=AY704+1,BB704*(1+'Retirement Calculator'!$B$67),BB704))</f>
        <v/>
      </c>
      <c r="BC705" s="43" t="e">
        <f>IF(ISERROR(BB705),"",FV((1+'Retirement Calculator'!$B$58)^(1/12)-1,BA705,-BB705,,0))</f>
        <v>#N/A</v>
      </c>
      <c r="BD705" s="47" t="e">
        <f>SUM($AJ$5:BB705)</f>
        <v>#N/A</v>
      </c>
      <c r="BF705" s="43" t="str">
        <f>IF(O705="","",SUM($O$5:O705))</f>
        <v/>
      </c>
      <c r="BH705" s="43" t="str">
        <f t="shared" si="212"/>
        <v/>
      </c>
      <c r="BI705" s="43" t="e">
        <f t="shared" si="213"/>
        <v>#N/A</v>
      </c>
      <c r="BJ705" s="43" t="e">
        <f>IF(BJ704&lt;'Retirement Calculator'!$B$68,BJ704+1,NA())</f>
        <v>#N/A</v>
      </c>
      <c r="BM705" s="43" t="str">
        <f t="shared" si="214"/>
        <v/>
      </c>
      <c r="BN705" s="43" t="e">
        <f t="shared" si="215"/>
        <v>#N/A</v>
      </c>
      <c r="BO705" s="43" t="e">
        <f>IF(BO704&lt;'Retirement Calculator'!$B$68,BO704+1,NA())</f>
        <v>#N/A</v>
      </c>
      <c r="BR705" s="43" t="str">
        <f t="shared" si="216"/>
        <v/>
      </c>
      <c r="BS705" s="43" t="e">
        <f t="shared" si="217"/>
        <v>#N/A</v>
      </c>
      <c r="BT705" s="43" t="e">
        <f>IF(BT704&lt;'Retirement Calculator'!$B$68,BT704+1,NA())</f>
        <v>#N/A</v>
      </c>
      <c r="BW705" s="43" t="str">
        <f t="shared" si="218"/>
        <v/>
      </c>
      <c r="BX705" s="43" t="e">
        <f t="shared" si="219"/>
        <v>#N/A</v>
      </c>
      <c r="BY705" s="43" t="e">
        <f>IF(BY704&lt;'Retirement Calculator'!$B$68,BY704+1,NA())</f>
        <v>#N/A</v>
      </c>
    </row>
    <row r="706" spans="1:77">
      <c r="A706" s="44"/>
      <c r="B706" s="12" t="e">
        <f xml:space="preserve"> IF(ISERROR(F706),NA(),AI706)</f>
        <v>#N/A</v>
      </c>
      <c r="C706" s="71"/>
      <c r="D706" s="104"/>
      <c r="E706" s="99"/>
      <c r="F706" s="102" t="e">
        <f t="shared" si="203"/>
        <v>#N/A</v>
      </c>
      <c r="G706" s="103" t="str">
        <f>IF(D706="","",(D706+G705)*(1+((1+'Retirement Calculator'!$B$56)^(1/12)-1)))</f>
        <v/>
      </c>
      <c r="H706" s="55" t="str">
        <f>IF(C706="","",FV((1+'Retirement Calculator'!$B$56)^(1/12)-1,AI706,-C706,,0))</f>
        <v/>
      </c>
      <c r="I706" s="71"/>
      <c r="J706" s="99"/>
      <c r="K706" s="99"/>
      <c r="L706" s="102" t="e">
        <f t="shared" si="204"/>
        <v>#N/A</v>
      </c>
      <c r="M706" s="12" t="str">
        <f>IF(I706="","",FV((1+'Retirement Calculator'!$B$57)^(1/12)-1,AR706,-I706,,0))</f>
        <v/>
      </c>
      <c r="N706" s="12" t="str">
        <f>IF(J706="","",(J706+N705)*(1+((1+'Retirement Calculator'!$B$57)^(1/12)-1)))</f>
        <v/>
      </c>
      <c r="O706" s="71"/>
      <c r="P706" s="71"/>
      <c r="Q706" s="99"/>
      <c r="R706" s="69" t="e">
        <f t="shared" si="205"/>
        <v>#N/A</v>
      </c>
      <c r="S706" s="12" t="str">
        <f>IF(O706="","",FV((1+'Retirement Calculator'!$B$58)^(1/12)-1,BA706,-O706,,0))</f>
        <v/>
      </c>
      <c r="T706" s="43" t="str">
        <f>IF(P706="","",(P706+T705)*(1+((1+'Retirement Calculator'!$B$58)^(1/12)-1)))</f>
        <v/>
      </c>
      <c r="U706" s="71"/>
      <c r="V706" s="99"/>
      <c r="W706" s="108" t="str">
        <f>IF(U706="","",(U706+W705)*(1+((1+'Retirement Calculator'!$C$65)^(1/12)-1)))</f>
        <v/>
      </c>
      <c r="X706" s="73">
        <f t="shared" si="200"/>
        <v>0</v>
      </c>
      <c r="Y706" s="83" t="str">
        <f>IF(ISERROR(B706),"",SUM($X$5:X706))</f>
        <v/>
      </c>
      <c r="Z706" s="73">
        <f t="shared" si="201"/>
        <v>0</v>
      </c>
      <c r="AA706" s="83" t="str">
        <f>IF(ISERROR(B706),"",IF(Z706=0,NA(),SUM($Z$5:Z706)))</f>
        <v/>
      </c>
      <c r="AB706" s="83">
        <f t="shared" si="202"/>
        <v>0</v>
      </c>
      <c r="AC706" s="83" t="str">
        <f>IF(ISERROR(B706),"",IF(AB706=0,NA(),SUM($AB$5:AB706)))</f>
        <v/>
      </c>
      <c r="AD706" s="68" t="str">
        <f>IF(ISERROR(AI706),"",IF(AG706=AG705+1,AD705*(1+'Retirement Calculator'!$B$6),AD705))</f>
        <v/>
      </c>
      <c r="AE706" s="135"/>
      <c r="AF706" s="83" t="str">
        <f>IF(AE706="","",NPER((1+'Retirement Calculator'!$B$15)/(1+'Retirement Calculator'!$B$14)-1,-12*AE706,AA706,,1))</f>
        <v/>
      </c>
      <c r="AG706" s="129" t="str">
        <f t="shared" si="206"/>
        <v/>
      </c>
      <c r="AH706" s="43" t="e">
        <f t="shared" si="207"/>
        <v>#N/A</v>
      </c>
      <c r="AI706" s="43" t="e">
        <f>IF(AI705&lt;'Retirement Calculator'!$B$68,AI705+1,NA())</f>
        <v>#N/A</v>
      </c>
      <c r="AJ706" s="47" t="str">
        <f>IF(ISERROR(AI706),"",IF(AG706=AG705+1,AJ705*(1+'Retirement Calculator'!$B$67),AJ705))</f>
        <v/>
      </c>
      <c r="AK706" s="43" t="e">
        <f>IF(ISERROR(AJ706),"",FV((1+'Retirement Calculator'!$B$56)^(1/12)-1,AI706,-AJ706,,0))</f>
        <v>#N/A</v>
      </c>
      <c r="AL706" s="47">
        <f>SUM($AJ$5:AJ706)</f>
        <v>15743347.467671828</v>
      </c>
      <c r="AN706" s="43" t="str">
        <f>IF(C706="","",SUM($C$5:C706))</f>
        <v/>
      </c>
      <c r="AP706" s="43" t="str">
        <f t="shared" si="208"/>
        <v/>
      </c>
      <c r="AQ706" s="43" t="e">
        <f t="shared" si="209"/>
        <v>#N/A</v>
      </c>
      <c r="AR706" s="43" t="e">
        <f>IF(AR705&lt;'Retirement Calculator'!$B$68,AR705+1,NA())</f>
        <v>#N/A</v>
      </c>
      <c r="AS706" s="45" t="str">
        <f>IF(ISERROR(AR706),"",IF(AP706=AP705+1,AS705*(1+'Retirement Calculator'!$B$67),AS705))</f>
        <v/>
      </c>
      <c r="AT706" s="43" t="e">
        <f>IF(ISERROR(AS706),"",FV((1+'Retirement Calculator'!$B$57)^(1/12)-1,AR706,-AS706,,0))</f>
        <v>#N/A</v>
      </c>
      <c r="AU706" s="47" t="e">
        <f>SUM($AJ$5:AS706)</f>
        <v>#N/A</v>
      </c>
      <c r="AW706" s="43" t="str">
        <f>IF(I706="","",SUM($I$5:I706))</f>
        <v/>
      </c>
      <c r="AY706" s="43" t="str">
        <f t="shared" si="210"/>
        <v/>
      </c>
      <c r="AZ706" s="43" t="e">
        <f t="shared" si="211"/>
        <v>#N/A</v>
      </c>
      <c r="BA706" s="43" t="e">
        <f>IF(BA705&lt;'Retirement Calculator'!$B$68,BA705+1,NA())</f>
        <v>#N/A</v>
      </c>
      <c r="BB706" s="45" t="str">
        <f>IF(ISERROR(BA706),"",IF(AY706=AY705+1,BB705*(1+'Retirement Calculator'!$B$67),BB705))</f>
        <v/>
      </c>
      <c r="BC706" s="43" t="e">
        <f>IF(ISERROR(BB706),"",FV((1+'Retirement Calculator'!$B$58)^(1/12)-1,BA706,-BB706,,0))</f>
        <v>#N/A</v>
      </c>
      <c r="BD706" s="47" t="e">
        <f>SUM($AJ$5:BB706)</f>
        <v>#N/A</v>
      </c>
      <c r="BF706" s="43" t="str">
        <f>IF(O706="","",SUM($O$5:O706))</f>
        <v/>
      </c>
      <c r="BH706" s="43" t="str">
        <f t="shared" si="212"/>
        <v/>
      </c>
      <c r="BI706" s="43" t="e">
        <f t="shared" si="213"/>
        <v>#N/A</v>
      </c>
      <c r="BJ706" s="43" t="e">
        <f>IF(BJ705&lt;'Retirement Calculator'!$B$68,BJ705+1,NA())</f>
        <v>#N/A</v>
      </c>
      <c r="BM706" s="43" t="str">
        <f t="shared" si="214"/>
        <v/>
      </c>
      <c r="BN706" s="43" t="e">
        <f t="shared" si="215"/>
        <v>#N/A</v>
      </c>
      <c r="BO706" s="43" t="e">
        <f>IF(BO705&lt;'Retirement Calculator'!$B$68,BO705+1,NA())</f>
        <v>#N/A</v>
      </c>
      <c r="BR706" s="43" t="str">
        <f t="shared" si="216"/>
        <v/>
      </c>
      <c r="BS706" s="43" t="e">
        <f t="shared" si="217"/>
        <v>#N/A</v>
      </c>
      <c r="BT706" s="43" t="e">
        <f>IF(BT705&lt;'Retirement Calculator'!$B$68,BT705+1,NA())</f>
        <v>#N/A</v>
      </c>
      <c r="BW706" s="43" t="str">
        <f t="shared" si="218"/>
        <v/>
      </c>
      <c r="BX706" s="43" t="e">
        <f t="shared" si="219"/>
        <v>#N/A</v>
      </c>
      <c r="BY706" s="43" t="e">
        <f>IF(BY705&lt;'Retirement Calculator'!$B$68,BY705+1,NA())</f>
        <v>#N/A</v>
      </c>
    </row>
    <row r="707" spans="1:77">
      <c r="A707" s="44"/>
      <c r="B707" s="12" t="e">
        <f xml:space="preserve"> IF(ISERROR(F707),NA(),AI707)</f>
        <v>#N/A</v>
      </c>
      <c r="C707" s="71"/>
      <c r="D707" s="104"/>
      <c r="E707" s="99"/>
      <c r="F707" s="102" t="e">
        <f t="shared" si="203"/>
        <v>#N/A</v>
      </c>
      <c r="G707" s="103" t="str">
        <f>IF(D707="","",(D707+G706)*(1+((1+'Retirement Calculator'!$B$56)^(1/12)-1)))</f>
        <v/>
      </c>
      <c r="H707" s="55" t="str">
        <f>IF(C707="","",FV((1+'Retirement Calculator'!$B$56)^(1/12)-1,AI707,-C707,,0))</f>
        <v/>
      </c>
      <c r="I707" s="71"/>
      <c r="J707" s="99"/>
      <c r="K707" s="99"/>
      <c r="L707" s="102" t="e">
        <f t="shared" si="204"/>
        <v>#N/A</v>
      </c>
      <c r="M707" s="12" t="str">
        <f>IF(I707="","",FV((1+'Retirement Calculator'!$B$57)^(1/12)-1,AR707,-I707,,0))</f>
        <v/>
      </c>
      <c r="N707" s="12" t="str">
        <f>IF(J707="","",(J707+N706)*(1+((1+'Retirement Calculator'!$B$57)^(1/12)-1)))</f>
        <v/>
      </c>
      <c r="O707" s="71"/>
      <c r="P707" s="71"/>
      <c r="Q707" s="99"/>
      <c r="R707" s="69" t="e">
        <f t="shared" si="205"/>
        <v>#N/A</v>
      </c>
      <c r="S707" s="12" t="str">
        <f>IF(O707="","",FV((1+'Retirement Calculator'!$B$58)^(1/12)-1,BA707,-O707,,0))</f>
        <v/>
      </c>
      <c r="T707" s="43" t="str">
        <f>IF(P707="","",(P707+T706)*(1+((1+'Retirement Calculator'!$B$58)^(1/12)-1)))</f>
        <v/>
      </c>
      <c r="U707" s="71"/>
      <c r="V707" s="99"/>
      <c r="W707" s="108" t="str">
        <f>IF(U707="","",(U707+W706)*(1+((1+'Retirement Calculator'!$C$65)^(1/12)-1)))</f>
        <v/>
      </c>
      <c r="X707" s="73">
        <f t="shared" si="200"/>
        <v>0</v>
      </c>
      <c r="Y707" s="83" t="str">
        <f>IF(ISERROR(B707),"",SUM($X$5:X707))</f>
        <v/>
      </c>
      <c r="Z707" s="73">
        <f t="shared" si="201"/>
        <v>0</v>
      </c>
      <c r="AA707" s="83" t="str">
        <f>IF(ISERROR(B707),"",IF(Z707=0,NA(),SUM($Z$5:Z707)))</f>
        <v/>
      </c>
      <c r="AB707" s="83">
        <f t="shared" si="202"/>
        <v>0</v>
      </c>
      <c r="AC707" s="83" t="str">
        <f>IF(ISERROR(B707),"",IF(AB707=0,NA(),SUM($AB$5:AB707)))</f>
        <v/>
      </c>
      <c r="AD707" s="68" t="str">
        <f>IF(ISERROR(AI707),"",IF(AG707=AG706+1,AD706*(1+'Retirement Calculator'!$B$6),AD706))</f>
        <v/>
      </c>
      <c r="AE707" s="135"/>
      <c r="AF707" s="83" t="str">
        <f>IF(AE707="","",NPER((1+'Retirement Calculator'!$B$15)/(1+'Retirement Calculator'!$B$14)-1,-12*AE707,AA707,,1))</f>
        <v/>
      </c>
      <c r="AG707" s="129" t="str">
        <f t="shared" si="206"/>
        <v/>
      </c>
      <c r="AH707" s="43" t="e">
        <f t="shared" si="207"/>
        <v>#N/A</v>
      </c>
      <c r="AI707" s="43" t="e">
        <f>IF(AI706&lt;'Retirement Calculator'!$B$68,AI706+1,NA())</f>
        <v>#N/A</v>
      </c>
      <c r="AJ707" s="47" t="str">
        <f>IF(ISERROR(AI707),"",IF(AG707=AG706+1,AJ706*(1+'Retirement Calculator'!$B$67),AJ706))</f>
        <v/>
      </c>
      <c r="AK707" s="43" t="e">
        <f>IF(ISERROR(AJ707),"",FV((1+'Retirement Calculator'!$B$56)^(1/12)-1,AI707,-AJ707,,0))</f>
        <v>#N/A</v>
      </c>
      <c r="AL707" s="47">
        <f>SUM($AJ$5:AJ707)</f>
        <v>15743347.467671828</v>
      </c>
      <c r="AN707" s="43" t="str">
        <f>IF(C707="","",SUM($C$5:C707))</f>
        <v/>
      </c>
      <c r="AP707" s="43" t="str">
        <f t="shared" si="208"/>
        <v/>
      </c>
      <c r="AQ707" s="43" t="e">
        <f t="shared" si="209"/>
        <v>#N/A</v>
      </c>
      <c r="AR707" s="43" t="e">
        <f>IF(AR706&lt;'Retirement Calculator'!$B$68,AR706+1,NA())</f>
        <v>#N/A</v>
      </c>
      <c r="AS707" s="45" t="str">
        <f>IF(ISERROR(AR707),"",IF(AP707=AP706+1,AS706*(1+'Retirement Calculator'!$B$67),AS706))</f>
        <v/>
      </c>
      <c r="AT707" s="43" t="e">
        <f>IF(ISERROR(AS707),"",FV((1+'Retirement Calculator'!$B$57)^(1/12)-1,AR707,-AS707,,0))</f>
        <v>#N/A</v>
      </c>
      <c r="AU707" s="47" t="e">
        <f>SUM($AJ$5:AS707)</f>
        <v>#N/A</v>
      </c>
      <c r="AW707" s="43" t="str">
        <f>IF(I707="","",SUM($I$5:I707))</f>
        <v/>
      </c>
      <c r="AY707" s="43" t="str">
        <f t="shared" si="210"/>
        <v/>
      </c>
      <c r="AZ707" s="43" t="e">
        <f t="shared" si="211"/>
        <v>#N/A</v>
      </c>
      <c r="BA707" s="43" t="e">
        <f>IF(BA706&lt;'Retirement Calculator'!$B$68,BA706+1,NA())</f>
        <v>#N/A</v>
      </c>
      <c r="BB707" s="45" t="str">
        <f>IF(ISERROR(BA707),"",IF(AY707=AY706+1,BB706*(1+'Retirement Calculator'!$B$67),BB706))</f>
        <v/>
      </c>
      <c r="BC707" s="43" t="e">
        <f>IF(ISERROR(BB707),"",FV((1+'Retirement Calculator'!$B$58)^(1/12)-1,BA707,-BB707,,0))</f>
        <v>#N/A</v>
      </c>
      <c r="BD707" s="47" t="e">
        <f>SUM($AJ$5:BB707)</f>
        <v>#N/A</v>
      </c>
      <c r="BF707" s="43" t="str">
        <f>IF(O707="","",SUM($O$5:O707))</f>
        <v/>
      </c>
      <c r="BH707" s="43" t="str">
        <f t="shared" si="212"/>
        <v/>
      </c>
      <c r="BI707" s="43" t="e">
        <f t="shared" si="213"/>
        <v>#N/A</v>
      </c>
      <c r="BJ707" s="43" t="e">
        <f>IF(BJ706&lt;'Retirement Calculator'!$B$68,BJ706+1,NA())</f>
        <v>#N/A</v>
      </c>
      <c r="BM707" s="43" t="str">
        <f t="shared" si="214"/>
        <v/>
      </c>
      <c r="BN707" s="43" t="e">
        <f t="shared" si="215"/>
        <v>#N/A</v>
      </c>
      <c r="BO707" s="43" t="e">
        <f>IF(BO706&lt;'Retirement Calculator'!$B$68,BO706+1,NA())</f>
        <v>#N/A</v>
      </c>
      <c r="BR707" s="43" t="str">
        <f t="shared" si="216"/>
        <v/>
      </c>
      <c r="BS707" s="43" t="e">
        <f t="shared" si="217"/>
        <v>#N/A</v>
      </c>
      <c r="BT707" s="43" t="e">
        <f>IF(BT706&lt;'Retirement Calculator'!$B$68,BT706+1,NA())</f>
        <v>#N/A</v>
      </c>
      <c r="BW707" s="43" t="str">
        <f t="shared" si="218"/>
        <v/>
      </c>
      <c r="BX707" s="43" t="e">
        <f t="shared" si="219"/>
        <v>#N/A</v>
      </c>
      <c r="BY707" s="43" t="e">
        <f>IF(BY706&lt;'Retirement Calculator'!$B$68,BY706+1,NA())</f>
        <v>#N/A</v>
      </c>
    </row>
    <row r="708" spans="1:77">
      <c r="A708" s="44"/>
      <c r="B708" s="12" t="e">
        <f xml:space="preserve"> IF(ISERROR(F708),NA(),AI708)</f>
        <v>#N/A</v>
      </c>
      <c r="C708" s="71"/>
      <c r="D708" s="104"/>
      <c r="E708" s="99"/>
      <c r="F708" s="102" t="e">
        <f t="shared" si="203"/>
        <v>#N/A</v>
      </c>
      <c r="G708" s="103" t="str">
        <f>IF(D708="","",(D708+G707)*(1+((1+'Retirement Calculator'!$B$56)^(1/12)-1)))</f>
        <v/>
      </c>
      <c r="H708" s="55" t="str">
        <f>IF(C708="","",FV((1+'Retirement Calculator'!$B$56)^(1/12)-1,AI708,-C708,,0))</f>
        <v/>
      </c>
      <c r="I708" s="71"/>
      <c r="J708" s="99"/>
      <c r="K708" s="99"/>
      <c r="L708" s="102" t="e">
        <f t="shared" si="204"/>
        <v>#N/A</v>
      </c>
      <c r="M708" s="12" t="str">
        <f>IF(I708="","",FV((1+'Retirement Calculator'!$B$57)^(1/12)-1,AR708,-I708,,0))</f>
        <v/>
      </c>
      <c r="N708" s="12" t="str">
        <f>IF(J708="","",(J708+N707)*(1+((1+'Retirement Calculator'!$B$57)^(1/12)-1)))</f>
        <v/>
      </c>
      <c r="O708" s="71"/>
      <c r="P708" s="71"/>
      <c r="Q708" s="99"/>
      <c r="R708" s="69" t="e">
        <f t="shared" si="205"/>
        <v>#N/A</v>
      </c>
      <c r="S708" s="12" t="str">
        <f>IF(O708="","",FV((1+'Retirement Calculator'!$B$58)^(1/12)-1,BA708,-O708,,0))</f>
        <v/>
      </c>
      <c r="T708" s="43" t="str">
        <f>IF(P708="","",(P708+T707)*(1+((1+'Retirement Calculator'!$B$58)^(1/12)-1)))</f>
        <v/>
      </c>
      <c r="U708" s="71"/>
      <c r="V708" s="99"/>
      <c r="W708" s="108" t="str">
        <f>IF(U708="","",(U708+W707)*(1+((1+'Retirement Calculator'!$C$65)^(1/12)-1)))</f>
        <v/>
      </c>
      <c r="X708" s="73">
        <f t="shared" si="200"/>
        <v>0</v>
      </c>
      <c r="Y708" s="83" t="str">
        <f>IF(ISERROR(B708),"",SUM($X$5:X708))</f>
        <v/>
      </c>
      <c r="Z708" s="73">
        <f t="shared" si="201"/>
        <v>0</v>
      </c>
      <c r="AA708" s="83" t="str">
        <f>IF(ISERROR(B708),"",IF(Z708=0,NA(),SUM($Z$5:Z708)))</f>
        <v/>
      </c>
      <c r="AB708" s="83">
        <f t="shared" si="202"/>
        <v>0</v>
      </c>
      <c r="AC708" s="83" t="str">
        <f>IF(ISERROR(B708),"",IF(AB708=0,NA(),SUM($AB$5:AB708)))</f>
        <v/>
      </c>
      <c r="AD708" s="68" t="str">
        <f>IF(ISERROR(AI708),"",IF(AG708=AG707+1,AD707*(1+'Retirement Calculator'!$B$6),AD707))</f>
        <v/>
      </c>
      <c r="AE708" s="135"/>
      <c r="AF708" s="83" t="str">
        <f>IF(AE708="","",NPER((1+'Retirement Calculator'!$B$15)/(1+'Retirement Calculator'!$B$14)-1,-12*AE708,AA708,,1))</f>
        <v/>
      </c>
      <c r="AG708" s="129" t="str">
        <f t="shared" si="206"/>
        <v/>
      </c>
      <c r="AH708" s="43" t="e">
        <f t="shared" si="207"/>
        <v>#N/A</v>
      </c>
      <c r="AI708" s="43" t="e">
        <f>IF(AI707&lt;'Retirement Calculator'!$B$68,AI707+1,NA())</f>
        <v>#N/A</v>
      </c>
      <c r="AJ708" s="47" t="str">
        <f>IF(ISERROR(AI708),"",IF(AG708=AG707+1,AJ707*(1+'Retirement Calculator'!$B$67),AJ707))</f>
        <v/>
      </c>
      <c r="AK708" s="43" t="e">
        <f>IF(ISERROR(AJ708),"",FV((1+'Retirement Calculator'!$B$56)^(1/12)-1,AI708,-AJ708,,0))</f>
        <v>#N/A</v>
      </c>
      <c r="AL708" s="47">
        <f>SUM($AJ$5:AJ708)</f>
        <v>15743347.467671828</v>
      </c>
      <c r="AN708" s="43" t="str">
        <f>IF(C708="","",SUM($C$5:C708))</f>
        <v/>
      </c>
      <c r="AP708" s="43" t="str">
        <f t="shared" si="208"/>
        <v/>
      </c>
      <c r="AQ708" s="43" t="e">
        <f t="shared" si="209"/>
        <v>#N/A</v>
      </c>
      <c r="AR708" s="43" t="e">
        <f>IF(AR707&lt;'Retirement Calculator'!$B$68,AR707+1,NA())</f>
        <v>#N/A</v>
      </c>
      <c r="AS708" s="45" t="str">
        <f>IF(ISERROR(AR708),"",IF(AP708=AP707+1,AS707*(1+'Retirement Calculator'!$B$67),AS707))</f>
        <v/>
      </c>
      <c r="AT708" s="43" t="e">
        <f>IF(ISERROR(AS708),"",FV((1+'Retirement Calculator'!$B$57)^(1/12)-1,AR708,-AS708,,0))</f>
        <v>#N/A</v>
      </c>
      <c r="AU708" s="47" t="e">
        <f>SUM($AJ$5:AS708)</f>
        <v>#N/A</v>
      </c>
      <c r="AW708" s="43" t="str">
        <f>IF(I708="","",SUM($I$5:I708))</f>
        <v/>
      </c>
      <c r="AY708" s="43" t="str">
        <f t="shared" si="210"/>
        <v/>
      </c>
      <c r="AZ708" s="43" t="e">
        <f t="shared" si="211"/>
        <v>#N/A</v>
      </c>
      <c r="BA708" s="43" t="e">
        <f>IF(BA707&lt;'Retirement Calculator'!$B$68,BA707+1,NA())</f>
        <v>#N/A</v>
      </c>
      <c r="BB708" s="45" t="str">
        <f>IF(ISERROR(BA708),"",IF(AY708=AY707+1,BB707*(1+'Retirement Calculator'!$B$67),BB707))</f>
        <v/>
      </c>
      <c r="BC708" s="43" t="e">
        <f>IF(ISERROR(BB708),"",FV((1+'Retirement Calculator'!$B$58)^(1/12)-1,BA708,-BB708,,0))</f>
        <v>#N/A</v>
      </c>
      <c r="BD708" s="47" t="e">
        <f>SUM($AJ$5:BB708)</f>
        <v>#N/A</v>
      </c>
      <c r="BF708" s="43" t="str">
        <f>IF(O708="","",SUM($O$5:O708))</f>
        <v/>
      </c>
      <c r="BH708" s="43" t="str">
        <f t="shared" si="212"/>
        <v/>
      </c>
      <c r="BI708" s="43" t="e">
        <f t="shared" si="213"/>
        <v>#N/A</v>
      </c>
      <c r="BJ708" s="43" t="e">
        <f>IF(BJ707&lt;'Retirement Calculator'!$B$68,BJ707+1,NA())</f>
        <v>#N/A</v>
      </c>
      <c r="BM708" s="43" t="str">
        <f t="shared" si="214"/>
        <v/>
      </c>
      <c r="BN708" s="43" t="e">
        <f t="shared" si="215"/>
        <v>#N/A</v>
      </c>
      <c r="BO708" s="43" t="e">
        <f>IF(BO707&lt;'Retirement Calculator'!$B$68,BO707+1,NA())</f>
        <v>#N/A</v>
      </c>
      <c r="BR708" s="43" t="str">
        <f t="shared" si="216"/>
        <v/>
      </c>
      <c r="BS708" s="43" t="e">
        <f t="shared" si="217"/>
        <v>#N/A</v>
      </c>
      <c r="BT708" s="43" t="e">
        <f>IF(BT707&lt;'Retirement Calculator'!$B$68,BT707+1,NA())</f>
        <v>#N/A</v>
      </c>
      <c r="BW708" s="43" t="str">
        <f t="shared" si="218"/>
        <v/>
      </c>
      <c r="BX708" s="43" t="e">
        <f t="shared" si="219"/>
        <v>#N/A</v>
      </c>
      <c r="BY708" s="43" t="e">
        <f>IF(BY707&lt;'Retirement Calculator'!$B$68,BY707+1,NA())</f>
        <v>#N/A</v>
      </c>
    </row>
    <row r="709" spans="1:77">
      <c r="A709" s="44"/>
      <c r="B709" s="12" t="e">
        <f xml:space="preserve"> IF(ISERROR(F709),NA(),AI709)</f>
        <v>#N/A</v>
      </c>
      <c r="C709" s="71"/>
      <c r="D709" s="104"/>
      <c r="E709" s="99"/>
      <c r="F709" s="102" t="e">
        <f t="shared" si="203"/>
        <v>#N/A</v>
      </c>
      <c r="G709" s="103" t="str">
        <f>IF(D709="","",(D709+G708)*(1+((1+'Retirement Calculator'!$B$56)^(1/12)-1)))</f>
        <v/>
      </c>
      <c r="H709" s="55" t="str">
        <f>IF(C709="","",FV((1+'Retirement Calculator'!$B$56)^(1/12)-1,AI709,-C709,,0))</f>
        <v/>
      </c>
      <c r="I709" s="71"/>
      <c r="J709" s="99"/>
      <c r="K709" s="99"/>
      <c r="L709" s="102" t="e">
        <f t="shared" si="204"/>
        <v>#N/A</v>
      </c>
      <c r="M709" s="12" t="str">
        <f>IF(I709="","",FV((1+'Retirement Calculator'!$B$57)^(1/12)-1,AR709,-I709,,0))</f>
        <v/>
      </c>
      <c r="N709" s="12" t="str">
        <f>IF(J709="","",(J709+N708)*(1+((1+'Retirement Calculator'!$B$57)^(1/12)-1)))</f>
        <v/>
      </c>
      <c r="O709" s="71"/>
      <c r="P709" s="71"/>
      <c r="Q709" s="99"/>
      <c r="R709" s="69" t="e">
        <f t="shared" si="205"/>
        <v>#N/A</v>
      </c>
      <c r="S709" s="12" t="str">
        <f>IF(O709="","",FV((1+'Retirement Calculator'!$B$58)^(1/12)-1,BA709,-O709,,0))</f>
        <v/>
      </c>
      <c r="T709" s="43" t="str">
        <f>IF(P709="","",(P709+T708)*(1+((1+'Retirement Calculator'!$B$58)^(1/12)-1)))</f>
        <v/>
      </c>
      <c r="U709" s="71"/>
      <c r="V709" s="99"/>
      <c r="W709" s="108" t="str">
        <f>IF(U709="","",(U709+W708)*(1+((1+'Retirement Calculator'!$C$65)^(1/12)-1)))</f>
        <v/>
      </c>
      <c r="X709" s="73">
        <f t="shared" ref="X709:X772" si="220">C709+D709+I709+J709+O709+P709+U709</f>
        <v>0</v>
      </c>
      <c r="Y709" s="83" t="str">
        <f>IF(ISERROR(B709),"",SUM($X$5:X709))</f>
        <v/>
      </c>
      <c r="Z709" s="73">
        <f t="shared" ref="Z709:Z772" si="221">E709+K709+Q709+V709</f>
        <v>0</v>
      </c>
      <c r="AA709" s="83" t="str">
        <f>IF(ISERROR(B709),"",IF(Z709=0,NA(),SUM($Z$5:Z709)))</f>
        <v/>
      </c>
      <c r="AB709" s="83">
        <f t="shared" si="202"/>
        <v>0</v>
      </c>
      <c r="AC709" s="83" t="str">
        <f>IF(ISERROR(B709),"",IF(AB709=0,NA(),SUM($AB$5:AB709)))</f>
        <v/>
      </c>
      <c r="AD709" s="68" t="str">
        <f>IF(ISERROR(AI709),"",IF(AG709=AG708+1,AD708*(1+'Retirement Calculator'!$B$6),AD708))</f>
        <v/>
      </c>
      <c r="AE709" s="135"/>
      <c r="AF709" s="83" t="str">
        <f>IF(AE709="","",NPER((1+'Retirement Calculator'!$B$15)/(1+'Retirement Calculator'!$B$14)-1,-12*AE709,AA709,,1))</f>
        <v/>
      </c>
      <c r="AG709" s="129" t="str">
        <f t="shared" si="206"/>
        <v/>
      </c>
      <c r="AH709" s="43" t="e">
        <f t="shared" si="207"/>
        <v>#N/A</v>
      </c>
      <c r="AI709" s="43" t="e">
        <f>IF(AI708&lt;'Retirement Calculator'!$B$68,AI708+1,NA())</f>
        <v>#N/A</v>
      </c>
      <c r="AJ709" s="47" t="str">
        <f>IF(ISERROR(AI709),"",IF(AG709=AG708+1,AJ708*(1+'Retirement Calculator'!$B$67),AJ708))</f>
        <v/>
      </c>
      <c r="AK709" s="43" t="e">
        <f>IF(ISERROR(AJ709),"",FV((1+'Retirement Calculator'!$B$56)^(1/12)-1,AI709,-AJ709,,0))</f>
        <v>#N/A</v>
      </c>
      <c r="AL709" s="47">
        <f>SUM($AJ$5:AJ709)</f>
        <v>15743347.467671828</v>
      </c>
      <c r="AN709" s="43" t="str">
        <f>IF(C709="","",SUM($C$5:C709))</f>
        <v/>
      </c>
      <c r="AP709" s="43" t="str">
        <f t="shared" si="208"/>
        <v/>
      </c>
      <c r="AQ709" s="43" t="e">
        <f t="shared" si="209"/>
        <v>#N/A</v>
      </c>
      <c r="AR709" s="43" t="e">
        <f>IF(AR708&lt;'Retirement Calculator'!$B$68,AR708+1,NA())</f>
        <v>#N/A</v>
      </c>
      <c r="AS709" s="45" t="str">
        <f>IF(ISERROR(AR709),"",IF(AP709=AP708+1,AS708*(1+'Retirement Calculator'!$B$67),AS708))</f>
        <v/>
      </c>
      <c r="AT709" s="43" t="e">
        <f>IF(ISERROR(AS709),"",FV((1+'Retirement Calculator'!$B$57)^(1/12)-1,AR709,-AS709,,0))</f>
        <v>#N/A</v>
      </c>
      <c r="AU709" s="47" t="e">
        <f>SUM($AJ$5:AS709)</f>
        <v>#N/A</v>
      </c>
      <c r="AW709" s="43" t="str">
        <f>IF(I709="","",SUM($I$5:I709))</f>
        <v/>
      </c>
      <c r="AY709" s="43" t="str">
        <f t="shared" si="210"/>
        <v/>
      </c>
      <c r="AZ709" s="43" t="e">
        <f t="shared" si="211"/>
        <v>#N/A</v>
      </c>
      <c r="BA709" s="43" t="e">
        <f>IF(BA708&lt;'Retirement Calculator'!$B$68,BA708+1,NA())</f>
        <v>#N/A</v>
      </c>
      <c r="BB709" s="45" t="str">
        <f>IF(ISERROR(BA709),"",IF(AY709=AY708+1,BB708*(1+'Retirement Calculator'!$B$67),BB708))</f>
        <v/>
      </c>
      <c r="BC709" s="43" t="e">
        <f>IF(ISERROR(BB709),"",FV((1+'Retirement Calculator'!$B$58)^(1/12)-1,BA709,-BB709,,0))</f>
        <v>#N/A</v>
      </c>
      <c r="BD709" s="47" t="e">
        <f>SUM($AJ$5:BB709)</f>
        <v>#N/A</v>
      </c>
      <c r="BF709" s="43" t="str">
        <f>IF(O709="","",SUM($O$5:O709))</f>
        <v/>
      </c>
      <c r="BH709" s="43" t="str">
        <f t="shared" si="212"/>
        <v/>
      </c>
      <c r="BI709" s="43" t="e">
        <f t="shared" si="213"/>
        <v>#N/A</v>
      </c>
      <c r="BJ709" s="43" t="e">
        <f>IF(BJ708&lt;'Retirement Calculator'!$B$68,BJ708+1,NA())</f>
        <v>#N/A</v>
      </c>
      <c r="BM709" s="43" t="str">
        <f t="shared" si="214"/>
        <v/>
      </c>
      <c r="BN709" s="43" t="e">
        <f t="shared" si="215"/>
        <v>#N/A</v>
      </c>
      <c r="BO709" s="43" t="e">
        <f>IF(BO708&lt;'Retirement Calculator'!$B$68,BO708+1,NA())</f>
        <v>#N/A</v>
      </c>
      <c r="BR709" s="43" t="str">
        <f t="shared" si="216"/>
        <v/>
      </c>
      <c r="BS709" s="43" t="e">
        <f t="shared" si="217"/>
        <v>#N/A</v>
      </c>
      <c r="BT709" s="43" t="e">
        <f>IF(BT708&lt;'Retirement Calculator'!$B$68,BT708+1,NA())</f>
        <v>#N/A</v>
      </c>
      <c r="BW709" s="43" t="str">
        <f t="shared" si="218"/>
        <v/>
      </c>
      <c r="BX709" s="43" t="e">
        <f t="shared" si="219"/>
        <v>#N/A</v>
      </c>
      <c r="BY709" s="43" t="e">
        <f>IF(BY708&lt;'Retirement Calculator'!$B$68,BY708+1,NA())</f>
        <v>#N/A</v>
      </c>
    </row>
    <row r="710" spans="1:77">
      <c r="A710" s="44"/>
      <c r="B710" s="12" t="e">
        <f xml:space="preserve"> IF(ISERROR(F710),NA(),AI710)</f>
        <v>#N/A</v>
      </c>
      <c r="C710" s="71"/>
      <c r="D710" s="104"/>
      <c r="E710" s="99"/>
      <c r="F710" s="102" t="e">
        <f t="shared" si="203"/>
        <v>#N/A</v>
      </c>
      <c r="G710" s="103" t="str">
        <f>IF(D710="","",(D710+G709)*(1+((1+'Retirement Calculator'!$B$56)^(1/12)-1)))</f>
        <v/>
      </c>
      <c r="H710" s="55" t="str">
        <f>IF(C710="","",FV((1+'Retirement Calculator'!$B$56)^(1/12)-1,AI710,-C710,,0))</f>
        <v/>
      </c>
      <c r="I710" s="71"/>
      <c r="J710" s="99"/>
      <c r="K710" s="99"/>
      <c r="L710" s="102" t="e">
        <f t="shared" si="204"/>
        <v>#N/A</v>
      </c>
      <c r="M710" s="12" t="str">
        <f>IF(I710="","",FV((1+'Retirement Calculator'!$B$57)^(1/12)-1,AR710,-I710,,0))</f>
        <v/>
      </c>
      <c r="N710" s="12" t="str">
        <f>IF(J710="","",(J710+N709)*(1+((1+'Retirement Calculator'!$B$57)^(1/12)-1)))</f>
        <v/>
      </c>
      <c r="O710" s="71"/>
      <c r="P710" s="71"/>
      <c r="Q710" s="99"/>
      <c r="R710" s="69" t="e">
        <f t="shared" si="205"/>
        <v>#N/A</v>
      </c>
      <c r="S710" s="12" t="str">
        <f>IF(O710="","",FV((1+'Retirement Calculator'!$B$58)^(1/12)-1,BA710,-O710,,0))</f>
        <v/>
      </c>
      <c r="T710" s="43" t="str">
        <f>IF(P710="","",(P710+T709)*(1+((1+'Retirement Calculator'!$B$58)^(1/12)-1)))</f>
        <v/>
      </c>
      <c r="U710" s="71"/>
      <c r="V710" s="99"/>
      <c r="W710" s="108" t="str">
        <f>IF(U710="","",(U710+W709)*(1+((1+'Retirement Calculator'!$C$65)^(1/12)-1)))</f>
        <v/>
      </c>
      <c r="X710" s="73">
        <f t="shared" si="220"/>
        <v>0</v>
      </c>
      <c r="Y710" s="83" t="str">
        <f>IF(ISERROR(B710),"",SUM($X$5:X710))</f>
        <v/>
      </c>
      <c r="Z710" s="73">
        <f t="shared" si="221"/>
        <v>0</v>
      </c>
      <c r="AA710" s="83" t="str">
        <f>IF(ISERROR(B710),"",IF(Z710=0,NA(),SUM($Z$5:Z710)))</f>
        <v/>
      </c>
      <c r="AB710" s="83">
        <f t="shared" ref="AB710:AB773" si="222">IF(ISERROR(H710+M710+S710+G710+N710+T710+W710),0,H710+M710+S710+G710+N710+T710+W710)</f>
        <v>0</v>
      </c>
      <c r="AC710" s="83" t="str">
        <f>IF(ISERROR(B710),"",IF(AB710=0,NA(),SUM($AB$5:AB710)))</f>
        <v/>
      </c>
      <c r="AD710" s="68" t="str">
        <f>IF(ISERROR(AI710),"",IF(AG710=AG709+1,AD709*(1+'Retirement Calculator'!$B$6),AD709))</f>
        <v/>
      </c>
      <c r="AE710" s="135"/>
      <c r="AF710" s="83" t="str">
        <f>IF(AE710="","",NPER((1+'Retirement Calculator'!$B$15)/(1+'Retirement Calculator'!$B$14)-1,-12*AE710,AA710,,1))</f>
        <v/>
      </c>
      <c r="AG710" s="129" t="str">
        <f t="shared" si="206"/>
        <v/>
      </c>
      <c r="AH710" s="43" t="e">
        <f t="shared" si="207"/>
        <v>#N/A</v>
      </c>
      <c r="AI710" s="43" t="e">
        <f>IF(AI709&lt;'Retirement Calculator'!$B$68,AI709+1,NA())</f>
        <v>#N/A</v>
      </c>
      <c r="AJ710" s="47" t="str">
        <f>IF(ISERROR(AI710),"",IF(AG710=AG709+1,AJ709*(1+'Retirement Calculator'!$B$67),AJ709))</f>
        <v/>
      </c>
      <c r="AK710" s="43" t="e">
        <f>IF(ISERROR(AJ710),"",FV((1+'Retirement Calculator'!$B$56)^(1/12)-1,AI710,-AJ710,,0))</f>
        <v>#N/A</v>
      </c>
      <c r="AL710" s="47">
        <f>SUM($AJ$5:AJ710)</f>
        <v>15743347.467671828</v>
      </c>
      <c r="AN710" s="43" t="str">
        <f>IF(C710="","",SUM($C$5:C710))</f>
        <v/>
      </c>
      <c r="AP710" s="43" t="str">
        <f t="shared" si="208"/>
        <v/>
      </c>
      <c r="AQ710" s="43" t="e">
        <f t="shared" si="209"/>
        <v>#N/A</v>
      </c>
      <c r="AR710" s="43" t="e">
        <f>IF(AR709&lt;'Retirement Calculator'!$B$68,AR709+1,NA())</f>
        <v>#N/A</v>
      </c>
      <c r="AS710" s="45" t="str">
        <f>IF(ISERROR(AR710),"",IF(AP710=AP709+1,AS709*(1+'Retirement Calculator'!$B$67),AS709))</f>
        <v/>
      </c>
      <c r="AT710" s="43" t="e">
        <f>IF(ISERROR(AS710),"",FV((1+'Retirement Calculator'!$B$57)^(1/12)-1,AR710,-AS710,,0))</f>
        <v>#N/A</v>
      </c>
      <c r="AU710" s="47" t="e">
        <f>SUM($AJ$5:AS710)</f>
        <v>#N/A</v>
      </c>
      <c r="AW710" s="43" t="str">
        <f>IF(I710="","",SUM($I$5:I710))</f>
        <v/>
      </c>
      <c r="AY710" s="43" t="str">
        <f t="shared" si="210"/>
        <v/>
      </c>
      <c r="AZ710" s="43" t="e">
        <f t="shared" si="211"/>
        <v>#N/A</v>
      </c>
      <c r="BA710" s="43" t="e">
        <f>IF(BA709&lt;'Retirement Calculator'!$B$68,BA709+1,NA())</f>
        <v>#N/A</v>
      </c>
      <c r="BB710" s="45" t="str">
        <f>IF(ISERROR(BA710),"",IF(AY710=AY709+1,BB709*(1+'Retirement Calculator'!$B$67),BB709))</f>
        <v/>
      </c>
      <c r="BC710" s="43" t="e">
        <f>IF(ISERROR(BB710),"",FV((1+'Retirement Calculator'!$B$58)^(1/12)-1,BA710,-BB710,,0))</f>
        <v>#N/A</v>
      </c>
      <c r="BD710" s="47" t="e">
        <f>SUM($AJ$5:BB710)</f>
        <v>#N/A</v>
      </c>
      <c r="BF710" s="43" t="str">
        <f>IF(O710="","",SUM($O$5:O710))</f>
        <v/>
      </c>
      <c r="BH710" s="43" t="str">
        <f t="shared" si="212"/>
        <v/>
      </c>
      <c r="BI710" s="43" t="e">
        <f t="shared" si="213"/>
        <v>#N/A</v>
      </c>
      <c r="BJ710" s="43" t="e">
        <f>IF(BJ709&lt;'Retirement Calculator'!$B$68,BJ709+1,NA())</f>
        <v>#N/A</v>
      </c>
      <c r="BM710" s="43" t="str">
        <f t="shared" si="214"/>
        <v/>
      </c>
      <c r="BN710" s="43" t="e">
        <f t="shared" si="215"/>
        <v>#N/A</v>
      </c>
      <c r="BO710" s="43" t="e">
        <f>IF(BO709&lt;'Retirement Calculator'!$B$68,BO709+1,NA())</f>
        <v>#N/A</v>
      </c>
      <c r="BR710" s="43" t="str">
        <f t="shared" si="216"/>
        <v/>
      </c>
      <c r="BS710" s="43" t="e">
        <f t="shared" si="217"/>
        <v>#N/A</v>
      </c>
      <c r="BT710" s="43" t="e">
        <f>IF(BT709&lt;'Retirement Calculator'!$B$68,BT709+1,NA())</f>
        <v>#N/A</v>
      </c>
      <c r="BW710" s="43" t="str">
        <f t="shared" si="218"/>
        <v/>
      </c>
      <c r="BX710" s="43" t="e">
        <f t="shared" si="219"/>
        <v>#N/A</v>
      </c>
      <c r="BY710" s="43" t="e">
        <f>IF(BY709&lt;'Retirement Calculator'!$B$68,BY709+1,NA())</f>
        <v>#N/A</v>
      </c>
    </row>
    <row r="711" spans="1:77">
      <c r="A711" s="44"/>
      <c r="B711" s="12" t="e">
        <f xml:space="preserve"> IF(ISERROR(F711),NA(),AI711)</f>
        <v>#N/A</v>
      </c>
      <c r="C711" s="71"/>
      <c r="D711" s="104"/>
      <c r="E711" s="99"/>
      <c r="F711" s="102" t="e">
        <f t="shared" ref="F711:F774" si="223">IF(ISERROR(G711+H711),NA(),G711+H711)</f>
        <v>#N/A</v>
      </c>
      <c r="G711" s="103" t="str">
        <f>IF(D711="","",(D711+G710)*(1+((1+'Retirement Calculator'!$B$56)^(1/12)-1)))</f>
        <v/>
      </c>
      <c r="H711" s="55" t="str">
        <f>IF(C711="","",FV((1+'Retirement Calculator'!$B$56)^(1/12)-1,AI711,-C711,,0))</f>
        <v/>
      </c>
      <c r="I711" s="71"/>
      <c r="J711" s="99"/>
      <c r="K711" s="99"/>
      <c r="L711" s="102" t="e">
        <f t="shared" ref="L711:L774" si="224">IF(ISERROR(M711+N711),NA(),M711+N711)</f>
        <v>#N/A</v>
      </c>
      <c r="M711" s="12" t="str">
        <f>IF(I711="","",FV((1+'Retirement Calculator'!$B$57)^(1/12)-1,AR711,-I711,,0))</f>
        <v/>
      </c>
      <c r="N711" s="12" t="str">
        <f>IF(J711="","",(J711+N710)*(1+((1+'Retirement Calculator'!$B$57)^(1/12)-1)))</f>
        <v/>
      </c>
      <c r="O711" s="71"/>
      <c r="P711" s="71"/>
      <c r="Q711" s="99"/>
      <c r="R711" s="69" t="e">
        <f t="shared" ref="R711:R774" si="225">IF(ISERROR(S711+T711),NA(),S711+T711)</f>
        <v>#N/A</v>
      </c>
      <c r="S711" s="12" t="str">
        <f>IF(O711="","",FV((1+'Retirement Calculator'!$B$58)^(1/12)-1,BA711,-O711,,0))</f>
        <v/>
      </c>
      <c r="T711" s="43" t="str">
        <f>IF(P711="","",(P711+T710)*(1+((1+'Retirement Calculator'!$B$58)^(1/12)-1)))</f>
        <v/>
      </c>
      <c r="U711" s="71"/>
      <c r="V711" s="99"/>
      <c r="W711" s="108" t="str">
        <f>IF(U711="","",(U711+W710)*(1+((1+'Retirement Calculator'!$C$65)^(1/12)-1)))</f>
        <v/>
      </c>
      <c r="X711" s="73">
        <f t="shared" si="220"/>
        <v>0</v>
      </c>
      <c r="Y711" s="83" t="str">
        <f>IF(ISERROR(B711),"",SUM($X$5:X711))</f>
        <v/>
      </c>
      <c r="Z711" s="73">
        <f t="shared" si="221"/>
        <v>0</v>
      </c>
      <c r="AA711" s="83" t="str">
        <f>IF(ISERROR(B711),"",IF(Z711=0,NA(),SUM($Z$5:Z711)))</f>
        <v/>
      </c>
      <c r="AB711" s="83">
        <f t="shared" si="222"/>
        <v>0</v>
      </c>
      <c r="AC711" s="83" t="str">
        <f>IF(ISERROR(B711),"",IF(AB711=0,NA(),SUM($AB$5:AB711)))</f>
        <v/>
      </c>
      <c r="AD711" s="68" t="str">
        <f>IF(ISERROR(AI711),"",IF(AG711=AG710+1,AD710*(1+'Retirement Calculator'!$B$6),AD710))</f>
        <v/>
      </c>
      <c r="AE711" s="135"/>
      <c r="AF711" s="83" t="str">
        <f>IF(AE711="","",NPER((1+'Retirement Calculator'!$B$15)/(1+'Retirement Calculator'!$B$14)-1,-12*AE711,AA711,,1))</f>
        <v/>
      </c>
      <c r="AG711" s="129" t="str">
        <f t="shared" ref="AG711:AG774" si="226">IF(ISERROR(AI711),"",IF(INT(AI710/12)-(AI710/12)=0,AG710+1,AG710))</f>
        <v/>
      </c>
      <c r="AH711" s="43" t="e">
        <f t="shared" ref="AH711:AH774" si="227">AI711</f>
        <v>#N/A</v>
      </c>
      <c r="AI711" s="43" t="e">
        <f>IF(AI710&lt;'Retirement Calculator'!$B$68,AI710+1,NA())</f>
        <v>#N/A</v>
      </c>
      <c r="AJ711" s="47" t="str">
        <f>IF(ISERROR(AI711),"",IF(AG711=AG710+1,AJ710*(1+'Retirement Calculator'!$B$67),AJ710))</f>
        <v/>
      </c>
      <c r="AK711" s="43" t="e">
        <f>IF(ISERROR(AJ711),"",FV((1+'Retirement Calculator'!$B$56)^(1/12)-1,AI711,-AJ711,,0))</f>
        <v>#N/A</v>
      </c>
      <c r="AL711" s="47">
        <f>SUM($AJ$5:AJ711)</f>
        <v>15743347.467671828</v>
      </c>
      <c r="AN711" s="43" t="str">
        <f>IF(C711="","",SUM($C$5:C711))</f>
        <v/>
      </c>
      <c r="AP711" s="43" t="str">
        <f t="shared" ref="AP711:AP774" si="228">IF(ISERROR(AR711),"",IF(INT(AR710/12)-(AR710/12)=0,AP710+1,AP710))</f>
        <v/>
      </c>
      <c r="AQ711" s="43" t="e">
        <f t="shared" ref="AQ711:AQ774" si="229">AR711</f>
        <v>#N/A</v>
      </c>
      <c r="AR711" s="43" t="e">
        <f>IF(AR710&lt;'Retirement Calculator'!$B$68,AR710+1,NA())</f>
        <v>#N/A</v>
      </c>
      <c r="AS711" s="45" t="str">
        <f>IF(ISERROR(AR711),"",IF(AP711=AP710+1,AS710*(1+'Retirement Calculator'!$B$67),AS710))</f>
        <v/>
      </c>
      <c r="AT711" s="43" t="e">
        <f>IF(ISERROR(AS711),"",FV((1+'Retirement Calculator'!$B$57)^(1/12)-1,AR711,-AS711,,0))</f>
        <v>#N/A</v>
      </c>
      <c r="AU711" s="47" t="e">
        <f>SUM($AJ$5:AS711)</f>
        <v>#N/A</v>
      </c>
      <c r="AW711" s="43" t="str">
        <f>IF(I711="","",SUM($I$5:I711))</f>
        <v/>
      </c>
      <c r="AY711" s="43" t="str">
        <f t="shared" ref="AY711:AY774" si="230">IF(ISERROR(BA711),"",IF(INT(BA710/12)-(BA710/12)=0,AY710+1,AY710))</f>
        <v/>
      </c>
      <c r="AZ711" s="43" t="e">
        <f t="shared" ref="AZ711:AZ774" si="231">BA711</f>
        <v>#N/A</v>
      </c>
      <c r="BA711" s="43" t="e">
        <f>IF(BA710&lt;'Retirement Calculator'!$B$68,BA710+1,NA())</f>
        <v>#N/A</v>
      </c>
      <c r="BB711" s="45" t="str">
        <f>IF(ISERROR(BA711),"",IF(AY711=AY710+1,BB710*(1+'Retirement Calculator'!$B$67),BB710))</f>
        <v/>
      </c>
      <c r="BC711" s="43" t="e">
        <f>IF(ISERROR(BB711),"",FV((1+'Retirement Calculator'!$B$58)^(1/12)-1,BA711,-BB711,,0))</f>
        <v>#N/A</v>
      </c>
      <c r="BD711" s="47" t="e">
        <f>SUM($AJ$5:BB711)</f>
        <v>#N/A</v>
      </c>
      <c r="BF711" s="43" t="str">
        <f>IF(O711="","",SUM($O$5:O711))</f>
        <v/>
      </c>
      <c r="BH711" s="43" t="str">
        <f t="shared" ref="BH711:BH774" si="232">IF(ISERROR(BJ711),"",IF(INT(BJ710/12)-(BJ710/12)=0,BH710+1,BH710))</f>
        <v/>
      </c>
      <c r="BI711" s="43" t="e">
        <f t="shared" ref="BI711:BI774" si="233">BJ711</f>
        <v>#N/A</v>
      </c>
      <c r="BJ711" s="43" t="e">
        <f>IF(BJ710&lt;'Retirement Calculator'!$B$68,BJ710+1,NA())</f>
        <v>#N/A</v>
      </c>
      <c r="BM711" s="43" t="str">
        <f t="shared" ref="BM711:BM774" si="234">IF(ISERROR(BO711),"",IF(INT(BO710/12)-(BO710/12)=0,BM710+1,BM710))</f>
        <v/>
      </c>
      <c r="BN711" s="43" t="e">
        <f t="shared" ref="BN711:BN774" si="235">BO711</f>
        <v>#N/A</v>
      </c>
      <c r="BO711" s="43" t="e">
        <f>IF(BO710&lt;'Retirement Calculator'!$B$68,BO710+1,NA())</f>
        <v>#N/A</v>
      </c>
      <c r="BR711" s="43" t="str">
        <f t="shared" ref="BR711:BR774" si="236">IF(ISERROR(BT711),"",IF(INT(BT710/12)-(BT710/12)=0,BR710+1,BR710))</f>
        <v/>
      </c>
      <c r="BS711" s="43" t="e">
        <f t="shared" ref="BS711:BS774" si="237">BT711</f>
        <v>#N/A</v>
      </c>
      <c r="BT711" s="43" t="e">
        <f>IF(BT710&lt;'Retirement Calculator'!$B$68,BT710+1,NA())</f>
        <v>#N/A</v>
      </c>
      <c r="BW711" s="43" t="str">
        <f t="shared" ref="BW711:BW774" si="238">IF(ISERROR(BY711),"",IF(INT(BY710/12)-(BY710/12)=0,BW710+1,BW710))</f>
        <v/>
      </c>
      <c r="BX711" s="43" t="e">
        <f t="shared" ref="BX711:BX774" si="239">BY711</f>
        <v>#N/A</v>
      </c>
      <c r="BY711" s="43" t="e">
        <f>IF(BY710&lt;'Retirement Calculator'!$B$68,BY710+1,NA())</f>
        <v>#N/A</v>
      </c>
    </row>
    <row r="712" spans="1:77">
      <c r="A712" s="44"/>
      <c r="B712" s="12" t="e">
        <f xml:space="preserve"> IF(ISERROR(F712),NA(),AI712)</f>
        <v>#N/A</v>
      </c>
      <c r="C712" s="71"/>
      <c r="D712" s="104"/>
      <c r="E712" s="99"/>
      <c r="F712" s="102" t="e">
        <f t="shared" si="223"/>
        <v>#N/A</v>
      </c>
      <c r="G712" s="103" t="str">
        <f>IF(D712="","",(D712+G711)*(1+((1+'Retirement Calculator'!$B$56)^(1/12)-1)))</f>
        <v/>
      </c>
      <c r="H712" s="55" t="str">
        <f>IF(C712="","",FV((1+'Retirement Calculator'!$B$56)^(1/12)-1,AI712,-C712,,0))</f>
        <v/>
      </c>
      <c r="I712" s="71"/>
      <c r="J712" s="99"/>
      <c r="K712" s="99"/>
      <c r="L712" s="102" t="e">
        <f t="shared" si="224"/>
        <v>#N/A</v>
      </c>
      <c r="M712" s="12" t="str">
        <f>IF(I712="","",FV((1+'Retirement Calculator'!$B$57)^(1/12)-1,AR712,-I712,,0))</f>
        <v/>
      </c>
      <c r="N712" s="12" t="str">
        <f>IF(J712="","",(J712+N711)*(1+((1+'Retirement Calculator'!$B$57)^(1/12)-1)))</f>
        <v/>
      </c>
      <c r="O712" s="71"/>
      <c r="P712" s="71"/>
      <c r="Q712" s="99"/>
      <c r="R712" s="69" t="e">
        <f t="shared" si="225"/>
        <v>#N/A</v>
      </c>
      <c r="S712" s="12" t="str">
        <f>IF(O712="","",FV((1+'Retirement Calculator'!$B$58)^(1/12)-1,BA712,-O712,,0))</f>
        <v/>
      </c>
      <c r="T712" s="43" t="str">
        <f>IF(P712="","",(P712+T711)*(1+((1+'Retirement Calculator'!$B$58)^(1/12)-1)))</f>
        <v/>
      </c>
      <c r="U712" s="71"/>
      <c r="V712" s="99"/>
      <c r="W712" s="108" t="str">
        <f>IF(U712="","",(U712+W711)*(1+((1+'Retirement Calculator'!$C$65)^(1/12)-1)))</f>
        <v/>
      </c>
      <c r="X712" s="73">
        <f t="shared" si="220"/>
        <v>0</v>
      </c>
      <c r="Y712" s="83" t="str">
        <f>IF(ISERROR(B712),"",SUM($X$5:X712))</f>
        <v/>
      </c>
      <c r="Z712" s="73">
        <f t="shared" si="221"/>
        <v>0</v>
      </c>
      <c r="AA712" s="83" t="str">
        <f>IF(ISERROR(B712),"",IF(Z712=0,NA(),SUM($Z$5:Z712)))</f>
        <v/>
      </c>
      <c r="AB712" s="83">
        <f t="shared" si="222"/>
        <v>0</v>
      </c>
      <c r="AC712" s="83" t="str">
        <f>IF(ISERROR(B712),"",IF(AB712=0,NA(),SUM($AB$5:AB712)))</f>
        <v/>
      </c>
      <c r="AD712" s="68" t="str">
        <f>IF(ISERROR(AI712),"",IF(AG712=AG711+1,AD711*(1+'Retirement Calculator'!$B$6),AD711))</f>
        <v/>
      </c>
      <c r="AE712" s="135"/>
      <c r="AF712" s="83" t="str">
        <f>IF(AE712="","",NPER((1+'Retirement Calculator'!$B$15)/(1+'Retirement Calculator'!$B$14)-1,-12*AE712,AA712,,1))</f>
        <v/>
      </c>
      <c r="AG712" s="129" t="str">
        <f t="shared" si="226"/>
        <v/>
      </c>
      <c r="AH712" s="43" t="e">
        <f t="shared" si="227"/>
        <v>#N/A</v>
      </c>
      <c r="AI712" s="43" t="e">
        <f>IF(AI711&lt;'Retirement Calculator'!$B$68,AI711+1,NA())</f>
        <v>#N/A</v>
      </c>
      <c r="AJ712" s="47" t="str">
        <f>IF(ISERROR(AI712),"",IF(AG712=AG711+1,AJ711*(1+'Retirement Calculator'!$B$67),AJ711))</f>
        <v/>
      </c>
      <c r="AK712" s="43" t="e">
        <f>IF(ISERROR(AJ712),"",FV((1+'Retirement Calculator'!$B$56)^(1/12)-1,AI712,-AJ712,,0))</f>
        <v>#N/A</v>
      </c>
      <c r="AL712" s="47">
        <f>SUM($AJ$5:AJ712)</f>
        <v>15743347.467671828</v>
      </c>
      <c r="AN712" s="43" t="str">
        <f>IF(C712="","",SUM($C$5:C712))</f>
        <v/>
      </c>
      <c r="AP712" s="43" t="str">
        <f t="shared" si="228"/>
        <v/>
      </c>
      <c r="AQ712" s="43" t="e">
        <f t="shared" si="229"/>
        <v>#N/A</v>
      </c>
      <c r="AR712" s="43" t="e">
        <f>IF(AR711&lt;'Retirement Calculator'!$B$68,AR711+1,NA())</f>
        <v>#N/A</v>
      </c>
      <c r="AS712" s="45" t="str">
        <f>IF(ISERROR(AR712),"",IF(AP712=AP711+1,AS711*(1+'Retirement Calculator'!$B$67),AS711))</f>
        <v/>
      </c>
      <c r="AT712" s="43" t="e">
        <f>IF(ISERROR(AS712),"",FV((1+'Retirement Calculator'!$B$57)^(1/12)-1,AR712,-AS712,,0))</f>
        <v>#N/A</v>
      </c>
      <c r="AU712" s="47" t="e">
        <f>SUM($AJ$5:AS712)</f>
        <v>#N/A</v>
      </c>
      <c r="AW712" s="43" t="str">
        <f>IF(I712="","",SUM($I$5:I712))</f>
        <v/>
      </c>
      <c r="AY712" s="43" t="str">
        <f t="shared" si="230"/>
        <v/>
      </c>
      <c r="AZ712" s="43" t="e">
        <f t="shared" si="231"/>
        <v>#N/A</v>
      </c>
      <c r="BA712" s="43" t="e">
        <f>IF(BA711&lt;'Retirement Calculator'!$B$68,BA711+1,NA())</f>
        <v>#N/A</v>
      </c>
      <c r="BB712" s="45" t="str">
        <f>IF(ISERROR(BA712),"",IF(AY712=AY711+1,BB711*(1+'Retirement Calculator'!$B$67),BB711))</f>
        <v/>
      </c>
      <c r="BC712" s="43" t="e">
        <f>IF(ISERROR(BB712),"",FV((1+'Retirement Calculator'!$B$58)^(1/12)-1,BA712,-BB712,,0))</f>
        <v>#N/A</v>
      </c>
      <c r="BD712" s="47" t="e">
        <f>SUM($AJ$5:BB712)</f>
        <v>#N/A</v>
      </c>
      <c r="BF712" s="43" t="str">
        <f>IF(O712="","",SUM($O$5:O712))</f>
        <v/>
      </c>
      <c r="BH712" s="43" t="str">
        <f t="shared" si="232"/>
        <v/>
      </c>
      <c r="BI712" s="43" t="e">
        <f t="shared" si="233"/>
        <v>#N/A</v>
      </c>
      <c r="BJ712" s="43" t="e">
        <f>IF(BJ711&lt;'Retirement Calculator'!$B$68,BJ711+1,NA())</f>
        <v>#N/A</v>
      </c>
      <c r="BM712" s="43" t="str">
        <f t="shared" si="234"/>
        <v/>
      </c>
      <c r="BN712" s="43" t="e">
        <f t="shared" si="235"/>
        <v>#N/A</v>
      </c>
      <c r="BO712" s="43" t="e">
        <f>IF(BO711&lt;'Retirement Calculator'!$B$68,BO711+1,NA())</f>
        <v>#N/A</v>
      </c>
      <c r="BR712" s="43" t="str">
        <f t="shared" si="236"/>
        <v/>
      </c>
      <c r="BS712" s="43" t="e">
        <f t="shared" si="237"/>
        <v>#N/A</v>
      </c>
      <c r="BT712" s="43" t="e">
        <f>IF(BT711&lt;'Retirement Calculator'!$B$68,BT711+1,NA())</f>
        <v>#N/A</v>
      </c>
      <c r="BW712" s="43" t="str">
        <f t="shared" si="238"/>
        <v/>
      </c>
      <c r="BX712" s="43" t="e">
        <f t="shared" si="239"/>
        <v>#N/A</v>
      </c>
      <c r="BY712" s="43" t="e">
        <f>IF(BY711&lt;'Retirement Calculator'!$B$68,BY711+1,NA())</f>
        <v>#N/A</v>
      </c>
    </row>
    <row r="713" spans="1:77">
      <c r="A713" s="44"/>
      <c r="B713" s="12" t="e">
        <f xml:space="preserve"> IF(ISERROR(F713),NA(),AI713)</f>
        <v>#N/A</v>
      </c>
      <c r="C713" s="71"/>
      <c r="D713" s="104"/>
      <c r="E713" s="99"/>
      <c r="F713" s="102" t="e">
        <f t="shared" si="223"/>
        <v>#N/A</v>
      </c>
      <c r="G713" s="103" t="str">
        <f>IF(D713="","",(D713+G712)*(1+((1+'Retirement Calculator'!$B$56)^(1/12)-1)))</f>
        <v/>
      </c>
      <c r="H713" s="55" t="str">
        <f>IF(C713="","",FV((1+'Retirement Calculator'!$B$56)^(1/12)-1,AI713,-C713,,0))</f>
        <v/>
      </c>
      <c r="I713" s="71"/>
      <c r="J713" s="99"/>
      <c r="K713" s="99"/>
      <c r="L713" s="102" t="e">
        <f t="shared" si="224"/>
        <v>#N/A</v>
      </c>
      <c r="M713" s="12" t="str">
        <f>IF(I713="","",FV((1+'Retirement Calculator'!$B$57)^(1/12)-1,AR713,-I713,,0))</f>
        <v/>
      </c>
      <c r="N713" s="12" t="str">
        <f>IF(J713="","",(J713+N712)*(1+((1+'Retirement Calculator'!$B$57)^(1/12)-1)))</f>
        <v/>
      </c>
      <c r="O713" s="71"/>
      <c r="P713" s="71"/>
      <c r="Q713" s="99"/>
      <c r="R713" s="69" t="e">
        <f t="shared" si="225"/>
        <v>#N/A</v>
      </c>
      <c r="S713" s="12" t="str">
        <f>IF(O713="","",FV((1+'Retirement Calculator'!$B$58)^(1/12)-1,BA713,-O713,,0))</f>
        <v/>
      </c>
      <c r="T713" s="43" t="str">
        <f>IF(P713="","",(P713+T712)*(1+((1+'Retirement Calculator'!$B$58)^(1/12)-1)))</f>
        <v/>
      </c>
      <c r="U713" s="71"/>
      <c r="V713" s="99"/>
      <c r="W713" s="108" t="str">
        <f>IF(U713="","",(U713+W712)*(1+((1+'Retirement Calculator'!$C$65)^(1/12)-1)))</f>
        <v/>
      </c>
      <c r="X713" s="73">
        <f t="shared" si="220"/>
        <v>0</v>
      </c>
      <c r="Y713" s="83" t="str">
        <f>IF(ISERROR(B713),"",SUM($X$5:X713))</f>
        <v/>
      </c>
      <c r="Z713" s="73">
        <f t="shared" si="221"/>
        <v>0</v>
      </c>
      <c r="AA713" s="83" t="str">
        <f>IF(ISERROR(B713),"",IF(Z713=0,NA(),SUM($Z$5:Z713)))</f>
        <v/>
      </c>
      <c r="AB713" s="83">
        <f t="shared" si="222"/>
        <v>0</v>
      </c>
      <c r="AC713" s="83" t="str">
        <f>IF(ISERROR(B713),"",IF(AB713=0,NA(),SUM($AB$5:AB713)))</f>
        <v/>
      </c>
      <c r="AD713" s="68" t="str">
        <f>IF(ISERROR(AI713),"",IF(AG713=AG712+1,AD712*(1+'Retirement Calculator'!$B$6),AD712))</f>
        <v/>
      </c>
      <c r="AE713" s="135"/>
      <c r="AF713" s="83" t="str">
        <f>IF(AE713="","",NPER((1+'Retirement Calculator'!$B$15)/(1+'Retirement Calculator'!$B$14)-1,-12*AE713,AA713,,1))</f>
        <v/>
      </c>
      <c r="AG713" s="129" t="str">
        <f t="shared" si="226"/>
        <v/>
      </c>
      <c r="AH713" s="43" t="e">
        <f t="shared" si="227"/>
        <v>#N/A</v>
      </c>
      <c r="AI713" s="43" t="e">
        <f>IF(AI712&lt;'Retirement Calculator'!$B$68,AI712+1,NA())</f>
        <v>#N/A</v>
      </c>
      <c r="AJ713" s="47" t="str">
        <f>IF(ISERROR(AI713),"",IF(AG713=AG712+1,AJ712*(1+'Retirement Calculator'!$B$67),AJ712))</f>
        <v/>
      </c>
      <c r="AK713" s="43" t="e">
        <f>IF(ISERROR(AJ713),"",FV((1+'Retirement Calculator'!$B$56)^(1/12)-1,AI713,-AJ713,,0))</f>
        <v>#N/A</v>
      </c>
      <c r="AL713" s="47">
        <f>SUM($AJ$5:AJ713)</f>
        <v>15743347.467671828</v>
      </c>
      <c r="AN713" s="43" t="str">
        <f>IF(C713="","",SUM($C$5:C713))</f>
        <v/>
      </c>
      <c r="AP713" s="43" t="str">
        <f t="shared" si="228"/>
        <v/>
      </c>
      <c r="AQ713" s="43" t="e">
        <f t="shared" si="229"/>
        <v>#N/A</v>
      </c>
      <c r="AR713" s="43" t="e">
        <f>IF(AR712&lt;'Retirement Calculator'!$B$68,AR712+1,NA())</f>
        <v>#N/A</v>
      </c>
      <c r="AS713" s="45" t="str">
        <f>IF(ISERROR(AR713),"",IF(AP713=AP712+1,AS712*(1+'Retirement Calculator'!$B$67),AS712))</f>
        <v/>
      </c>
      <c r="AT713" s="43" t="e">
        <f>IF(ISERROR(AS713),"",FV((1+'Retirement Calculator'!$B$57)^(1/12)-1,AR713,-AS713,,0))</f>
        <v>#N/A</v>
      </c>
      <c r="AU713" s="47" t="e">
        <f>SUM($AJ$5:AS713)</f>
        <v>#N/A</v>
      </c>
      <c r="AW713" s="43" t="str">
        <f>IF(I713="","",SUM($I$5:I713))</f>
        <v/>
      </c>
      <c r="AY713" s="43" t="str">
        <f t="shared" si="230"/>
        <v/>
      </c>
      <c r="AZ713" s="43" t="e">
        <f t="shared" si="231"/>
        <v>#N/A</v>
      </c>
      <c r="BA713" s="43" t="e">
        <f>IF(BA712&lt;'Retirement Calculator'!$B$68,BA712+1,NA())</f>
        <v>#N/A</v>
      </c>
      <c r="BB713" s="45" t="str">
        <f>IF(ISERROR(BA713),"",IF(AY713=AY712+1,BB712*(1+'Retirement Calculator'!$B$67),BB712))</f>
        <v/>
      </c>
      <c r="BC713" s="43" t="e">
        <f>IF(ISERROR(BB713),"",FV((1+'Retirement Calculator'!$B$58)^(1/12)-1,BA713,-BB713,,0))</f>
        <v>#N/A</v>
      </c>
      <c r="BD713" s="47" t="e">
        <f>SUM($AJ$5:BB713)</f>
        <v>#N/A</v>
      </c>
      <c r="BF713" s="43" t="str">
        <f>IF(O713="","",SUM($O$5:O713))</f>
        <v/>
      </c>
      <c r="BH713" s="43" t="str">
        <f t="shared" si="232"/>
        <v/>
      </c>
      <c r="BI713" s="43" t="e">
        <f t="shared" si="233"/>
        <v>#N/A</v>
      </c>
      <c r="BJ713" s="43" t="e">
        <f>IF(BJ712&lt;'Retirement Calculator'!$B$68,BJ712+1,NA())</f>
        <v>#N/A</v>
      </c>
      <c r="BM713" s="43" t="str">
        <f t="shared" si="234"/>
        <v/>
      </c>
      <c r="BN713" s="43" t="e">
        <f t="shared" si="235"/>
        <v>#N/A</v>
      </c>
      <c r="BO713" s="43" t="e">
        <f>IF(BO712&lt;'Retirement Calculator'!$B$68,BO712+1,NA())</f>
        <v>#N/A</v>
      </c>
      <c r="BR713" s="43" t="str">
        <f t="shared" si="236"/>
        <v/>
      </c>
      <c r="BS713" s="43" t="e">
        <f t="shared" si="237"/>
        <v>#N/A</v>
      </c>
      <c r="BT713" s="43" t="e">
        <f>IF(BT712&lt;'Retirement Calculator'!$B$68,BT712+1,NA())</f>
        <v>#N/A</v>
      </c>
      <c r="BW713" s="43" t="str">
        <f t="shared" si="238"/>
        <v/>
      </c>
      <c r="BX713" s="43" t="e">
        <f t="shared" si="239"/>
        <v>#N/A</v>
      </c>
      <c r="BY713" s="43" t="e">
        <f>IF(BY712&lt;'Retirement Calculator'!$B$68,BY712+1,NA())</f>
        <v>#N/A</v>
      </c>
    </row>
    <row r="714" spans="1:77">
      <c r="A714" s="44"/>
      <c r="B714" s="12" t="e">
        <f xml:space="preserve"> IF(ISERROR(F714),NA(),AI714)</f>
        <v>#N/A</v>
      </c>
      <c r="C714" s="71"/>
      <c r="D714" s="104"/>
      <c r="E714" s="99"/>
      <c r="F714" s="102" t="e">
        <f t="shared" si="223"/>
        <v>#N/A</v>
      </c>
      <c r="G714" s="103" t="str">
        <f>IF(D714="","",(D714+G713)*(1+((1+'Retirement Calculator'!$B$56)^(1/12)-1)))</f>
        <v/>
      </c>
      <c r="H714" s="55" t="str">
        <f>IF(C714="","",FV((1+'Retirement Calculator'!$B$56)^(1/12)-1,AI714,-C714,,0))</f>
        <v/>
      </c>
      <c r="I714" s="71"/>
      <c r="J714" s="99"/>
      <c r="K714" s="99"/>
      <c r="L714" s="102" t="e">
        <f t="shared" si="224"/>
        <v>#N/A</v>
      </c>
      <c r="M714" s="12" t="str">
        <f>IF(I714="","",FV((1+'Retirement Calculator'!$B$57)^(1/12)-1,AR714,-I714,,0))</f>
        <v/>
      </c>
      <c r="N714" s="12" t="str">
        <f>IF(J714="","",(J714+N713)*(1+((1+'Retirement Calculator'!$B$57)^(1/12)-1)))</f>
        <v/>
      </c>
      <c r="O714" s="71"/>
      <c r="P714" s="71"/>
      <c r="Q714" s="99"/>
      <c r="R714" s="69" t="e">
        <f t="shared" si="225"/>
        <v>#N/A</v>
      </c>
      <c r="S714" s="12" t="str">
        <f>IF(O714="","",FV((1+'Retirement Calculator'!$B$58)^(1/12)-1,BA714,-O714,,0))</f>
        <v/>
      </c>
      <c r="T714" s="43" t="str">
        <f>IF(P714="","",(P714+T713)*(1+((1+'Retirement Calculator'!$B$58)^(1/12)-1)))</f>
        <v/>
      </c>
      <c r="U714" s="71"/>
      <c r="V714" s="99"/>
      <c r="W714" s="108" t="str">
        <f>IF(U714="","",(U714+W713)*(1+((1+'Retirement Calculator'!$C$65)^(1/12)-1)))</f>
        <v/>
      </c>
      <c r="X714" s="73">
        <f t="shared" si="220"/>
        <v>0</v>
      </c>
      <c r="Y714" s="83" t="str">
        <f>IF(ISERROR(B714),"",SUM($X$5:X714))</f>
        <v/>
      </c>
      <c r="Z714" s="73">
        <f t="shared" si="221"/>
        <v>0</v>
      </c>
      <c r="AA714" s="83" t="str">
        <f>IF(ISERROR(B714),"",IF(Z714=0,NA(),SUM($Z$5:Z714)))</f>
        <v/>
      </c>
      <c r="AB714" s="83">
        <f t="shared" si="222"/>
        <v>0</v>
      </c>
      <c r="AC714" s="83" t="str">
        <f>IF(ISERROR(B714),"",IF(AB714=0,NA(),SUM($AB$5:AB714)))</f>
        <v/>
      </c>
      <c r="AD714" s="68" t="str">
        <f>IF(ISERROR(AI714),"",IF(AG714=AG713+1,AD713*(1+'Retirement Calculator'!$B$6),AD713))</f>
        <v/>
      </c>
      <c r="AE714" s="135"/>
      <c r="AF714" s="83" t="str">
        <f>IF(AE714="","",NPER((1+'Retirement Calculator'!$B$15)/(1+'Retirement Calculator'!$B$14)-1,-12*AE714,AA714,,1))</f>
        <v/>
      </c>
      <c r="AG714" s="129" t="str">
        <f t="shared" si="226"/>
        <v/>
      </c>
      <c r="AH714" s="43" t="e">
        <f t="shared" si="227"/>
        <v>#N/A</v>
      </c>
      <c r="AI714" s="43" t="e">
        <f>IF(AI713&lt;'Retirement Calculator'!$B$68,AI713+1,NA())</f>
        <v>#N/A</v>
      </c>
      <c r="AJ714" s="47" t="str">
        <f>IF(ISERROR(AI714),"",IF(AG714=AG713+1,AJ713*(1+'Retirement Calculator'!$B$67),AJ713))</f>
        <v/>
      </c>
      <c r="AK714" s="43" t="e">
        <f>IF(ISERROR(AJ714),"",FV((1+'Retirement Calculator'!$B$56)^(1/12)-1,AI714,-AJ714,,0))</f>
        <v>#N/A</v>
      </c>
      <c r="AL714" s="47">
        <f>SUM($AJ$5:AJ714)</f>
        <v>15743347.467671828</v>
      </c>
      <c r="AN714" s="43" t="str">
        <f>IF(C714="","",SUM($C$5:C714))</f>
        <v/>
      </c>
      <c r="AP714" s="43" t="str">
        <f t="shared" si="228"/>
        <v/>
      </c>
      <c r="AQ714" s="43" t="e">
        <f t="shared" si="229"/>
        <v>#N/A</v>
      </c>
      <c r="AR714" s="43" t="e">
        <f>IF(AR713&lt;'Retirement Calculator'!$B$68,AR713+1,NA())</f>
        <v>#N/A</v>
      </c>
      <c r="AS714" s="45" t="str">
        <f>IF(ISERROR(AR714),"",IF(AP714=AP713+1,AS713*(1+'Retirement Calculator'!$B$67),AS713))</f>
        <v/>
      </c>
      <c r="AT714" s="43" t="e">
        <f>IF(ISERROR(AS714),"",FV((1+'Retirement Calculator'!$B$57)^(1/12)-1,AR714,-AS714,,0))</f>
        <v>#N/A</v>
      </c>
      <c r="AU714" s="47" t="e">
        <f>SUM($AJ$5:AS714)</f>
        <v>#N/A</v>
      </c>
      <c r="AW714" s="43" t="str">
        <f>IF(I714="","",SUM($I$5:I714))</f>
        <v/>
      </c>
      <c r="AY714" s="43" t="str">
        <f t="shared" si="230"/>
        <v/>
      </c>
      <c r="AZ714" s="43" t="e">
        <f t="shared" si="231"/>
        <v>#N/A</v>
      </c>
      <c r="BA714" s="43" t="e">
        <f>IF(BA713&lt;'Retirement Calculator'!$B$68,BA713+1,NA())</f>
        <v>#N/A</v>
      </c>
      <c r="BB714" s="45" t="str">
        <f>IF(ISERROR(BA714),"",IF(AY714=AY713+1,BB713*(1+'Retirement Calculator'!$B$67),BB713))</f>
        <v/>
      </c>
      <c r="BC714" s="43" t="e">
        <f>IF(ISERROR(BB714),"",FV((1+'Retirement Calculator'!$B$58)^(1/12)-1,BA714,-BB714,,0))</f>
        <v>#N/A</v>
      </c>
      <c r="BD714" s="47" t="e">
        <f>SUM($AJ$5:BB714)</f>
        <v>#N/A</v>
      </c>
      <c r="BF714" s="43" t="str">
        <f>IF(O714="","",SUM($O$5:O714))</f>
        <v/>
      </c>
      <c r="BH714" s="43" t="str">
        <f t="shared" si="232"/>
        <v/>
      </c>
      <c r="BI714" s="43" t="e">
        <f t="shared" si="233"/>
        <v>#N/A</v>
      </c>
      <c r="BJ714" s="43" t="e">
        <f>IF(BJ713&lt;'Retirement Calculator'!$B$68,BJ713+1,NA())</f>
        <v>#N/A</v>
      </c>
      <c r="BM714" s="43" t="str">
        <f t="shared" si="234"/>
        <v/>
      </c>
      <c r="BN714" s="43" t="e">
        <f t="shared" si="235"/>
        <v>#N/A</v>
      </c>
      <c r="BO714" s="43" t="e">
        <f>IF(BO713&lt;'Retirement Calculator'!$B$68,BO713+1,NA())</f>
        <v>#N/A</v>
      </c>
      <c r="BR714" s="43" t="str">
        <f t="shared" si="236"/>
        <v/>
      </c>
      <c r="BS714" s="43" t="e">
        <f t="shared" si="237"/>
        <v>#N/A</v>
      </c>
      <c r="BT714" s="43" t="e">
        <f>IF(BT713&lt;'Retirement Calculator'!$B$68,BT713+1,NA())</f>
        <v>#N/A</v>
      </c>
      <c r="BW714" s="43" t="str">
        <f t="shared" si="238"/>
        <v/>
      </c>
      <c r="BX714" s="43" t="e">
        <f t="shared" si="239"/>
        <v>#N/A</v>
      </c>
      <c r="BY714" s="43" t="e">
        <f>IF(BY713&lt;'Retirement Calculator'!$B$68,BY713+1,NA())</f>
        <v>#N/A</v>
      </c>
    </row>
    <row r="715" spans="1:77">
      <c r="A715" s="44"/>
      <c r="B715" s="12" t="e">
        <f xml:space="preserve"> IF(ISERROR(F715),NA(),AI715)</f>
        <v>#N/A</v>
      </c>
      <c r="C715" s="71"/>
      <c r="D715" s="104"/>
      <c r="E715" s="99"/>
      <c r="F715" s="102" t="e">
        <f t="shared" si="223"/>
        <v>#N/A</v>
      </c>
      <c r="G715" s="103" t="str">
        <f>IF(D715="","",(D715+G714)*(1+((1+'Retirement Calculator'!$B$56)^(1/12)-1)))</f>
        <v/>
      </c>
      <c r="H715" s="55" t="str">
        <f>IF(C715="","",FV((1+'Retirement Calculator'!$B$56)^(1/12)-1,AI715,-C715,,0))</f>
        <v/>
      </c>
      <c r="I715" s="71"/>
      <c r="J715" s="99"/>
      <c r="K715" s="99"/>
      <c r="L715" s="102" t="e">
        <f t="shared" si="224"/>
        <v>#N/A</v>
      </c>
      <c r="M715" s="12" t="str">
        <f>IF(I715="","",FV((1+'Retirement Calculator'!$B$57)^(1/12)-1,AR715,-I715,,0))</f>
        <v/>
      </c>
      <c r="N715" s="12" t="str">
        <f>IF(J715="","",(J715+N714)*(1+((1+'Retirement Calculator'!$B$57)^(1/12)-1)))</f>
        <v/>
      </c>
      <c r="O715" s="71"/>
      <c r="P715" s="71"/>
      <c r="Q715" s="99"/>
      <c r="R715" s="69" t="e">
        <f t="shared" si="225"/>
        <v>#N/A</v>
      </c>
      <c r="S715" s="12" t="str">
        <f>IF(O715="","",FV((1+'Retirement Calculator'!$B$58)^(1/12)-1,BA715,-O715,,0))</f>
        <v/>
      </c>
      <c r="T715" s="43" t="str">
        <f>IF(P715="","",(P715+T714)*(1+((1+'Retirement Calculator'!$B$58)^(1/12)-1)))</f>
        <v/>
      </c>
      <c r="U715" s="71"/>
      <c r="V715" s="99"/>
      <c r="W715" s="108" t="str">
        <f>IF(U715="","",(U715+W714)*(1+((1+'Retirement Calculator'!$C$65)^(1/12)-1)))</f>
        <v/>
      </c>
      <c r="X715" s="73">
        <f t="shared" si="220"/>
        <v>0</v>
      </c>
      <c r="Y715" s="83" t="str">
        <f>IF(ISERROR(B715),"",SUM($X$5:X715))</f>
        <v/>
      </c>
      <c r="Z715" s="73">
        <f t="shared" si="221"/>
        <v>0</v>
      </c>
      <c r="AA715" s="83" t="str">
        <f>IF(ISERROR(B715),"",IF(Z715=0,NA(),SUM($Z$5:Z715)))</f>
        <v/>
      </c>
      <c r="AB715" s="83">
        <f t="shared" si="222"/>
        <v>0</v>
      </c>
      <c r="AC715" s="83" t="str">
        <f>IF(ISERROR(B715),"",IF(AB715=0,NA(),SUM($AB$5:AB715)))</f>
        <v/>
      </c>
      <c r="AD715" s="68" t="str">
        <f>IF(ISERROR(AI715),"",IF(AG715=AG714+1,AD714*(1+'Retirement Calculator'!$B$6),AD714))</f>
        <v/>
      </c>
      <c r="AE715" s="135"/>
      <c r="AF715" s="83" t="str">
        <f>IF(AE715="","",NPER((1+'Retirement Calculator'!$B$15)/(1+'Retirement Calculator'!$B$14)-1,-12*AE715,AA715,,1))</f>
        <v/>
      </c>
      <c r="AG715" s="129" t="str">
        <f t="shared" si="226"/>
        <v/>
      </c>
      <c r="AH715" s="43" t="e">
        <f t="shared" si="227"/>
        <v>#N/A</v>
      </c>
      <c r="AI715" s="43" t="e">
        <f>IF(AI714&lt;'Retirement Calculator'!$B$68,AI714+1,NA())</f>
        <v>#N/A</v>
      </c>
      <c r="AJ715" s="47" t="str">
        <f>IF(ISERROR(AI715),"",IF(AG715=AG714+1,AJ714*(1+'Retirement Calculator'!$B$67),AJ714))</f>
        <v/>
      </c>
      <c r="AK715" s="43" t="e">
        <f>IF(ISERROR(AJ715),"",FV((1+'Retirement Calculator'!$B$56)^(1/12)-1,AI715,-AJ715,,0))</f>
        <v>#N/A</v>
      </c>
      <c r="AL715" s="47">
        <f>SUM($AJ$5:AJ715)</f>
        <v>15743347.467671828</v>
      </c>
      <c r="AN715" s="43" t="str">
        <f>IF(C715="","",SUM($C$5:C715))</f>
        <v/>
      </c>
      <c r="AP715" s="43" t="str">
        <f t="shared" si="228"/>
        <v/>
      </c>
      <c r="AQ715" s="43" t="e">
        <f t="shared" si="229"/>
        <v>#N/A</v>
      </c>
      <c r="AR715" s="43" t="e">
        <f>IF(AR714&lt;'Retirement Calculator'!$B$68,AR714+1,NA())</f>
        <v>#N/A</v>
      </c>
      <c r="AS715" s="45" t="str">
        <f>IF(ISERROR(AR715),"",IF(AP715=AP714+1,AS714*(1+'Retirement Calculator'!$B$67),AS714))</f>
        <v/>
      </c>
      <c r="AT715" s="43" t="e">
        <f>IF(ISERROR(AS715),"",FV((1+'Retirement Calculator'!$B$57)^(1/12)-1,AR715,-AS715,,0))</f>
        <v>#N/A</v>
      </c>
      <c r="AU715" s="47" t="e">
        <f>SUM($AJ$5:AS715)</f>
        <v>#N/A</v>
      </c>
      <c r="AW715" s="43" t="str">
        <f>IF(I715="","",SUM($I$5:I715))</f>
        <v/>
      </c>
      <c r="AY715" s="43" t="str">
        <f t="shared" si="230"/>
        <v/>
      </c>
      <c r="AZ715" s="43" t="e">
        <f t="shared" si="231"/>
        <v>#N/A</v>
      </c>
      <c r="BA715" s="43" t="e">
        <f>IF(BA714&lt;'Retirement Calculator'!$B$68,BA714+1,NA())</f>
        <v>#N/A</v>
      </c>
      <c r="BB715" s="45" t="str">
        <f>IF(ISERROR(BA715),"",IF(AY715=AY714+1,BB714*(1+'Retirement Calculator'!$B$67),BB714))</f>
        <v/>
      </c>
      <c r="BC715" s="43" t="e">
        <f>IF(ISERROR(BB715),"",FV((1+'Retirement Calculator'!$B$58)^(1/12)-1,BA715,-BB715,,0))</f>
        <v>#N/A</v>
      </c>
      <c r="BD715" s="47" t="e">
        <f>SUM($AJ$5:BB715)</f>
        <v>#N/A</v>
      </c>
      <c r="BF715" s="43" t="str">
        <f>IF(O715="","",SUM($O$5:O715))</f>
        <v/>
      </c>
      <c r="BH715" s="43" t="str">
        <f t="shared" si="232"/>
        <v/>
      </c>
      <c r="BI715" s="43" t="e">
        <f t="shared" si="233"/>
        <v>#N/A</v>
      </c>
      <c r="BJ715" s="43" t="e">
        <f>IF(BJ714&lt;'Retirement Calculator'!$B$68,BJ714+1,NA())</f>
        <v>#N/A</v>
      </c>
      <c r="BM715" s="43" t="str">
        <f t="shared" si="234"/>
        <v/>
      </c>
      <c r="BN715" s="43" t="e">
        <f t="shared" si="235"/>
        <v>#N/A</v>
      </c>
      <c r="BO715" s="43" t="e">
        <f>IF(BO714&lt;'Retirement Calculator'!$B$68,BO714+1,NA())</f>
        <v>#N/A</v>
      </c>
      <c r="BR715" s="43" t="str">
        <f t="shared" si="236"/>
        <v/>
      </c>
      <c r="BS715" s="43" t="e">
        <f t="shared" si="237"/>
        <v>#N/A</v>
      </c>
      <c r="BT715" s="43" t="e">
        <f>IF(BT714&lt;'Retirement Calculator'!$B$68,BT714+1,NA())</f>
        <v>#N/A</v>
      </c>
      <c r="BW715" s="43" t="str">
        <f t="shared" si="238"/>
        <v/>
      </c>
      <c r="BX715" s="43" t="e">
        <f t="shared" si="239"/>
        <v>#N/A</v>
      </c>
      <c r="BY715" s="43" t="e">
        <f>IF(BY714&lt;'Retirement Calculator'!$B$68,BY714+1,NA())</f>
        <v>#N/A</v>
      </c>
    </row>
    <row r="716" spans="1:77">
      <c r="A716" s="44"/>
      <c r="B716" s="12" t="e">
        <f xml:space="preserve"> IF(ISERROR(F716),NA(),AI716)</f>
        <v>#N/A</v>
      </c>
      <c r="C716" s="71"/>
      <c r="D716" s="104"/>
      <c r="E716" s="99"/>
      <c r="F716" s="102" t="e">
        <f t="shared" si="223"/>
        <v>#N/A</v>
      </c>
      <c r="G716" s="103" t="str">
        <f>IF(D716="","",(D716+G715)*(1+((1+'Retirement Calculator'!$B$56)^(1/12)-1)))</f>
        <v/>
      </c>
      <c r="H716" s="55" t="str">
        <f>IF(C716="","",FV((1+'Retirement Calculator'!$B$56)^(1/12)-1,AI716,-C716,,0))</f>
        <v/>
      </c>
      <c r="I716" s="71"/>
      <c r="J716" s="99"/>
      <c r="K716" s="99"/>
      <c r="L716" s="102" t="e">
        <f t="shared" si="224"/>
        <v>#N/A</v>
      </c>
      <c r="M716" s="12" t="str">
        <f>IF(I716="","",FV((1+'Retirement Calculator'!$B$57)^(1/12)-1,AR716,-I716,,0))</f>
        <v/>
      </c>
      <c r="N716" s="12" t="str">
        <f>IF(J716="","",(J716+N715)*(1+((1+'Retirement Calculator'!$B$57)^(1/12)-1)))</f>
        <v/>
      </c>
      <c r="O716" s="71"/>
      <c r="P716" s="71"/>
      <c r="Q716" s="99"/>
      <c r="R716" s="69" t="e">
        <f t="shared" si="225"/>
        <v>#N/A</v>
      </c>
      <c r="S716" s="12" t="str">
        <f>IF(O716="","",FV((1+'Retirement Calculator'!$B$58)^(1/12)-1,BA716,-O716,,0))</f>
        <v/>
      </c>
      <c r="T716" s="43" t="str">
        <f>IF(P716="","",(P716+T715)*(1+((1+'Retirement Calculator'!$B$58)^(1/12)-1)))</f>
        <v/>
      </c>
      <c r="U716" s="71"/>
      <c r="V716" s="99"/>
      <c r="W716" s="108" t="str">
        <f>IF(U716="","",(U716+W715)*(1+((1+'Retirement Calculator'!$C$65)^(1/12)-1)))</f>
        <v/>
      </c>
      <c r="X716" s="73">
        <f t="shared" si="220"/>
        <v>0</v>
      </c>
      <c r="Y716" s="83" t="str">
        <f>IF(ISERROR(B716),"",SUM($X$5:X716))</f>
        <v/>
      </c>
      <c r="Z716" s="73">
        <f t="shared" si="221"/>
        <v>0</v>
      </c>
      <c r="AA716" s="83" t="str">
        <f>IF(ISERROR(B716),"",IF(Z716=0,NA(),SUM($Z$5:Z716)))</f>
        <v/>
      </c>
      <c r="AB716" s="83">
        <f t="shared" si="222"/>
        <v>0</v>
      </c>
      <c r="AC716" s="83" t="str">
        <f>IF(ISERROR(B716),"",IF(AB716=0,NA(),SUM($AB$5:AB716)))</f>
        <v/>
      </c>
      <c r="AD716" s="68" t="str">
        <f>IF(ISERROR(AI716),"",IF(AG716=AG715+1,AD715*(1+'Retirement Calculator'!$B$6),AD715))</f>
        <v/>
      </c>
      <c r="AE716" s="135"/>
      <c r="AF716" s="83" t="str">
        <f>IF(AE716="","",NPER((1+'Retirement Calculator'!$B$15)/(1+'Retirement Calculator'!$B$14)-1,-12*AE716,AA716,,1))</f>
        <v/>
      </c>
      <c r="AG716" s="129" t="str">
        <f t="shared" si="226"/>
        <v/>
      </c>
      <c r="AH716" s="43" t="e">
        <f t="shared" si="227"/>
        <v>#N/A</v>
      </c>
      <c r="AI716" s="43" t="e">
        <f>IF(AI715&lt;'Retirement Calculator'!$B$68,AI715+1,NA())</f>
        <v>#N/A</v>
      </c>
      <c r="AJ716" s="47" t="str">
        <f>IF(ISERROR(AI716),"",IF(AG716=AG715+1,AJ715*(1+'Retirement Calculator'!$B$67),AJ715))</f>
        <v/>
      </c>
      <c r="AK716" s="43" t="e">
        <f>IF(ISERROR(AJ716),"",FV((1+'Retirement Calculator'!$B$56)^(1/12)-1,AI716,-AJ716,,0))</f>
        <v>#N/A</v>
      </c>
      <c r="AL716" s="47">
        <f>SUM($AJ$5:AJ716)</f>
        <v>15743347.467671828</v>
      </c>
      <c r="AN716" s="43" t="str">
        <f>IF(C716="","",SUM($C$5:C716))</f>
        <v/>
      </c>
      <c r="AP716" s="43" t="str">
        <f t="shared" si="228"/>
        <v/>
      </c>
      <c r="AQ716" s="43" t="e">
        <f t="shared" si="229"/>
        <v>#N/A</v>
      </c>
      <c r="AR716" s="43" t="e">
        <f>IF(AR715&lt;'Retirement Calculator'!$B$68,AR715+1,NA())</f>
        <v>#N/A</v>
      </c>
      <c r="AS716" s="45" t="str">
        <f>IF(ISERROR(AR716),"",IF(AP716=AP715+1,AS715*(1+'Retirement Calculator'!$B$67),AS715))</f>
        <v/>
      </c>
      <c r="AT716" s="43" t="e">
        <f>IF(ISERROR(AS716),"",FV((1+'Retirement Calculator'!$B$57)^(1/12)-1,AR716,-AS716,,0))</f>
        <v>#N/A</v>
      </c>
      <c r="AU716" s="47" t="e">
        <f>SUM($AJ$5:AS716)</f>
        <v>#N/A</v>
      </c>
      <c r="AW716" s="43" t="str">
        <f>IF(I716="","",SUM($I$5:I716))</f>
        <v/>
      </c>
      <c r="AY716" s="43" t="str">
        <f t="shared" si="230"/>
        <v/>
      </c>
      <c r="AZ716" s="43" t="e">
        <f t="shared" si="231"/>
        <v>#N/A</v>
      </c>
      <c r="BA716" s="43" t="e">
        <f>IF(BA715&lt;'Retirement Calculator'!$B$68,BA715+1,NA())</f>
        <v>#N/A</v>
      </c>
      <c r="BB716" s="45" t="str">
        <f>IF(ISERROR(BA716),"",IF(AY716=AY715+1,BB715*(1+'Retirement Calculator'!$B$67),BB715))</f>
        <v/>
      </c>
      <c r="BC716" s="43" t="e">
        <f>IF(ISERROR(BB716),"",FV((1+'Retirement Calculator'!$B$58)^(1/12)-1,BA716,-BB716,,0))</f>
        <v>#N/A</v>
      </c>
      <c r="BD716" s="47" t="e">
        <f>SUM($AJ$5:BB716)</f>
        <v>#N/A</v>
      </c>
      <c r="BF716" s="43" t="str">
        <f>IF(O716="","",SUM($O$5:O716))</f>
        <v/>
      </c>
      <c r="BH716" s="43" t="str">
        <f t="shared" si="232"/>
        <v/>
      </c>
      <c r="BI716" s="43" t="e">
        <f t="shared" si="233"/>
        <v>#N/A</v>
      </c>
      <c r="BJ716" s="43" t="e">
        <f>IF(BJ715&lt;'Retirement Calculator'!$B$68,BJ715+1,NA())</f>
        <v>#N/A</v>
      </c>
      <c r="BM716" s="43" t="str">
        <f t="shared" si="234"/>
        <v/>
      </c>
      <c r="BN716" s="43" t="e">
        <f t="shared" si="235"/>
        <v>#N/A</v>
      </c>
      <c r="BO716" s="43" t="e">
        <f>IF(BO715&lt;'Retirement Calculator'!$B$68,BO715+1,NA())</f>
        <v>#N/A</v>
      </c>
      <c r="BR716" s="43" t="str">
        <f t="shared" si="236"/>
        <v/>
      </c>
      <c r="BS716" s="43" t="e">
        <f t="shared" si="237"/>
        <v>#N/A</v>
      </c>
      <c r="BT716" s="43" t="e">
        <f>IF(BT715&lt;'Retirement Calculator'!$B$68,BT715+1,NA())</f>
        <v>#N/A</v>
      </c>
      <c r="BW716" s="43" t="str">
        <f t="shared" si="238"/>
        <v/>
      </c>
      <c r="BX716" s="43" t="e">
        <f t="shared" si="239"/>
        <v>#N/A</v>
      </c>
      <c r="BY716" s="43" t="e">
        <f>IF(BY715&lt;'Retirement Calculator'!$B$68,BY715+1,NA())</f>
        <v>#N/A</v>
      </c>
    </row>
    <row r="717" spans="1:77">
      <c r="A717" s="44"/>
      <c r="B717" s="12" t="e">
        <f xml:space="preserve"> IF(ISERROR(F717),NA(),AI717)</f>
        <v>#N/A</v>
      </c>
      <c r="C717" s="71"/>
      <c r="D717" s="104"/>
      <c r="E717" s="99"/>
      <c r="F717" s="102" t="e">
        <f t="shared" si="223"/>
        <v>#N/A</v>
      </c>
      <c r="G717" s="103" t="str">
        <f>IF(D717="","",(D717+G716)*(1+((1+'Retirement Calculator'!$B$56)^(1/12)-1)))</f>
        <v/>
      </c>
      <c r="H717" s="55" t="str">
        <f>IF(C717="","",FV((1+'Retirement Calculator'!$B$56)^(1/12)-1,AI717,-C717,,0))</f>
        <v/>
      </c>
      <c r="I717" s="71"/>
      <c r="J717" s="99"/>
      <c r="K717" s="99"/>
      <c r="L717" s="102" t="e">
        <f t="shared" si="224"/>
        <v>#N/A</v>
      </c>
      <c r="M717" s="12" t="str">
        <f>IF(I717="","",FV((1+'Retirement Calculator'!$B$57)^(1/12)-1,AR717,-I717,,0))</f>
        <v/>
      </c>
      <c r="N717" s="12" t="str">
        <f>IF(J717="","",(J717+N716)*(1+((1+'Retirement Calculator'!$B$57)^(1/12)-1)))</f>
        <v/>
      </c>
      <c r="O717" s="71"/>
      <c r="P717" s="71"/>
      <c r="Q717" s="99"/>
      <c r="R717" s="69" t="e">
        <f t="shared" si="225"/>
        <v>#N/A</v>
      </c>
      <c r="S717" s="12" t="str">
        <f>IF(O717="","",FV((1+'Retirement Calculator'!$B$58)^(1/12)-1,BA717,-O717,,0))</f>
        <v/>
      </c>
      <c r="T717" s="43" t="str">
        <f>IF(P717="","",(P717+T716)*(1+((1+'Retirement Calculator'!$B$58)^(1/12)-1)))</f>
        <v/>
      </c>
      <c r="U717" s="71"/>
      <c r="V717" s="99"/>
      <c r="W717" s="108" t="str">
        <f>IF(U717="","",(U717+W716)*(1+((1+'Retirement Calculator'!$C$65)^(1/12)-1)))</f>
        <v/>
      </c>
      <c r="X717" s="73">
        <f t="shared" si="220"/>
        <v>0</v>
      </c>
      <c r="Y717" s="83" t="str">
        <f>IF(ISERROR(B717),"",SUM($X$5:X717))</f>
        <v/>
      </c>
      <c r="Z717" s="73">
        <f t="shared" si="221"/>
        <v>0</v>
      </c>
      <c r="AA717" s="83" t="str">
        <f>IF(ISERROR(B717),"",IF(Z717=0,NA(),SUM($Z$5:Z717)))</f>
        <v/>
      </c>
      <c r="AB717" s="83">
        <f t="shared" si="222"/>
        <v>0</v>
      </c>
      <c r="AC717" s="83" t="str">
        <f>IF(ISERROR(B717),"",IF(AB717=0,NA(),SUM($AB$5:AB717)))</f>
        <v/>
      </c>
      <c r="AD717" s="68" t="str">
        <f>IF(ISERROR(AI717),"",IF(AG717=AG716+1,AD716*(1+'Retirement Calculator'!$B$6),AD716))</f>
        <v/>
      </c>
      <c r="AE717" s="135"/>
      <c r="AF717" s="83" t="str">
        <f>IF(AE717="","",NPER((1+'Retirement Calculator'!$B$15)/(1+'Retirement Calculator'!$B$14)-1,-12*AE717,AA717,,1))</f>
        <v/>
      </c>
      <c r="AG717" s="129" t="str">
        <f t="shared" si="226"/>
        <v/>
      </c>
      <c r="AH717" s="43" t="e">
        <f t="shared" si="227"/>
        <v>#N/A</v>
      </c>
      <c r="AI717" s="43" t="e">
        <f>IF(AI716&lt;'Retirement Calculator'!$B$68,AI716+1,NA())</f>
        <v>#N/A</v>
      </c>
      <c r="AJ717" s="47" t="str">
        <f>IF(ISERROR(AI717),"",IF(AG717=AG716+1,AJ716*(1+'Retirement Calculator'!$B$67),AJ716))</f>
        <v/>
      </c>
      <c r="AK717" s="43" t="e">
        <f>IF(ISERROR(AJ717),"",FV((1+'Retirement Calculator'!$B$56)^(1/12)-1,AI717,-AJ717,,0))</f>
        <v>#N/A</v>
      </c>
      <c r="AL717" s="47">
        <f>SUM($AJ$5:AJ717)</f>
        <v>15743347.467671828</v>
      </c>
      <c r="AN717" s="43" t="str">
        <f>IF(C717="","",SUM($C$5:C717))</f>
        <v/>
      </c>
      <c r="AP717" s="43" t="str">
        <f t="shared" si="228"/>
        <v/>
      </c>
      <c r="AQ717" s="43" t="e">
        <f t="shared" si="229"/>
        <v>#N/A</v>
      </c>
      <c r="AR717" s="43" t="e">
        <f>IF(AR716&lt;'Retirement Calculator'!$B$68,AR716+1,NA())</f>
        <v>#N/A</v>
      </c>
      <c r="AS717" s="45" t="str">
        <f>IF(ISERROR(AR717),"",IF(AP717=AP716+1,AS716*(1+'Retirement Calculator'!$B$67),AS716))</f>
        <v/>
      </c>
      <c r="AT717" s="43" t="e">
        <f>IF(ISERROR(AS717),"",FV((1+'Retirement Calculator'!$B$57)^(1/12)-1,AR717,-AS717,,0))</f>
        <v>#N/A</v>
      </c>
      <c r="AU717" s="47" t="e">
        <f>SUM($AJ$5:AS717)</f>
        <v>#N/A</v>
      </c>
      <c r="AW717" s="43" t="str">
        <f>IF(I717="","",SUM($I$5:I717))</f>
        <v/>
      </c>
      <c r="AY717" s="43" t="str">
        <f t="shared" si="230"/>
        <v/>
      </c>
      <c r="AZ717" s="43" t="e">
        <f t="shared" si="231"/>
        <v>#N/A</v>
      </c>
      <c r="BA717" s="43" t="e">
        <f>IF(BA716&lt;'Retirement Calculator'!$B$68,BA716+1,NA())</f>
        <v>#N/A</v>
      </c>
      <c r="BB717" s="45" t="str">
        <f>IF(ISERROR(BA717),"",IF(AY717=AY716+1,BB716*(1+'Retirement Calculator'!$B$67),BB716))</f>
        <v/>
      </c>
      <c r="BC717" s="43" t="e">
        <f>IF(ISERROR(BB717),"",FV((1+'Retirement Calculator'!$B$58)^(1/12)-1,BA717,-BB717,,0))</f>
        <v>#N/A</v>
      </c>
      <c r="BD717" s="47" t="e">
        <f>SUM($AJ$5:BB717)</f>
        <v>#N/A</v>
      </c>
      <c r="BF717" s="43" t="str">
        <f>IF(O717="","",SUM($O$5:O717))</f>
        <v/>
      </c>
      <c r="BH717" s="43" t="str">
        <f t="shared" si="232"/>
        <v/>
      </c>
      <c r="BI717" s="43" t="e">
        <f t="shared" si="233"/>
        <v>#N/A</v>
      </c>
      <c r="BJ717" s="43" t="e">
        <f>IF(BJ716&lt;'Retirement Calculator'!$B$68,BJ716+1,NA())</f>
        <v>#N/A</v>
      </c>
      <c r="BM717" s="43" t="str">
        <f t="shared" si="234"/>
        <v/>
      </c>
      <c r="BN717" s="43" t="e">
        <f t="shared" si="235"/>
        <v>#N/A</v>
      </c>
      <c r="BO717" s="43" t="e">
        <f>IF(BO716&lt;'Retirement Calculator'!$B$68,BO716+1,NA())</f>
        <v>#N/A</v>
      </c>
      <c r="BR717" s="43" t="str">
        <f t="shared" si="236"/>
        <v/>
      </c>
      <c r="BS717" s="43" t="e">
        <f t="shared" si="237"/>
        <v>#N/A</v>
      </c>
      <c r="BT717" s="43" t="e">
        <f>IF(BT716&lt;'Retirement Calculator'!$B$68,BT716+1,NA())</f>
        <v>#N/A</v>
      </c>
      <c r="BW717" s="43" t="str">
        <f t="shared" si="238"/>
        <v/>
      </c>
      <c r="BX717" s="43" t="e">
        <f t="shared" si="239"/>
        <v>#N/A</v>
      </c>
      <c r="BY717" s="43" t="e">
        <f>IF(BY716&lt;'Retirement Calculator'!$B$68,BY716+1,NA())</f>
        <v>#N/A</v>
      </c>
    </row>
    <row r="718" spans="1:77">
      <c r="A718" s="44"/>
      <c r="B718" s="12" t="e">
        <f xml:space="preserve"> IF(ISERROR(F718),NA(),AI718)</f>
        <v>#N/A</v>
      </c>
      <c r="C718" s="71"/>
      <c r="D718" s="104"/>
      <c r="E718" s="99"/>
      <c r="F718" s="102" t="e">
        <f t="shared" si="223"/>
        <v>#N/A</v>
      </c>
      <c r="G718" s="103" t="str">
        <f>IF(D718="","",(D718+G717)*(1+((1+'Retirement Calculator'!$B$56)^(1/12)-1)))</f>
        <v/>
      </c>
      <c r="H718" s="55" t="str">
        <f>IF(C718="","",FV((1+'Retirement Calculator'!$B$56)^(1/12)-1,AI718,-C718,,0))</f>
        <v/>
      </c>
      <c r="I718" s="71"/>
      <c r="J718" s="99"/>
      <c r="K718" s="99"/>
      <c r="L718" s="102" t="e">
        <f t="shared" si="224"/>
        <v>#N/A</v>
      </c>
      <c r="M718" s="12" t="str">
        <f>IF(I718="","",FV((1+'Retirement Calculator'!$B$57)^(1/12)-1,AR718,-I718,,0))</f>
        <v/>
      </c>
      <c r="N718" s="12" t="str">
        <f>IF(J718="","",(J718+N717)*(1+((1+'Retirement Calculator'!$B$57)^(1/12)-1)))</f>
        <v/>
      </c>
      <c r="O718" s="71"/>
      <c r="P718" s="71"/>
      <c r="Q718" s="99"/>
      <c r="R718" s="69" t="e">
        <f t="shared" si="225"/>
        <v>#N/A</v>
      </c>
      <c r="S718" s="12" t="str">
        <f>IF(O718="","",FV((1+'Retirement Calculator'!$B$58)^(1/12)-1,BA718,-O718,,0))</f>
        <v/>
      </c>
      <c r="T718" s="43" t="str">
        <f>IF(P718="","",(P718+T717)*(1+((1+'Retirement Calculator'!$B$58)^(1/12)-1)))</f>
        <v/>
      </c>
      <c r="U718" s="71"/>
      <c r="V718" s="99"/>
      <c r="W718" s="108" t="str">
        <f>IF(U718="","",(U718+W717)*(1+((1+'Retirement Calculator'!$C$65)^(1/12)-1)))</f>
        <v/>
      </c>
      <c r="X718" s="73">
        <f t="shared" si="220"/>
        <v>0</v>
      </c>
      <c r="Y718" s="83" t="str">
        <f>IF(ISERROR(B718),"",SUM($X$5:X718))</f>
        <v/>
      </c>
      <c r="Z718" s="73">
        <f t="shared" si="221"/>
        <v>0</v>
      </c>
      <c r="AA718" s="83" t="str">
        <f>IF(ISERROR(B718),"",IF(Z718=0,NA(),SUM($Z$5:Z718)))</f>
        <v/>
      </c>
      <c r="AB718" s="83">
        <f t="shared" si="222"/>
        <v>0</v>
      </c>
      <c r="AC718" s="83" t="str">
        <f>IF(ISERROR(B718),"",IF(AB718=0,NA(),SUM($AB$5:AB718)))</f>
        <v/>
      </c>
      <c r="AD718" s="68" t="str">
        <f>IF(ISERROR(AI718),"",IF(AG718=AG717+1,AD717*(1+'Retirement Calculator'!$B$6),AD717))</f>
        <v/>
      </c>
      <c r="AE718" s="135"/>
      <c r="AF718" s="83" t="str">
        <f>IF(AE718="","",NPER((1+'Retirement Calculator'!$B$15)/(1+'Retirement Calculator'!$B$14)-1,-12*AE718,AA718,,1))</f>
        <v/>
      </c>
      <c r="AG718" s="129" t="str">
        <f t="shared" si="226"/>
        <v/>
      </c>
      <c r="AH718" s="43" t="e">
        <f t="shared" si="227"/>
        <v>#N/A</v>
      </c>
      <c r="AI718" s="43" t="e">
        <f>IF(AI717&lt;'Retirement Calculator'!$B$68,AI717+1,NA())</f>
        <v>#N/A</v>
      </c>
      <c r="AJ718" s="47" t="str">
        <f>IF(ISERROR(AI718),"",IF(AG718=AG717+1,AJ717*(1+'Retirement Calculator'!$B$67),AJ717))</f>
        <v/>
      </c>
      <c r="AK718" s="43" t="e">
        <f>IF(ISERROR(AJ718),"",FV((1+'Retirement Calculator'!$B$56)^(1/12)-1,AI718,-AJ718,,0))</f>
        <v>#N/A</v>
      </c>
      <c r="AL718" s="47">
        <f>SUM($AJ$5:AJ718)</f>
        <v>15743347.467671828</v>
      </c>
      <c r="AN718" s="43" t="str">
        <f>IF(C718="","",SUM($C$5:C718))</f>
        <v/>
      </c>
      <c r="AP718" s="43" t="str">
        <f t="shared" si="228"/>
        <v/>
      </c>
      <c r="AQ718" s="43" t="e">
        <f t="shared" si="229"/>
        <v>#N/A</v>
      </c>
      <c r="AR718" s="43" t="e">
        <f>IF(AR717&lt;'Retirement Calculator'!$B$68,AR717+1,NA())</f>
        <v>#N/A</v>
      </c>
      <c r="AS718" s="45" t="str">
        <f>IF(ISERROR(AR718),"",IF(AP718=AP717+1,AS717*(1+'Retirement Calculator'!$B$67),AS717))</f>
        <v/>
      </c>
      <c r="AT718" s="43" t="e">
        <f>IF(ISERROR(AS718),"",FV((1+'Retirement Calculator'!$B$57)^(1/12)-1,AR718,-AS718,,0))</f>
        <v>#N/A</v>
      </c>
      <c r="AU718" s="47" t="e">
        <f>SUM($AJ$5:AS718)</f>
        <v>#N/A</v>
      </c>
      <c r="AW718" s="43" t="str">
        <f>IF(I718="","",SUM($I$5:I718))</f>
        <v/>
      </c>
      <c r="AY718" s="43" t="str">
        <f t="shared" si="230"/>
        <v/>
      </c>
      <c r="AZ718" s="43" t="e">
        <f t="shared" si="231"/>
        <v>#N/A</v>
      </c>
      <c r="BA718" s="43" t="e">
        <f>IF(BA717&lt;'Retirement Calculator'!$B$68,BA717+1,NA())</f>
        <v>#N/A</v>
      </c>
      <c r="BB718" s="45" t="str">
        <f>IF(ISERROR(BA718),"",IF(AY718=AY717+1,BB717*(1+'Retirement Calculator'!$B$67),BB717))</f>
        <v/>
      </c>
      <c r="BC718" s="43" t="e">
        <f>IF(ISERROR(BB718),"",FV((1+'Retirement Calculator'!$B$58)^(1/12)-1,BA718,-BB718,,0))</f>
        <v>#N/A</v>
      </c>
      <c r="BD718" s="47" t="e">
        <f>SUM($AJ$5:BB718)</f>
        <v>#N/A</v>
      </c>
      <c r="BF718" s="43" t="str">
        <f>IF(O718="","",SUM($O$5:O718))</f>
        <v/>
      </c>
      <c r="BH718" s="43" t="str">
        <f t="shared" si="232"/>
        <v/>
      </c>
      <c r="BI718" s="43" t="e">
        <f t="shared" si="233"/>
        <v>#N/A</v>
      </c>
      <c r="BJ718" s="43" t="e">
        <f>IF(BJ717&lt;'Retirement Calculator'!$B$68,BJ717+1,NA())</f>
        <v>#N/A</v>
      </c>
      <c r="BM718" s="43" t="str">
        <f t="shared" si="234"/>
        <v/>
      </c>
      <c r="BN718" s="43" t="e">
        <f t="shared" si="235"/>
        <v>#N/A</v>
      </c>
      <c r="BO718" s="43" t="e">
        <f>IF(BO717&lt;'Retirement Calculator'!$B$68,BO717+1,NA())</f>
        <v>#N/A</v>
      </c>
      <c r="BR718" s="43" t="str">
        <f t="shared" si="236"/>
        <v/>
      </c>
      <c r="BS718" s="43" t="e">
        <f t="shared" si="237"/>
        <v>#N/A</v>
      </c>
      <c r="BT718" s="43" t="e">
        <f>IF(BT717&lt;'Retirement Calculator'!$B$68,BT717+1,NA())</f>
        <v>#N/A</v>
      </c>
      <c r="BW718" s="43" t="str">
        <f t="shared" si="238"/>
        <v/>
      </c>
      <c r="BX718" s="43" t="e">
        <f t="shared" si="239"/>
        <v>#N/A</v>
      </c>
      <c r="BY718" s="43" t="e">
        <f>IF(BY717&lt;'Retirement Calculator'!$B$68,BY717+1,NA())</f>
        <v>#N/A</v>
      </c>
    </row>
    <row r="719" spans="1:77">
      <c r="A719" s="44"/>
      <c r="B719" s="12" t="e">
        <f xml:space="preserve"> IF(ISERROR(F719),NA(),AI719)</f>
        <v>#N/A</v>
      </c>
      <c r="C719" s="71"/>
      <c r="D719" s="104"/>
      <c r="E719" s="99"/>
      <c r="F719" s="102" t="e">
        <f t="shared" si="223"/>
        <v>#N/A</v>
      </c>
      <c r="G719" s="103" t="str">
        <f>IF(D719="","",(D719+G718)*(1+((1+'Retirement Calculator'!$B$56)^(1/12)-1)))</f>
        <v/>
      </c>
      <c r="H719" s="55" t="str">
        <f>IF(C719="","",FV((1+'Retirement Calculator'!$B$56)^(1/12)-1,AI719,-C719,,0))</f>
        <v/>
      </c>
      <c r="I719" s="71"/>
      <c r="J719" s="99"/>
      <c r="K719" s="99"/>
      <c r="L719" s="102" t="e">
        <f t="shared" si="224"/>
        <v>#N/A</v>
      </c>
      <c r="M719" s="12" t="str">
        <f>IF(I719="","",FV((1+'Retirement Calculator'!$B$57)^(1/12)-1,AR719,-I719,,0))</f>
        <v/>
      </c>
      <c r="N719" s="12" t="str">
        <f>IF(J719="","",(J719+N718)*(1+((1+'Retirement Calculator'!$B$57)^(1/12)-1)))</f>
        <v/>
      </c>
      <c r="O719" s="71"/>
      <c r="P719" s="71"/>
      <c r="Q719" s="99"/>
      <c r="R719" s="69" t="e">
        <f t="shared" si="225"/>
        <v>#N/A</v>
      </c>
      <c r="S719" s="12" t="str">
        <f>IF(O719="","",FV((1+'Retirement Calculator'!$B$58)^(1/12)-1,BA719,-O719,,0))</f>
        <v/>
      </c>
      <c r="T719" s="43" t="str">
        <f>IF(P719="","",(P719+T718)*(1+((1+'Retirement Calculator'!$B$58)^(1/12)-1)))</f>
        <v/>
      </c>
      <c r="U719" s="71"/>
      <c r="V719" s="99"/>
      <c r="W719" s="108" t="str">
        <f>IF(U719="","",(U719+W718)*(1+((1+'Retirement Calculator'!$C$65)^(1/12)-1)))</f>
        <v/>
      </c>
      <c r="X719" s="73">
        <f t="shared" si="220"/>
        <v>0</v>
      </c>
      <c r="Y719" s="83" t="str">
        <f>IF(ISERROR(B719),"",SUM($X$5:X719))</f>
        <v/>
      </c>
      <c r="Z719" s="73">
        <f t="shared" si="221"/>
        <v>0</v>
      </c>
      <c r="AA719" s="83" t="str">
        <f>IF(ISERROR(B719),"",IF(Z719=0,NA(),SUM($Z$5:Z719)))</f>
        <v/>
      </c>
      <c r="AB719" s="83">
        <f t="shared" si="222"/>
        <v>0</v>
      </c>
      <c r="AC719" s="83" t="str">
        <f>IF(ISERROR(B719),"",IF(AB719=0,NA(),SUM($AB$5:AB719)))</f>
        <v/>
      </c>
      <c r="AD719" s="68" t="str">
        <f>IF(ISERROR(AI719),"",IF(AG719=AG718+1,AD718*(1+'Retirement Calculator'!$B$6),AD718))</f>
        <v/>
      </c>
      <c r="AE719" s="135"/>
      <c r="AF719" s="83" t="str">
        <f>IF(AE719="","",NPER((1+'Retirement Calculator'!$B$15)/(1+'Retirement Calculator'!$B$14)-1,-12*AE719,AA719,,1))</f>
        <v/>
      </c>
      <c r="AG719" s="129" t="str">
        <f t="shared" si="226"/>
        <v/>
      </c>
      <c r="AH719" s="43" t="e">
        <f t="shared" si="227"/>
        <v>#N/A</v>
      </c>
      <c r="AI719" s="43" t="e">
        <f>IF(AI718&lt;'Retirement Calculator'!$B$68,AI718+1,NA())</f>
        <v>#N/A</v>
      </c>
      <c r="AJ719" s="47" t="str">
        <f>IF(ISERROR(AI719),"",IF(AG719=AG718+1,AJ718*(1+'Retirement Calculator'!$B$67),AJ718))</f>
        <v/>
      </c>
      <c r="AK719" s="43" t="e">
        <f>IF(ISERROR(AJ719),"",FV((1+'Retirement Calculator'!$B$56)^(1/12)-1,AI719,-AJ719,,0))</f>
        <v>#N/A</v>
      </c>
      <c r="AL719" s="47">
        <f>SUM($AJ$5:AJ719)</f>
        <v>15743347.467671828</v>
      </c>
      <c r="AN719" s="43" t="str">
        <f>IF(C719="","",SUM($C$5:C719))</f>
        <v/>
      </c>
      <c r="AP719" s="43" t="str">
        <f t="shared" si="228"/>
        <v/>
      </c>
      <c r="AQ719" s="43" t="e">
        <f t="shared" si="229"/>
        <v>#N/A</v>
      </c>
      <c r="AR719" s="43" t="e">
        <f>IF(AR718&lt;'Retirement Calculator'!$B$68,AR718+1,NA())</f>
        <v>#N/A</v>
      </c>
      <c r="AS719" s="45" t="str">
        <f>IF(ISERROR(AR719),"",IF(AP719=AP718+1,AS718*(1+'Retirement Calculator'!$B$67),AS718))</f>
        <v/>
      </c>
      <c r="AT719" s="43" t="e">
        <f>IF(ISERROR(AS719),"",FV((1+'Retirement Calculator'!$B$57)^(1/12)-1,AR719,-AS719,,0))</f>
        <v>#N/A</v>
      </c>
      <c r="AU719" s="47" t="e">
        <f>SUM($AJ$5:AS719)</f>
        <v>#N/A</v>
      </c>
      <c r="AW719" s="43" t="str">
        <f>IF(I719="","",SUM($I$5:I719))</f>
        <v/>
      </c>
      <c r="AY719" s="43" t="str">
        <f t="shared" si="230"/>
        <v/>
      </c>
      <c r="AZ719" s="43" t="e">
        <f t="shared" si="231"/>
        <v>#N/A</v>
      </c>
      <c r="BA719" s="43" t="e">
        <f>IF(BA718&lt;'Retirement Calculator'!$B$68,BA718+1,NA())</f>
        <v>#N/A</v>
      </c>
      <c r="BB719" s="45" t="str">
        <f>IF(ISERROR(BA719),"",IF(AY719=AY718+1,BB718*(1+'Retirement Calculator'!$B$67),BB718))</f>
        <v/>
      </c>
      <c r="BC719" s="43" t="e">
        <f>IF(ISERROR(BB719),"",FV((1+'Retirement Calculator'!$B$58)^(1/12)-1,BA719,-BB719,,0))</f>
        <v>#N/A</v>
      </c>
      <c r="BD719" s="47" t="e">
        <f>SUM($AJ$5:BB719)</f>
        <v>#N/A</v>
      </c>
      <c r="BF719" s="43" t="str">
        <f>IF(O719="","",SUM($O$5:O719))</f>
        <v/>
      </c>
      <c r="BH719" s="43" t="str">
        <f t="shared" si="232"/>
        <v/>
      </c>
      <c r="BI719" s="43" t="e">
        <f t="shared" si="233"/>
        <v>#N/A</v>
      </c>
      <c r="BJ719" s="43" t="e">
        <f>IF(BJ718&lt;'Retirement Calculator'!$B$68,BJ718+1,NA())</f>
        <v>#N/A</v>
      </c>
      <c r="BM719" s="43" t="str">
        <f t="shared" si="234"/>
        <v/>
      </c>
      <c r="BN719" s="43" t="e">
        <f t="shared" si="235"/>
        <v>#N/A</v>
      </c>
      <c r="BO719" s="43" t="e">
        <f>IF(BO718&lt;'Retirement Calculator'!$B$68,BO718+1,NA())</f>
        <v>#N/A</v>
      </c>
      <c r="BR719" s="43" t="str">
        <f t="shared" si="236"/>
        <v/>
      </c>
      <c r="BS719" s="43" t="e">
        <f t="shared" si="237"/>
        <v>#N/A</v>
      </c>
      <c r="BT719" s="43" t="e">
        <f>IF(BT718&lt;'Retirement Calculator'!$B$68,BT718+1,NA())</f>
        <v>#N/A</v>
      </c>
      <c r="BW719" s="43" t="str">
        <f t="shared" si="238"/>
        <v/>
      </c>
      <c r="BX719" s="43" t="e">
        <f t="shared" si="239"/>
        <v>#N/A</v>
      </c>
      <c r="BY719" s="43" t="e">
        <f>IF(BY718&lt;'Retirement Calculator'!$B$68,BY718+1,NA())</f>
        <v>#N/A</v>
      </c>
    </row>
    <row r="720" spans="1:77">
      <c r="A720" s="44"/>
      <c r="B720" s="12" t="e">
        <f xml:space="preserve"> IF(ISERROR(F720),NA(),AI720)</f>
        <v>#N/A</v>
      </c>
      <c r="C720" s="71"/>
      <c r="D720" s="104"/>
      <c r="E720" s="99"/>
      <c r="F720" s="102" t="e">
        <f t="shared" si="223"/>
        <v>#N/A</v>
      </c>
      <c r="G720" s="103" t="str">
        <f>IF(D720="","",(D720+G719)*(1+((1+'Retirement Calculator'!$B$56)^(1/12)-1)))</f>
        <v/>
      </c>
      <c r="H720" s="55" t="str">
        <f>IF(C720="","",FV((1+'Retirement Calculator'!$B$56)^(1/12)-1,AI720,-C720,,0))</f>
        <v/>
      </c>
      <c r="I720" s="71"/>
      <c r="J720" s="99"/>
      <c r="K720" s="99"/>
      <c r="L720" s="102" t="e">
        <f t="shared" si="224"/>
        <v>#N/A</v>
      </c>
      <c r="M720" s="12" t="str">
        <f>IF(I720="","",FV((1+'Retirement Calculator'!$B$57)^(1/12)-1,AR720,-I720,,0))</f>
        <v/>
      </c>
      <c r="N720" s="12" t="str">
        <f>IF(J720="","",(J720+N719)*(1+((1+'Retirement Calculator'!$B$57)^(1/12)-1)))</f>
        <v/>
      </c>
      <c r="O720" s="71"/>
      <c r="P720" s="71"/>
      <c r="Q720" s="99"/>
      <c r="R720" s="69" t="e">
        <f t="shared" si="225"/>
        <v>#N/A</v>
      </c>
      <c r="S720" s="12" t="str">
        <f>IF(O720="","",FV((1+'Retirement Calculator'!$B$58)^(1/12)-1,BA720,-O720,,0))</f>
        <v/>
      </c>
      <c r="T720" s="43" t="str">
        <f>IF(P720="","",(P720+T719)*(1+((1+'Retirement Calculator'!$B$58)^(1/12)-1)))</f>
        <v/>
      </c>
      <c r="U720" s="71"/>
      <c r="V720" s="99"/>
      <c r="W720" s="108" t="str">
        <f>IF(U720="","",(U720+W719)*(1+((1+'Retirement Calculator'!$C$65)^(1/12)-1)))</f>
        <v/>
      </c>
      <c r="X720" s="73">
        <f t="shared" si="220"/>
        <v>0</v>
      </c>
      <c r="Y720" s="83" t="str">
        <f>IF(ISERROR(B720),"",SUM($X$5:X720))</f>
        <v/>
      </c>
      <c r="Z720" s="73">
        <f t="shared" si="221"/>
        <v>0</v>
      </c>
      <c r="AA720" s="83" t="str">
        <f>IF(ISERROR(B720),"",IF(Z720=0,NA(),SUM($Z$5:Z720)))</f>
        <v/>
      </c>
      <c r="AB720" s="83">
        <f t="shared" si="222"/>
        <v>0</v>
      </c>
      <c r="AC720" s="83" t="str">
        <f>IF(ISERROR(B720),"",IF(AB720=0,NA(),SUM($AB$5:AB720)))</f>
        <v/>
      </c>
      <c r="AD720" s="68" t="str">
        <f>IF(ISERROR(AI720),"",IF(AG720=AG719+1,AD719*(1+'Retirement Calculator'!$B$6),AD719))</f>
        <v/>
      </c>
      <c r="AE720" s="135"/>
      <c r="AF720" s="83" t="str">
        <f>IF(AE720="","",NPER((1+'Retirement Calculator'!$B$15)/(1+'Retirement Calculator'!$B$14)-1,-12*AE720,AA720,,1))</f>
        <v/>
      </c>
      <c r="AG720" s="129" t="str">
        <f t="shared" si="226"/>
        <v/>
      </c>
      <c r="AH720" s="43" t="e">
        <f t="shared" si="227"/>
        <v>#N/A</v>
      </c>
      <c r="AI720" s="43" t="e">
        <f>IF(AI719&lt;'Retirement Calculator'!$B$68,AI719+1,NA())</f>
        <v>#N/A</v>
      </c>
      <c r="AJ720" s="47" t="str">
        <f>IF(ISERROR(AI720),"",IF(AG720=AG719+1,AJ719*(1+'Retirement Calculator'!$B$67),AJ719))</f>
        <v/>
      </c>
      <c r="AK720" s="43" t="e">
        <f>IF(ISERROR(AJ720),"",FV((1+'Retirement Calculator'!$B$56)^(1/12)-1,AI720,-AJ720,,0))</f>
        <v>#N/A</v>
      </c>
      <c r="AL720" s="47">
        <f>SUM($AJ$5:AJ720)</f>
        <v>15743347.467671828</v>
      </c>
      <c r="AN720" s="43" t="str">
        <f>IF(C720="","",SUM($C$5:C720))</f>
        <v/>
      </c>
      <c r="AP720" s="43" t="str">
        <f t="shared" si="228"/>
        <v/>
      </c>
      <c r="AQ720" s="43" t="e">
        <f t="shared" si="229"/>
        <v>#N/A</v>
      </c>
      <c r="AR720" s="43" t="e">
        <f>IF(AR719&lt;'Retirement Calculator'!$B$68,AR719+1,NA())</f>
        <v>#N/A</v>
      </c>
      <c r="AS720" s="45" t="str">
        <f>IF(ISERROR(AR720),"",IF(AP720=AP719+1,AS719*(1+'Retirement Calculator'!$B$67),AS719))</f>
        <v/>
      </c>
      <c r="AT720" s="43" t="e">
        <f>IF(ISERROR(AS720),"",FV((1+'Retirement Calculator'!$B$57)^(1/12)-1,AR720,-AS720,,0))</f>
        <v>#N/A</v>
      </c>
      <c r="AU720" s="47" t="e">
        <f>SUM($AJ$5:AS720)</f>
        <v>#N/A</v>
      </c>
      <c r="AW720" s="43" t="str">
        <f>IF(I720="","",SUM($I$5:I720))</f>
        <v/>
      </c>
      <c r="AY720" s="43" t="str">
        <f t="shared" si="230"/>
        <v/>
      </c>
      <c r="AZ720" s="43" t="e">
        <f t="shared" si="231"/>
        <v>#N/A</v>
      </c>
      <c r="BA720" s="43" t="e">
        <f>IF(BA719&lt;'Retirement Calculator'!$B$68,BA719+1,NA())</f>
        <v>#N/A</v>
      </c>
      <c r="BB720" s="45" t="str">
        <f>IF(ISERROR(BA720),"",IF(AY720=AY719+1,BB719*(1+'Retirement Calculator'!$B$67),BB719))</f>
        <v/>
      </c>
      <c r="BC720" s="43" t="e">
        <f>IF(ISERROR(BB720),"",FV((1+'Retirement Calculator'!$B$58)^(1/12)-1,BA720,-BB720,,0))</f>
        <v>#N/A</v>
      </c>
      <c r="BD720" s="47" t="e">
        <f>SUM($AJ$5:BB720)</f>
        <v>#N/A</v>
      </c>
      <c r="BF720" s="43" t="str">
        <f>IF(O720="","",SUM($O$5:O720))</f>
        <v/>
      </c>
      <c r="BH720" s="43" t="str">
        <f t="shared" si="232"/>
        <v/>
      </c>
      <c r="BI720" s="43" t="e">
        <f t="shared" si="233"/>
        <v>#N/A</v>
      </c>
      <c r="BJ720" s="43" t="e">
        <f>IF(BJ719&lt;'Retirement Calculator'!$B$68,BJ719+1,NA())</f>
        <v>#N/A</v>
      </c>
      <c r="BM720" s="43" t="str">
        <f t="shared" si="234"/>
        <v/>
      </c>
      <c r="BN720" s="43" t="e">
        <f t="shared" si="235"/>
        <v>#N/A</v>
      </c>
      <c r="BO720" s="43" t="e">
        <f>IF(BO719&lt;'Retirement Calculator'!$B$68,BO719+1,NA())</f>
        <v>#N/A</v>
      </c>
      <c r="BR720" s="43" t="str">
        <f t="shared" si="236"/>
        <v/>
      </c>
      <c r="BS720" s="43" t="e">
        <f t="shared" si="237"/>
        <v>#N/A</v>
      </c>
      <c r="BT720" s="43" t="e">
        <f>IF(BT719&lt;'Retirement Calculator'!$B$68,BT719+1,NA())</f>
        <v>#N/A</v>
      </c>
      <c r="BW720" s="43" t="str">
        <f t="shared" si="238"/>
        <v/>
      </c>
      <c r="BX720" s="43" t="e">
        <f t="shared" si="239"/>
        <v>#N/A</v>
      </c>
      <c r="BY720" s="43" t="e">
        <f>IF(BY719&lt;'Retirement Calculator'!$B$68,BY719+1,NA())</f>
        <v>#N/A</v>
      </c>
    </row>
    <row r="721" spans="1:77">
      <c r="A721" s="44"/>
      <c r="B721" s="12" t="e">
        <f xml:space="preserve"> IF(ISERROR(F721),NA(),AI721)</f>
        <v>#N/A</v>
      </c>
      <c r="C721" s="71"/>
      <c r="D721" s="104"/>
      <c r="E721" s="99"/>
      <c r="F721" s="102" t="e">
        <f t="shared" si="223"/>
        <v>#N/A</v>
      </c>
      <c r="G721" s="103" t="str">
        <f>IF(D721="","",(D721+G720)*(1+((1+'Retirement Calculator'!$B$56)^(1/12)-1)))</f>
        <v/>
      </c>
      <c r="H721" s="55" t="str">
        <f>IF(C721="","",FV((1+'Retirement Calculator'!$B$56)^(1/12)-1,AI721,-C721,,0))</f>
        <v/>
      </c>
      <c r="I721" s="71"/>
      <c r="J721" s="99"/>
      <c r="K721" s="99"/>
      <c r="L721" s="102" t="e">
        <f t="shared" si="224"/>
        <v>#N/A</v>
      </c>
      <c r="M721" s="12" t="str">
        <f>IF(I721="","",FV((1+'Retirement Calculator'!$B$57)^(1/12)-1,AR721,-I721,,0))</f>
        <v/>
      </c>
      <c r="N721" s="12" t="str">
        <f>IF(J721="","",(J721+N720)*(1+((1+'Retirement Calculator'!$B$57)^(1/12)-1)))</f>
        <v/>
      </c>
      <c r="O721" s="71"/>
      <c r="P721" s="71"/>
      <c r="Q721" s="99"/>
      <c r="R721" s="69" t="e">
        <f t="shared" si="225"/>
        <v>#N/A</v>
      </c>
      <c r="S721" s="12" t="str">
        <f>IF(O721="","",FV((1+'Retirement Calculator'!$B$58)^(1/12)-1,BA721,-O721,,0))</f>
        <v/>
      </c>
      <c r="T721" s="43" t="str">
        <f>IF(P721="","",(P721+T720)*(1+((1+'Retirement Calculator'!$B$58)^(1/12)-1)))</f>
        <v/>
      </c>
      <c r="U721" s="71"/>
      <c r="V721" s="99"/>
      <c r="W721" s="108" t="str">
        <f>IF(U721="","",(U721+W720)*(1+((1+'Retirement Calculator'!$C$65)^(1/12)-1)))</f>
        <v/>
      </c>
      <c r="X721" s="73">
        <f t="shared" si="220"/>
        <v>0</v>
      </c>
      <c r="Y721" s="83" t="str">
        <f>IF(ISERROR(B721),"",SUM($X$5:X721))</f>
        <v/>
      </c>
      <c r="Z721" s="73">
        <f t="shared" si="221"/>
        <v>0</v>
      </c>
      <c r="AA721" s="83" t="str">
        <f>IF(ISERROR(B721),"",IF(Z721=0,NA(),SUM($Z$5:Z721)))</f>
        <v/>
      </c>
      <c r="AB721" s="83">
        <f t="shared" si="222"/>
        <v>0</v>
      </c>
      <c r="AC721" s="83" t="str">
        <f>IF(ISERROR(B721),"",IF(AB721=0,NA(),SUM($AB$5:AB721)))</f>
        <v/>
      </c>
      <c r="AD721" s="68" t="str">
        <f>IF(ISERROR(AI721),"",IF(AG721=AG720+1,AD720*(1+'Retirement Calculator'!$B$6),AD720))</f>
        <v/>
      </c>
      <c r="AE721" s="135"/>
      <c r="AF721" s="83" t="str">
        <f>IF(AE721="","",NPER((1+'Retirement Calculator'!$B$15)/(1+'Retirement Calculator'!$B$14)-1,-12*AE721,AA721,,1))</f>
        <v/>
      </c>
      <c r="AG721" s="129" t="str">
        <f t="shared" si="226"/>
        <v/>
      </c>
      <c r="AH721" s="43" t="e">
        <f t="shared" si="227"/>
        <v>#N/A</v>
      </c>
      <c r="AI721" s="43" t="e">
        <f>IF(AI720&lt;'Retirement Calculator'!$B$68,AI720+1,NA())</f>
        <v>#N/A</v>
      </c>
      <c r="AJ721" s="47" t="str">
        <f>IF(ISERROR(AI721),"",IF(AG721=AG720+1,AJ720*(1+'Retirement Calculator'!$B$67),AJ720))</f>
        <v/>
      </c>
      <c r="AK721" s="43" t="e">
        <f>IF(ISERROR(AJ721),"",FV((1+'Retirement Calculator'!$B$56)^(1/12)-1,AI721,-AJ721,,0))</f>
        <v>#N/A</v>
      </c>
      <c r="AL721" s="47">
        <f>SUM($AJ$5:AJ721)</f>
        <v>15743347.467671828</v>
      </c>
      <c r="AN721" s="43" t="str">
        <f>IF(C721="","",SUM($C$5:C721))</f>
        <v/>
      </c>
      <c r="AP721" s="43" t="str">
        <f t="shared" si="228"/>
        <v/>
      </c>
      <c r="AQ721" s="43" t="e">
        <f t="shared" si="229"/>
        <v>#N/A</v>
      </c>
      <c r="AR721" s="43" t="e">
        <f>IF(AR720&lt;'Retirement Calculator'!$B$68,AR720+1,NA())</f>
        <v>#N/A</v>
      </c>
      <c r="AS721" s="45" t="str">
        <f>IF(ISERROR(AR721),"",IF(AP721=AP720+1,AS720*(1+'Retirement Calculator'!$B$67),AS720))</f>
        <v/>
      </c>
      <c r="AT721" s="43" t="e">
        <f>IF(ISERROR(AS721),"",FV((1+'Retirement Calculator'!$B$57)^(1/12)-1,AR721,-AS721,,0))</f>
        <v>#N/A</v>
      </c>
      <c r="AU721" s="47" t="e">
        <f>SUM($AJ$5:AS721)</f>
        <v>#N/A</v>
      </c>
      <c r="AW721" s="43" t="str">
        <f>IF(I721="","",SUM($I$5:I721))</f>
        <v/>
      </c>
      <c r="AY721" s="43" t="str">
        <f t="shared" si="230"/>
        <v/>
      </c>
      <c r="AZ721" s="43" t="e">
        <f t="shared" si="231"/>
        <v>#N/A</v>
      </c>
      <c r="BA721" s="43" t="e">
        <f>IF(BA720&lt;'Retirement Calculator'!$B$68,BA720+1,NA())</f>
        <v>#N/A</v>
      </c>
      <c r="BB721" s="45" t="str">
        <f>IF(ISERROR(BA721),"",IF(AY721=AY720+1,BB720*(1+'Retirement Calculator'!$B$67),BB720))</f>
        <v/>
      </c>
      <c r="BC721" s="43" t="e">
        <f>IF(ISERROR(BB721),"",FV((1+'Retirement Calculator'!$B$58)^(1/12)-1,BA721,-BB721,,0))</f>
        <v>#N/A</v>
      </c>
      <c r="BD721" s="47" t="e">
        <f>SUM($AJ$5:BB721)</f>
        <v>#N/A</v>
      </c>
      <c r="BF721" s="43" t="str">
        <f>IF(O721="","",SUM($O$5:O721))</f>
        <v/>
      </c>
      <c r="BH721" s="43" t="str">
        <f t="shared" si="232"/>
        <v/>
      </c>
      <c r="BI721" s="43" t="e">
        <f t="shared" si="233"/>
        <v>#N/A</v>
      </c>
      <c r="BJ721" s="43" t="e">
        <f>IF(BJ720&lt;'Retirement Calculator'!$B$68,BJ720+1,NA())</f>
        <v>#N/A</v>
      </c>
      <c r="BM721" s="43" t="str">
        <f t="shared" si="234"/>
        <v/>
      </c>
      <c r="BN721" s="43" t="e">
        <f t="shared" si="235"/>
        <v>#N/A</v>
      </c>
      <c r="BO721" s="43" t="e">
        <f>IF(BO720&lt;'Retirement Calculator'!$B$68,BO720+1,NA())</f>
        <v>#N/A</v>
      </c>
      <c r="BR721" s="43" t="str">
        <f t="shared" si="236"/>
        <v/>
      </c>
      <c r="BS721" s="43" t="e">
        <f t="shared" si="237"/>
        <v>#N/A</v>
      </c>
      <c r="BT721" s="43" t="e">
        <f>IF(BT720&lt;'Retirement Calculator'!$B$68,BT720+1,NA())</f>
        <v>#N/A</v>
      </c>
      <c r="BW721" s="43" t="str">
        <f t="shared" si="238"/>
        <v/>
      </c>
      <c r="BX721" s="43" t="e">
        <f t="shared" si="239"/>
        <v>#N/A</v>
      </c>
      <c r="BY721" s="43" t="e">
        <f>IF(BY720&lt;'Retirement Calculator'!$B$68,BY720+1,NA())</f>
        <v>#N/A</v>
      </c>
    </row>
    <row r="722" spans="1:77">
      <c r="A722" s="44"/>
      <c r="B722" s="12" t="e">
        <f xml:space="preserve"> IF(ISERROR(F722),NA(),AI722)</f>
        <v>#N/A</v>
      </c>
      <c r="C722" s="71"/>
      <c r="D722" s="104"/>
      <c r="E722" s="99"/>
      <c r="F722" s="102" t="e">
        <f t="shared" si="223"/>
        <v>#N/A</v>
      </c>
      <c r="G722" s="103" t="str">
        <f>IF(D722="","",(D722+G721)*(1+((1+'Retirement Calculator'!$B$56)^(1/12)-1)))</f>
        <v/>
      </c>
      <c r="H722" s="55" t="str">
        <f>IF(C722="","",FV((1+'Retirement Calculator'!$B$56)^(1/12)-1,AI722,-C722,,0))</f>
        <v/>
      </c>
      <c r="I722" s="71"/>
      <c r="J722" s="99"/>
      <c r="K722" s="99"/>
      <c r="L722" s="102" t="e">
        <f t="shared" si="224"/>
        <v>#N/A</v>
      </c>
      <c r="M722" s="12" t="str">
        <f>IF(I722="","",FV((1+'Retirement Calculator'!$B$57)^(1/12)-1,AR722,-I722,,0))</f>
        <v/>
      </c>
      <c r="N722" s="12" t="str">
        <f>IF(J722="","",(J722+N721)*(1+((1+'Retirement Calculator'!$B$57)^(1/12)-1)))</f>
        <v/>
      </c>
      <c r="O722" s="71"/>
      <c r="P722" s="71"/>
      <c r="Q722" s="99"/>
      <c r="R722" s="69" t="e">
        <f t="shared" si="225"/>
        <v>#N/A</v>
      </c>
      <c r="S722" s="12" t="str">
        <f>IF(O722="","",FV((1+'Retirement Calculator'!$B$58)^(1/12)-1,BA722,-O722,,0))</f>
        <v/>
      </c>
      <c r="T722" s="43" t="str">
        <f>IF(P722="","",(P722+T721)*(1+((1+'Retirement Calculator'!$B$58)^(1/12)-1)))</f>
        <v/>
      </c>
      <c r="U722" s="71"/>
      <c r="V722" s="99"/>
      <c r="W722" s="108" t="str">
        <f>IF(U722="","",(U722+W721)*(1+((1+'Retirement Calculator'!$C$65)^(1/12)-1)))</f>
        <v/>
      </c>
      <c r="X722" s="73">
        <f t="shared" si="220"/>
        <v>0</v>
      </c>
      <c r="Y722" s="83" t="str">
        <f>IF(ISERROR(B722),"",SUM($X$5:X722))</f>
        <v/>
      </c>
      <c r="Z722" s="73">
        <f t="shared" si="221"/>
        <v>0</v>
      </c>
      <c r="AA722" s="83" t="str">
        <f>IF(ISERROR(B722),"",IF(Z722=0,NA(),SUM($Z$5:Z722)))</f>
        <v/>
      </c>
      <c r="AB722" s="83">
        <f t="shared" si="222"/>
        <v>0</v>
      </c>
      <c r="AC722" s="83" t="str">
        <f>IF(ISERROR(B722),"",IF(AB722=0,NA(),SUM($AB$5:AB722)))</f>
        <v/>
      </c>
      <c r="AD722" s="68" t="str">
        <f>IF(ISERROR(AI722),"",IF(AG722=AG721+1,AD721*(1+'Retirement Calculator'!$B$6),AD721))</f>
        <v/>
      </c>
      <c r="AE722" s="135"/>
      <c r="AF722" s="83" t="str">
        <f>IF(AE722="","",NPER((1+'Retirement Calculator'!$B$15)/(1+'Retirement Calculator'!$B$14)-1,-12*AE722,AA722,,1))</f>
        <v/>
      </c>
      <c r="AG722" s="129" t="str">
        <f t="shared" si="226"/>
        <v/>
      </c>
      <c r="AH722" s="43" t="e">
        <f t="shared" si="227"/>
        <v>#N/A</v>
      </c>
      <c r="AI722" s="43" t="e">
        <f>IF(AI721&lt;'Retirement Calculator'!$B$68,AI721+1,NA())</f>
        <v>#N/A</v>
      </c>
      <c r="AJ722" s="47" t="str">
        <f>IF(ISERROR(AI722),"",IF(AG722=AG721+1,AJ721*(1+'Retirement Calculator'!$B$67),AJ721))</f>
        <v/>
      </c>
      <c r="AK722" s="43" t="e">
        <f>IF(ISERROR(AJ722),"",FV((1+'Retirement Calculator'!$B$56)^(1/12)-1,AI722,-AJ722,,0))</f>
        <v>#N/A</v>
      </c>
      <c r="AL722" s="47">
        <f>SUM($AJ$5:AJ722)</f>
        <v>15743347.467671828</v>
      </c>
      <c r="AN722" s="43" t="str">
        <f>IF(C722="","",SUM($C$5:C722))</f>
        <v/>
      </c>
      <c r="AP722" s="43" t="str">
        <f t="shared" si="228"/>
        <v/>
      </c>
      <c r="AQ722" s="43" t="e">
        <f t="shared" si="229"/>
        <v>#N/A</v>
      </c>
      <c r="AR722" s="43" t="e">
        <f>IF(AR721&lt;'Retirement Calculator'!$B$68,AR721+1,NA())</f>
        <v>#N/A</v>
      </c>
      <c r="AS722" s="45" t="str">
        <f>IF(ISERROR(AR722),"",IF(AP722=AP721+1,AS721*(1+'Retirement Calculator'!$B$67),AS721))</f>
        <v/>
      </c>
      <c r="AT722" s="43" t="e">
        <f>IF(ISERROR(AS722),"",FV((1+'Retirement Calculator'!$B$57)^(1/12)-1,AR722,-AS722,,0))</f>
        <v>#N/A</v>
      </c>
      <c r="AU722" s="47" t="e">
        <f>SUM($AJ$5:AS722)</f>
        <v>#N/A</v>
      </c>
      <c r="AW722" s="43" t="str">
        <f>IF(I722="","",SUM($I$5:I722))</f>
        <v/>
      </c>
      <c r="AY722" s="43" t="str">
        <f t="shared" si="230"/>
        <v/>
      </c>
      <c r="AZ722" s="43" t="e">
        <f t="shared" si="231"/>
        <v>#N/A</v>
      </c>
      <c r="BA722" s="43" t="e">
        <f>IF(BA721&lt;'Retirement Calculator'!$B$68,BA721+1,NA())</f>
        <v>#N/A</v>
      </c>
      <c r="BB722" s="45" t="str">
        <f>IF(ISERROR(BA722),"",IF(AY722=AY721+1,BB721*(1+'Retirement Calculator'!$B$67),BB721))</f>
        <v/>
      </c>
      <c r="BC722" s="43" t="e">
        <f>IF(ISERROR(BB722),"",FV((1+'Retirement Calculator'!$B$58)^(1/12)-1,BA722,-BB722,,0))</f>
        <v>#N/A</v>
      </c>
      <c r="BD722" s="47" t="e">
        <f>SUM($AJ$5:BB722)</f>
        <v>#N/A</v>
      </c>
      <c r="BF722" s="43" t="str">
        <f>IF(O722="","",SUM($O$5:O722))</f>
        <v/>
      </c>
      <c r="BH722" s="43" t="str">
        <f t="shared" si="232"/>
        <v/>
      </c>
      <c r="BI722" s="43" t="e">
        <f t="shared" si="233"/>
        <v>#N/A</v>
      </c>
      <c r="BJ722" s="43" t="e">
        <f>IF(BJ721&lt;'Retirement Calculator'!$B$68,BJ721+1,NA())</f>
        <v>#N/A</v>
      </c>
      <c r="BM722" s="43" t="str">
        <f t="shared" si="234"/>
        <v/>
      </c>
      <c r="BN722" s="43" t="e">
        <f t="shared" si="235"/>
        <v>#N/A</v>
      </c>
      <c r="BO722" s="43" t="e">
        <f>IF(BO721&lt;'Retirement Calculator'!$B$68,BO721+1,NA())</f>
        <v>#N/A</v>
      </c>
      <c r="BR722" s="43" t="str">
        <f t="shared" si="236"/>
        <v/>
      </c>
      <c r="BS722" s="43" t="e">
        <f t="shared" si="237"/>
        <v>#N/A</v>
      </c>
      <c r="BT722" s="43" t="e">
        <f>IF(BT721&lt;'Retirement Calculator'!$B$68,BT721+1,NA())</f>
        <v>#N/A</v>
      </c>
      <c r="BW722" s="43" t="str">
        <f t="shared" si="238"/>
        <v/>
      </c>
      <c r="BX722" s="43" t="e">
        <f t="shared" si="239"/>
        <v>#N/A</v>
      </c>
      <c r="BY722" s="43" t="e">
        <f>IF(BY721&lt;'Retirement Calculator'!$B$68,BY721+1,NA())</f>
        <v>#N/A</v>
      </c>
    </row>
    <row r="723" spans="1:77">
      <c r="A723" s="44"/>
      <c r="B723" s="12" t="e">
        <f xml:space="preserve"> IF(ISERROR(F723),NA(),AI723)</f>
        <v>#N/A</v>
      </c>
      <c r="C723" s="71"/>
      <c r="D723" s="104"/>
      <c r="E723" s="99"/>
      <c r="F723" s="102" t="e">
        <f t="shared" si="223"/>
        <v>#N/A</v>
      </c>
      <c r="G723" s="103" t="str">
        <f>IF(D723="","",(D723+G722)*(1+((1+'Retirement Calculator'!$B$56)^(1/12)-1)))</f>
        <v/>
      </c>
      <c r="H723" s="55" t="str">
        <f>IF(C723="","",FV((1+'Retirement Calculator'!$B$56)^(1/12)-1,AI723,-C723,,0))</f>
        <v/>
      </c>
      <c r="I723" s="71"/>
      <c r="J723" s="99"/>
      <c r="K723" s="99"/>
      <c r="L723" s="102" t="e">
        <f t="shared" si="224"/>
        <v>#N/A</v>
      </c>
      <c r="M723" s="12" t="str">
        <f>IF(I723="","",FV((1+'Retirement Calculator'!$B$57)^(1/12)-1,AR723,-I723,,0))</f>
        <v/>
      </c>
      <c r="N723" s="12" t="str">
        <f>IF(J723="","",(J723+N722)*(1+((1+'Retirement Calculator'!$B$57)^(1/12)-1)))</f>
        <v/>
      </c>
      <c r="O723" s="71"/>
      <c r="P723" s="71"/>
      <c r="Q723" s="99"/>
      <c r="R723" s="69" t="e">
        <f t="shared" si="225"/>
        <v>#N/A</v>
      </c>
      <c r="S723" s="12" t="str">
        <f>IF(O723="","",FV((1+'Retirement Calculator'!$B$58)^(1/12)-1,BA723,-O723,,0))</f>
        <v/>
      </c>
      <c r="T723" s="43" t="str">
        <f>IF(P723="","",(P723+T722)*(1+((1+'Retirement Calculator'!$B$58)^(1/12)-1)))</f>
        <v/>
      </c>
      <c r="U723" s="71"/>
      <c r="V723" s="99"/>
      <c r="W723" s="108" t="str">
        <f>IF(U723="","",(U723+W722)*(1+((1+'Retirement Calculator'!$C$65)^(1/12)-1)))</f>
        <v/>
      </c>
      <c r="X723" s="73">
        <f t="shared" si="220"/>
        <v>0</v>
      </c>
      <c r="Y723" s="83" t="str">
        <f>IF(ISERROR(B723),"",SUM($X$5:X723))</f>
        <v/>
      </c>
      <c r="Z723" s="73">
        <f t="shared" si="221"/>
        <v>0</v>
      </c>
      <c r="AA723" s="83" t="str">
        <f>IF(ISERROR(B723),"",IF(Z723=0,NA(),SUM($Z$5:Z723)))</f>
        <v/>
      </c>
      <c r="AB723" s="83">
        <f t="shared" si="222"/>
        <v>0</v>
      </c>
      <c r="AC723" s="83" t="str">
        <f>IF(ISERROR(B723),"",IF(AB723=0,NA(),SUM($AB$5:AB723)))</f>
        <v/>
      </c>
      <c r="AD723" s="68" t="str">
        <f>IF(ISERROR(AI723),"",IF(AG723=AG722+1,AD722*(1+'Retirement Calculator'!$B$6),AD722))</f>
        <v/>
      </c>
      <c r="AE723" s="135"/>
      <c r="AF723" s="83" t="str">
        <f>IF(AE723="","",NPER((1+'Retirement Calculator'!$B$15)/(1+'Retirement Calculator'!$B$14)-1,-12*AE723,AA723,,1))</f>
        <v/>
      </c>
      <c r="AG723" s="129" t="str">
        <f t="shared" si="226"/>
        <v/>
      </c>
      <c r="AH723" s="43" t="e">
        <f t="shared" si="227"/>
        <v>#N/A</v>
      </c>
      <c r="AI723" s="43" t="e">
        <f>IF(AI722&lt;'Retirement Calculator'!$B$68,AI722+1,NA())</f>
        <v>#N/A</v>
      </c>
      <c r="AJ723" s="47" t="str">
        <f>IF(ISERROR(AI723),"",IF(AG723=AG722+1,AJ722*(1+'Retirement Calculator'!$B$67),AJ722))</f>
        <v/>
      </c>
      <c r="AK723" s="43" t="e">
        <f>IF(ISERROR(AJ723),"",FV((1+'Retirement Calculator'!$B$56)^(1/12)-1,AI723,-AJ723,,0))</f>
        <v>#N/A</v>
      </c>
      <c r="AL723" s="47">
        <f>SUM($AJ$5:AJ723)</f>
        <v>15743347.467671828</v>
      </c>
      <c r="AN723" s="43" t="str">
        <f>IF(C723="","",SUM($C$5:C723))</f>
        <v/>
      </c>
      <c r="AP723" s="43" t="str">
        <f t="shared" si="228"/>
        <v/>
      </c>
      <c r="AQ723" s="43" t="e">
        <f t="shared" si="229"/>
        <v>#N/A</v>
      </c>
      <c r="AR723" s="43" t="e">
        <f>IF(AR722&lt;'Retirement Calculator'!$B$68,AR722+1,NA())</f>
        <v>#N/A</v>
      </c>
      <c r="AS723" s="45" t="str">
        <f>IF(ISERROR(AR723),"",IF(AP723=AP722+1,AS722*(1+'Retirement Calculator'!$B$67),AS722))</f>
        <v/>
      </c>
      <c r="AT723" s="43" t="e">
        <f>IF(ISERROR(AS723),"",FV((1+'Retirement Calculator'!$B$57)^(1/12)-1,AR723,-AS723,,0))</f>
        <v>#N/A</v>
      </c>
      <c r="AU723" s="47" t="e">
        <f>SUM($AJ$5:AS723)</f>
        <v>#N/A</v>
      </c>
      <c r="AW723" s="43" t="str">
        <f>IF(I723="","",SUM($I$5:I723))</f>
        <v/>
      </c>
      <c r="AY723" s="43" t="str">
        <f t="shared" si="230"/>
        <v/>
      </c>
      <c r="AZ723" s="43" t="e">
        <f t="shared" si="231"/>
        <v>#N/A</v>
      </c>
      <c r="BA723" s="43" t="e">
        <f>IF(BA722&lt;'Retirement Calculator'!$B$68,BA722+1,NA())</f>
        <v>#N/A</v>
      </c>
      <c r="BB723" s="45" t="str">
        <f>IF(ISERROR(BA723),"",IF(AY723=AY722+1,BB722*(1+'Retirement Calculator'!$B$67),BB722))</f>
        <v/>
      </c>
      <c r="BC723" s="43" t="e">
        <f>IF(ISERROR(BB723),"",FV((1+'Retirement Calculator'!$B$58)^(1/12)-1,BA723,-BB723,,0))</f>
        <v>#N/A</v>
      </c>
      <c r="BD723" s="47" t="e">
        <f>SUM($AJ$5:BB723)</f>
        <v>#N/A</v>
      </c>
      <c r="BF723" s="43" t="str">
        <f>IF(O723="","",SUM($O$5:O723))</f>
        <v/>
      </c>
      <c r="BH723" s="43" t="str">
        <f t="shared" si="232"/>
        <v/>
      </c>
      <c r="BI723" s="43" t="e">
        <f t="shared" si="233"/>
        <v>#N/A</v>
      </c>
      <c r="BJ723" s="43" t="e">
        <f>IF(BJ722&lt;'Retirement Calculator'!$B$68,BJ722+1,NA())</f>
        <v>#N/A</v>
      </c>
      <c r="BM723" s="43" t="str">
        <f t="shared" si="234"/>
        <v/>
      </c>
      <c r="BN723" s="43" t="e">
        <f t="shared" si="235"/>
        <v>#N/A</v>
      </c>
      <c r="BO723" s="43" t="e">
        <f>IF(BO722&lt;'Retirement Calculator'!$B$68,BO722+1,NA())</f>
        <v>#N/A</v>
      </c>
      <c r="BR723" s="43" t="str">
        <f t="shared" si="236"/>
        <v/>
      </c>
      <c r="BS723" s="43" t="e">
        <f t="shared" si="237"/>
        <v>#N/A</v>
      </c>
      <c r="BT723" s="43" t="e">
        <f>IF(BT722&lt;'Retirement Calculator'!$B$68,BT722+1,NA())</f>
        <v>#N/A</v>
      </c>
      <c r="BW723" s="43" t="str">
        <f t="shared" si="238"/>
        <v/>
      </c>
      <c r="BX723" s="43" t="e">
        <f t="shared" si="239"/>
        <v>#N/A</v>
      </c>
      <c r="BY723" s="43" t="e">
        <f>IF(BY722&lt;'Retirement Calculator'!$B$68,BY722+1,NA())</f>
        <v>#N/A</v>
      </c>
    </row>
    <row r="724" spans="1:77">
      <c r="A724" s="44"/>
      <c r="B724" s="12" t="e">
        <f xml:space="preserve"> IF(ISERROR(F724),NA(),AI724)</f>
        <v>#N/A</v>
      </c>
      <c r="C724" s="71"/>
      <c r="D724" s="104"/>
      <c r="E724" s="99"/>
      <c r="F724" s="102" t="e">
        <f t="shared" si="223"/>
        <v>#N/A</v>
      </c>
      <c r="G724" s="103" t="str">
        <f>IF(D724="","",(D724+G723)*(1+((1+'Retirement Calculator'!$B$56)^(1/12)-1)))</f>
        <v/>
      </c>
      <c r="H724" s="55" t="str">
        <f>IF(C724="","",FV((1+'Retirement Calculator'!$B$56)^(1/12)-1,AI724,-C724,,0))</f>
        <v/>
      </c>
      <c r="I724" s="71"/>
      <c r="J724" s="99"/>
      <c r="K724" s="99"/>
      <c r="L724" s="102" t="e">
        <f t="shared" si="224"/>
        <v>#N/A</v>
      </c>
      <c r="M724" s="12" t="str">
        <f>IF(I724="","",FV((1+'Retirement Calculator'!$B$57)^(1/12)-1,AR724,-I724,,0))</f>
        <v/>
      </c>
      <c r="N724" s="12" t="str">
        <f>IF(J724="","",(J724+N723)*(1+((1+'Retirement Calculator'!$B$57)^(1/12)-1)))</f>
        <v/>
      </c>
      <c r="O724" s="71"/>
      <c r="P724" s="71"/>
      <c r="Q724" s="99"/>
      <c r="R724" s="69" t="e">
        <f t="shared" si="225"/>
        <v>#N/A</v>
      </c>
      <c r="S724" s="12" t="str">
        <f>IF(O724="","",FV((1+'Retirement Calculator'!$B$58)^(1/12)-1,BA724,-O724,,0))</f>
        <v/>
      </c>
      <c r="T724" s="43" t="str">
        <f>IF(P724="","",(P724+T723)*(1+((1+'Retirement Calculator'!$B$58)^(1/12)-1)))</f>
        <v/>
      </c>
      <c r="U724" s="71"/>
      <c r="V724" s="99"/>
      <c r="W724" s="108" t="str">
        <f>IF(U724="","",(U724+W723)*(1+((1+'Retirement Calculator'!$C$65)^(1/12)-1)))</f>
        <v/>
      </c>
      <c r="X724" s="73">
        <f t="shared" si="220"/>
        <v>0</v>
      </c>
      <c r="Y724" s="83" t="str">
        <f>IF(ISERROR(B724),"",SUM($X$5:X724))</f>
        <v/>
      </c>
      <c r="Z724" s="73">
        <f t="shared" si="221"/>
        <v>0</v>
      </c>
      <c r="AA724" s="83" t="str">
        <f>IF(ISERROR(B724),"",IF(Z724=0,NA(),SUM($Z$5:Z724)))</f>
        <v/>
      </c>
      <c r="AB724" s="83">
        <f t="shared" si="222"/>
        <v>0</v>
      </c>
      <c r="AC724" s="83" t="str">
        <f>IF(ISERROR(B724),"",IF(AB724=0,NA(),SUM($AB$5:AB724)))</f>
        <v/>
      </c>
      <c r="AD724" s="68" t="str">
        <f>IF(ISERROR(AI724),"",IF(AG724=AG723+1,AD723*(1+'Retirement Calculator'!$B$6),AD723))</f>
        <v/>
      </c>
      <c r="AE724" s="135"/>
      <c r="AF724" s="83" t="str">
        <f>IF(AE724="","",NPER((1+'Retirement Calculator'!$B$15)/(1+'Retirement Calculator'!$B$14)-1,-12*AE724,AA724,,1))</f>
        <v/>
      </c>
      <c r="AG724" s="129" t="str">
        <f t="shared" si="226"/>
        <v/>
      </c>
      <c r="AH724" s="43" t="e">
        <f t="shared" si="227"/>
        <v>#N/A</v>
      </c>
      <c r="AI724" s="43" t="e">
        <f>IF(AI723&lt;'Retirement Calculator'!$B$68,AI723+1,NA())</f>
        <v>#N/A</v>
      </c>
      <c r="AJ724" s="47" t="str">
        <f>IF(ISERROR(AI724),"",IF(AG724=AG723+1,AJ723*(1+'Retirement Calculator'!$B$67),AJ723))</f>
        <v/>
      </c>
      <c r="AK724" s="43" t="e">
        <f>IF(ISERROR(AJ724),"",FV((1+'Retirement Calculator'!$B$56)^(1/12)-1,AI724,-AJ724,,0))</f>
        <v>#N/A</v>
      </c>
      <c r="AL724" s="47">
        <f>SUM($AJ$5:AJ724)</f>
        <v>15743347.467671828</v>
      </c>
      <c r="AN724" s="43" t="str">
        <f>IF(C724="","",SUM($C$5:C724))</f>
        <v/>
      </c>
      <c r="AP724" s="43" t="str">
        <f t="shared" si="228"/>
        <v/>
      </c>
      <c r="AQ724" s="43" t="e">
        <f t="shared" si="229"/>
        <v>#N/A</v>
      </c>
      <c r="AR724" s="43" t="e">
        <f>IF(AR723&lt;'Retirement Calculator'!$B$68,AR723+1,NA())</f>
        <v>#N/A</v>
      </c>
      <c r="AS724" s="45" t="str">
        <f>IF(ISERROR(AR724),"",IF(AP724=AP723+1,AS723*(1+'Retirement Calculator'!$B$67),AS723))</f>
        <v/>
      </c>
      <c r="AT724" s="43" t="e">
        <f>IF(ISERROR(AS724),"",FV((1+'Retirement Calculator'!$B$57)^(1/12)-1,AR724,-AS724,,0))</f>
        <v>#N/A</v>
      </c>
      <c r="AU724" s="47" t="e">
        <f>SUM($AJ$5:AS724)</f>
        <v>#N/A</v>
      </c>
      <c r="AW724" s="43" t="str">
        <f>IF(I724="","",SUM($I$5:I724))</f>
        <v/>
      </c>
      <c r="AY724" s="43" t="str">
        <f t="shared" si="230"/>
        <v/>
      </c>
      <c r="AZ724" s="43" t="e">
        <f t="shared" si="231"/>
        <v>#N/A</v>
      </c>
      <c r="BA724" s="43" t="e">
        <f>IF(BA723&lt;'Retirement Calculator'!$B$68,BA723+1,NA())</f>
        <v>#N/A</v>
      </c>
      <c r="BB724" s="45" t="str">
        <f>IF(ISERROR(BA724),"",IF(AY724=AY723+1,BB723*(1+'Retirement Calculator'!$B$67),BB723))</f>
        <v/>
      </c>
      <c r="BC724" s="43" t="e">
        <f>IF(ISERROR(BB724),"",FV((1+'Retirement Calculator'!$B$58)^(1/12)-1,BA724,-BB724,,0))</f>
        <v>#N/A</v>
      </c>
      <c r="BD724" s="47" t="e">
        <f>SUM($AJ$5:BB724)</f>
        <v>#N/A</v>
      </c>
      <c r="BF724" s="43" t="str">
        <f>IF(O724="","",SUM($O$5:O724))</f>
        <v/>
      </c>
      <c r="BH724" s="43" t="str">
        <f t="shared" si="232"/>
        <v/>
      </c>
      <c r="BI724" s="43" t="e">
        <f t="shared" si="233"/>
        <v>#N/A</v>
      </c>
      <c r="BJ724" s="43" t="e">
        <f>IF(BJ723&lt;'Retirement Calculator'!$B$68,BJ723+1,NA())</f>
        <v>#N/A</v>
      </c>
      <c r="BM724" s="43" t="str">
        <f t="shared" si="234"/>
        <v/>
      </c>
      <c r="BN724" s="43" t="e">
        <f t="shared" si="235"/>
        <v>#N/A</v>
      </c>
      <c r="BO724" s="43" t="e">
        <f>IF(BO723&lt;'Retirement Calculator'!$B$68,BO723+1,NA())</f>
        <v>#N/A</v>
      </c>
      <c r="BR724" s="43" t="str">
        <f t="shared" si="236"/>
        <v/>
      </c>
      <c r="BS724" s="43" t="e">
        <f t="shared" si="237"/>
        <v>#N/A</v>
      </c>
      <c r="BT724" s="43" t="e">
        <f>IF(BT723&lt;'Retirement Calculator'!$B$68,BT723+1,NA())</f>
        <v>#N/A</v>
      </c>
      <c r="BW724" s="43" t="str">
        <f t="shared" si="238"/>
        <v/>
      </c>
      <c r="BX724" s="43" t="e">
        <f t="shared" si="239"/>
        <v>#N/A</v>
      </c>
      <c r="BY724" s="43" t="e">
        <f>IF(BY723&lt;'Retirement Calculator'!$B$68,BY723+1,NA())</f>
        <v>#N/A</v>
      </c>
    </row>
    <row r="725" spans="1:77">
      <c r="A725" s="44"/>
      <c r="B725" s="12" t="e">
        <f xml:space="preserve"> IF(ISERROR(F725),NA(),AI725)</f>
        <v>#N/A</v>
      </c>
      <c r="C725" s="71"/>
      <c r="D725" s="104"/>
      <c r="E725" s="99"/>
      <c r="F725" s="102" t="e">
        <f t="shared" si="223"/>
        <v>#N/A</v>
      </c>
      <c r="G725" s="103" t="str">
        <f>IF(D725="","",(D725+G724)*(1+((1+'Retirement Calculator'!$B$56)^(1/12)-1)))</f>
        <v/>
      </c>
      <c r="H725" s="55" t="str">
        <f>IF(C725="","",FV((1+'Retirement Calculator'!$B$56)^(1/12)-1,AI725,-C725,,0))</f>
        <v/>
      </c>
      <c r="I725" s="71"/>
      <c r="J725" s="99"/>
      <c r="K725" s="99"/>
      <c r="L725" s="102" t="e">
        <f t="shared" si="224"/>
        <v>#N/A</v>
      </c>
      <c r="M725" s="12" t="str">
        <f>IF(I725="","",FV((1+'Retirement Calculator'!$B$57)^(1/12)-1,AR725,-I725,,0))</f>
        <v/>
      </c>
      <c r="N725" s="12" t="str">
        <f>IF(J725="","",(J725+N724)*(1+((1+'Retirement Calculator'!$B$57)^(1/12)-1)))</f>
        <v/>
      </c>
      <c r="O725" s="71"/>
      <c r="P725" s="71"/>
      <c r="Q725" s="99"/>
      <c r="R725" s="69" t="e">
        <f t="shared" si="225"/>
        <v>#N/A</v>
      </c>
      <c r="S725" s="12" t="str">
        <f>IF(O725="","",FV((1+'Retirement Calculator'!$B$58)^(1/12)-1,BA725,-O725,,0))</f>
        <v/>
      </c>
      <c r="T725" s="43" t="str">
        <f>IF(P725="","",(P725+T724)*(1+((1+'Retirement Calculator'!$B$58)^(1/12)-1)))</f>
        <v/>
      </c>
      <c r="U725" s="71"/>
      <c r="V725" s="99"/>
      <c r="W725" s="108" t="str">
        <f>IF(U725="","",(U725+W724)*(1+((1+'Retirement Calculator'!$C$65)^(1/12)-1)))</f>
        <v/>
      </c>
      <c r="X725" s="73">
        <f t="shared" si="220"/>
        <v>0</v>
      </c>
      <c r="Y725" s="83" t="str">
        <f>IF(ISERROR(B725),"",SUM($X$5:X725))</f>
        <v/>
      </c>
      <c r="Z725" s="73">
        <f t="shared" si="221"/>
        <v>0</v>
      </c>
      <c r="AA725" s="83" t="str">
        <f>IF(ISERROR(B725),"",IF(Z725=0,NA(),SUM($Z$5:Z725)))</f>
        <v/>
      </c>
      <c r="AB725" s="83">
        <f t="shared" si="222"/>
        <v>0</v>
      </c>
      <c r="AC725" s="83" t="str">
        <f>IF(ISERROR(B725),"",IF(AB725=0,NA(),SUM($AB$5:AB725)))</f>
        <v/>
      </c>
      <c r="AD725" s="68" t="str">
        <f>IF(ISERROR(AI725),"",IF(AG725=AG724+1,AD724*(1+'Retirement Calculator'!$B$6),AD724))</f>
        <v/>
      </c>
      <c r="AE725" s="135"/>
      <c r="AF725" s="83" t="str">
        <f>IF(AE725="","",NPER((1+'Retirement Calculator'!$B$15)/(1+'Retirement Calculator'!$B$14)-1,-12*AE725,AA725,,1))</f>
        <v/>
      </c>
      <c r="AG725" s="129" t="str">
        <f t="shared" si="226"/>
        <v/>
      </c>
      <c r="AH725" s="43" t="e">
        <f t="shared" si="227"/>
        <v>#N/A</v>
      </c>
      <c r="AI725" s="43" t="e">
        <f>IF(AI724&lt;'Retirement Calculator'!$B$68,AI724+1,NA())</f>
        <v>#N/A</v>
      </c>
      <c r="AJ725" s="47" t="str">
        <f>IF(ISERROR(AI725),"",IF(AG725=AG724+1,AJ724*(1+'Retirement Calculator'!$B$67),AJ724))</f>
        <v/>
      </c>
      <c r="AK725" s="43" t="e">
        <f>IF(ISERROR(AJ725),"",FV((1+'Retirement Calculator'!$B$56)^(1/12)-1,AI725,-AJ725,,0))</f>
        <v>#N/A</v>
      </c>
      <c r="AL725" s="47">
        <f>SUM($AJ$5:AJ725)</f>
        <v>15743347.467671828</v>
      </c>
      <c r="AN725" s="43" t="str">
        <f>IF(C725="","",SUM($C$5:C725))</f>
        <v/>
      </c>
      <c r="AP725" s="43" t="str">
        <f t="shared" si="228"/>
        <v/>
      </c>
      <c r="AQ725" s="43" t="e">
        <f t="shared" si="229"/>
        <v>#N/A</v>
      </c>
      <c r="AR725" s="43" t="e">
        <f>IF(AR724&lt;'Retirement Calculator'!$B$68,AR724+1,NA())</f>
        <v>#N/A</v>
      </c>
      <c r="AS725" s="45" t="str">
        <f>IF(ISERROR(AR725),"",IF(AP725=AP724+1,AS724*(1+'Retirement Calculator'!$B$67),AS724))</f>
        <v/>
      </c>
      <c r="AT725" s="43" t="e">
        <f>IF(ISERROR(AS725),"",FV((1+'Retirement Calculator'!$B$57)^(1/12)-1,AR725,-AS725,,0))</f>
        <v>#N/A</v>
      </c>
      <c r="AU725" s="47" t="e">
        <f>SUM($AJ$5:AS725)</f>
        <v>#N/A</v>
      </c>
      <c r="AW725" s="43" t="str">
        <f>IF(I725="","",SUM($I$5:I725))</f>
        <v/>
      </c>
      <c r="AY725" s="43" t="str">
        <f t="shared" si="230"/>
        <v/>
      </c>
      <c r="AZ725" s="43" t="e">
        <f t="shared" si="231"/>
        <v>#N/A</v>
      </c>
      <c r="BA725" s="43" t="e">
        <f>IF(BA724&lt;'Retirement Calculator'!$B$68,BA724+1,NA())</f>
        <v>#N/A</v>
      </c>
      <c r="BB725" s="45" t="str">
        <f>IF(ISERROR(BA725),"",IF(AY725=AY724+1,BB724*(1+'Retirement Calculator'!$B$67),BB724))</f>
        <v/>
      </c>
      <c r="BC725" s="43" t="e">
        <f>IF(ISERROR(BB725),"",FV((1+'Retirement Calculator'!$B$58)^(1/12)-1,BA725,-BB725,,0))</f>
        <v>#N/A</v>
      </c>
      <c r="BD725" s="47" t="e">
        <f>SUM($AJ$5:BB725)</f>
        <v>#N/A</v>
      </c>
      <c r="BF725" s="43" t="str">
        <f>IF(O725="","",SUM($O$5:O725))</f>
        <v/>
      </c>
      <c r="BH725" s="43" t="str">
        <f t="shared" si="232"/>
        <v/>
      </c>
      <c r="BI725" s="43" t="e">
        <f t="shared" si="233"/>
        <v>#N/A</v>
      </c>
      <c r="BJ725" s="43" t="e">
        <f>IF(BJ724&lt;'Retirement Calculator'!$B$68,BJ724+1,NA())</f>
        <v>#N/A</v>
      </c>
      <c r="BM725" s="43" t="str">
        <f t="shared" si="234"/>
        <v/>
      </c>
      <c r="BN725" s="43" t="e">
        <f t="shared" si="235"/>
        <v>#N/A</v>
      </c>
      <c r="BO725" s="43" t="e">
        <f>IF(BO724&lt;'Retirement Calculator'!$B$68,BO724+1,NA())</f>
        <v>#N/A</v>
      </c>
      <c r="BR725" s="43" t="str">
        <f t="shared" si="236"/>
        <v/>
      </c>
      <c r="BS725" s="43" t="e">
        <f t="shared" si="237"/>
        <v>#N/A</v>
      </c>
      <c r="BT725" s="43" t="e">
        <f>IF(BT724&lt;'Retirement Calculator'!$B$68,BT724+1,NA())</f>
        <v>#N/A</v>
      </c>
      <c r="BW725" s="43" t="str">
        <f t="shared" si="238"/>
        <v/>
      </c>
      <c r="BX725" s="43" t="e">
        <f t="shared" si="239"/>
        <v>#N/A</v>
      </c>
      <c r="BY725" s="43" t="e">
        <f>IF(BY724&lt;'Retirement Calculator'!$B$68,BY724+1,NA())</f>
        <v>#N/A</v>
      </c>
    </row>
    <row r="726" spans="1:77">
      <c r="A726" s="44"/>
      <c r="B726" s="12" t="e">
        <f xml:space="preserve"> IF(ISERROR(F726),NA(),AI726)</f>
        <v>#N/A</v>
      </c>
      <c r="C726" s="71"/>
      <c r="D726" s="104"/>
      <c r="E726" s="99"/>
      <c r="F726" s="102" t="e">
        <f t="shared" si="223"/>
        <v>#N/A</v>
      </c>
      <c r="G726" s="103" t="str">
        <f>IF(D726="","",(D726+G725)*(1+((1+'Retirement Calculator'!$B$56)^(1/12)-1)))</f>
        <v/>
      </c>
      <c r="H726" s="55" t="str">
        <f>IF(C726="","",FV((1+'Retirement Calculator'!$B$56)^(1/12)-1,AI726,-C726,,0))</f>
        <v/>
      </c>
      <c r="I726" s="71"/>
      <c r="J726" s="99"/>
      <c r="K726" s="99"/>
      <c r="L726" s="102" t="e">
        <f t="shared" si="224"/>
        <v>#N/A</v>
      </c>
      <c r="M726" s="12" t="str">
        <f>IF(I726="","",FV((1+'Retirement Calculator'!$B$57)^(1/12)-1,AR726,-I726,,0))</f>
        <v/>
      </c>
      <c r="N726" s="12" t="str">
        <f>IF(J726="","",(J726+N725)*(1+((1+'Retirement Calculator'!$B$57)^(1/12)-1)))</f>
        <v/>
      </c>
      <c r="O726" s="71"/>
      <c r="P726" s="71"/>
      <c r="Q726" s="99"/>
      <c r="R726" s="69" t="e">
        <f t="shared" si="225"/>
        <v>#N/A</v>
      </c>
      <c r="S726" s="12" t="str">
        <f>IF(O726="","",FV((1+'Retirement Calculator'!$B$58)^(1/12)-1,BA726,-O726,,0))</f>
        <v/>
      </c>
      <c r="T726" s="43" t="str">
        <f>IF(P726="","",(P726+T725)*(1+((1+'Retirement Calculator'!$B$58)^(1/12)-1)))</f>
        <v/>
      </c>
      <c r="U726" s="71"/>
      <c r="V726" s="99"/>
      <c r="W726" s="108" t="str">
        <f>IF(U726="","",(U726+W725)*(1+((1+'Retirement Calculator'!$C$65)^(1/12)-1)))</f>
        <v/>
      </c>
      <c r="X726" s="73">
        <f t="shared" si="220"/>
        <v>0</v>
      </c>
      <c r="Y726" s="83" t="str">
        <f>IF(ISERROR(B726),"",SUM($X$5:X726))</f>
        <v/>
      </c>
      <c r="Z726" s="73">
        <f t="shared" si="221"/>
        <v>0</v>
      </c>
      <c r="AA726" s="83" t="str">
        <f>IF(ISERROR(B726),"",IF(Z726=0,NA(),SUM($Z$5:Z726)))</f>
        <v/>
      </c>
      <c r="AB726" s="83">
        <f t="shared" si="222"/>
        <v>0</v>
      </c>
      <c r="AC726" s="83" t="str">
        <f>IF(ISERROR(B726),"",IF(AB726=0,NA(),SUM($AB$5:AB726)))</f>
        <v/>
      </c>
      <c r="AD726" s="68" t="str">
        <f>IF(ISERROR(AI726),"",IF(AG726=AG725+1,AD725*(1+'Retirement Calculator'!$B$6),AD725))</f>
        <v/>
      </c>
      <c r="AE726" s="135"/>
      <c r="AF726" s="83" t="str">
        <f>IF(AE726="","",NPER((1+'Retirement Calculator'!$B$15)/(1+'Retirement Calculator'!$B$14)-1,-12*AE726,AA726,,1))</f>
        <v/>
      </c>
      <c r="AG726" s="129" t="str">
        <f t="shared" si="226"/>
        <v/>
      </c>
      <c r="AH726" s="43" t="e">
        <f t="shared" si="227"/>
        <v>#N/A</v>
      </c>
      <c r="AI726" s="43" t="e">
        <f>IF(AI725&lt;'Retirement Calculator'!$B$68,AI725+1,NA())</f>
        <v>#N/A</v>
      </c>
      <c r="AJ726" s="47" t="str">
        <f>IF(ISERROR(AI726),"",IF(AG726=AG725+1,AJ725*(1+'Retirement Calculator'!$B$67),AJ725))</f>
        <v/>
      </c>
      <c r="AK726" s="43" t="e">
        <f>IF(ISERROR(AJ726),"",FV((1+'Retirement Calculator'!$B$56)^(1/12)-1,AI726,-AJ726,,0))</f>
        <v>#N/A</v>
      </c>
      <c r="AL726" s="47">
        <f>SUM($AJ$5:AJ726)</f>
        <v>15743347.467671828</v>
      </c>
      <c r="AN726" s="43" t="str">
        <f>IF(C726="","",SUM($C$5:C726))</f>
        <v/>
      </c>
      <c r="AP726" s="43" t="str">
        <f t="shared" si="228"/>
        <v/>
      </c>
      <c r="AQ726" s="43" t="e">
        <f t="shared" si="229"/>
        <v>#N/A</v>
      </c>
      <c r="AR726" s="43" t="e">
        <f>IF(AR725&lt;'Retirement Calculator'!$B$68,AR725+1,NA())</f>
        <v>#N/A</v>
      </c>
      <c r="AS726" s="45" t="str">
        <f>IF(ISERROR(AR726),"",IF(AP726=AP725+1,AS725*(1+'Retirement Calculator'!$B$67),AS725))</f>
        <v/>
      </c>
      <c r="AT726" s="43" t="e">
        <f>IF(ISERROR(AS726),"",FV((1+'Retirement Calculator'!$B$57)^(1/12)-1,AR726,-AS726,,0))</f>
        <v>#N/A</v>
      </c>
      <c r="AU726" s="47" t="e">
        <f>SUM($AJ$5:AS726)</f>
        <v>#N/A</v>
      </c>
      <c r="AW726" s="43" t="str">
        <f>IF(I726="","",SUM($I$5:I726))</f>
        <v/>
      </c>
      <c r="AY726" s="43" t="str">
        <f t="shared" si="230"/>
        <v/>
      </c>
      <c r="AZ726" s="43" t="e">
        <f t="shared" si="231"/>
        <v>#N/A</v>
      </c>
      <c r="BA726" s="43" t="e">
        <f>IF(BA725&lt;'Retirement Calculator'!$B$68,BA725+1,NA())</f>
        <v>#N/A</v>
      </c>
      <c r="BB726" s="45" t="str">
        <f>IF(ISERROR(BA726),"",IF(AY726=AY725+1,BB725*(1+'Retirement Calculator'!$B$67),BB725))</f>
        <v/>
      </c>
      <c r="BC726" s="43" t="e">
        <f>IF(ISERROR(BB726),"",FV((1+'Retirement Calculator'!$B$58)^(1/12)-1,BA726,-BB726,,0))</f>
        <v>#N/A</v>
      </c>
      <c r="BD726" s="47" t="e">
        <f>SUM($AJ$5:BB726)</f>
        <v>#N/A</v>
      </c>
      <c r="BF726" s="43" t="str">
        <f>IF(O726="","",SUM($O$5:O726))</f>
        <v/>
      </c>
      <c r="BH726" s="43" t="str">
        <f t="shared" si="232"/>
        <v/>
      </c>
      <c r="BI726" s="43" t="e">
        <f t="shared" si="233"/>
        <v>#N/A</v>
      </c>
      <c r="BJ726" s="43" t="e">
        <f>IF(BJ725&lt;'Retirement Calculator'!$B$68,BJ725+1,NA())</f>
        <v>#N/A</v>
      </c>
      <c r="BM726" s="43" t="str">
        <f t="shared" si="234"/>
        <v/>
      </c>
      <c r="BN726" s="43" t="e">
        <f t="shared" si="235"/>
        <v>#N/A</v>
      </c>
      <c r="BO726" s="43" t="e">
        <f>IF(BO725&lt;'Retirement Calculator'!$B$68,BO725+1,NA())</f>
        <v>#N/A</v>
      </c>
      <c r="BR726" s="43" t="str">
        <f t="shared" si="236"/>
        <v/>
      </c>
      <c r="BS726" s="43" t="e">
        <f t="shared" si="237"/>
        <v>#N/A</v>
      </c>
      <c r="BT726" s="43" t="e">
        <f>IF(BT725&lt;'Retirement Calculator'!$B$68,BT725+1,NA())</f>
        <v>#N/A</v>
      </c>
      <c r="BW726" s="43" t="str">
        <f t="shared" si="238"/>
        <v/>
      </c>
      <c r="BX726" s="43" t="e">
        <f t="shared" si="239"/>
        <v>#N/A</v>
      </c>
      <c r="BY726" s="43" t="e">
        <f>IF(BY725&lt;'Retirement Calculator'!$B$68,BY725+1,NA())</f>
        <v>#N/A</v>
      </c>
    </row>
    <row r="727" spans="1:77">
      <c r="A727" s="44"/>
      <c r="B727" s="12" t="e">
        <f xml:space="preserve"> IF(ISERROR(F727),NA(),AI727)</f>
        <v>#N/A</v>
      </c>
      <c r="C727" s="71"/>
      <c r="D727" s="104"/>
      <c r="E727" s="99"/>
      <c r="F727" s="102" t="e">
        <f t="shared" si="223"/>
        <v>#N/A</v>
      </c>
      <c r="G727" s="103" t="str">
        <f>IF(D727="","",(D727+G726)*(1+((1+'Retirement Calculator'!$B$56)^(1/12)-1)))</f>
        <v/>
      </c>
      <c r="H727" s="55" t="str">
        <f>IF(C727="","",FV((1+'Retirement Calculator'!$B$56)^(1/12)-1,AI727,-C727,,0))</f>
        <v/>
      </c>
      <c r="I727" s="71"/>
      <c r="J727" s="99"/>
      <c r="K727" s="99"/>
      <c r="L727" s="102" t="e">
        <f t="shared" si="224"/>
        <v>#N/A</v>
      </c>
      <c r="M727" s="12" t="str">
        <f>IF(I727="","",FV((1+'Retirement Calculator'!$B$57)^(1/12)-1,AR727,-I727,,0))</f>
        <v/>
      </c>
      <c r="N727" s="12" t="str">
        <f>IF(J727="","",(J727+N726)*(1+((1+'Retirement Calculator'!$B$57)^(1/12)-1)))</f>
        <v/>
      </c>
      <c r="O727" s="71"/>
      <c r="P727" s="71"/>
      <c r="Q727" s="99"/>
      <c r="R727" s="69" t="e">
        <f t="shared" si="225"/>
        <v>#N/A</v>
      </c>
      <c r="S727" s="12" t="str">
        <f>IF(O727="","",FV((1+'Retirement Calculator'!$B$58)^(1/12)-1,BA727,-O727,,0))</f>
        <v/>
      </c>
      <c r="T727" s="43" t="str">
        <f>IF(P727="","",(P727+T726)*(1+((1+'Retirement Calculator'!$B$58)^(1/12)-1)))</f>
        <v/>
      </c>
      <c r="U727" s="71"/>
      <c r="V727" s="99"/>
      <c r="W727" s="108" t="str">
        <f>IF(U727="","",(U727+W726)*(1+((1+'Retirement Calculator'!$C$65)^(1/12)-1)))</f>
        <v/>
      </c>
      <c r="X727" s="73">
        <f t="shared" si="220"/>
        <v>0</v>
      </c>
      <c r="Y727" s="83" t="str">
        <f>IF(ISERROR(B727),"",SUM($X$5:X727))</f>
        <v/>
      </c>
      <c r="Z727" s="73">
        <f t="shared" si="221"/>
        <v>0</v>
      </c>
      <c r="AA727" s="83" t="str">
        <f>IF(ISERROR(B727),"",IF(Z727=0,NA(),SUM($Z$5:Z727)))</f>
        <v/>
      </c>
      <c r="AB727" s="83">
        <f t="shared" si="222"/>
        <v>0</v>
      </c>
      <c r="AC727" s="83" t="str">
        <f>IF(ISERROR(B727),"",IF(AB727=0,NA(),SUM($AB$5:AB727)))</f>
        <v/>
      </c>
      <c r="AD727" s="68" t="str">
        <f>IF(ISERROR(AI727),"",IF(AG727=AG726+1,AD726*(1+'Retirement Calculator'!$B$6),AD726))</f>
        <v/>
      </c>
      <c r="AE727" s="135"/>
      <c r="AF727" s="83" t="str">
        <f>IF(AE727="","",NPER((1+'Retirement Calculator'!$B$15)/(1+'Retirement Calculator'!$B$14)-1,-12*AE727,AA727,,1))</f>
        <v/>
      </c>
      <c r="AG727" s="129" t="str">
        <f t="shared" si="226"/>
        <v/>
      </c>
      <c r="AH727" s="43" t="e">
        <f t="shared" si="227"/>
        <v>#N/A</v>
      </c>
      <c r="AI727" s="43" t="e">
        <f>IF(AI726&lt;'Retirement Calculator'!$B$68,AI726+1,NA())</f>
        <v>#N/A</v>
      </c>
      <c r="AJ727" s="47" t="str">
        <f>IF(ISERROR(AI727),"",IF(AG727=AG726+1,AJ726*(1+'Retirement Calculator'!$B$67),AJ726))</f>
        <v/>
      </c>
      <c r="AK727" s="43" t="e">
        <f>IF(ISERROR(AJ727),"",FV((1+'Retirement Calculator'!$B$56)^(1/12)-1,AI727,-AJ727,,0))</f>
        <v>#N/A</v>
      </c>
      <c r="AL727" s="47">
        <f>SUM($AJ$5:AJ727)</f>
        <v>15743347.467671828</v>
      </c>
      <c r="AN727" s="43" t="str">
        <f>IF(C727="","",SUM($C$5:C727))</f>
        <v/>
      </c>
      <c r="AP727" s="43" t="str">
        <f t="shared" si="228"/>
        <v/>
      </c>
      <c r="AQ727" s="43" t="e">
        <f t="shared" si="229"/>
        <v>#N/A</v>
      </c>
      <c r="AR727" s="43" t="e">
        <f>IF(AR726&lt;'Retirement Calculator'!$B$68,AR726+1,NA())</f>
        <v>#N/A</v>
      </c>
      <c r="AS727" s="45" t="str">
        <f>IF(ISERROR(AR727),"",IF(AP727=AP726+1,AS726*(1+'Retirement Calculator'!$B$67),AS726))</f>
        <v/>
      </c>
      <c r="AT727" s="43" t="e">
        <f>IF(ISERROR(AS727),"",FV((1+'Retirement Calculator'!$B$57)^(1/12)-1,AR727,-AS727,,0))</f>
        <v>#N/A</v>
      </c>
      <c r="AU727" s="47" t="e">
        <f>SUM($AJ$5:AS727)</f>
        <v>#N/A</v>
      </c>
      <c r="AW727" s="43" t="str">
        <f>IF(I727="","",SUM($I$5:I727))</f>
        <v/>
      </c>
      <c r="AY727" s="43" t="str">
        <f t="shared" si="230"/>
        <v/>
      </c>
      <c r="AZ727" s="43" t="e">
        <f t="shared" si="231"/>
        <v>#N/A</v>
      </c>
      <c r="BA727" s="43" t="e">
        <f>IF(BA726&lt;'Retirement Calculator'!$B$68,BA726+1,NA())</f>
        <v>#N/A</v>
      </c>
      <c r="BB727" s="45" t="str">
        <f>IF(ISERROR(BA727),"",IF(AY727=AY726+1,BB726*(1+'Retirement Calculator'!$B$67),BB726))</f>
        <v/>
      </c>
      <c r="BC727" s="43" t="e">
        <f>IF(ISERROR(BB727),"",FV((1+'Retirement Calculator'!$B$58)^(1/12)-1,BA727,-BB727,,0))</f>
        <v>#N/A</v>
      </c>
      <c r="BD727" s="47" t="e">
        <f>SUM($AJ$5:BB727)</f>
        <v>#N/A</v>
      </c>
      <c r="BF727" s="43" t="str">
        <f>IF(O727="","",SUM($O$5:O727))</f>
        <v/>
      </c>
      <c r="BH727" s="43" t="str">
        <f t="shared" si="232"/>
        <v/>
      </c>
      <c r="BI727" s="43" t="e">
        <f t="shared" si="233"/>
        <v>#N/A</v>
      </c>
      <c r="BJ727" s="43" t="e">
        <f>IF(BJ726&lt;'Retirement Calculator'!$B$68,BJ726+1,NA())</f>
        <v>#N/A</v>
      </c>
      <c r="BM727" s="43" t="str">
        <f t="shared" si="234"/>
        <v/>
      </c>
      <c r="BN727" s="43" t="e">
        <f t="shared" si="235"/>
        <v>#N/A</v>
      </c>
      <c r="BO727" s="43" t="e">
        <f>IF(BO726&lt;'Retirement Calculator'!$B$68,BO726+1,NA())</f>
        <v>#N/A</v>
      </c>
      <c r="BR727" s="43" t="str">
        <f t="shared" si="236"/>
        <v/>
      </c>
      <c r="BS727" s="43" t="e">
        <f t="shared" si="237"/>
        <v>#N/A</v>
      </c>
      <c r="BT727" s="43" t="e">
        <f>IF(BT726&lt;'Retirement Calculator'!$B$68,BT726+1,NA())</f>
        <v>#N/A</v>
      </c>
      <c r="BW727" s="43" t="str">
        <f t="shared" si="238"/>
        <v/>
      </c>
      <c r="BX727" s="43" t="e">
        <f t="shared" si="239"/>
        <v>#N/A</v>
      </c>
      <c r="BY727" s="43" t="e">
        <f>IF(BY726&lt;'Retirement Calculator'!$B$68,BY726+1,NA())</f>
        <v>#N/A</v>
      </c>
    </row>
    <row r="728" spans="1:77">
      <c r="A728" s="44"/>
      <c r="B728" s="12" t="e">
        <f xml:space="preserve"> IF(ISERROR(F728),NA(),AI728)</f>
        <v>#N/A</v>
      </c>
      <c r="C728" s="71"/>
      <c r="D728" s="104"/>
      <c r="E728" s="99"/>
      <c r="F728" s="102" t="e">
        <f t="shared" si="223"/>
        <v>#N/A</v>
      </c>
      <c r="G728" s="103" t="str">
        <f>IF(D728="","",(D728+G727)*(1+((1+'Retirement Calculator'!$B$56)^(1/12)-1)))</f>
        <v/>
      </c>
      <c r="H728" s="55" t="str">
        <f>IF(C728="","",FV((1+'Retirement Calculator'!$B$56)^(1/12)-1,AI728,-C728,,0))</f>
        <v/>
      </c>
      <c r="I728" s="71"/>
      <c r="J728" s="99"/>
      <c r="K728" s="99"/>
      <c r="L728" s="102" t="e">
        <f t="shared" si="224"/>
        <v>#N/A</v>
      </c>
      <c r="M728" s="12" t="str">
        <f>IF(I728="","",FV((1+'Retirement Calculator'!$B$57)^(1/12)-1,AR728,-I728,,0))</f>
        <v/>
      </c>
      <c r="N728" s="12" t="str">
        <f>IF(J728="","",(J728+N727)*(1+((1+'Retirement Calculator'!$B$57)^(1/12)-1)))</f>
        <v/>
      </c>
      <c r="O728" s="71"/>
      <c r="P728" s="71"/>
      <c r="Q728" s="99"/>
      <c r="R728" s="69" t="e">
        <f t="shared" si="225"/>
        <v>#N/A</v>
      </c>
      <c r="S728" s="12" t="str">
        <f>IF(O728="","",FV((1+'Retirement Calculator'!$B$58)^(1/12)-1,BA728,-O728,,0))</f>
        <v/>
      </c>
      <c r="T728" s="43" t="str">
        <f>IF(P728="","",(P728+T727)*(1+((1+'Retirement Calculator'!$B$58)^(1/12)-1)))</f>
        <v/>
      </c>
      <c r="U728" s="71"/>
      <c r="V728" s="99"/>
      <c r="W728" s="108" t="str">
        <f>IF(U728="","",(U728+W727)*(1+((1+'Retirement Calculator'!$C$65)^(1/12)-1)))</f>
        <v/>
      </c>
      <c r="X728" s="73">
        <f t="shared" si="220"/>
        <v>0</v>
      </c>
      <c r="Y728" s="83" t="str">
        <f>IF(ISERROR(B728),"",SUM($X$5:X728))</f>
        <v/>
      </c>
      <c r="Z728" s="73">
        <f t="shared" si="221"/>
        <v>0</v>
      </c>
      <c r="AA728" s="83" t="str">
        <f>IF(ISERROR(B728),"",IF(Z728=0,NA(),SUM($Z$5:Z728)))</f>
        <v/>
      </c>
      <c r="AB728" s="83">
        <f t="shared" si="222"/>
        <v>0</v>
      </c>
      <c r="AC728" s="83" t="str">
        <f>IF(ISERROR(B728),"",IF(AB728=0,NA(),SUM($AB$5:AB728)))</f>
        <v/>
      </c>
      <c r="AD728" s="68" t="str">
        <f>IF(ISERROR(AI728),"",IF(AG728=AG727+1,AD727*(1+'Retirement Calculator'!$B$6),AD727))</f>
        <v/>
      </c>
      <c r="AE728" s="135"/>
      <c r="AF728" s="83" t="str">
        <f>IF(AE728="","",NPER((1+'Retirement Calculator'!$B$15)/(1+'Retirement Calculator'!$B$14)-1,-12*AE728,AA728,,1))</f>
        <v/>
      </c>
      <c r="AG728" s="129" t="str">
        <f t="shared" si="226"/>
        <v/>
      </c>
      <c r="AH728" s="43" t="e">
        <f t="shared" si="227"/>
        <v>#N/A</v>
      </c>
      <c r="AI728" s="43" t="e">
        <f>IF(AI727&lt;'Retirement Calculator'!$B$68,AI727+1,NA())</f>
        <v>#N/A</v>
      </c>
      <c r="AJ728" s="47" t="str">
        <f>IF(ISERROR(AI728),"",IF(AG728=AG727+1,AJ727*(1+'Retirement Calculator'!$B$67),AJ727))</f>
        <v/>
      </c>
      <c r="AK728" s="43" t="e">
        <f>IF(ISERROR(AJ728),"",FV((1+'Retirement Calculator'!$B$56)^(1/12)-1,AI728,-AJ728,,0))</f>
        <v>#N/A</v>
      </c>
      <c r="AL728" s="47">
        <f>SUM($AJ$5:AJ728)</f>
        <v>15743347.467671828</v>
      </c>
      <c r="AN728" s="43" t="str">
        <f>IF(C728="","",SUM($C$5:C728))</f>
        <v/>
      </c>
      <c r="AP728" s="43" t="str">
        <f t="shared" si="228"/>
        <v/>
      </c>
      <c r="AQ728" s="43" t="e">
        <f t="shared" si="229"/>
        <v>#N/A</v>
      </c>
      <c r="AR728" s="43" t="e">
        <f>IF(AR727&lt;'Retirement Calculator'!$B$68,AR727+1,NA())</f>
        <v>#N/A</v>
      </c>
      <c r="AS728" s="45" t="str">
        <f>IF(ISERROR(AR728),"",IF(AP728=AP727+1,AS727*(1+'Retirement Calculator'!$B$67),AS727))</f>
        <v/>
      </c>
      <c r="AT728" s="43" t="e">
        <f>IF(ISERROR(AS728),"",FV((1+'Retirement Calculator'!$B$57)^(1/12)-1,AR728,-AS728,,0))</f>
        <v>#N/A</v>
      </c>
      <c r="AU728" s="47" t="e">
        <f>SUM($AJ$5:AS728)</f>
        <v>#N/A</v>
      </c>
      <c r="AW728" s="43" t="str">
        <f>IF(I728="","",SUM($I$5:I728))</f>
        <v/>
      </c>
      <c r="AY728" s="43" t="str">
        <f t="shared" si="230"/>
        <v/>
      </c>
      <c r="AZ728" s="43" t="e">
        <f t="shared" si="231"/>
        <v>#N/A</v>
      </c>
      <c r="BA728" s="43" t="e">
        <f>IF(BA727&lt;'Retirement Calculator'!$B$68,BA727+1,NA())</f>
        <v>#N/A</v>
      </c>
      <c r="BB728" s="45" t="str">
        <f>IF(ISERROR(BA728),"",IF(AY728=AY727+1,BB727*(1+'Retirement Calculator'!$B$67),BB727))</f>
        <v/>
      </c>
      <c r="BC728" s="43" t="e">
        <f>IF(ISERROR(BB728),"",FV((1+'Retirement Calculator'!$B$58)^(1/12)-1,BA728,-BB728,,0))</f>
        <v>#N/A</v>
      </c>
      <c r="BD728" s="47" t="e">
        <f>SUM($AJ$5:BB728)</f>
        <v>#N/A</v>
      </c>
      <c r="BF728" s="43" t="str">
        <f>IF(O728="","",SUM($O$5:O728))</f>
        <v/>
      </c>
      <c r="BH728" s="43" t="str">
        <f t="shared" si="232"/>
        <v/>
      </c>
      <c r="BI728" s="43" t="e">
        <f t="shared" si="233"/>
        <v>#N/A</v>
      </c>
      <c r="BJ728" s="43" t="e">
        <f>IF(BJ727&lt;'Retirement Calculator'!$B$68,BJ727+1,NA())</f>
        <v>#N/A</v>
      </c>
      <c r="BM728" s="43" t="str">
        <f t="shared" si="234"/>
        <v/>
      </c>
      <c r="BN728" s="43" t="e">
        <f t="shared" si="235"/>
        <v>#N/A</v>
      </c>
      <c r="BO728" s="43" t="e">
        <f>IF(BO727&lt;'Retirement Calculator'!$B$68,BO727+1,NA())</f>
        <v>#N/A</v>
      </c>
      <c r="BR728" s="43" t="str">
        <f t="shared" si="236"/>
        <v/>
      </c>
      <c r="BS728" s="43" t="e">
        <f t="shared" si="237"/>
        <v>#N/A</v>
      </c>
      <c r="BT728" s="43" t="e">
        <f>IF(BT727&lt;'Retirement Calculator'!$B$68,BT727+1,NA())</f>
        <v>#N/A</v>
      </c>
      <c r="BW728" s="43" t="str">
        <f t="shared" si="238"/>
        <v/>
      </c>
      <c r="BX728" s="43" t="e">
        <f t="shared" si="239"/>
        <v>#N/A</v>
      </c>
      <c r="BY728" s="43" t="e">
        <f>IF(BY727&lt;'Retirement Calculator'!$B$68,BY727+1,NA())</f>
        <v>#N/A</v>
      </c>
    </row>
    <row r="729" spans="1:77">
      <c r="A729" s="44"/>
      <c r="B729" s="12" t="e">
        <f xml:space="preserve"> IF(ISERROR(F729),NA(),AI729)</f>
        <v>#N/A</v>
      </c>
      <c r="C729" s="71"/>
      <c r="D729" s="104"/>
      <c r="E729" s="99"/>
      <c r="F729" s="102" t="e">
        <f t="shared" si="223"/>
        <v>#N/A</v>
      </c>
      <c r="G729" s="103" t="str">
        <f>IF(D729="","",(D729+G728)*(1+((1+'Retirement Calculator'!$B$56)^(1/12)-1)))</f>
        <v/>
      </c>
      <c r="H729" s="55" t="str">
        <f>IF(C729="","",FV((1+'Retirement Calculator'!$B$56)^(1/12)-1,AI729,-C729,,0))</f>
        <v/>
      </c>
      <c r="I729" s="71"/>
      <c r="J729" s="99"/>
      <c r="K729" s="99"/>
      <c r="L729" s="102" t="e">
        <f t="shared" si="224"/>
        <v>#N/A</v>
      </c>
      <c r="M729" s="12" t="str">
        <f>IF(I729="","",FV((1+'Retirement Calculator'!$B$57)^(1/12)-1,AR729,-I729,,0))</f>
        <v/>
      </c>
      <c r="N729" s="12" t="str">
        <f>IF(J729="","",(J729+N728)*(1+((1+'Retirement Calculator'!$B$57)^(1/12)-1)))</f>
        <v/>
      </c>
      <c r="O729" s="71"/>
      <c r="P729" s="71"/>
      <c r="Q729" s="99"/>
      <c r="R729" s="69" t="e">
        <f t="shared" si="225"/>
        <v>#N/A</v>
      </c>
      <c r="S729" s="12" t="str">
        <f>IF(O729="","",FV((1+'Retirement Calculator'!$B$58)^(1/12)-1,BA729,-O729,,0))</f>
        <v/>
      </c>
      <c r="T729" s="43" t="str">
        <f>IF(P729="","",(P729+T728)*(1+((1+'Retirement Calculator'!$B$58)^(1/12)-1)))</f>
        <v/>
      </c>
      <c r="U729" s="71"/>
      <c r="V729" s="99"/>
      <c r="W729" s="108" t="str">
        <f>IF(U729="","",(U729+W728)*(1+((1+'Retirement Calculator'!$C$65)^(1/12)-1)))</f>
        <v/>
      </c>
      <c r="X729" s="73">
        <f t="shared" si="220"/>
        <v>0</v>
      </c>
      <c r="Y729" s="83" t="str">
        <f>IF(ISERROR(B729),"",SUM($X$5:X729))</f>
        <v/>
      </c>
      <c r="Z729" s="73">
        <f t="shared" si="221"/>
        <v>0</v>
      </c>
      <c r="AA729" s="83" t="str">
        <f>IF(ISERROR(B729),"",IF(Z729=0,NA(),SUM($Z$5:Z729)))</f>
        <v/>
      </c>
      <c r="AB729" s="83">
        <f t="shared" si="222"/>
        <v>0</v>
      </c>
      <c r="AC729" s="83" t="str">
        <f>IF(ISERROR(B729),"",IF(AB729=0,NA(),SUM($AB$5:AB729)))</f>
        <v/>
      </c>
      <c r="AD729" s="68" t="str">
        <f>IF(ISERROR(AI729),"",IF(AG729=AG728+1,AD728*(1+'Retirement Calculator'!$B$6),AD728))</f>
        <v/>
      </c>
      <c r="AE729" s="135"/>
      <c r="AF729" s="83" t="str">
        <f>IF(AE729="","",NPER((1+'Retirement Calculator'!$B$15)/(1+'Retirement Calculator'!$B$14)-1,-12*AE729,AA729,,1))</f>
        <v/>
      </c>
      <c r="AG729" s="129" t="str">
        <f t="shared" si="226"/>
        <v/>
      </c>
      <c r="AH729" s="43" t="e">
        <f t="shared" si="227"/>
        <v>#N/A</v>
      </c>
      <c r="AI729" s="43" t="e">
        <f>IF(AI728&lt;'Retirement Calculator'!$B$68,AI728+1,NA())</f>
        <v>#N/A</v>
      </c>
      <c r="AJ729" s="47" t="str">
        <f>IF(ISERROR(AI729),"",IF(AG729=AG728+1,AJ728*(1+'Retirement Calculator'!$B$67),AJ728))</f>
        <v/>
      </c>
      <c r="AK729" s="43" t="e">
        <f>IF(ISERROR(AJ729),"",FV((1+'Retirement Calculator'!$B$56)^(1/12)-1,AI729,-AJ729,,0))</f>
        <v>#N/A</v>
      </c>
      <c r="AL729" s="47">
        <f>SUM($AJ$5:AJ729)</f>
        <v>15743347.467671828</v>
      </c>
      <c r="AN729" s="43" t="str">
        <f>IF(C729="","",SUM($C$5:C729))</f>
        <v/>
      </c>
      <c r="AP729" s="43" t="str">
        <f t="shared" si="228"/>
        <v/>
      </c>
      <c r="AQ729" s="43" t="e">
        <f t="shared" si="229"/>
        <v>#N/A</v>
      </c>
      <c r="AR729" s="43" t="e">
        <f>IF(AR728&lt;'Retirement Calculator'!$B$68,AR728+1,NA())</f>
        <v>#N/A</v>
      </c>
      <c r="AS729" s="45" t="str">
        <f>IF(ISERROR(AR729),"",IF(AP729=AP728+1,AS728*(1+'Retirement Calculator'!$B$67),AS728))</f>
        <v/>
      </c>
      <c r="AT729" s="43" t="e">
        <f>IF(ISERROR(AS729),"",FV((1+'Retirement Calculator'!$B$57)^(1/12)-1,AR729,-AS729,,0))</f>
        <v>#N/A</v>
      </c>
      <c r="AU729" s="47" t="e">
        <f>SUM($AJ$5:AS729)</f>
        <v>#N/A</v>
      </c>
      <c r="AW729" s="43" t="str">
        <f>IF(I729="","",SUM($I$5:I729))</f>
        <v/>
      </c>
      <c r="AY729" s="43" t="str">
        <f t="shared" si="230"/>
        <v/>
      </c>
      <c r="AZ729" s="43" t="e">
        <f t="shared" si="231"/>
        <v>#N/A</v>
      </c>
      <c r="BA729" s="43" t="e">
        <f>IF(BA728&lt;'Retirement Calculator'!$B$68,BA728+1,NA())</f>
        <v>#N/A</v>
      </c>
      <c r="BB729" s="45" t="str">
        <f>IF(ISERROR(BA729),"",IF(AY729=AY728+1,BB728*(1+'Retirement Calculator'!$B$67),BB728))</f>
        <v/>
      </c>
      <c r="BC729" s="43" t="e">
        <f>IF(ISERROR(BB729),"",FV((1+'Retirement Calculator'!$B$58)^(1/12)-1,BA729,-BB729,,0))</f>
        <v>#N/A</v>
      </c>
      <c r="BD729" s="47" t="e">
        <f>SUM($AJ$5:BB729)</f>
        <v>#N/A</v>
      </c>
      <c r="BF729" s="43" t="str">
        <f>IF(O729="","",SUM($O$5:O729))</f>
        <v/>
      </c>
      <c r="BH729" s="43" t="str">
        <f t="shared" si="232"/>
        <v/>
      </c>
      <c r="BI729" s="43" t="e">
        <f t="shared" si="233"/>
        <v>#N/A</v>
      </c>
      <c r="BJ729" s="43" t="e">
        <f>IF(BJ728&lt;'Retirement Calculator'!$B$68,BJ728+1,NA())</f>
        <v>#N/A</v>
      </c>
      <c r="BM729" s="43" t="str">
        <f t="shared" si="234"/>
        <v/>
      </c>
      <c r="BN729" s="43" t="e">
        <f t="shared" si="235"/>
        <v>#N/A</v>
      </c>
      <c r="BO729" s="43" t="e">
        <f>IF(BO728&lt;'Retirement Calculator'!$B$68,BO728+1,NA())</f>
        <v>#N/A</v>
      </c>
      <c r="BR729" s="43" t="str">
        <f t="shared" si="236"/>
        <v/>
      </c>
      <c r="BS729" s="43" t="e">
        <f t="shared" si="237"/>
        <v>#N/A</v>
      </c>
      <c r="BT729" s="43" t="e">
        <f>IF(BT728&lt;'Retirement Calculator'!$B$68,BT728+1,NA())</f>
        <v>#N/A</v>
      </c>
      <c r="BW729" s="43" t="str">
        <f t="shared" si="238"/>
        <v/>
      </c>
      <c r="BX729" s="43" t="e">
        <f t="shared" si="239"/>
        <v>#N/A</v>
      </c>
      <c r="BY729" s="43" t="e">
        <f>IF(BY728&lt;'Retirement Calculator'!$B$68,BY728+1,NA())</f>
        <v>#N/A</v>
      </c>
    </row>
    <row r="730" spans="1:77">
      <c r="A730" s="44"/>
      <c r="B730" s="12" t="e">
        <f xml:space="preserve"> IF(ISERROR(F730),NA(),AI730)</f>
        <v>#N/A</v>
      </c>
      <c r="C730" s="71"/>
      <c r="D730" s="104"/>
      <c r="E730" s="99"/>
      <c r="F730" s="102" t="e">
        <f t="shared" si="223"/>
        <v>#N/A</v>
      </c>
      <c r="G730" s="103" t="str">
        <f>IF(D730="","",(D730+G729)*(1+((1+'Retirement Calculator'!$B$56)^(1/12)-1)))</f>
        <v/>
      </c>
      <c r="H730" s="55" t="str">
        <f>IF(C730="","",FV((1+'Retirement Calculator'!$B$56)^(1/12)-1,AI730,-C730,,0))</f>
        <v/>
      </c>
      <c r="I730" s="71"/>
      <c r="J730" s="99"/>
      <c r="K730" s="99"/>
      <c r="L730" s="102" t="e">
        <f t="shared" si="224"/>
        <v>#N/A</v>
      </c>
      <c r="M730" s="12" t="str">
        <f>IF(I730="","",FV((1+'Retirement Calculator'!$B$57)^(1/12)-1,AR730,-I730,,0))</f>
        <v/>
      </c>
      <c r="N730" s="12" t="str">
        <f>IF(J730="","",(J730+N729)*(1+((1+'Retirement Calculator'!$B$57)^(1/12)-1)))</f>
        <v/>
      </c>
      <c r="O730" s="71"/>
      <c r="P730" s="71"/>
      <c r="Q730" s="99"/>
      <c r="R730" s="69" t="e">
        <f t="shared" si="225"/>
        <v>#N/A</v>
      </c>
      <c r="S730" s="12" t="str">
        <f>IF(O730="","",FV((1+'Retirement Calculator'!$B$58)^(1/12)-1,BA730,-O730,,0))</f>
        <v/>
      </c>
      <c r="T730" s="43" t="str">
        <f>IF(P730="","",(P730+T729)*(1+((1+'Retirement Calculator'!$B$58)^(1/12)-1)))</f>
        <v/>
      </c>
      <c r="U730" s="71"/>
      <c r="V730" s="99"/>
      <c r="W730" s="108" t="str">
        <f>IF(U730="","",(U730+W729)*(1+((1+'Retirement Calculator'!$C$65)^(1/12)-1)))</f>
        <v/>
      </c>
      <c r="X730" s="73">
        <f t="shared" si="220"/>
        <v>0</v>
      </c>
      <c r="Y730" s="83" t="str">
        <f>IF(ISERROR(B730),"",SUM($X$5:X730))</f>
        <v/>
      </c>
      <c r="Z730" s="73">
        <f t="shared" si="221"/>
        <v>0</v>
      </c>
      <c r="AA730" s="83" t="str">
        <f>IF(ISERROR(B730),"",IF(Z730=0,NA(),SUM($Z$5:Z730)))</f>
        <v/>
      </c>
      <c r="AB730" s="83">
        <f t="shared" si="222"/>
        <v>0</v>
      </c>
      <c r="AC730" s="83" t="str">
        <f>IF(ISERROR(B730),"",IF(AB730=0,NA(),SUM($AB$5:AB730)))</f>
        <v/>
      </c>
      <c r="AD730" s="68" t="str">
        <f>IF(ISERROR(AI730),"",IF(AG730=AG729+1,AD729*(1+'Retirement Calculator'!$B$6),AD729))</f>
        <v/>
      </c>
      <c r="AE730" s="135"/>
      <c r="AF730" s="83" t="str">
        <f>IF(AE730="","",NPER((1+'Retirement Calculator'!$B$15)/(1+'Retirement Calculator'!$B$14)-1,-12*AE730,AA730,,1))</f>
        <v/>
      </c>
      <c r="AG730" s="129" t="str">
        <f t="shared" si="226"/>
        <v/>
      </c>
      <c r="AH730" s="43" t="e">
        <f t="shared" si="227"/>
        <v>#N/A</v>
      </c>
      <c r="AI730" s="43" t="e">
        <f>IF(AI729&lt;'Retirement Calculator'!$B$68,AI729+1,NA())</f>
        <v>#N/A</v>
      </c>
      <c r="AJ730" s="47" t="str">
        <f>IF(ISERROR(AI730),"",IF(AG730=AG729+1,AJ729*(1+'Retirement Calculator'!$B$67),AJ729))</f>
        <v/>
      </c>
      <c r="AK730" s="43" t="e">
        <f>IF(ISERROR(AJ730),"",FV((1+'Retirement Calculator'!$B$56)^(1/12)-1,AI730,-AJ730,,0))</f>
        <v>#N/A</v>
      </c>
      <c r="AL730" s="47">
        <f>SUM($AJ$5:AJ730)</f>
        <v>15743347.467671828</v>
      </c>
      <c r="AN730" s="43" t="str">
        <f>IF(C730="","",SUM($C$5:C730))</f>
        <v/>
      </c>
      <c r="AP730" s="43" t="str">
        <f t="shared" si="228"/>
        <v/>
      </c>
      <c r="AQ730" s="43" t="e">
        <f t="shared" si="229"/>
        <v>#N/A</v>
      </c>
      <c r="AR730" s="43" t="e">
        <f>IF(AR729&lt;'Retirement Calculator'!$B$68,AR729+1,NA())</f>
        <v>#N/A</v>
      </c>
      <c r="AS730" s="45" t="str">
        <f>IF(ISERROR(AR730),"",IF(AP730=AP729+1,AS729*(1+'Retirement Calculator'!$B$67),AS729))</f>
        <v/>
      </c>
      <c r="AT730" s="43" t="e">
        <f>IF(ISERROR(AS730),"",FV((1+'Retirement Calculator'!$B$57)^(1/12)-1,AR730,-AS730,,0))</f>
        <v>#N/A</v>
      </c>
      <c r="AU730" s="47" t="e">
        <f>SUM($AJ$5:AS730)</f>
        <v>#N/A</v>
      </c>
      <c r="AW730" s="43" t="str">
        <f>IF(I730="","",SUM($I$5:I730))</f>
        <v/>
      </c>
      <c r="AY730" s="43" t="str">
        <f t="shared" si="230"/>
        <v/>
      </c>
      <c r="AZ730" s="43" t="e">
        <f t="shared" si="231"/>
        <v>#N/A</v>
      </c>
      <c r="BA730" s="43" t="e">
        <f>IF(BA729&lt;'Retirement Calculator'!$B$68,BA729+1,NA())</f>
        <v>#N/A</v>
      </c>
      <c r="BB730" s="45" t="str">
        <f>IF(ISERROR(BA730),"",IF(AY730=AY729+1,BB729*(1+'Retirement Calculator'!$B$67),BB729))</f>
        <v/>
      </c>
      <c r="BC730" s="43" t="e">
        <f>IF(ISERROR(BB730),"",FV((1+'Retirement Calculator'!$B$58)^(1/12)-1,BA730,-BB730,,0))</f>
        <v>#N/A</v>
      </c>
      <c r="BD730" s="47" t="e">
        <f>SUM($AJ$5:BB730)</f>
        <v>#N/A</v>
      </c>
      <c r="BF730" s="43" t="str">
        <f>IF(O730="","",SUM($O$5:O730))</f>
        <v/>
      </c>
      <c r="BH730" s="43" t="str">
        <f t="shared" si="232"/>
        <v/>
      </c>
      <c r="BI730" s="43" t="e">
        <f t="shared" si="233"/>
        <v>#N/A</v>
      </c>
      <c r="BJ730" s="43" t="e">
        <f>IF(BJ729&lt;'Retirement Calculator'!$B$68,BJ729+1,NA())</f>
        <v>#N/A</v>
      </c>
      <c r="BM730" s="43" t="str">
        <f t="shared" si="234"/>
        <v/>
      </c>
      <c r="BN730" s="43" t="e">
        <f t="shared" si="235"/>
        <v>#N/A</v>
      </c>
      <c r="BO730" s="43" t="e">
        <f>IF(BO729&lt;'Retirement Calculator'!$B$68,BO729+1,NA())</f>
        <v>#N/A</v>
      </c>
      <c r="BR730" s="43" t="str">
        <f t="shared" si="236"/>
        <v/>
      </c>
      <c r="BS730" s="43" t="e">
        <f t="shared" si="237"/>
        <v>#N/A</v>
      </c>
      <c r="BT730" s="43" t="e">
        <f>IF(BT729&lt;'Retirement Calculator'!$B$68,BT729+1,NA())</f>
        <v>#N/A</v>
      </c>
      <c r="BW730" s="43" t="str">
        <f t="shared" si="238"/>
        <v/>
      </c>
      <c r="BX730" s="43" t="e">
        <f t="shared" si="239"/>
        <v>#N/A</v>
      </c>
      <c r="BY730" s="43" t="e">
        <f>IF(BY729&lt;'Retirement Calculator'!$B$68,BY729+1,NA())</f>
        <v>#N/A</v>
      </c>
    </row>
    <row r="731" spans="1:77">
      <c r="A731" s="44"/>
      <c r="B731" s="12" t="e">
        <f xml:space="preserve"> IF(ISERROR(F731),NA(),AI731)</f>
        <v>#N/A</v>
      </c>
      <c r="C731" s="71"/>
      <c r="D731" s="104"/>
      <c r="E731" s="99"/>
      <c r="F731" s="102" t="e">
        <f t="shared" si="223"/>
        <v>#N/A</v>
      </c>
      <c r="G731" s="103" t="str">
        <f>IF(D731="","",(D731+G730)*(1+((1+'Retirement Calculator'!$B$56)^(1/12)-1)))</f>
        <v/>
      </c>
      <c r="H731" s="55" t="str">
        <f>IF(C731="","",FV((1+'Retirement Calculator'!$B$56)^(1/12)-1,AI731,-C731,,0))</f>
        <v/>
      </c>
      <c r="I731" s="71"/>
      <c r="J731" s="99"/>
      <c r="K731" s="99"/>
      <c r="L731" s="102" t="e">
        <f t="shared" si="224"/>
        <v>#N/A</v>
      </c>
      <c r="M731" s="12" t="str">
        <f>IF(I731="","",FV((1+'Retirement Calculator'!$B$57)^(1/12)-1,AR731,-I731,,0))</f>
        <v/>
      </c>
      <c r="N731" s="12" t="str">
        <f>IF(J731="","",(J731+N730)*(1+((1+'Retirement Calculator'!$B$57)^(1/12)-1)))</f>
        <v/>
      </c>
      <c r="O731" s="71"/>
      <c r="P731" s="71"/>
      <c r="Q731" s="99"/>
      <c r="R731" s="69" t="e">
        <f t="shared" si="225"/>
        <v>#N/A</v>
      </c>
      <c r="S731" s="12" t="str">
        <f>IF(O731="","",FV((1+'Retirement Calculator'!$B$58)^(1/12)-1,BA731,-O731,,0))</f>
        <v/>
      </c>
      <c r="T731" s="43" t="str">
        <f>IF(P731="","",(P731+T730)*(1+((1+'Retirement Calculator'!$B$58)^(1/12)-1)))</f>
        <v/>
      </c>
      <c r="U731" s="71"/>
      <c r="V731" s="99"/>
      <c r="W731" s="108" t="str">
        <f>IF(U731="","",(U731+W730)*(1+((1+'Retirement Calculator'!$C$65)^(1/12)-1)))</f>
        <v/>
      </c>
      <c r="X731" s="73">
        <f t="shared" si="220"/>
        <v>0</v>
      </c>
      <c r="Y731" s="83" t="str">
        <f>IF(ISERROR(B731),"",SUM($X$5:X731))</f>
        <v/>
      </c>
      <c r="Z731" s="73">
        <f t="shared" si="221"/>
        <v>0</v>
      </c>
      <c r="AA731" s="83" t="str">
        <f>IF(ISERROR(B731),"",IF(Z731=0,NA(),SUM($Z$5:Z731)))</f>
        <v/>
      </c>
      <c r="AB731" s="83">
        <f t="shared" si="222"/>
        <v>0</v>
      </c>
      <c r="AC731" s="83" t="str">
        <f>IF(ISERROR(B731),"",IF(AB731=0,NA(),SUM($AB$5:AB731)))</f>
        <v/>
      </c>
      <c r="AD731" s="68" t="str">
        <f>IF(ISERROR(AI731),"",IF(AG731=AG730+1,AD730*(1+'Retirement Calculator'!$B$6),AD730))</f>
        <v/>
      </c>
      <c r="AE731" s="135"/>
      <c r="AF731" s="83" t="str">
        <f>IF(AE731="","",NPER((1+'Retirement Calculator'!$B$15)/(1+'Retirement Calculator'!$B$14)-1,-12*AE731,AA731,,1))</f>
        <v/>
      </c>
      <c r="AG731" s="129" t="str">
        <f t="shared" si="226"/>
        <v/>
      </c>
      <c r="AH731" s="43" t="e">
        <f t="shared" si="227"/>
        <v>#N/A</v>
      </c>
      <c r="AI731" s="43" t="e">
        <f>IF(AI730&lt;'Retirement Calculator'!$B$68,AI730+1,NA())</f>
        <v>#N/A</v>
      </c>
      <c r="AJ731" s="47" t="str">
        <f>IF(ISERROR(AI731),"",IF(AG731=AG730+1,AJ730*(1+'Retirement Calculator'!$B$67),AJ730))</f>
        <v/>
      </c>
      <c r="AK731" s="43" t="e">
        <f>IF(ISERROR(AJ731),"",FV((1+'Retirement Calculator'!$B$56)^(1/12)-1,AI731,-AJ731,,0))</f>
        <v>#N/A</v>
      </c>
      <c r="AL731" s="47">
        <f>SUM($AJ$5:AJ731)</f>
        <v>15743347.467671828</v>
      </c>
      <c r="AN731" s="43" t="str">
        <f>IF(C731="","",SUM($C$5:C731))</f>
        <v/>
      </c>
      <c r="AP731" s="43" t="str">
        <f t="shared" si="228"/>
        <v/>
      </c>
      <c r="AQ731" s="43" t="e">
        <f t="shared" si="229"/>
        <v>#N/A</v>
      </c>
      <c r="AR731" s="43" t="e">
        <f>IF(AR730&lt;'Retirement Calculator'!$B$68,AR730+1,NA())</f>
        <v>#N/A</v>
      </c>
      <c r="AS731" s="45" t="str">
        <f>IF(ISERROR(AR731),"",IF(AP731=AP730+1,AS730*(1+'Retirement Calculator'!$B$67),AS730))</f>
        <v/>
      </c>
      <c r="AT731" s="43" t="e">
        <f>IF(ISERROR(AS731),"",FV((1+'Retirement Calculator'!$B$57)^(1/12)-1,AR731,-AS731,,0))</f>
        <v>#N/A</v>
      </c>
      <c r="AU731" s="47" t="e">
        <f>SUM($AJ$5:AS731)</f>
        <v>#N/A</v>
      </c>
      <c r="AW731" s="43" t="str">
        <f>IF(I731="","",SUM($I$5:I731))</f>
        <v/>
      </c>
      <c r="AY731" s="43" t="str">
        <f t="shared" si="230"/>
        <v/>
      </c>
      <c r="AZ731" s="43" t="e">
        <f t="shared" si="231"/>
        <v>#N/A</v>
      </c>
      <c r="BA731" s="43" t="e">
        <f>IF(BA730&lt;'Retirement Calculator'!$B$68,BA730+1,NA())</f>
        <v>#N/A</v>
      </c>
      <c r="BB731" s="45" t="str">
        <f>IF(ISERROR(BA731),"",IF(AY731=AY730+1,BB730*(1+'Retirement Calculator'!$B$67),BB730))</f>
        <v/>
      </c>
      <c r="BC731" s="43" t="e">
        <f>IF(ISERROR(BB731),"",FV((1+'Retirement Calculator'!$B$58)^(1/12)-1,BA731,-BB731,,0))</f>
        <v>#N/A</v>
      </c>
      <c r="BD731" s="47" t="e">
        <f>SUM($AJ$5:BB731)</f>
        <v>#N/A</v>
      </c>
      <c r="BF731" s="43" t="str">
        <f>IF(O731="","",SUM($O$5:O731))</f>
        <v/>
      </c>
      <c r="BH731" s="43" t="str">
        <f t="shared" si="232"/>
        <v/>
      </c>
      <c r="BI731" s="43" t="e">
        <f t="shared" si="233"/>
        <v>#N/A</v>
      </c>
      <c r="BJ731" s="43" t="e">
        <f>IF(BJ730&lt;'Retirement Calculator'!$B$68,BJ730+1,NA())</f>
        <v>#N/A</v>
      </c>
      <c r="BM731" s="43" t="str">
        <f t="shared" si="234"/>
        <v/>
      </c>
      <c r="BN731" s="43" t="e">
        <f t="shared" si="235"/>
        <v>#N/A</v>
      </c>
      <c r="BO731" s="43" t="e">
        <f>IF(BO730&lt;'Retirement Calculator'!$B$68,BO730+1,NA())</f>
        <v>#N/A</v>
      </c>
      <c r="BR731" s="43" t="str">
        <f t="shared" si="236"/>
        <v/>
      </c>
      <c r="BS731" s="43" t="e">
        <f t="shared" si="237"/>
        <v>#N/A</v>
      </c>
      <c r="BT731" s="43" t="e">
        <f>IF(BT730&lt;'Retirement Calculator'!$B$68,BT730+1,NA())</f>
        <v>#N/A</v>
      </c>
      <c r="BW731" s="43" t="str">
        <f t="shared" si="238"/>
        <v/>
      </c>
      <c r="BX731" s="43" t="e">
        <f t="shared" si="239"/>
        <v>#N/A</v>
      </c>
      <c r="BY731" s="43" t="e">
        <f>IF(BY730&lt;'Retirement Calculator'!$B$68,BY730+1,NA())</f>
        <v>#N/A</v>
      </c>
    </row>
    <row r="732" spans="1:77">
      <c r="A732" s="44"/>
      <c r="B732" s="12" t="e">
        <f xml:space="preserve"> IF(ISERROR(F732),NA(),AI732)</f>
        <v>#N/A</v>
      </c>
      <c r="C732" s="71"/>
      <c r="D732" s="104"/>
      <c r="E732" s="99"/>
      <c r="F732" s="102" t="e">
        <f t="shared" si="223"/>
        <v>#N/A</v>
      </c>
      <c r="G732" s="103" t="str">
        <f>IF(D732="","",(D732+G731)*(1+((1+'Retirement Calculator'!$B$56)^(1/12)-1)))</f>
        <v/>
      </c>
      <c r="H732" s="55" t="str">
        <f>IF(C732="","",FV((1+'Retirement Calculator'!$B$56)^(1/12)-1,AI732,-C732,,0))</f>
        <v/>
      </c>
      <c r="I732" s="71"/>
      <c r="J732" s="99"/>
      <c r="K732" s="99"/>
      <c r="L732" s="102" t="e">
        <f t="shared" si="224"/>
        <v>#N/A</v>
      </c>
      <c r="M732" s="12" t="str">
        <f>IF(I732="","",FV((1+'Retirement Calculator'!$B$57)^(1/12)-1,AR732,-I732,,0))</f>
        <v/>
      </c>
      <c r="N732" s="12" t="str">
        <f>IF(J732="","",(J732+N731)*(1+((1+'Retirement Calculator'!$B$57)^(1/12)-1)))</f>
        <v/>
      </c>
      <c r="O732" s="71"/>
      <c r="P732" s="71"/>
      <c r="Q732" s="99"/>
      <c r="R732" s="69" t="e">
        <f t="shared" si="225"/>
        <v>#N/A</v>
      </c>
      <c r="S732" s="12" t="str">
        <f>IF(O732="","",FV((1+'Retirement Calculator'!$B$58)^(1/12)-1,BA732,-O732,,0))</f>
        <v/>
      </c>
      <c r="T732" s="43" t="str">
        <f>IF(P732="","",(P732+T731)*(1+((1+'Retirement Calculator'!$B$58)^(1/12)-1)))</f>
        <v/>
      </c>
      <c r="U732" s="71"/>
      <c r="V732" s="99"/>
      <c r="W732" s="108" t="str">
        <f>IF(U732="","",(U732+W731)*(1+((1+'Retirement Calculator'!$C$65)^(1/12)-1)))</f>
        <v/>
      </c>
      <c r="X732" s="73">
        <f t="shared" si="220"/>
        <v>0</v>
      </c>
      <c r="Y732" s="83" t="str">
        <f>IF(ISERROR(B732),"",SUM($X$5:X732))</f>
        <v/>
      </c>
      <c r="Z732" s="73">
        <f t="shared" si="221"/>
        <v>0</v>
      </c>
      <c r="AA732" s="83" t="str">
        <f>IF(ISERROR(B732),"",IF(Z732=0,NA(),SUM($Z$5:Z732)))</f>
        <v/>
      </c>
      <c r="AB732" s="83">
        <f t="shared" si="222"/>
        <v>0</v>
      </c>
      <c r="AC732" s="83" t="str">
        <f>IF(ISERROR(B732),"",IF(AB732=0,NA(),SUM($AB$5:AB732)))</f>
        <v/>
      </c>
      <c r="AD732" s="68" t="str">
        <f>IF(ISERROR(AI732),"",IF(AG732=AG731+1,AD731*(1+'Retirement Calculator'!$B$6),AD731))</f>
        <v/>
      </c>
      <c r="AE732" s="135"/>
      <c r="AF732" s="83" t="str">
        <f>IF(AE732="","",NPER((1+'Retirement Calculator'!$B$15)/(1+'Retirement Calculator'!$B$14)-1,-12*AE732,AA732,,1))</f>
        <v/>
      </c>
      <c r="AG732" s="129" t="str">
        <f t="shared" si="226"/>
        <v/>
      </c>
      <c r="AH732" s="43" t="e">
        <f t="shared" si="227"/>
        <v>#N/A</v>
      </c>
      <c r="AI732" s="43" t="e">
        <f>IF(AI731&lt;'Retirement Calculator'!$B$68,AI731+1,NA())</f>
        <v>#N/A</v>
      </c>
      <c r="AJ732" s="47" t="str">
        <f>IF(ISERROR(AI732),"",IF(AG732=AG731+1,AJ731*(1+'Retirement Calculator'!$B$67),AJ731))</f>
        <v/>
      </c>
      <c r="AK732" s="43" t="e">
        <f>IF(ISERROR(AJ732),"",FV((1+'Retirement Calculator'!$B$56)^(1/12)-1,AI732,-AJ732,,0))</f>
        <v>#N/A</v>
      </c>
      <c r="AL732" s="47">
        <f>SUM($AJ$5:AJ732)</f>
        <v>15743347.467671828</v>
      </c>
      <c r="AN732" s="43" t="str">
        <f>IF(C732="","",SUM($C$5:C732))</f>
        <v/>
      </c>
      <c r="AP732" s="43" t="str">
        <f t="shared" si="228"/>
        <v/>
      </c>
      <c r="AQ732" s="43" t="e">
        <f t="shared" si="229"/>
        <v>#N/A</v>
      </c>
      <c r="AR732" s="43" t="e">
        <f>IF(AR731&lt;'Retirement Calculator'!$B$68,AR731+1,NA())</f>
        <v>#N/A</v>
      </c>
      <c r="AS732" s="45" t="str">
        <f>IF(ISERROR(AR732),"",IF(AP732=AP731+1,AS731*(1+'Retirement Calculator'!$B$67),AS731))</f>
        <v/>
      </c>
      <c r="AT732" s="43" t="e">
        <f>IF(ISERROR(AS732),"",FV((1+'Retirement Calculator'!$B$57)^(1/12)-1,AR732,-AS732,,0))</f>
        <v>#N/A</v>
      </c>
      <c r="AU732" s="47" t="e">
        <f>SUM($AJ$5:AS732)</f>
        <v>#N/A</v>
      </c>
      <c r="AW732" s="43" t="str">
        <f>IF(I732="","",SUM($I$5:I732))</f>
        <v/>
      </c>
      <c r="AY732" s="43" t="str">
        <f t="shared" si="230"/>
        <v/>
      </c>
      <c r="AZ732" s="43" t="e">
        <f t="shared" si="231"/>
        <v>#N/A</v>
      </c>
      <c r="BA732" s="43" t="e">
        <f>IF(BA731&lt;'Retirement Calculator'!$B$68,BA731+1,NA())</f>
        <v>#N/A</v>
      </c>
      <c r="BB732" s="45" t="str">
        <f>IF(ISERROR(BA732),"",IF(AY732=AY731+1,BB731*(1+'Retirement Calculator'!$B$67),BB731))</f>
        <v/>
      </c>
      <c r="BC732" s="43" t="e">
        <f>IF(ISERROR(BB732),"",FV((1+'Retirement Calculator'!$B$58)^(1/12)-1,BA732,-BB732,,0))</f>
        <v>#N/A</v>
      </c>
      <c r="BD732" s="47" t="e">
        <f>SUM($AJ$5:BB732)</f>
        <v>#N/A</v>
      </c>
      <c r="BF732" s="43" t="str">
        <f>IF(O732="","",SUM($O$5:O732))</f>
        <v/>
      </c>
      <c r="BH732" s="43" t="str">
        <f t="shared" si="232"/>
        <v/>
      </c>
      <c r="BI732" s="43" t="e">
        <f t="shared" si="233"/>
        <v>#N/A</v>
      </c>
      <c r="BJ732" s="43" t="e">
        <f>IF(BJ731&lt;'Retirement Calculator'!$B$68,BJ731+1,NA())</f>
        <v>#N/A</v>
      </c>
      <c r="BM732" s="43" t="str">
        <f t="shared" si="234"/>
        <v/>
      </c>
      <c r="BN732" s="43" t="e">
        <f t="shared" si="235"/>
        <v>#N/A</v>
      </c>
      <c r="BO732" s="43" t="e">
        <f>IF(BO731&lt;'Retirement Calculator'!$B$68,BO731+1,NA())</f>
        <v>#N/A</v>
      </c>
      <c r="BR732" s="43" t="str">
        <f t="shared" si="236"/>
        <v/>
      </c>
      <c r="BS732" s="43" t="e">
        <f t="shared" si="237"/>
        <v>#N/A</v>
      </c>
      <c r="BT732" s="43" t="e">
        <f>IF(BT731&lt;'Retirement Calculator'!$B$68,BT731+1,NA())</f>
        <v>#N/A</v>
      </c>
      <c r="BW732" s="43" t="str">
        <f t="shared" si="238"/>
        <v/>
      </c>
      <c r="BX732" s="43" t="e">
        <f t="shared" si="239"/>
        <v>#N/A</v>
      </c>
      <c r="BY732" s="43" t="e">
        <f>IF(BY731&lt;'Retirement Calculator'!$B$68,BY731+1,NA())</f>
        <v>#N/A</v>
      </c>
    </row>
    <row r="733" spans="1:77">
      <c r="A733" s="44"/>
      <c r="B733" s="12" t="e">
        <f xml:space="preserve"> IF(ISERROR(F733),NA(),AI733)</f>
        <v>#N/A</v>
      </c>
      <c r="C733" s="71"/>
      <c r="D733" s="104"/>
      <c r="E733" s="99"/>
      <c r="F733" s="102" t="e">
        <f t="shared" si="223"/>
        <v>#N/A</v>
      </c>
      <c r="G733" s="103" t="str">
        <f>IF(D733="","",(D733+G732)*(1+((1+'Retirement Calculator'!$B$56)^(1/12)-1)))</f>
        <v/>
      </c>
      <c r="H733" s="55" t="str">
        <f>IF(C733="","",FV((1+'Retirement Calculator'!$B$56)^(1/12)-1,AI733,-C733,,0))</f>
        <v/>
      </c>
      <c r="I733" s="71"/>
      <c r="J733" s="99"/>
      <c r="K733" s="99"/>
      <c r="L733" s="102" t="e">
        <f t="shared" si="224"/>
        <v>#N/A</v>
      </c>
      <c r="M733" s="12" t="str">
        <f>IF(I733="","",FV((1+'Retirement Calculator'!$B$57)^(1/12)-1,AR733,-I733,,0))</f>
        <v/>
      </c>
      <c r="N733" s="12" t="str">
        <f>IF(J733="","",(J733+N732)*(1+((1+'Retirement Calculator'!$B$57)^(1/12)-1)))</f>
        <v/>
      </c>
      <c r="O733" s="71"/>
      <c r="P733" s="71"/>
      <c r="Q733" s="99"/>
      <c r="R733" s="69" t="e">
        <f t="shared" si="225"/>
        <v>#N/A</v>
      </c>
      <c r="S733" s="12" t="str">
        <f>IF(O733="","",FV((1+'Retirement Calculator'!$B$58)^(1/12)-1,BA733,-O733,,0))</f>
        <v/>
      </c>
      <c r="T733" s="43" t="str">
        <f>IF(P733="","",(P733+T732)*(1+((1+'Retirement Calculator'!$B$58)^(1/12)-1)))</f>
        <v/>
      </c>
      <c r="U733" s="71"/>
      <c r="V733" s="99"/>
      <c r="W733" s="108" t="str">
        <f>IF(U733="","",(U733+W732)*(1+((1+'Retirement Calculator'!$C$65)^(1/12)-1)))</f>
        <v/>
      </c>
      <c r="X733" s="73">
        <f t="shared" si="220"/>
        <v>0</v>
      </c>
      <c r="Y733" s="83" t="str">
        <f>IF(ISERROR(B733),"",SUM($X$5:X733))</f>
        <v/>
      </c>
      <c r="Z733" s="73">
        <f t="shared" si="221"/>
        <v>0</v>
      </c>
      <c r="AA733" s="83" t="str">
        <f>IF(ISERROR(B733),"",IF(Z733=0,NA(),SUM($Z$5:Z733)))</f>
        <v/>
      </c>
      <c r="AB733" s="83">
        <f t="shared" si="222"/>
        <v>0</v>
      </c>
      <c r="AC733" s="83" t="str">
        <f>IF(ISERROR(B733),"",IF(AB733=0,NA(),SUM($AB$5:AB733)))</f>
        <v/>
      </c>
      <c r="AD733" s="68" t="str">
        <f>IF(ISERROR(AI733),"",IF(AG733=AG732+1,AD732*(1+'Retirement Calculator'!$B$6),AD732))</f>
        <v/>
      </c>
      <c r="AE733" s="135"/>
      <c r="AF733" s="83" t="str">
        <f>IF(AE733="","",NPER((1+'Retirement Calculator'!$B$15)/(1+'Retirement Calculator'!$B$14)-1,-12*AE733,AA733,,1))</f>
        <v/>
      </c>
      <c r="AG733" s="129" t="str">
        <f t="shared" si="226"/>
        <v/>
      </c>
      <c r="AH733" s="43" t="e">
        <f t="shared" si="227"/>
        <v>#N/A</v>
      </c>
      <c r="AI733" s="43" t="e">
        <f>IF(AI732&lt;'Retirement Calculator'!$B$68,AI732+1,NA())</f>
        <v>#N/A</v>
      </c>
      <c r="AJ733" s="47" t="str">
        <f>IF(ISERROR(AI733),"",IF(AG733=AG732+1,AJ732*(1+'Retirement Calculator'!$B$67),AJ732))</f>
        <v/>
      </c>
      <c r="AK733" s="43" t="e">
        <f>IF(ISERROR(AJ733),"",FV((1+'Retirement Calculator'!$B$56)^(1/12)-1,AI733,-AJ733,,0))</f>
        <v>#N/A</v>
      </c>
      <c r="AL733" s="47">
        <f>SUM($AJ$5:AJ733)</f>
        <v>15743347.467671828</v>
      </c>
      <c r="AN733" s="43" t="str">
        <f>IF(C733="","",SUM($C$5:C733))</f>
        <v/>
      </c>
      <c r="AP733" s="43" t="str">
        <f t="shared" si="228"/>
        <v/>
      </c>
      <c r="AQ733" s="43" t="e">
        <f t="shared" si="229"/>
        <v>#N/A</v>
      </c>
      <c r="AR733" s="43" t="e">
        <f>IF(AR732&lt;'Retirement Calculator'!$B$68,AR732+1,NA())</f>
        <v>#N/A</v>
      </c>
      <c r="AS733" s="45" t="str">
        <f>IF(ISERROR(AR733),"",IF(AP733=AP732+1,AS732*(1+'Retirement Calculator'!$B$67),AS732))</f>
        <v/>
      </c>
      <c r="AT733" s="43" t="e">
        <f>IF(ISERROR(AS733),"",FV((1+'Retirement Calculator'!$B$57)^(1/12)-1,AR733,-AS733,,0))</f>
        <v>#N/A</v>
      </c>
      <c r="AU733" s="47" t="e">
        <f>SUM($AJ$5:AS733)</f>
        <v>#N/A</v>
      </c>
      <c r="AW733" s="43" t="str">
        <f>IF(I733="","",SUM($I$5:I733))</f>
        <v/>
      </c>
      <c r="AY733" s="43" t="str">
        <f t="shared" si="230"/>
        <v/>
      </c>
      <c r="AZ733" s="43" t="e">
        <f t="shared" si="231"/>
        <v>#N/A</v>
      </c>
      <c r="BA733" s="43" t="e">
        <f>IF(BA732&lt;'Retirement Calculator'!$B$68,BA732+1,NA())</f>
        <v>#N/A</v>
      </c>
      <c r="BB733" s="45" t="str">
        <f>IF(ISERROR(BA733),"",IF(AY733=AY732+1,BB732*(1+'Retirement Calculator'!$B$67),BB732))</f>
        <v/>
      </c>
      <c r="BC733" s="43" t="e">
        <f>IF(ISERROR(BB733),"",FV((1+'Retirement Calculator'!$B$58)^(1/12)-1,BA733,-BB733,,0))</f>
        <v>#N/A</v>
      </c>
      <c r="BD733" s="47" t="e">
        <f>SUM($AJ$5:BB733)</f>
        <v>#N/A</v>
      </c>
      <c r="BF733" s="43" t="str">
        <f>IF(O733="","",SUM($O$5:O733))</f>
        <v/>
      </c>
      <c r="BH733" s="43" t="str">
        <f t="shared" si="232"/>
        <v/>
      </c>
      <c r="BI733" s="43" t="e">
        <f t="shared" si="233"/>
        <v>#N/A</v>
      </c>
      <c r="BJ733" s="43" t="e">
        <f>IF(BJ732&lt;'Retirement Calculator'!$B$68,BJ732+1,NA())</f>
        <v>#N/A</v>
      </c>
      <c r="BM733" s="43" t="str">
        <f t="shared" si="234"/>
        <v/>
      </c>
      <c r="BN733" s="43" t="e">
        <f t="shared" si="235"/>
        <v>#N/A</v>
      </c>
      <c r="BO733" s="43" t="e">
        <f>IF(BO732&lt;'Retirement Calculator'!$B$68,BO732+1,NA())</f>
        <v>#N/A</v>
      </c>
      <c r="BR733" s="43" t="str">
        <f t="shared" si="236"/>
        <v/>
      </c>
      <c r="BS733" s="43" t="e">
        <f t="shared" si="237"/>
        <v>#N/A</v>
      </c>
      <c r="BT733" s="43" t="e">
        <f>IF(BT732&lt;'Retirement Calculator'!$B$68,BT732+1,NA())</f>
        <v>#N/A</v>
      </c>
      <c r="BW733" s="43" t="str">
        <f t="shared" si="238"/>
        <v/>
      </c>
      <c r="BX733" s="43" t="e">
        <f t="shared" si="239"/>
        <v>#N/A</v>
      </c>
      <c r="BY733" s="43" t="e">
        <f>IF(BY732&lt;'Retirement Calculator'!$B$68,BY732+1,NA())</f>
        <v>#N/A</v>
      </c>
    </row>
    <row r="734" spans="1:77">
      <c r="A734" s="44"/>
      <c r="B734" s="12" t="e">
        <f xml:space="preserve"> IF(ISERROR(F734),NA(),AI734)</f>
        <v>#N/A</v>
      </c>
      <c r="C734" s="71"/>
      <c r="D734" s="104"/>
      <c r="E734" s="99"/>
      <c r="F734" s="102" t="e">
        <f t="shared" si="223"/>
        <v>#N/A</v>
      </c>
      <c r="G734" s="103" t="str">
        <f>IF(D734="","",(D734+G733)*(1+((1+'Retirement Calculator'!$B$56)^(1/12)-1)))</f>
        <v/>
      </c>
      <c r="H734" s="55" t="str">
        <f>IF(C734="","",FV((1+'Retirement Calculator'!$B$56)^(1/12)-1,AI734,-C734,,0))</f>
        <v/>
      </c>
      <c r="I734" s="71"/>
      <c r="J734" s="99"/>
      <c r="K734" s="99"/>
      <c r="L734" s="102" t="e">
        <f t="shared" si="224"/>
        <v>#N/A</v>
      </c>
      <c r="M734" s="12" t="str">
        <f>IF(I734="","",FV((1+'Retirement Calculator'!$B$57)^(1/12)-1,AR734,-I734,,0))</f>
        <v/>
      </c>
      <c r="N734" s="12" t="str">
        <f>IF(J734="","",(J734+N733)*(1+((1+'Retirement Calculator'!$B$57)^(1/12)-1)))</f>
        <v/>
      </c>
      <c r="O734" s="71"/>
      <c r="P734" s="71"/>
      <c r="Q734" s="99"/>
      <c r="R734" s="69" t="e">
        <f t="shared" si="225"/>
        <v>#N/A</v>
      </c>
      <c r="S734" s="12" t="str">
        <f>IF(O734="","",FV((1+'Retirement Calculator'!$B$58)^(1/12)-1,BA734,-O734,,0))</f>
        <v/>
      </c>
      <c r="T734" s="43" t="str">
        <f>IF(P734="","",(P734+T733)*(1+((1+'Retirement Calculator'!$B$58)^(1/12)-1)))</f>
        <v/>
      </c>
      <c r="U734" s="71"/>
      <c r="V734" s="99"/>
      <c r="W734" s="108" t="str">
        <f>IF(U734="","",(U734+W733)*(1+((1+'Retirement Calculator'!$C$65)^(1/12)-1)))</f>
        <v/>
      </c>
      <c r="X734" s="73">
        <f t="shared" si="220"/>
        <v>0</v>
      </c>
      <c r="Y734" s="83" t="str">
        <f>IF(ISERROR(B734),"",SUM($X$5:X734))</f>
        <v/>
      </c>
      <c r="Z734" s="73">
        <f t="shared" si="221"/>
        <v>0</v>
      </c>
      <c r="AA734" s="83" t="str">
        <f>IF(ISERROR(B734),"",IF(Z734=0,NA(),SUM($Z$5:Z734)))</f>
        <v/>
      </c>
      <c r="AB734" s="83">
        <f t="shared" si="222"/>
        <v>0</v>
      </c>
      <c r="AC734" s="83" t="str">
        <f>IF(ISERROR(B734),"",IF(AB734=0,NA(),SUM($AB$5:AB734)))</f>
        <v/>
      </c>
      <c r="AD734" s="68" t="str">
        <f>IF(ISERROR(AI734),"",IF(AG734=AG733+1,AD733*(1+'Retirement Calculator'!$B$6),AD733))</f>
        <v/>
      </c>
      <c r="AE734" s="135"/>
      <c r="AF734" s="83" t="str">
        <f>IF(AE734="","",NPER((1+'Retirement Calculator'!$B$15)/(1+'Retirement Calculator'!$B$14)-1,-12*AE734,AA734,,1))</f>
        <v/>
      </c>
      <c r="AG734" s="129" t="str">
        <f t="shared" si="226"/>
        <v/>
      </c>
      <c r="AH734" s="43" t="e">
        <f t="shared" si="227"/>
        <v>#N/A</v>
      </c>
      <c r="AI734" s="43" t="e">
        <f>IF(AI733&lt;'Retirement Calculator'!$B$68,AI733+1,NA())</f>
        <v>#N/A</v>
      </c>
      <c r="AJ734" s="47" t="str">
        <f>IF(ISERROR(AI734),"",IF(AG734=AG733+1,AJ733*(1+'Retirement Calculator'!$B$67),AJ733))</f>
        <v/>
      </c>
      <c r="AK734" s="43" t="e">
        <f>IF(ISERROR(AJ734),"",FV((1+'Retirement Calculator'!$B$56)^(1/12)-1,AI734,-AJ734,,0))</f>
        <v>#N/A</v>
      </c>
      <c r="AL734" s="47">
        <f>SUM($AJ$5:AJ734)</f>
        <v>15743347.467671828</v>
      </c>
      <c r="AN734" s="43" t="str">
        <f>IF(C734="","",SUM($C$5:C734))</f>
        <v/>
      </c>
      <c r="AP734" s="43" t="str">
        <f t="shared" si="228"/>
        <v/>
      </c>
      <c r="AQ734" s="43" t="e">
        <f t="shared" si="229"/>
        <v>#N/A</v>
      </c>
      <c r="AR734" s="43" t="e">
        <f>IF(AR733&lt;'Retirement Calculator'!$B$68,AR733+1,NA())</f>
        <v>#N/A</v>
      </c>
      <c r="AS734" s="45" t="str">
        <f>IF(ISERROR(AR734),"",IF(AP734=AP733+1,AS733*(1+'Retirement Calculator'!$B$67),AS733))</f>
        <v/>
      </c>
      <c r="AT734" s="43" t="e">
        <f>IF(ISERROR(AS734),"",FV((1+'Retirement Calculator'!$B$57)^(1/12)-1,AR734,-AS734,,0))</f>
        <v>#N/A</v>
      </c>
      <c r="AU734" s="47" t="e">
        <f>SUM($AJ$5:AS734)</f>
        <v>#N/A</v>
      </c>
      <c r="AW734" s="43" t="str">
        <f>IF(I734="","",SUM($I$5:I734))</f>
        <v/>
      </c>
      <c r="AY734" s="43" t="str">
        <f t="shared" si="230"/>
        <v/>
      </c>
      <c r="AZ734" s="43" t="e">
        <f t="shared" si="231"/>
        <v>#N/A</v>
      </c>
      <c r="BA734" s="43" t="e">
        <f>IF(BA733&lt;'Retirement Calculator'!$B$68,BA733+1,NA())</f>
        <v>#N/A</v>
      </c>
      <c r="BB734" s="45" t="str">
        <f>IF(ISERROR(BA734),"",IF(AY734=AY733+1,BB733*(1+'Retirement Calculator'!$B$67),BB733))</f>
        <v/>
      </c>
      <c r="BC734" s="43" t="e">
        <f>IF(ISERROR(BB734),"",FV((1+'Retirement Calculator'!$B$58)^(1/12)-1,BA734,-BB734,,0))</f>
        <v>#N/A</v>
      </c>
      <c r="BD734" s="47" t="e">
        <f>SUM($AJ$5:BB734)</f>
        <v>#N/A</v>
      </c>
      <c r="BF734" s="43" t="str">
        <f>IF(O734="","",SUM($O$5:O734))</f>
        <v/>
      </c>
      <c r="BH734" s="43" t="str">
        <f t="shared" si="232"/>
        <v/>
      </c>
      <c r="BI734" s="43" t="e">
        <f t="shared" si="233"/>
        <v>#N/A</v>
      </c>
      <c r="BJ734" s="43" t="e">
        <f>IF(BJ733&lt;'Retirement Calculator'!$B$68,BJ733+1,NA())</f>
        <v>#N/A</v>
      </c>
      <c r="BM734" s="43" t="str">
        <f t="shared" si="234"/>
        <v/>
      </c>
      <c r="BN734" s="43" t="e">
        <f t="shared" si="235"/>
        <v>#N/A</v>
      </c>
      <c r="BO734" s="43" t="e">
        <f>IF(BO733&lt;'Retirement Calculator'!$B$68,BO733+1,NA())</f>
        <v>#N/A</v>
      </c>
      <c r="BR734" s="43" t="str">
        <f t="shared" si="236"/>
        <v/>
      </c>
      <c r="BS734" s="43" t="e">
        <f t="shared" si="237"/>
        <v>#N/A</v>
      </c>
      <c r="BT734" s="43" t="e">
        <f>IF(BT733&lt;'Retirement Calculator'!$B$68,BT733+1,NA())</f>
        <v>#N/A</v>
      </c>
      <c r="BW734" s="43" t="str">
        <f t="shared" si="238"/>
        <v/>
      </c>
      <c r="BX734" s="43" t="e">
        <f t="shared" si="239"/>
        <v>#N/A</v>
      </c>
      <c r="BY734" s="43" t="e">
        <f>IF(BY733&lt;'Retirement Calculator'!$B$68,BY733+1,NA())</f>
        <v>#N/A</v>
      </c>
    </row>
    <row r="735" spans="1:77">
      <c r="A735" s="44"/>
      <c r="B735" s="12" t="e">
        <f xml:space="preserve"> IF(ISERROR(F735),NA(),AI735)</f>
        <v>#N/A</v>
      </c>
      <c r="C735" s="71"/>
      <c r="D735" s="104"/>
      <c r="E735" s="99"/>
      <c r="F735" s="102" t="e">
        <f t="shared" si="223"/>
        <v>#N/A</v>
      </c>
      <c r="G735" s="103" t="str">
        <f>IF(D735="","",(D735+G734)*(1+((1+'Retirement Calculator'!$B$56)^(1/12)-1)))</f>
        <v/>
      </c>
      <c r="H735" s="55" t="str">
        <f>IF(C735="","",FV((1+'Retirement Calculator'!$B$56)^(1/12)-1,AI735,-C735,,0))</f>
        <v/>
      </c>
      <c r="I735" s="71"/>
      <c r="J735" s="99"/>
      <c r="K735" s="99"/>
      <c r="L735" s="102" t="e">
        <f t="shared" si="224"/>
        <v>#N/A</v>
      </c>
      <c r="M735" s="12" t="str">
        <f>IF(I735="","",FV((1+'Retirement Calculator'!$B$57)^(1/12)-1,AR735,-I735,,0))</f>
        <v/>
      </c>
      <c r="N735" s="12" t="str">
        <f>IF(J735="","",(J735+N734)*(1+((1+'Retirement Calculator'!$B$57)^(1/12)-1)))</f>
        <v/>
      </c>
      <c r="O735" s="71"/>
      <c r="P735" s="71"/>
      <c r="Q735" s="99"/>
      <c r="R735" s="69" t="e">
        <f t="shared" si="225"/>
        <v>#N/A</v>
      </c>
      <c r="S735" s="12" t="str">
        <f>IF(O735="","",FV((1+'Retirement Calculator'!$B$58)^(1/12)-1,BA735,-O735,,0))</f>
        <v/>
      </c>
      <c r="T735" s="43" t="str">
        <f>IF(P735="","",(P735+T734)*(1+((1+'Retirement Calculator'!$B$58)^(1/12)-1)))</f>
        <v/>
      </c>
      <c r="U735" s="71"/>
      <c r="V735" s="99"/>
      <c r="W735" s="108" t="str">
        <f>IF(U735="","",(U735+W734)*(1+((1+'Retirement Calculator'!$C$65)^(1/12)-1)))</f>
        <v/>
      </c>
      <c r="X735" s="73">
        <f t="shared" si="220"/>
        <v>0</v>
      </c>
      <c r="Y735" s="83" t="str">
        <f>IF(ISERROR(B735),"",SUM($X$5:X735))</f>
        <v/>
      </c>
      <c r="Z735" s="73">
        <f t="shared" si="221"/>
        <v>0</v>
      </c>
      <c r="AA735" s="83" t="str">
        <f>IF(ISERROR(B735),"",IF(Z735=0,NA(),SUM($Z$5:Z735)))</f>
        <v/>
      </c>
      <c r="AB735" s="83">
        <f t="shared" si="222"/>
        <v>0</v>
      </c>
      <c r="AC735" s="83" t="str">
        <f>IF(ISERROR(B735),"",IF(AB735=0,NA(),SUM($AB$5:AB735)))</f>
        <v/>
      </c>
      <c r="AD735" s="68" t="str">
        <f>IF(ISERROR(AI735),"",IF(AG735=AG734+1,AD734*(1+'Retirement Calculator'!$B$6),AD734))</f>
        <v/>
      </c>
      <c r="AE735" s="135"/>
      <c r="AF735" s="83" t="str">
        <f>IF(AE735="","",NPER((1+'Retirement Calculator'!$B$15)/(1+'Retirement Calculator'!$B$14)-1,-12*AE735,AA735,,1))</f>
        <v/>
      </c>
      <c r="AG735" s="129" t="str">
        <f t="shared" si="226"/>
        <v/>
      </c>
      <c r="AH735" s="43" t="e">
        <f t="shared" si="227"/>
        <v>#N/A</v>
      </c>
      <c r="AI735" s="43" t="e">
        <f>IF(AI734&lt;'Retirement Calculator'!$B$68,AI734+1,NA())</f>
        <v>#N/A</v>
      </c>
      <c r="AJ735" s="47" t="str">
        <f>IF(ISERROR(AI735),"",IF(AG735=AG734+1,AJ734*(1+'Retirement Calculator'!$B$67),AJ734))</f>
        <v/>
      </c>
      <c r="AK735" s="43" t="e">
        <f>IF(ISERROR(AJ735),"",FV((1+'Retirement Calculator'!$B$56)^(1/12)-1,AI735,-AJ735,,0))</f>
        <v>#N/A</v>
      </c>
      <c r="AL735" s="47">
        <f>SUM($AJ$5:AJ735)</f>
        <v>15743347.467671828</v>
      </c>
      <c r="AN735" s="43" t="str">
        <f>IF(C735="","",SUM($C$5:C735))</f>
        <v/>
      </c>
      <c r="AP735" s="43" t="str">
        <f t="shared" si="228"/>
        <v/>
      </c>
      <c r="AQ735" s="43" t="e">
        <f t="shared" si="229"/>
        <v>#N/A</v>
      </c>
      <c r="AR735" s="43" t="e">
        <f>IF(AR734&lt;'Retirement Calculator'!$B$68,AR734+1,NA())</f>
        <v>#N/A</v>
      </c>
      <c r="AS735" s="45" t="str">
        <f>IF(ISERROR(AR735),"",IF(AP735=AP734+1,AS734*(1+'Retirement Calculator'!$B$67),AS734))</f>
        <v/>
      </c>
      <c r="AT735" s="43" t="e">
        <f>IF(ISERROR(AS735),"",FV((1+'Retirement Calculator'!$B$57)^(1/12)-1,AR735,-AS735,,0))</f>
        <v>#N/A</v>
      </c>
      <c r="AU735" s="47" t="e">
        <f>SUM($AJ$5:AS735)</f>
        <v>#N/A</v>
      </c>
      <c r="AW735" s="43" t="str">
        <f>IF(I735="","",SUM($I$5:I735))</f>
        <v/>
      </c>
      <c r="AY735" s="43" t="str">
        <f t="shared" si="230"/>
        <v/>
      </c>
      <c r="AZ735" s="43" t="e">
        <f t="shared" si="231"/>
        <v>#N/A</v>
      </c>
      <c r="BA735" s="43" t="e">
        <f>IF(BA734&lt;'Retirement Calculator'!$B$68,BA734+1,NA())</f>
        <v>#N/A</v>
      </c>
      <c r="BB735" s="45" t="str">
        <f>IF(ISERROR(BA735),"",IF(AY735=AY734+1,BB734*(1+'Retirement Calculator'!$B$67),BB734))</f>
        <v/>
      </c>
      <c r="BC735" s="43" t="e">
        <f>IF(ISERROR(BB735),"",FV((1+'Retirement Calculator'!$B$58)^(1/12)-1,BA735,-BB735,,0))</f>
        <v>#N/A</v>
      </c>
      <c r="BD735" s="47" t="e">
        <f>SUM($AJ$5:BB735)</f>
        <v>#N/A</v>
      </c>
      <c r="BF735" s="43" t="str">
        <f>IF(O735="","",SUM($O$5:O735))</f>
        <v/>
      </c>
      <c r="BH735" s="43" t="str">
        <f t="shared" si="232"/>
        <v/>
      </c>
      <c r="BI735" s="43" t="e">
        <f t="shared" si="233"/>
        <v>#N/A</v>
      </c>
      <c r="BJ735" s="43" t="e">
        <f>IF(BJ734&lt;'Retirement Calculator'!$B$68,BJ734+1,NA())</f>
        <v>#N/A</v>
      </c>
      <c r="BM735" s="43" t="str">
        <f t="shared" si="234"/>
        <v/>
      </c>
      <c r="BN735" s="43" t="e">
        <f t="shared" si="235"/>
        <v>#N/A</v>
      </c>
      <c r="BO735" s="43" t="e">
        <f>IF(BO734&lt;'Retirement Calculator'!$B$68,BO734+1,NA())</f>
        <v>#N/A</v>
      </c>
      <c r="BR735" s="43" t="str">
        <f t="shared" si="236"/>
        <v/>
      </c>
      <c r="BS735" s="43" t="e">
        <f t="shared" si="237"/>
        <v>#N/A</v>
      </c>
      <c r="BT735" s="43" t="e">
        <f>IF(BT734&lt;'Retirement Calculator'!$B$68,BT734+1,NA())</f>
        <v>#N/A</v>
      </c>
      <c r="BW735" s="43" t="str">
        <f t="shared" si="238"/>
        <v/>
      </c>
      <c r="BX735" s="43" t="e">
        <f t="shared" si="239"/>
        <v>#N/A</v>
      </c>
      <c r="BY735" s="43" t="e">
        <f>IF(BY734&lt;'Retirement Calculator'!$B$68,BY734+1,NA())</f>
        <v>#N/A</v>
      </c>
    </row>
    <row r="736" spans="1:77">
      <c r="A736" s="44"/>
      <c r="B736" s="12" t="e">
        <f xml:space="preserve"> IF(ISERROR(F736),NA(),AI736)</f>
        <v>#N/A</v>
      </c>
      <c r="C736" s="71"/>
      <c r="D736" s="104"/>
      <c r="E736" s="99"/>
      <c r="F736" s="102" t="e">
        <f t="shared" si="223"/>
        <v>#N/A</v>
      </c>
      <c r="G736" s="103" t="str">
        <f>IF(D736="","",(D736+G735)*(1+((1+'Retirement Calculator'!$B$56)^(1/12)-1)))</f>
        <v/>
      </c>
      <c r="H736" s="55" t="str">
        <f>IF(C736="","",FV((1+'Retirement Calculator'!$B$56)^(1/12)-1,AI736,-C736,,0))</f>
        <v/>
      </c>
      <c r="I736" s="71"/>
      <c r="J736" s="99"/>
      <c r="K736" s="99"/>
      <c r="L736" s="102" t="e">
        <f t="shared" si="224"/>
        <v>#N/A</v>
      </c>
      <c r="M736" s="12" t="str">
        <f>IF(I736="","",FV((1+'Retirement Calculator'!$B$57)^(1/12)-1,AR736,-I736,,0))</f>
        <v/>
      </c>
      <c r="N736" s="12" t="str">
        <f>IF(J736="","",(J736+N735)*(1+((1+'Retirement Calculator'!$B$57)^(1/12)-1)))</f>
        <v/>
      </c>
      <c r="O736" s="71"/>
      <c r="P736" s="71"/>
      <c r="Q736" s="99"/>
      <c r="R736" s="69" t="e">
        <f t="shared" si="225"/>
        <v>#N/A</v>
      </c>
      <c r="S736" s="12" t="str">
        <f>IF(O736="","",FV((1+'Retirement Calculator'!$B$58)^(1/12)-1,BA736,-O736,,0))</f>
        <v/>
      </c>
      <c r="T736" s="43" t="str">
        <f>IF(P736="","",(P736+T735)*(1+((1+'Retirement Calculator'!$B$58)^(1/12)-1)))</f>
        <v/>
      </c>
      <c r="U736" s="71"/>
      <c r="V736" s="99"/>
      <c r="W736" s="108" t="str">
        <f>IF(U736="","",(U736+W735)*(1+((1+'Retirement Calculator'!$C$65)^(1/12)-1)))</f>
        <v/>
      </c>
      <c r="X736" s="73">
        <f t="shared" si="220"/>
        <v>0</v>
      </c>
      <c r="Y736" s="83" t="str">
        <f>IF(ISERROR(B736),"",SUM($X$5:X736))</f>
        <v/>
      </c>
      <c r="Z736" s="73">
        <f t="shared" si="221"/>
        <v>0</v>
      </c>
      <c r="AA736" s="83" t="str">
        <f>IF(ISERROR(B736),"",IF(Z736=0,NA(),SUM($Z$5:Z736)))</f>
        <v/>
      </c>
      <c r="AB736" s="83">
        <f t="shared" si="222"/>
        <v>0</v>
      </c>
      <c r="AC736" s="83" t="str">
        <f>IF(ISERROR(B736),"",IF(AB736=0,NA(),SUM($AB$5:AB736)))</f>
        <v/>
      </c>
      <c r="AD736" s="68" t="str">
        <f>IF(ISERROR(AI736),"",IF(AG736=AG735+1,AD735*(1+'Retirement Calculator'!$B$6),AD735))</f>
        <v/>
      </c>
      <c r="AE736" s="135"/>
      <c r="AF736" s="83" t="str">
        <f>IF(AE736="","",NPER((1+'Retirement Calculator'!$B$15)/(1+'Retirement Calculator'!$B$14)-1,-12*AE736,AA736,,1))</f>
        <v/>
      </c>
      <c r="AG736" s="129" t="str">
        <f t="shared" si="226"/>
        <v/>
      </c>
      <c r="AH736" s="43" t="e">
        <f t="shared" si="227"/>
        <v>#N/A</v>
      </c>
      <c r="AI736" s="43" t="e">
        <f>IF(AI735&lt;'Retirement Calculator'!$B$68,AI735+1,NA())</f>
        <v>#N/A</v>
      </c>
      <c r="AJ736" s="47" t="str">
        <f>IF(ISERROR(AI736),"",IF(AG736=AG735+1,AJ735*(1+'Retirement Calculator'!$B$67),AJ735))</f>
        <v/>
      </c>
      <c r="AK736" s="43" t="e">
        <f>IF(ISERROR(AJ736),"",FV((1+'Retirement Calculator'!$B$56)^(1/12)-1,AI736,-AJ736,,0))</f>
        <v>#N/A</v>
      </c>
      <c r="AL736" s="47">
        <f>SUM($AJ$5:AJ736)</f>
        <v>15743347.467671828</v>
      </c>
      <c r="AN736" s="43" t="str">
        <f>IF(C736="","",SUM($C$5:C736))</f>
        <v/>
      </c>
      <c r="AP736" s="43" t="str">
        <f t="shared" si="228"/>
        <v/>
      </c>
      <c r="AQ736" s="43" t="e">
        <f t="shared" si="229"/>
        <v>#N/A</v>
      </c>
      <c r="AR736" s="43" t="e">
        <f>IF(AR735&lt;'Retirement Calculator'!$B$68,AR735+1,NA())</f>
        <v>#N/A</v>
      </c>
      <c r="AS736" s="45" t="str">
        <f>IF(ISERROR(AR736),"",IF(AP736=AP735+1,AS735*(1+'Retirement Calculator'!$B$67),AS735))</f>
        <v/>
      </c>
      <c r="AT736" s="43" t="e">
        <f>IF(ISERROR(AS736),"",FV((1+'Retirement Calculator'!$B$57)^(1/12)-1,AR736,-AS736,,0))</f>
        <v>#N/A</v>
      </c>
      <c r="AU736" s="47" t="e">
        <f>SUM($AJ$5:AS736)</f>
        <v>#N/A</v>
      </c>
      <c r="AW736" s="43" t="str">
        <f>IF(I736="","",SUM($I$5:I736))</f>
        <v/>
      </c>
      <c r="AY736" s="43" t="str">
        <f t="shared" si="230"/>
        <v/>
      </c>
      <c r="AZ736" s="43" t="e">
        <f t="shared" si="231"/>
        <v>#N/A</v>
      </c>
      <c r="BA736" s="43" t="e">
        <f>IF(BA735&lt;'Retirement Calculator'!$B$68,BA735+1,NA())</f>
        <v>#N/A</v>
      </c>
      <c r="BB736" s="45" t="str">
        <f>IF(ISERROR(BA736),"",IF(AY736=AY735+1,BB735*(1+'Retirement Calculator'!$B$67),BB735))</f>
        <v/>
      </c>
      <c r="BC736" s="43" t="e">
        <f>IF(ISERROR(BB736),"",FV((1+'Retirement Calculator'!$B$58)^(1/12)-1,BA736,-BB736,,0))</f>
        <v>#N/A</v>
      </c>
      <c r="BD736" s="47" t="e">
        <f>SUM($AJ$5:BB736)</f>
        <v>#N/A</v>
      </c>
      <c r="BF736" s="43" t="str">
        <f>IF(O736="","",SUM($O$5:O736))</f>
        <v/>
      </c>
      <c r="BH736" s="43" t="str">
        <f t="shared" si="232"/>
        <v/>
      </c>
      <c r="BI736" s="43" t="e">
        <f t="shared" si="233"/>
        <v>#N/A</v>
      </c>
      <c r="BJ736" s="43" t="e">
        <f>IF(BJ735&lt;'Retirement Calculator'!$B$68,BJ735+1,NA())</f>
        <v>#N/A</v>
      </c>
      <c r="BM736" s="43" t="str">
        <f t="shared" si="234"/>
        <v/>
      </c>
      <c r="BN736" s="43" t="e">
        <f t="shared" si="235"/>
        <v>#N/A</v>
      </c>
      <c r="BO736" s="43" t="e">
        <f>IF(BO735&lt;'Retirement Calculator'!$B$68,BO735+1,NA())</f>
        <v>#N/A</v>
      </c>
      <c r="BR736" s="43" t="str">
        <f t="shared" si="236"/>
        <v/>
      </c>
      <c r="BS736" s="43" t="e">
        <f t="shared" si="237"/>
        <v>#N/A</v>
      </c>
      <c r="BT736" s="43" t="e">
        <f>IF(BT735&lt;'Retirement Calculator'!$B$68,BT735+1,NA())</f>
        <v>#N/A</v>
      </c>
      <c r="BW736" s="43" t="str">
        <f t="shared" si="238"/>
        <v/>
      </c>
      <c r="BX736" s="43" t="e">
        <f t="shared" si="239"/>
        <v>#N/A</v>
      </c>
      <c r="BY736" s="43" t="e">
        <f>IF(BY735&lt;'Retirement Calculator'!$B$68,BY735+1,NA())</f>
        <v>#N/A</v>
      </c>
    </row>
    <row r="737" spans="1:77">
      <c r="A737" s="44"/>
      <c r="B737" s="12" t="e">
        <f xml:space="preserve"> IF(ISERROR(F737),NA(),AI737)</f>
        <v>#N/A</v>
      </c>
      <c r="C737" s="71"/>
      <c r="D737" s="104"/>
      <c r="E737" s="99"/>
      <c r="F737" s="102" t="e">
        <f t="shared" si="223"/>
        <v>#N/A</v>
      </c>
      <c r="G737" s="103" t="str">
        <f>IF(D737="","",(D737+G736)*(1+((1+'Retirement Calculator'!$B$56)^(1/12)-1)))</f>
        <v/>
      </c>
      <c r="H737" s="55" t="str">
        <f>IF(C737="","",FV((1+'Retirement Calculator'!$B$56)^(1/12)-1,AI737,-C737,,0))</f>
        <v/>
      </c>
      <c r="I737" s="71"/>
      <c r="J737" s="99"/>
      <c r="K737" s="99"/>
      <c r="L737" s="102" t="e">
        <f t="shared" si="224"/>
        <v>#N/A</v>
      </c>
      <c r="M737" s="12" t="str">
        <f>IF(I737="","",FV((1+'Retirement Calculator'!$B$57)^(1/12)-1,AR737,-I737,,0))</f>
        <v/>
      </c>
      <c r="N737" s="12" t="str">
        <f>IF(J737="","",(J737+N736)*(1+((1+'Retirement Calculator'!$B$57)^(1/12)-1)))</f>
        <v/>
      </c>
      <c r="O737" s="71"/>
      <c r="P737" s="71"/>
      <c r="Q737" s="99"/>
      <c r="R737" s="69" t="e">
        <f t="shared" si="225"/>
        <v>#N/A</v>
      </c>
      <c r="S737" s="12" t="str">
        <f>IF(O737="","",FV((1+'Retirement Calculator'!$B$58)^(1/12)-1,BA737,-O737,,0))</f>
        <v/>
      </c>
      <c r="T737" s="43" t="str">
        <f>IF(P737="","",(P737+T736)*(1+((1+'Retirement Calculator'!$B$58)^(1/12)-1)))</f>
        <v/>
      </c>
      <c r="U737" s="71"/>
      <c r="V737" s="99"/>
      <c r="W737" s="108" t="str">
        <f>IF(U737="","",(U737+W736)*(1+((1+'Retirement Calculator'!$C$65)^(1/12)-1)))</f>
        <v/>
      </c>
      <c r="X737" s="73">
        <f t="shared" si="220"/>
        <v>0</v>
      </c>
      <c r="Y737" s="83" t="str">
        <f>IF(ISERROR(B737),"",SUM($X$5:X737))</f>
        <v/>
      </c>
      <c r="Z737" s="73">
        <f t="shared" si="221"/>
        <v>0</v>
      </c>
      <c r="AA737" s="83" t="str">
        <f>IF(ISERROR(B737),"",IF(Z737=0,NA(),SUM($Z$5:Z737)))</f>
        <v/>
      </c>
      <c r="AB737" s="83">
        <f t="shared" si="222"/>
        <v>0</v>
      </c>
      <c r="AC737" s="83" t="str">
        <f>IF(ISERROR(B737),"",IF(AB737=0,NA(),SUM($AB$5:AB737)))</f>
        <v/>
      </c>
      <c r="AD737" s="68" t="str">
        <f>IF(ISERROR(AI737),"",IF(AG737=AG736+1,AD736*(1+'Retirement Calculator'!$B$6),AD736))</f>
        <v/>
      </c>
      <c r="AE737" s="135"/>
      <c r="AF737" s="83" t="str">
        <f>IF(AE737="","",NPER((1+'Retirement Calculator'!$B$15)/(1+'Retirement Calculator'!$B$14)-1,-12*AE737,AA737,,1))</f>
        <v/>
      </c>
      <c r="AG737" s="129" t="str">
        <f t="shared" si="226"/>
        <v/>
      </c>
      <c r="AH737" s="43" t="e">
        <f t="shared" si="227"/>
        <v>#N/A</v>
      </c>
      <c r="AI737" s="43" t="e">
        <f>IF(AI736&lt;'Retirement Calculator'!$B$68,AI736+1,NA())</f>
        <v>#N/A</v>
      </c>
      <c r="AJ737" s="47" t="str">
        <f>IF(ISERROR(AI737),"",IF(AG737=AG736+1,AJ736*(1+'Retirement Calculator'!$B$67),AJ736))</f>
        <v/>
      </c>
      <c r="AK737" s="43" t="e">
        <f>IF(ISERROR(AJ737),"",FV((1+'Retirement Calculator'!$B$56)^(1/12)-1,AI737,-AJ737,,0))</f>
        <v>#N/A</v>
      </c>
      <c r="AL737" s="47">
        <f>SUM($AJ$5:AJ737)</f>
        <v>15743347.467671828</v>
      </c>
      <c r="AN737" s="43" t="str">
        <f>IF(C737="","",SUM($C$5:C737))</f>
        <v/>
      </c>
      <c r="AP737" s="43" t="str">
        <f t="shared" si="228"/>
        <v/>
      </c>
      <c r="AQ737" s="43" t="e">
        <f t="shared" si="229"/>
        <v>#N/A</v>
      </c>
      <c r="AR737" s="43" t="e">
        <f>IF(AR736&lt;'Retirement Calculator'!$B$68,AR736+1,NA())</f>
        <v>#N/A</v>
      </c>
      <c r="AS737" s="45" t="str">
        <f>IF(ISERROR(AR737),"",IF(AP737=AP736+1,AS736*(1+'Retirement Calculator'!$B$67),AS736))</f>
        <v/>
      </c>
      <c r="AT737" s="43" t="e">
        <f>IF(ISERROR(AS737),"",FV((1+'Retirement Calculator'!$B$57)^(1/12)-1,AR737,-AS737,,0))</f>
        <v>#N/A</v>
      </c>
      <c r="AU737" s="47" t="e">
        <f>SUM($AJ$5:AS737)</f>
        <v>#N/A</v>
      </c>
      <c r="AW737" s="43" t="str">
        <f>IF(I737="","",SUM($I$5:I737))</f>
        <v/>
      </c>
      <c r="AY737" s="43" t="str">
        <f t="shared" si="230"/>
        <v/>
      </c>
      <c r="AZ737" s="43" t="e">
        <f t="shared" si="231"/>
        <v>#N/A</v>
      </c>
      <c r="BA737" s="43" t="e">
        <f>IF(BA736&lt;'Retirement Calculator'!$B$68,BA736+1,NA())</f>
        <v>#N/A</v>
      </c>
      <c r="BB737" s="45" t="str">
        <f>IF(ISERROR(BA737),"",IF(AY737=AY736+1,BB736*(1+'Retirement Calculator'!$B$67),BB736))</f>
        <v/>
      </c>
      <c r="BC737" s="43" t="e">
        <f>IF(ISERROR(BB737),"",FV((1+'Retirement Calculator'!$B$58)^(1/12)-1,BA737,-BB737,,0))</f>
        <v>#N/A</v>
      </c>
      <c r="BD737" s="47" t="e">
        <f>SUM($AJ$5:BB737)</f>
        <v>#N/A</v>
      </c>
      <c r="BF737" s="43" t="str">
        <f>IF(O737="","",SUM($O$5:O737))</f>
        <v/>
      </c>
      <c r="BH737" s="43" t="str">
        <f t="shared" si="232"/>
        <v/>
      </c>
      <c r="BI737" s="43" t="e">
        <f t="shared" si="233"/>
        <v>#N/A</v>
      </c>
      <c r="BJ737" s="43" t="e">
        <f>IF(BJ736&lt;'Retirement Calculator'!$B$68,BJ736+1,NA())</f>
        <v>#N/A</v>
      </c>
      <c r="BM737" s="43" t="str">
        <f t="shared" si="234"/>
        <v/>
      </c>
      <c r="BN737" s="43" t="e">
        <f t="shared" si="235"/>
        <v>#N/A</v>
      </c>
      <c r="BO737" s="43" t="e">
        <f>IF(BO736&lt;'Retirement Calculator'!$B$68,BO736+1,NA())</f>
        <v>#N/A</v>
      </c>
      <c r="BR737" s="43" t="str">
        <f t="shared" si="236"/>
        <v/>
      </c>
      <c r="BS737" s="43" t="e">
        <f t="shared" si="237"/>
        <v>#N/A</v>
      </c>
      <c r="BT737" s="43" t="e">
        <f>IF(BT736&lt;'Retirement Calculator'!$B$68,BT736+1,NA())</f>
        <v>#N/A</v>
      </c>
      <c r="BW737" s="43" t="str">
        <f t="shared" si="238"/>
        <v/>
      </c>
      <c r="BX737" s="43" t="e">
        <f t="shared" si="239"/>
        <v>#N/A</v>
      </c>
      <c r="BY737" s="43" t="e">
        <f>IF(BY736&lt;'Retirement Calculator'!$B$68,BY736+1,NA())</f>
        <v>#N/A</v>
      </c>
    </row>
    <row r="738" spans="1:77">
      <c r="A738" s="44"/>
      <c r="B738" s="12" t="e">
        <f xml:space="preserve"> IF(ISERROR(F738),NA(),AI738)</f>
        <v>#N/A</v>
      </c>
      <c r="C738" s="71"/>
      <c r="D738" s="104"/>
      <c r="E738" s="99"/>
      <c r="F738" s="102" t="e">
        <f t="shared" si="223"/>
        <v>#N/A</v>
      </c>
      <c r="G738" s="103" t="str">
        <f>IF(D738="","",(D738+G737)*(1+((1+'Retirement Calculator'!$B$56)^(1/12)-1)))</f>
        <v/>
      </c>
      <c r="H738" s="55" t="str">
        <f>IF(C738="","",FV((1+'Retirement Calculator'!$B$56)^(1/12)-1,AI738,-C738,,0))</f>
        <v/>
      </c>
      <c r="I738" s="71"/>
      <c r="J738" s="99"/>
      <c r="K738" s="99"/>
      <c r="L738" s="102" t="e">
        <f t="shared" si="224"/>
        <v>#N/A</v>
      </c>
      <c r="M738" s="12" t="str">
        <f>IF(I738="","",FV((1+'Retirement Calculator'!$B$57)^(1/12)-1,AR738,-I738,,0))</f>
        <v/>
      </c>
      <c r="N738" s="12" t="str">
        <f>IF(J738="","",(J738+N737)*(1+((1+'Retirement Calculator'!$B$57)^(1/12)-1)))</f>
        <v/>
      </c>
      <c r="O738" s="71"/>
      <c r="P738" s="71"/>
      <c r="Q738" s="99"/>
      <c r="R738" s="69" t="e">
        <f t="shared" si="225"/>
        <v>#N/A</v>
      </c>
      <c r="S738" s="12" t="str">
        <f>IF(O738="","",FV((1+'Retirement Calculator'!$B$58)^(1/12)-1,BA738,-O738,,0))</f>
        <v/>
      </c>
      <c r="T738" s="43" t="str">
        <f>IF(P738="","",(P738+T737)*(1+((1+'Retirement Calculator'!$B$58)^(1/12)-1)))</f>
        <v/>
      </c>
      <c r="U738" s="71"/>
      <c r="V738" s="99"/>
      <c r="W738" s="108" t="str">
        <f>IF(U738="","",(U738+W737)*(1+((1+'Retirement Calculator'!$C$65)^(1/12)-1)))</f>
        <v/>
      </c>
      <c r="X738" s="73">
        <f t="shared" si="220"/>
        <v>0</v>
      </c>
      <c r="Y738" s="83" t="str">
        <f>IF(ISERROR(B738),"",SUM($X$5:X738))</f>
        <v/>
      </c>
      <c r="Z738" s="73">
        <f t="shared" si="221"/>
        <v>0</v>
      </c>
      <c r="AA738" s="83" t="str">
        <f>IF(ISERROR(B738),"",IF(Z738=0,NA(),SUM($Z$5:Z738)))</f>
        <v/>
      </c>
      <c r="AB738" s="83">
        <f t="shared" si="222"/>
        <v>0</v>
      </c>
      <c r="AC738" s="83" t="str">
        <f>IF(ISERROR(B738),"",IF(AB738=0,NA(),SUM($AB$5:AB738)))</f>
        <v/>
      </c>
      <c r="AD738" s="68" t="str">
        <f>IF(ISERROR(AI738),"",IF(AG738=AG737+1,AD737*(1+'Retirement Calculator'!$B$6),AD737))</f>
        <v/>
      </c>
      <c r="AE738" s="135"/>
      <c r="AF738" s="83" t="str">
        <f>IF(AE738="","",NPER((1+'Retirement Calculator'!$B$15)/(1+'Retirement Calculator'!$B$14)-1,-12*AE738,AA738,,1))</f>
        <v/>
      </c>
      <c r="AG738" s="129" t="str">
        <f t="shared" si="226"/>
        <v/>
      </c>
      <c r="AH738" s="43" t="e">
        <f t="shared" si="227"/>
        <v>#N/A</v>
      </c>
      <c r="AI738" s="43" t="e">
        <f>IF(AI737&lt;'Retirement Calculator'!$B$68,AI737+1,NA())</f>
        <v>#N/A</v>
      </c>
      <c r="AJ738" s="47" t="str">
        <f>IF(ISERROR(AI738),"",IF(AG738=AG737+1,AJ737*(1+'Retirement Calculator'!$B$67),AJ737))</f>
        <v/>
      </c>
      <c r="AK738" s="43" t="e">
        <f>IF(ISERROR(AJ738),"",FV((1+'Retirement Calculator'!$B$56)^(1/12)-1,AI738,-AJ738,,0))</f>
        <v>#N/A</v>
      </c>
      <c r="AL738" s="47">
        <f>SUM($AJ$5:AJ738)</f>
        <v>15743347.467671828</v>
      </c>
      <c r="AN738" s="43" t="str">
        <f>IF(C738="","",SUM($C$5:C738))</f>
        <v/>
      </c>
      <c r="AP738" s="43" t="str">
        <f t="shared" si="228"/>
        <v/>
      </c>
      <c r="AQ738" s="43" t="e">
        <f t="shared" si="229"/>
        <v>#N/A</v>
      </c>
      <c r="AR738" s="43" t="e">
        <f>IF(AR737&lt;'Retirement Calculator'!$B$68,AR737+1,NA())</f>
        <v>#N/A</v>
      </c>
      <c r="AS738" s="45" t="str">
        <f>IF(ISERROR(AR738),"",IF(AP738=AP737+1,AS737*(1+'Retirement Calculator'!$B$67),AS737))</f>
        <v/>
      </c>
      <c r="AT738" s="43" t="e">
        <f>IF(ISERROR(AS738),"",FV((1+'Retirement Calculator'!$B$57)^(1/12)-1,AR738,-AS738,,0))</f>
        <v>#N/A</v>
      </c>
      <c r="AU738" s="47" t="e">
        <f>SUM($AJ$5:AS738)</f>
        <v>#N/A</v>
      </c>
      <c r="AW738" s="43" t="str">
        <f>IF(I738="","",SUM($I$5:I738))</f>
        <v/>
      </c>
      <c r="AY738" s="43" t="str">
        <f t="shared" si="230"/>
        <v/>
      </c>
      <c r="AZ738" s="43" t="e">
        <f t="shared" si="231"/>
        <v>#N/A</v>
      </c>
      <c r="BA738" s="43" t="e">
        <f>IF(BA737&lt;'Retirement Calculator'!$B$68,BA737+1,NA())</f>
        <v>#N/A</v>
      </c>
      <c r="BB738" s="45" t="str">
        <f>IF(ISERROR(BA738),"",IF(AY738=AY737+1,BB737*(1+'Retirement Calculator'!$B$67),BB737))</f>
        <v/>
      </c>
      <c r="BC738" s="43" t="e">
        <f>IF(ISERROR(BB738),"",FV((1+'Retirement Calculator'!$B$58)^(1/12)-1,BA738,-BB738,,0))</f>
        <v>#N/A</v>
      </c>
      <c r="BD738" s="47" t="e">
        <f>SUM($AJ$5:BB738)</f>
        <v>#N/A</v>
      </c>
      <c r="BF738" s="43" t="str">
        <f>IF(O738="","",SUM($O$5:O738))</f>
        <v/>
      </c>
      <c r="BH738" s="43" t="str">
        <f t="shared" si="232"/>
        <v/>
      </c>
      <c r="BI738" s="43" t="e">
        <f t="shared" si="233"/>
        <v>#N/A</v>
      </c>
      <c r="BJ738" s="43" t="e">
        <f>IF(BJ737&lt;'Retirement Calculator'!$B$68,BJ737+1,NA())</f>
        <v>#N/A</v>
      </c>
      <c r="BM738" s="43" t="str">
        <f t="shared" si="234"/>
        <v/>
      </c>
      <c r="BN738" s="43" t="e">
        <f t="shared" si="235"/>
        <v>#N/A</v>
      </c>
      <c r="BO738" s="43" t="e">
        <f>IF(BO737&lt;'Retirement Calculator'!$B$68,BO737+1,NA())</f>
        <v>#N/A</v>
      </c>
      <c r="BR738" s="43" t="str">
        <f t="shared" si="236"/>
        <v/>
      </c>
      <c r="BS738" s="43" t="e">
        <f t="shared" si="237"/>
        <v>#N/A</v>
      </c>
      <c r="BT738" s="43" t="e">
        <f>IF(BT737&lt;'Retirement Calculator'!$B$68,BT737+1,NA())</f>
        <v>#N/A</v>
      </c>
      <c r="BW738" s="43" t="str">
        <f t="shared" si="238"/>
        <v/>
      </c>
      <c r="BX738" s="43" t="e">
        <f t="shared" si="239"/>
        <v>#N/A</v>
      </c>
      <c r="BY738" s="43" t="e">
        <f>IF(BY737&lt;'Retirement Calculator'!$B$68,BY737+1,NA())</f>
        <v>#N/A</v>
      </c>
    </row>
    <row r="739" spans="1:77">
      <c r="A739" s="44"/>
      <c r="B739" s="12" t="e">
        <f xml:space="preserve"> IF(ISERROR(F739),NA(),AI739)</f>
        <v>#N/A</v>
      </c>
      <c r="C739" s="71"/>
      <c r="D739" s="104"/>
      <c r="E739" s="99"/>
      <c r="F739" s="102" t="e">
        <f t="shared" si="223"/>
        <v>#N/A</v>
      </c>
      <c r="G739" s="103" t="str">
        <f>IF(D739="","",(D739+G738)*(1+((1+'Retirement Calculator'!$B$56)^(1/12)-1)))</f>
        <v/>
      </c>
      <c r="H739" s="55" t="str">
        <f>IF(C739="","",FV((1+'Retirement Calculator'!$B$56)^(1/12)-1,AI739,-C739,,0))</f>
        <v/>
      </c>
      <c r="I739" s="71"/>
      <c r="J739" s="99"/>
      <c r="K739" s="99"/>
      <c r="L739" s="102" t="e">
        <f t="shared" si="224"/>
        <v>#N/A</v>
      </c>
      <c r="M739" s="12" t="str">
        <f>IF(I739="","",FV((1+'Retirement Calculator'!$B$57)^(1/12)-1,AR739,-I739,,0))</f>
        <v/>
      </c>
      <c r="N739" s="12" t="str">
        <f>IF(J739="","",(J739+N738)*(1+((1+'Retirement Calculator'!$B$57)^(1/12)-1)))</f>
        <v/>
      </c>
      <c r="O739" s="71"/>
      <c r="P739" s="71"/>
      <c r="Q739" s="99"/>
      <c r="R739" s="69" t="e">
        <f t="shared" si="225"/>
        <v>#N/A</v>
      </c>
      <c r="S739" s="12" t="str">
        <f>IF(O739="","",FV((1+'Retirement Calculator'!$B$58)^(1/12)-1,BA739,-O739,,0))</f>
        <v/>
      </c>
      <c r="T739" s="43" t="str">
        <f>IF(P739="","",(P739+T738)*(1+((1+'Retirement Calculator'!$B$58)^(1/12)-1)))</f>
        <v/>
      </c>
      <c r="U739" s="71"/>
      <c r="V739" s="99"/>
      <c r="W739" s="108" t="str">
        <f>IF(U739="","",(U739+W738)*(1+((1+'Retirement Calculator'!$C$65)^(1/12)-1)))</f>
        <v/>
      </c>
      <c r="X739" s="73">
        <f t="shared" si="220"/>
        <v>0</v>
      </c>
      <c r="Y739" s="83" t="str">
        <f>IF(ISERROR(B739),"",SUM($X$5:X739))</f>
        <v/>
      </c>
      <c r="Z739" s="73">
        <f t="shared" si="221"/>
        <v>0</v>
      </c>
      <c r="AA739" s="83" t="str">
        <f>IF(ISERROR(B739),"",IF(Z739=0,NA(),SUM($Z$5:Z739)))</f>
        <v/>
      </c>
      <c r="AB739" s="83">
        <f t="shared" si="222"/>
        <v>0</v>
      </c>
      <c r="AC739" s="83" t="str">
        <f>IF(ISERROR(B739),"",IF(AB739=0,NA(),SUM($AB$5:AB739)))</f>
        <v/>
      </c>
      <c r="AD739" s="68" t="str">
        <f>IF(ISERROR(AI739),"",IF(AG739=AG738+1,AD738*(1+'Retirement Calculator'!$B$6),AD738))</f>
        <v/>
      </c>
      <c r="AE739" s="135"/>
      <c r="AF739" s="83" t="str">
        <f>IF(AE739="","",NPER((1+'Retirement Calculator'!$B$15)/(1+'Retirement Calculator'!$B$14)-1,-12*AE739,AA739,,1))</f>
        <v/>
      </c>
      <c r="AG739" s="129" t="str">
        <f t="shared" si="226"/>
        <v/>
      </c>
      <c r="AH739" s="43" t="e">
        <f t="shared" si="227"/>
        <v>#N/A</v>
      </c>
      <c r="AI739" s="43" t="e">
        <f>IF(AI738&lt;'Retirement Calculator'!$B$68,AI738+1,NA())</f>
        <v>#N/A</v>
      </c>
      <c r="AJ739" s="47" t="str">
        <f>IF(ISERROR(AI739),"",IF(AG739=AG738+1,AJ738*(1+'Retirement Calculator'!$B$67),AJ738))</f>
        <v/>
      </c>
      <c r="AK739" s="43" t="e">
        <f>IF(ISERROR(AJ739),"",FV((1+'Retirement Calculator'!$B$56)^(1/12)-1,AI739,-AJ739,,0))</f>
        <v>#N/A</v>
      </c>
      <c r="AL739" s="47">
        <f>SUM($AJ$5:AJ739)</f>
        <v>15743347.467671828</v>
      </c>
      <c r="AN739" s="43" t="str">
        <f>IF(C739="","",SUM($C$5:C739))</f>
        <v/>
      </c>
      <c r="AP739" s="43" t="str">
        <f t="shared" si="228"/>
        <v/>
      </c>
      <c r="AQ739" s="43" t="e">
        <f t="shared" si="229"/>
        <v>#N/A</v>
      </c>
      <c r="AR739" s="43" t="e">
        <f>IF(AR738&lt;'Retirement Calculator'!$B$68,AR738+1,NA())</f>
        <v>#N/A</v>
      </c>
      <c r="AS739" s="45" t="str">
        <f>IF(ISERROR(AR739),"",IF(AP739=AP738+1,AS738*(1+'Retirement Calculator'!$B$67),AS738))</f>
        <v/>
      </c>
      <c r="AT739" s="43" t="e">
        <f>IF(ISERROR(AS739),"",FV((1+'Retirement Calculator'!$B$57)^(1/12)-1,AR739,-AS739,,0))</f>
        <v>#N/A</v>
      </c>
      <c r="AU739" s="47" t="e">
        <f>SUM($AJ$5:AS739)</f>
        <v>#N/A</v>
      </c>
      <c r="AW739" s="43" t="str">
        <f>IF(I739="","",SUM($I$5:I739))</f>
        <v/>
      </c>
      <c r="AY739" s="43" t="str">
        <f t="shared" si="230"/>
        <v/>
      </c>
      <c r="AZ739" s="43" t="e">
        <f t="shared" si="231"/>
        <v>#N/A</v>
      </c>
      <c r="BA739" s="43" t="e">
        <f>IF(BA738&lt;'Retirement Calculator'!$B$68,BA738+1,NA())</f>
        <v>#N/A</v>
      </c>
      <c r="BB739" s="45" t="str">
        <f>IF(ISERROR(BA739),"",IF(AY739=AY738+1,BB738*(1+'Retirement Calculator'!$B$67),BB738))</f>
        <v/>
      </c>
      <c r="BC739" s="43" t="e">
        <f>IF(ISERROR(BB739),"",FV((1+'Retirement Calculator'!$B$58)^(1/12)-1,BA739,-BB739,,0))</f>
        <v>#N/A</v>
      </c>
      <c r="BD739" s="47" t="e">
        <f>SUM($AJ$5:BB739)</f>
        <v>#N/A</v>
      </c>
      <c r="BF739" s="43" t="str">
        <f>IF(O739="","",SUM($O$5:O739))</f>
        <v/>
      </c>
      <c r="BH739" s="43" t="str">
        <f t="shared" si="232"/>
        <v/>
      </c>
      <c r="BI739" s="43" t="e">
        <f t="shared" si="233"/>
        <v>#N/A</v>
      </c>
      <c r="BJ739" s="43" t="e">
        <f>IF(BJ738&lt;'Retirement Calculator'!$B$68,BJ738+1,NA())</f>
        <v>#N/A</v>
      </c>
      <c r="BM739" s="43" t="str">
        <f t="shared" si="234"/>
        <v/>
      </c>
      <c r="BN739" s="43" t="e">
        <f t="shared" si="235"/>
        <v>#N/A</v>
      </c>
      <c r="BO739" s="43" t="e">
        <f>IF(BO738&lt;'Retirement Calculator'!$B$68,BO738+1,NA())</f>
        <v>#N/A</v>
      </c>
      <c r="BR739" s="43" t="str">
        <f t="shared" si="236"/>
        <v/>
      </c>
      <c r="BS739" s="43" t="e">
        <f t="shared" si="237"/>
        <v>#N/A</v>
      </c>
      <c r="BT739" s="43" t="e">
        <f>IF(BT738&lt;'Retirement Calculator'!$B$68,BT738+1,NA())</f>
        <v>#N/A</v>
      </c>
      <c r="BW739" s="43" t="str">
        <f t="shared" si="238"/>
        <v/>
      </c>
      <c r="BX739" s="43" t="e">
        <f t="shared" si="239"/>
        <v>#N/A</v>
      </c>
      <c r="BY739" s="43" t="e">
        <f>IF(BY738&lt;'Retirement Calculator'!$B$68,BY738+1,NA())</f>
        <v>#N/A</v>
      </c>
    </row>
    <row r="740" spans="1:77">
      <c r="A740" s="44"/>
      <c r="B740" s="12" t="e">
        <f xml:space="preserve"> IF(ISERROR(F740),NA(),AI740)</f>
        <v>#N/A</v>
      </c>
      <c r="C740" s="71"/>
      <c r="D740" s="104"/>
      <c r="E740" s="99"/>
      <c r="F740" s="102" t="e">
        <f t="shared" si="223"/>
        <v>#N/A</v>
      </c>
      <c r="G740" s="103" t="str">
        <f>IF(D740="","",(D740+G739)*(1+((1+'Retirement Calculator'!$B$56)^(1/12)-1)))</f>
        <v/>
      </c>
      <c r="H740" s="55" t="str">
        <f>IF(C740="","",FV((1+'Retirement Calculator'!$B$56)^(1/12)-1,AI740,-C740,,0))</f>
        <v/>
      </c>
      <c r="I740" s="71"/>
      <c r="J740" s="99"/>
      <c r="K740" s="99"/>
      <c r="L740" s="102" t="e">
        <f t="shared" si="224"/>
        <v>#N/A</v>
      </c>
      <c r="M740" s="12" t="str">
        <f>IF(I740="","",FV((1+'Retirement Calculator'!$B$57)^(1/12)-1,AR740,-I740,,0))</f>
        <v/>
      </c>
      <c r="N740" s="12" t="str">
        <f>IF(J740="","",(J740+N739)*(1+((1+'Retirement Calculator'!$B$57)^(1/12)-1)))</f>
        <v/>
      </c>
      <c r="O740" s="71"/>
      <c r="P740" s="71"/>
      <c r="Q740" s="99"/>
      <c r="R740" s="69" t="e">
        <f t="shared" si="225"/>
        <v>#N/A</v>
      </c>
      <c r="S740" s="12" t="str">
        <f>IF(O740="","",FV((1+'Retirement Calculator'!$B$58)^(1/12)-1,BA740,-O740,,0))</f>
        <v/>
      </c>
      <c r="T740" s="43" t="str">
        <f>IF(P740="","",(P740+T739)*(1+((1+'Retirement Calculator'!$B$58)^(1/12)-1)))</f>
        <v/>
      </c>
      <c r="U740" s="71"/>
      <c r="V740" s="99"/>
      <c r="W740" s="108" t="str">
        <f>IF(U740="","",(U740+W739)*(1+((1+'Retirement Calculator'!$C$65)^(1/12)-1)))</f>
        <v/>
      </c>
      <c r="X740" s="73">
        <f t="shared" si="220"/>
        <v>0</v>
      </c>
      <c r="Y740" s="83" t="str">
        <f>IF(ISERROR(B740),"",SUM($X$5:X740))</f>
        <v/>
      </c>
      <c r="Z740" s="73">
        <f t="shared" si="221"/>
        <v>0</v>
      </c>
      <c r="AA740" s="83" t="str">
        <f>IF(ISERROR(B740),"",IF(Z740=0,NA(),SUM($Z$5:Z740)))</f>
        <v/>
      </c>
      <c r="AB740" s="83">
        <f t="shared" si="222"/>
        <v>0</v>
      </c>
      <c r="AC740" s="83" t="str">
        <f>IF(ISERROR(B740),"",IF(AB740=0,NA(),SUM($AB$5:AB740)))</f>
        <v/>
      </c>
      <c r="AD740" s="68" t="str">
        <f>IF(ISERROR(AI740),"",IF(AG740=AG739+1,AD739*(1+'Retirement Calculator'!$B$6),AD739))</f>
        <v/>
      </c>
      <c r="AE740" s="135"/>
      <c r="AF740" s="83" t="str">
        <f>IF(AE740="","",NPER((1+'Retirement Calculator'!$B$15)/(1+'Retirement Calculator'!$B$14)-1,-12*AE740,AA740,,1))</f>
        <v/>
      </c>
      <c r="AG740" s="129" t="str">
        <f t="shared" si="226"/>
        <v/>
      </c>
      <c r="AH740" s="43" t="e">
        <f t="shared" si="227"/>
        <v>#N/A</v>
      </c>
      <c r="AI740" s="43" t="e">
        <f>IF(AI739&lt;'Retirement Calculator'!$B$68,AI739+1,NA())</f>
        <v>#N/A</v>
      </c>
      <c r="AJ740" s="47" t="str">
        <f>IF(ISERROR(AI740),"",IF(AG740=AG739+1,AJ739*(1+'Retirement Calculator'!$B$67),AJ739))</f>
        <v/>
      </c>
      <c r="AK740" s="43" t="e">
        <f>IF(ISERROR(AJ740),"",FV((1+'Retirement Calculator'!$B$56)^(1/12)-1,AI740,-AJ740,,0))</f>
        <v>#N/A</v>
      </c>
      <c r="AL740" s="47">
        <f>SUM($AJ$5:AJ740)</f>
        <v>15743347.467671828</v>
      </c>
      <c r="AN740" s="43" t="str">
        <f>IF(C740="","",SUM($C$5:C740))</f>
        <v/>
      </c>
      <c r="AP740" s="43" t="str">
        <f t="shared" si="228"/>
        <v/>
      </c>
      <c r="AQ740" s="43" t="e">
        <f t="shared" si="229"/>
        <v>#N/A</v>
      </c>
      <c r="AR740" s="43" t="e">
        <f>IF(AR739&lt;'Retirement Calculator'!$B$68,AR739+1,NA())</f>
        <v>#N/A</v>
      </c>
      <c r="AS740" s="45" t="str">
        <f>IF(ISERROR(AR740),"",IF(AP740=AP739+1,AS739*(1+'Retirement Calculator'!$B$67),AS739))</f>
        <v/>
      </c>
      <c r="AT740" s="43" t="e">
        <f>IF(ISERROR(AS740),"",FV((1+'Retirement Calculator'!$B$57)^(1/12)-1,AR740,-AS740,,0))</f>
        <v>#N/A</v>
      </c>
      <c r="AU740" s="47" t="e">
        <f>SUM($AJ$5:AS740)</f>
        <v>#N/A</v>
      </c>
      <c r="AW740" s="43" t="str">
        <f>IF(I740="","",SUM($I$5:I740))</f>
        <v/>
      </c>
      <c r="AY740" s="43" t="str">
        <f t="shared" si="230"/>
        <v/>
      </c>
      <c r="AZ740" s="43" t="e">
        <f t="shared" si="231"/>
        <v>#N/A</v>
      </c>
      <c r="BA740" s="43" t="e">
        <f>IF(BA739&lt;'Retirement Calculator'!$B$68,BA739+1,NA())</f>
        <v>#N/A</v>
      </c>
      <c r="BB740" s="45" t="str">
        <f>IF(ISERROR(BA740),"",IF(AY740=AY739+1,BB739*(1+'Retirement Calculator'!$B$67),BB739))</f>
        <v/>
      </c>
      <c r="BC740" s="43" t="e">
        <f>IF(ISERROR(BB740),"",FV((1+'Retirement Calculator'!$B$58)^(1/12)-1,BA740,-BB740,,0))</f>
        <v>#N/A</v>
      </c>
      <c r="BD740" s="47" t="e">
        <f>SUM($AJ$5:BB740)</f>
        <v>#N/A</v>
      </c>
      <c r="BF740" s="43" t="str">
        <f>IF(O740="","",SUM($O$5:O740))</f>
        <v/>
      </c>
      <c r="BH740" s="43" t="str">
        <f t="shared" si="232"/>
        <v/>
      </c>
      <c r="BI740" s="43" t="e">
        <f t="shared" si="233"/>
        <v>#N/A</v>
      </c>
      <c r="BJ740" s="43" t="e">
        <f>IF(BJ739&lt;'Retirement Calculator'!$B$68,BJ739+1,NA())</f>
        <v>#N/A</v>
      </c>
      <c r="BM740" s="43" t="str">
        <f t="shared" si="234"/>
        <v/>
      </c>
      <c r="BN740" s="43" t="e">
        <f t="shared" si="235"/>
        <v>#N/A</v>
      </c>
      <c r="BO740" s="43" t="e">
        <f>IF(BO739&lt;'Retirement Calculator'!$B$68,BO739+1,NA())</f>
        <v>#N/A</v>
      </c>
      <c r="BR740" s="43" t="str">
        <f t="shared" si="236"/>
        <v/>
      </c>
      <c r="BS740" s="43" t="e">
        <f t="shared" si="237"/>
        <v>#N/A</v>
      </c>
      <c r="BT740" s="43" t="e">
        <f>IF(BT739&lt;'Retirement Calculator'!$B$68,BT739+1,NA())</f>
        <v>#N/A</v>
      </c>
      <c r="BW740" s="43" t="str">
        <f t="shared" si="238"/>
        <v/>
      </c>
      <c r="BX740" s="43" t="e">
        <f t="shared" si="239"/>
        <v>#N/A</v>
      </c>
      <c r="BY740" s="43" t="e">
        <f>IF(BY739&lt;'Retirement Calculator'!$B$68,BY739+1,NA())</f>
        <v>#N/A</v>
      </c>
    </row>
    <row r="741" spans="1:77">
      <c r="A741" s="44"/>
      <c r="B741" s="12" t="e">
        <f xml:space="preserve"> IF(ISERROR(F741),NA(),AI741)</f>
        <v>#N/A</v>
      </c>
      <c r="C741" s="71"/>
      <c r="D741" s="104"/>
      <c r="E741" s="99"/>
      <c r="F741" s="102" t="e">
        <f t="shared" si="223"/>
        <v>#N/A</v>
      </c>
      <c r="G741" s="103" t="str">
        <f>IF(D741="","",(D741+G740)*(1+((1+'Retirement Calculator'!$B$56)^(1/12)-1)))</f>
        <v/>
      </c>
      <c r="H741" s="55" t="str">
        <f>IF(C741="","",FV((1+'Retirement Calculator'!$B$56)^(1/12)-1,AI741,-C741,,0))</f>
        <v/>
      </c>
      <c r="I741" s="71"/>
      <c r="J741" s="99"/>
      <c r="K741" s="99"/>
      <c r="L741" s="102" t="e">
        <f t="shared" si="224"/>
        <v>#N/A</v>
      </c>
      <c r="M741" s="12" t="str">
        <f>IF(I741="","",FV((1+'Retirement Calculator'!$B$57)^(1/12)-1,AR741,-I741,,0))</f>
        <v/>
      </c>
      <c r="N741" s="12" t="str">
        <f>IF(J741="","",(J741+N740)*(1+((1+'Retirement Calculator'!$B$57)^(1/12)-1)))</f>
        <v/>
      </c>
      <c r="O741" s="71"/>
      <c r="P741" s="71"/>
      <c r="Q741" s="99"/>
      <c r="R741" s="69" t="e">
        <f t="shared" si="225"/>
        <v>#N/A</v>
      </c>
      <c r="S741" s="12" t="str">
        <f>IF(O741="","",FV((1+'Retirement Calculator'!$B$58)^(1/12)-1,BA741,-O741,,0))</f>
        <v/>
      </c>
      <c r="T741" s="43" t="str">
        <f>IF(P741="","",(P741+T740)*(1+((1+'Retirement Calculator'!$B$58)^(1/12)-1)))</f>
        <v/>
      </c>
      <c r="U741" s="71"/>
      <c r="V741" s="99"/>
      <c r="W741" s="108" t="str">
        <f>IF(U741="","",(U741+W740)*(1+((1+'Retirement Calculator'!$C$65)^(1/12)-1)))</f>
        <v/>
      </c>
      <c r="X741" s="73">
        <f t="shared" si="220"/>
        <v>0</v>
      </c>
      <c r="Y741" s="83" t="str">
        <f>IF(ISERROR(B741),"",SUM($X$5:X741))</f>
        <v/>
      </c>
      <c r="Z741" s="73">
        <f t="shared" si="221"/>
        <v>0</v>
      </c>
      <c r="AA741" s="83" t="str">
        <f>IF(ISERROR(B741),"",IF(Z741=0,NA(),SUM($Z$5:Z741)))</f>
        <v/>
      </c>
      <c r="AB741" s="83">
        <f t="shared" si="222"/>
        <v>0</v>
      </c>
      <c r="AC741" s="83" t="str">
        <f>IF(ISERROR(B741),"",IF(AB741=0,NA(),SUM($AB$5:AB741)))</f>
        <v/>
      </c>
      <c r="AD741" s="68" t="str">
        <f>IF(ISERROR(AI741),"",IF(AG741=AG740+1,AD740*(1+'Retirement Calculator'!$B$6),AD740))</f>
        <v/>
      </c>
      <c r="AE741" s="135"/>
      <c r="AF741" s="83" t="str">
        <f>IF(AE741="","",NPER((1+'Retirement Calculator'!$B$15)/(1+'Retirement Calculator'!$B$14)-1,-12*AE741,AA741,,1))</f>
        <v/>
      </c>
      <c r="AG741" s="129" t="str">
        <f t="shared" si="226"/>
        <v/>
      </c>
      <c r="AH741" s="43" t="e">
        <f t="shared" si="227"/>
        <v>#N/A</v>
      </c>
      <c r="AI741" s="43" t="e">
        <f>IF(AI740&lt;'Retirement Calculator'!$B$68,AI740+1,NA())</f>
        <v>#N/A</v>
      </c>
      <c r="AJ741" s="47" t="str">
        <f>IF(ISERROR(AI741),"",IF(AG741=AG740+1,AJ740*(1+'Retirement Calculator'!$B$67),AJ740))</f>
        <v/>
      </c>
      <c r="AK741" s="43" t="e">
        <f>IF(ISERROR(AJ741),"",FV((1+'Retirement Calculator'!$B$56)^(1/12)-1,AI741,-AJ741,,0))</f>
        <v>#N/A</v>
      </c>
      <c r="AL741" s="47">
        <f>SUM($AJ$5:AJ741)</f>
        <v>15743347.467671828</v>
      </c>
      <c r="AN741" s="43" t="str">
        <f>IF(C741="","",SUM($C$5:C741))</f>
        <v/>
      </c>
      <c r="AP741" s="43" t="str">
        <f t="shared" si="228"/>
        <v/>
      </c>
      <c r="AQ741" s="43" t="e">
        <f t="shared" si="229"/>
        <v>#N/A</v>
      </c>
      <c r="AR741" s="43" t="e">
        <f>IF(AR740&lt;'Retirement Calculator'!$B$68,AR740+1,NA())</f>
        <v>#N/A</v>
      </c>
      <c r="AS741" s="45" t="str">
        <f>IF(ISERROR(AR741),"",IF(AP741=AP740+1,AS740*(1+'Retirement Calculator'!$B$67),AS740))</f>
        <v/>
      </c>
      <c r="AT741" s="43" t="e">
        <f>IF(ISERROR(AS741),"",FV((1+'Retirement Calculator'!$B$57)^(1/12)-1,AR741,-AS741,,0))</f>
        <v>#N/A</v>
      </c>
      <c r="AU741" s="47" t="e">
        <f>SUM($AJ$5:AS741)</f>
        <v>#N/A</v>
      </c>
      <c r="AW741" s="43" t="str">
        <f>IF(I741="","",SUM($I$5:I741))</f>
        <v/>
      </c>
      <c r="AY741" s="43" t="str">
        <f t="shared" si="230"/>
        <v/>
      </c>
      <c r="AZ741" s="43" t="e">
        <f t="shared" si="231"/>
        <v>#N/A</v>
      </c>
      <c r="BA741" s="43" t="e">
        <f>IF(BA740&lt;'Retirement Calculator'!$B$68,BA740+1,NA())</f>
        <v>#N/A</v>
      </c>
      <c r="BB741" s="45" t="str">
        <f>IF(ISERROR(BA741),"",IF(AY741=AY740+1,BB740*(1+'Retirement Calculator'!$B$67),BB740))</f>
        <v/>
      </c>
      <c r="BC741" s="43" t="e">
        <f>IF(ISERROR(BB741),"",FV((1+'Retirement Calculator'!$B$58)^(1/12)-1,BA741,-BB741,,0))</f>
        <v>#N/A</v>
      </c>
      <c r="BD741" s="47" t="e">
        <f>SUM($AJ$5:BB741)</f>
        <v>#N/A</v>
      </c>
      <c r="BF741" s="43" t="str">
        <f>IF(O741="","",SUM($O$5:O741))</f>
        <v/>
      </c>
      <c r="BH741" s="43" t="str">
        <f t="shared" si="232"/>
        <v/>
      </c>
      <c r="BI741" s="43" t="e">
        <f t="shared" si="233"/>
        <v>#N/A</v>
      </c>
      <c r="BJ741" s="43" t="e">
        <f>IF(BJ740&lt;'Retirement Calculator'!$B$68,BJ740+1,NA())</f>
        <v>#N/A</v>
      </c>
      <c r="BM741" s="43" t="str">
        <f t="shared" si="234"/>
        <v/>
      </c>
      <c r="BN741" s="43" t="e">
        <f t="shared" si="235"/>
        <v>#N/A</v>
      </c>
      <c r="BO741" s="43" t="e">
        <f>IF(BO740&lt;'Retirement Calculator'!$B$68,BO740+1,NA())</f>
        <v>#N/A</v>
      </c>
      <c r="BR741" s="43" t="str">
        <f t="shared" si="236"/>
        <v/>
      </c>
      <c r="BS741" s="43" t="e">
        <f t="shared" si="237"/>
        <v>#N/A</v>
      </c>
      <c r="BT741" s="43" t="e">
        <f>IF(BT740&lt;'Retirement Calculator'!$B$68,BT740+1,NA())</f>
        <v>#N/A</v>
      </c>
      <c r="BW741" s="43" t="str">
        <f t="shared" si="238"/>
        <v/>
      </c>
      <c r="BX741" s="43" t="e">
        <f t="shared" si="239"/>
        <v>#N/A</v>
      </c>
      <c r="BY741" s="43" t="e">
        <f>IF(BY740&lt;'Retirement Calculator'!$B$68,BY740+1,NA())</f>
        <v>#N/A</v>
      </c>
    </row>
    <row r="742" spans="1:77">
      <c r="A742" s="44"/>
      <c r="B742" s="12" t="e">
        <f xml:space="preserve"> IF(ISERROR(F742),NA(),AI742)</f>
        <v>#N/A</v>
      </c>
      <c r="C742" s="71"/>
      <c r="D742" s="104"/>
      <c r="E742" s="99"/>
      <c r="F742" s="102" t="e">
        <f t="shared" si="223"/>
        <v>#N/A</v>
      </c>
      <c r="G742" s="103" t="str">
        <f>IF(D742="","",(D742+G741)*(1+((1+'Retirement Calculator'!$B$56)^(1/12)-1)))</f>
        <v/>
      </c>
      <c r="H742" s="55" t="str">
        <f>IF(C742="","",FV((1+'Retirement Calculator'!$B$56)^(1/12)-1,AI742,-C742,,0))</f>
        <v/>
      </c>
      <c r="I742" s="71"/>
      <c r="J742" s="99"/>
      <c r="K742" s="99"/>
      <c r="L742" s="102" t="e">
        <f t="shared" si="224"/>
        <v>#N/A</v>
      </c>
      <c r="M742" s="12" t="str">
        <f>IF(I742="","",FV((1+'Retirement Calculator'!$B$57)^(1/12)-1,AR742,-I742,,0))</f>
        <v/>
      </c>
      <c r="N742" s="12" t="str">
        <f>IF(J742="","",(J742+N741)*(1+((1+'Retirement Calculator'!$B$57)^(1/12)-1)))</f>
        <v/>
      </c>
      <c r="O742" s="71"/>
      <c r="P742" s="71"/>
      <c r="Q742" s="99"/>
      <c r="R742" s="69" t="e">
        <f t="shared" si="225"/>
        <v>#N/A</v>
      </c>
      <c r="S742" s="12" t="str">
        <f>IF(O742="","",FV((1+'Retirement Calculator'!$B$58)^(1/12)-1,BA742,-O742,,0))</f>
        <v/>
      </c>
      <c r="T742" s="43" t="str">
        <f>IF(P742="","",(P742+T741)*(1+((1+'Retirement Calculator'!$B$58)^(1/12)-1)))</f>
        <v/>
      </c>
      <c r="U742" s="71"/>
      <c r="V742" s="99"/>
      <c r="W742" s="108" t="str">
        <f>IF(U742="","",(U742+W741)*(1+((1+'Retirement Calculator'!$C$65)^(1/12)-1)))</f>
        <v/>
      </c>
      <c r="X742" s="73">
        <f t="shared" si="220"/>
        <v>0</v>
      </c>
      <c r="Y742" s="83" t="str">
        <f>IF(ISERROR(B742),"",SUM($X$5:X742))</f>
        <v/>
      </c>
      <c r="Z742" s="73">
        <f t="shared" si="221"/>
        <v>0</v>
      </c>
      <c r="AA742" s="83" t="str">
        <f>IF(ISERROR(B742),"",IF(Z742=0,NA(),SUM($Z$5:Z742)))</f>
        <v/>
      </c>
      <c r="AB742" s="83">
        <f t="shared" si="222"/>
        <v>0</v>
      </c>
      <c r="AC742" s="83" t="str">
        <f>IF(ISERROR(B742),"",IF(AB742=0,NA(),SUM($AB$5:AB742)))</f>
        <v/>
      </c>
      <c r="AD742" s="68" t="str">
        <f>IF(ISERROR(AI742),"",IF(AG742=AG741+1,AD741*(1+'Retirement Calculator'!$B$6),AD741))</f>
        <v/>
      </c>
      <c r="AE742" s="135"/>
      <c r="AF742" s="83" t="str">
        <f>IF(AE742="","",NPER((1+'Retirement Calculator'!$B$15)/(1+'Retirement Calculator'!$B$14)-1,-12*AE742,AA742,,1))</f>
        <v/>
      </c>
      <c r="AG742" s="129" t="str">
        <f t="shared" si="226"/>
        <v/>
      </c>
      <c r="AH742" s="43" t="e">
        <f t="shared" si="227"/>
        <v>#N/A</v>
      </c>
      <c r="AI742" s="43" t="e">
        <f>IF(AI741&lt;'Retirement Calculator'!$B$68,AI741+1,NA())</f>
        <v>#N/A</v>
      </c>
      <c r="AJ742" s="47" t="str">
        <f>IF(ISERROR(AI742),"",IF(AG742=AG741+1,AJ741*(1+'Retirement Calculator'!$B$67),AJ741))</f>
        <v/>
      </c>
      <c r="AK742" s="43" t="e">
        <f>IF(ISERROR(AJ742),"",FV((1+'Retirement Calculator'!$B$56)^(1/12)-1,AI742,-AJ742,,0))</f>
        <v>#N/A</v>
      </c>
      <c r="AL742" s="47">
        <f>SUM($AJ$5:AJ742)</f>
        <v>15743347.467671828</v>
      </c>
      <c r="AN742" s="43" t="str">
        <f>IF(C742="","",SUM($C$5:C742))</f>
        <v/>
      </c>
      <c r="AP742" s="43" t="str">
        <f t="shared" si="228"/>
        <v/>
      </c>
      <c r="AQ742" s="43" t="e">
        <f t="shared" si="229"/>
        <v>#N/A</v>
      </c>
      <c r="AR742" s="43" t="e">
        <f>IF(AR741&lt;'Retirement Calculator'!$B$68,AR741+1,NA())</f>
        <v>#N/A</v>
      </c>
      <c r="AS742" s="45" t="str">
        <f>IF(ISERROR(AR742),"",IF(AP742=AP741+1,AS741*(1+'Retirement Calculator'!$B$67),AS741))</f>
        <v/>
      </c>
      <c r="AT742" s="43" t="e">
        <f>IF(ISERROR(AS742),"",FV((1+'Retirement Calculator'!$B$57)^(1/12)-1,AR742,-AS742,,0))</f>
        <v>#N/A</v>
      </c>
      <c r="AU742" s="47" t="e">
        <f>SUM($AJ$5:AS742)</f>
        <v>#N/A</v>
      </c>
      <c r="AW742" s="43" t="str">
        <f>IF(I742="","",SUM($I$5:I742))</f>
        <v/>
      </c>
      <c r="AY742" s="43" t="str">
        <f t="shared" si="230"/>
        <v/>
      </c>
      <c r="AZ742" s="43" t="e">
        <f t="shared" si="231"/>
        <v>#N/A</v>
      </c>
      <c r="BA742" s="43" t="e">
        <f>IF(BA741&lt;'Retirement Calculator'!$B$68,BA741+1,NA())</f>
        <v>#N/A</v>
      </c>
      <c r="BB742" s="45" t="str">
        <f>IF(ISERROR(BA742),"",IF(AY742=AY741+1,BB741*(1+'Retirement Calculator'!$B$67),BB741))</f>
        <v/>
      </c>
      <c r="BC742" s="43" t="e">
        <f>IF(ISERROR(BB742),"",FV((1+'Retirement Calculator'!$B$58)^(1/12)-1,BA742,-BB742,,0))</f>
        <v>#N/A</v>
      </c>
      <c r="BD742" s="47" t="e">
        <f>SUM($AJ$5:BB742)</f>
        <v>#N/A</v>
      </c>
      <c r="BF742" s="43" t="str">
        <f>IF(O742="","",SUM($O$5:O742))</f>
        <v/>
      </c>
      <c r="BH742" s="43" t="str">
        <f t="shared" si="232"/>
        <v/>
      </c>
      <c r="BI742" s="43" t="e">
        <f t="shared" si="233"/>
        <v>#N/A</v>
      </c>
      <c r="BJ742" s="43" t="e">
        <f>IF(BJ741&lt;'Retirement Calculator'!$B$68,BJ741+1,NA())</f>
        <v>#N/A</v>
      </c>
      <c r="BM742" s="43" t="str">
        <f t="shared" si="234"/>
        <v/>
      </c>
      <c r="BN742" s="43" t="e">
        <f t="shared" si="235"/>
        <v>#N/A</v>
      </c>
      <c r="BO742" s="43" t="e">
        <f>IF(BO741&lt;'Retirement Calculator'!$B$68,BO741+1,NA())</f>
        <v>#N/A</v>
      </c>
      <c r="BR742" s="43" t="str">
        <f t="shared" si="236"/>
        <v/>
      </c>
      <c r="BS742" s="43" t="e">
        <f t="shared" si="237"/>
        <v>#N/A</v>
      </c>
      <c r="BT742" s="43" t="e">
        <f>IF(BT741&lt;'Retirement Calculator'!$B$68,BT741+1,NA())</f>
        <v>#N/A</v>
      </c>
      <c r="BW742" s="43" t="str">
        <f t="shared" si="238"/>
        <v/>
      </c>
      <c r="BX742" s="43" t="e">
        <f t="shared" si="239"/>
        <v>#N/A</v>
      </c>
      <c r="BY742" s="43" t="e">
        <f>IF(BY741&lt;'Retirement Calculator'!$B$68,BY741+1,NA())</f>
        <v>#N/A</v>
      </c>
    </row>
    <row r="743" spans="1:77">
      <c r="A743" s="44"/>
      <c r="B743" s="12" t="e">
        <f xml:space="preserve"> IF(ISERROR(F743),NA(),AI743)</f>
        <v>#N/A</v>
      </c>
      <c r="C743" s="71"/>
      <c r="D743" s="104"/>
      <c r="E743" s="99"/>
      <c r="F743" s="102" t="e">
        <f t="shared" si="223"/>
        <v>#N/A</v>
      </c>
      <c r="G743" s="103" t="str">
        <f>IF(D743="","",(D743+G742)*(1+((1+'Retirement Calculator'!$B$56)^(1/12)-1)))</f>
        <v/>
      </c>
      <c r="H743" s="55" t="str">
        <f>IF(C743="","",FV((1+'Retirement Calculator'!$B$56)^(1/12)-1,AI743,-C743,,0))</f>
        <v/>
      </c>
      <c r="I743" s="71"/>
      <c r="J743" s="99"/>
      <c r="K743" s="99"/>
      <c r="L743" s="102" t="e">
        <f t="shared" si="224"/>
        <v>#N/A</v>
      </c>
      <c r="M743" s="12" t="str">
        <f>IF(I743="","",FV((1+'Retirement Calculator'!$B$57)^(1/12)-1,AR743,-I743,,0))</f>
        <v/>
      </c>
      <c r="N743" s="12" t="str">
        <f>IF(J743="","",(J743+N742)*(1+((1+'Retirement Calculator'!$B$57)^(1/12)-1)))</f>
        <v/>
      </c>
      <c r="O743" s="71"/>
      <c r="P743" s="71"/>
      <c r="Q743" s="99"/>
      <c r="R743" s="69" t="e">
        <f t="shared" si="225"/>
        <v>#N/A</v>
      </c>
      <c r="S743" s="12" t="str">
        <f>IF(O743="","",FV((1+'Retirement Calculator'!$B$58)^(1/12)-1,BA743,-O743,,0))</f>
        <v/>
      </c>
      <c r="T743" s="43" t="str">
        <f>IF(P743="","",(P743+T742)*(1+((1+'Retirement Calculator'!$B$58)^(1/12)-1)))</f>
        <v/>
      </c>
      <c r="U743" s="71"/>
      <c r="V743" s="99"/>
      <c r="W743" s="108" t="str">
        <f>IF(U743="","",(U743+W742)*(1+((1+'Retirement Calculator'!$C$65)^(1/12)-1)))</f>
        <v/>
      </c>
      <c r="X743" s="73">
        <f t="shared" si="220"/>
        <v>0</v>
      </c>
      <c r="Y743" s="83" t="str">
        <f>IF(ISERROR(B743),"",SUM($X$5:X743))</f>
        <v/>
      </c>
      <c r="Z743" s="73">
        <f t="shared" si="221"/>
        <v>0</v>
      </c>
      <c r="AA743" s="83" t="str">
        <f>IF(ISERROR(B743),"",IF(Z743=0,NA(),SUM($Z$5:Z743)))</f>
        <v/>
      </c>
      <c r="AB743" s="83">
        <f t="shared" si="222"/>
        <v>0</v>
      </c>
      <c r="AC743" s="83" t="str">
        <f>IF(ISERROR(B743),"",IF(AB743=0,NA(),SUM($AB$5:AB743)))</f>
        <v/>
      </c>
      <c r="AD743" s="68" t="str">
        <f>IF(ISERROR(AI743),"",IF(AG743=AG742+1,AD742*(1+'Retirement Calculator'!$B$6),AD742))</f>
        <v/>
      </c>
      <c r="AE743" s="135"/>
      <c r="AF743" s="83" t="str">
        <f>IF(AE743="","",NPER((1+'Retirement Calculator'!$B$15)/(1+'Retirement Calculator'!$B$14)-1,-12*AE743,AA743,,1))</f>
        <v/>
      </c>
      <c r="AG743" s="129" t="str">
        <f t="shared" si="226"/>
        <v/>
      </c>
      <c r="AH743" s="43" t="e">
        <f t="shared" si="227"/>
        <v>#N/A</v>
      </c>
      <c r="AI743" s="43" t="e">
        <f>IF(AI742&lt;'Retirement Calculator'!$B$68,AI742+1,NA())</f>
        <v>#N/A</v>
      </c>
      <c r="AJ743" s="47" t="str">
        <f>IF(ISERROR(AI743),"",IF(AG743=AG742+1,AJ742*(1+'Retirement Calculator'!$B$67),AJ742))</f>
        <v/>
      </c>
      <c r="AK743" s="43" t="e">
        <f>IF(ISERROR(AJ743),"",FV((1+'Retirement Calculator'!$B$56)^(1/12)-1,AI743,-AJ743,,0))</f>
        <v>#N/A</v>
      </c>
      <c r="AL743" s="47">
        <f>SUM($AJ$5:AJ743)</f>
        <v>15743347.467671828</v>
      </c>
      <c r="AN743" s="43" t="str">
        <f>IF(C743="","",SUM($C$5:C743))</f>
        <v/>
      </c>
      <c r="AP743" s="43" t="str">
        <f t="shared" si="228"/>
        <v/>
      </c>
      <c r="AQ743" s="43" t="e">
        <f t="shared" si="229"/>
        <v>#N/A</v>
      </c>
      <c r="AR743" s="43" t="e">
        <f>IF(AR742&lt;'Retirement Calculator'!$B$68,AR742+1,NA())</f>
        <v>#N/A</v>
      </c>
      <c r="AS743" s="45" t="str">
        <f>IF(ISERROR(AR743),"",IF(AP743=AP742+1,AS742*(1+'Retirement Calculator'!$B$67),AS742))</f>
        <v/>
      </c>
      <c r="AT743" s="43" t="e">
        <f>IF(ISERROR(AS743),"",FV((1+'Retirement Calculator'!$B$57)^(1/12)-1,AR743,-AS743,,0))</f>
        <v>#N/A</v>
      </c>
      <c r="AU743" s="47" t="e">
        <f>SUM($AJ$5:AS743)</f>
        <v>#N/A</v>
      </c>
      <c r="AW743" s="43" t="str">
        <f>IF(I743="","",SUM($I$5:I743))</f>
        <v/>
      </c>
      <c r="AY743" s="43" t="str">
        <f t="shared" si="230"/>
        <v/>
      </c>
      <c r="AZ743" s="43" t="e">
        <f t="shared" si="231"/>
        <v>#N/A</v>
      </c>
      <c r="BA743" s="43" t="e">
        <f>IF(BA742&lt;'Retirement Calculator'!$B$68,BA742+1,NA())</f>
        <v>#N/A</v>
      </c>
      <c r="BB743" s="45" t="str">
        <f>IF(ISERROR(BA743),"",IF(AY743=AY742+1,BB742*(1+'Retirement Calculator'!$B$67),BB742))</f>
        <v/>
      </c>
      <c r="BC743" s="43" t="e">
        <f>IF(ISERROR(BB743),"",FV((1+'Retirement Calculator'!$B$58)^(1/12)-1,BA743,-BB743,,0))</f>
        <v>#N/A</v>
      </c>
      <c r="BD743" s="47" t="e">
        <f>SUM($AJ$5:BB743)</f>
        <v>#N/A</v>
      </c>
      <c r="BF743" s="43" t="str">
        <f>IF(O743="","",SUM($O$5:O743))</f>
        <v/>
      </c>
      <c r="BH743" s="43" t="str">
        <f t="shared" si="232"/>
        <v/>
      </c>
      <c r="BI743" s="43" t="e">
        <f t="shared" si="233"/>
        <v>#N/A</v>
      </c>
      <c r="BJ743" s="43" t="e">
        <f>IF(BJ742&lt;'Retirement Calculator'!$B$68,BJ742+1,NA())</f>
        <v>#N/A</v>
      </c>
      <c r="BM743" s="43" t="str">
        <f t="shared" si="234"/>
        <v/>
      </c>
      <c r="BN743" s="43" t="e">
        <f t="shared" si="235"/>
        <v>#N/A</v>
      </c>
      <c r="BO743" s="43" t="e">
        <f>IF(BO742&lt;'Retirement Calculator'!$B$68,BO742+1,NA())</f>
        <v>#N/A</v>
      </c>
      <c r="BR743" s="43" t="str">
        <f t="shared" si="236"/>
        <v/>
      </c>
      <c r="BS743" s="43" t="e">
        <f t="shared" si="237"/>
        <v>#N/A</v>
      </c>
      <c r="BT743" s="43" t="e">
        <f>IF(BT742&lt;'Retirement Calculator'!$B$68,BT742+1,NA())</f>
        <v>#N/A</v>
      </c>
      <c r="BW743" s="43" t="str">
        <f t="shared" si="238"/>
        <v/>
      </c>
      <c r="BX743" s="43" t="e">
        <f t="shared" si="239"/>
        <v>#N/A</v>
      </c>
      <c r="BY743" s="43" t="e">
        <f>IF(BY742&lt;'Retirement Calculator'!$B$68,BY742+1,NA())</f>
        <v>#N/A</v>
      </c>
    </row>
    <row r="744" spans="1:77">
      <c r="A744" s="44"/>
      <c r="B744" s="12" t="e">
        <f xml:space="preserve"> IF(ISERROR(F744),NA(),AI744)</f>
        <v>#N/A</v>
      </c>
      <c r="C744" s="71"/>
      <c r="D744" s="104"/>
      <c r="E744" s="99"/>
      <c r="F744" s="102" t="e">
        <f t="shared" si="223"/>
        <v>#N/A</v>
      </c>
      <c r="G744" s="103" t="str">
        <f>IF(D744="","",(D744+G743)*(1+((1+'Retirement Calculator'!$B$56)^(1/12)-1)))</f>
        <v/>
      </c>
      <c r="H744" s="55" t="str">
        <f>IF(C744="","",FV((1+'Retirement Calculator'!$B$56)^(1/12)-1,AI744,-C744,,0))</f>
        <v/>
      </c>
      <c r="I744" s="71"/>
      <c r="J744" s="99"/>
      <c r="K744" s="99"/>
      <c r="L744" s="102" t="e">
        <f t="shared" si="224"/>
        <v>#N/A</v>
      </c>
      <c r="M744" s="12" t="str">
        <f>IF(I744="","",FV((1+'Retirement Calculator'!$B$57)^(1/12)-1,AR744,-I744,,0))</f>
        <v/>
      </c>
      <c r="N744" s="12" t="str">
        <f>IF(J744="","",(J744+N743)*(1+((1+'Retirement Calculator'!$B$57)^(1/12)-1)))</f>
        <v/>
      </c>
      <c r="O744" s="71"/>
      <c r="P744" s="71"/>
      <c r="Q744" s="99"/>
      <c r="R744" s="69" t="e">
        <f t="shared" si="225"/>
        <v>#N/A</v>
      </c>
      <c r="S744" s="12" t="str">
        <f>IF(O744="","",FV((1+'Retirement Calculator'!$B$58)^(1/12)-1,BA744,-O744,,0))</f>
        <v/>
      </c>
      <c r="T744" s="43" t="str">
        <f>IF(P744="","",(P744+T743)*(1+((1+'Retirement Calculator'!$B$58)^(1/12)-1)))</f>
        <v/>
      </c>
      <c r="U744" s="71"/>
      <c r="V744" s="99"/>
      <c r="W744" s="108" t="str">
        <f>IF(U744="","",(U744+W743)*(1+((1+'Retirement Calculator'!$C$65)^(1/12)-1)))</f>
        <v/>
      </c>
      <c r="X744" s="73">
        <f t="shared" si="220"/>
        <v>0</v>
      </c>
      <c r="Y744" s="83" t="str">
        <f>IF(ISERROR(B744),"",SUM($X$5:X744))</f>
        <v/>
      </c>
      <c r="Z744" s="73">
        <f t="shared" si="221"/>
        <v>0</v>
      </c>
      <c r="AA744" s="83" t="str">
        <f>IF(ISERROR(B744),"",IF(Z744=0,NA(),SUM($Z$5:Z744)))</f>
        <v/>
      </c>
      <c r="AB744" s="83">
        <f t="shared" si="222"/>
        <v>0</v>
      </c>
      <c r="AC744" s="83" t="str">
        <f>IF(ISERROR(B744),"",IF(AB744=0,NA(),SUM($AB$5:AB744)))</f>
        <v/>
      </c>
      <c r="AD744" s="68" t="str">
        <f>IF(ISERROR(AI744),"",IF(AG744=AG743+1,AD743*(1+'Retirement Calculator'!$B$6),AD743))</f>
        <v/>
      </c>
      <c r="AE744" s="135"/>
      <c r="AF744" s="83" t="str">
        <f>IF(AE744="","",NPER((1+'Retirement Calculator'!$B$15)/(1+'Retirement Calculator'!$B$14)-1,-12*AE744,AA744,,1))</f>
        <v/>
      </c>
      <c r="AG744" s="129" t="str">
        <f t="shared" si="226"/>
        <v/>
      </c>
      <c r="AH744" s="43" t="e">
        <f t="shared" si="227"/>
        <v>#N/A</v>
      </c>
      <c r="AI744" s="43" t="e">
        <f>IF(AI743&lt;'Retirement Calculator'!$B$68,AI743+1,NA())</f>
        <v>#N/A</v>
      </c>
      <c r="AJ744" s="47" t="str">
        <f>IF(ISERROR(AI744),"",IF(AG744=AG743+1,AJ743*(1+'Retirement Calculator'!$B$67),AJ743))</f>
        <v/>
      </c>
      <c r="AK744" s="43" t="e">
        <f>IF(ISERROR(AJ744),"",FV((1+'Retirement Calculator'!$B$56)^(1/12)-1,AI744,-AJ744,,0))</f>
        <v>#N/A</v>
      </c>
      <c r="AL744" s="47">
        <f>SUM($AJ$5:AJ744)</f>
        <v>15743347.467671828</v>
      </c>
      <c r="AN744" s="43" t="str">
        <f>IF(C744="","",SUM($C$5:C744))</f>
        <v/>
      </c>
      <c r="AP744" s="43" t="str">
        <f t="shared" si="228"/>
        <v/>
      </c>
      <c r="AQ744" s="43" t="e">
        <f t="shared" si="229"/>
        <v>#N/A</v>
      </c>
      <c r="AR744" s="43" t="e">
        <f>IF(AR743&lt;'Retirement Calculator'!$B$68,AR743+1,NA())</f>
        <v>#N/A</v>
      </c>
      <c r="AS744" s="45" t="str">
        <f>IF(ISERROR(AR744),"",IF(AP744=AP743+1,AS743*(1+'Retirement Calculator'!$B$67),AS743))</f>
        <v/>
      </c>
      <c r="AT744" s="43" t="e">
        <f>IF(ISERROR(AS744),"",FV((1+'Retirement Calculator'!$B$57)^(1/12)-1,AR744,-AS744,,0))</f>
        <v>#N/A</v>
      </c>
      <c r="AU744" s="47" t="e">
        <f>SUM($AJ$5:AS744)</f>
        <v>#N/A</v>
      </c>
      <c r="AW744" s="43" t="str">
        <f>IF(I744="","",SUM($I$5:I744))</f>
        <v/>
      </c>
      <c r="AY744" s="43" t="str">
        <f t="shared" si="230"/>
        <v/>
      </c>
      <c r="AZ744" s="43" t="e">
        <f t="shared" si="231"/>
        <v>#N/A</v>
      </c>
      <c r="BA744" s="43" t="e">
        <f>IF(BA743&lt;'Retirement Calculator'!$B$68,BA743+1,NA())</f>
        <v>#N/A</v>
      </c>
      <c r="BB744" s="45" t="str">
        <f>IF(ISERROR(BA744),"",IF(AY744=AY743+1,BB743*(1+'Retirement Calculator'!$B$67),BB743))</f>
        <v/>
      </c>
      <c r="BC744" s="43" t="e">
        <f>IF(ISERROR(BB744),"",FV((1+'Retirement Calculator'!$B$58)^(1/12)-1,BA744,-BB744,,0))</f>
        <v>#N/A</v>
      </c>
      <c r="BD744" s="47" t="e">
        <f>SUM($AJ$5:BB744)</f>
        <v>#N/A</v>
      </c>
      <c r="BF744" s="43" t="str">
        <f>IF(O744="","",SUM($O$5:O744))</f>
        <v/>
      </c>
      <c r="BH744" s="43" t="str">
        <f t="shared" si="232"/>
        <v/>
      </c>
      <c r="BI744" s="43" t="e">
        <f t="shared" si="233"/>
        <v>#N/A</v>
      </c>
      <c r="BJ744" s="43" t="e">
        <f>IF(BJ743&lt;'Retirement Calculator'!$B$68,BJ743+1,NA())</f>
        <v>#N/A</v>
      </c>
      <c r="BM744" s="43" t="str">
        <f t="shared" si="234"/>
        <v/>
      </c>
      <c r="BN744" s="43" t="e">
        <f t="shared" si="235"/>
        <v>#N/A</v>
      </c>
      <c r="BO744" s="43" t="e">
        <f>IF(BO743&lt;'Retirement Calculator'!$B$68,BO743+1,NA())</f>
        <v>#N/A</v>
      </c>
      <c r="BR744" s="43" t="str">
        <f t="shared" si="236"/>
        <v/>
      </c>
      <c r="BS744" s="43" t="e">
        <f t="shared" si="237"/>
        <v>#N/A</v>
      </c>
      <c r="BT744" s="43" t="e">
        <f>IF(BT743&lt;'Retirement Calculator'!$B$68,BT743+1,NA())</f>
        <v>#N/A</v>
      </c>
      <c r="BW744" s="43" t="str">
        <f t="shared" si="238"/>
        <v/>
      </c>
      <c r="BX744" s="43" t="e">
        <f t="shared" si="239"/>
        <v>#N/A</v>
      </c>
      <c r="BY744" s="43" t="e">
        <f>IF(BY743&lt;'Retirement Calculator'!$B$68,BY743+1,NA())</f>
        <v>#N/A</v>
      </c>
    </row>
    <row r="745" spans="1:77">
      <c r="A745" s="44"/>
      <c r="B745" s="12" t="e">
        <f xml:space="preserve"> IF(ISERROR(F745),NA(),AI745)</f>
        <v>#N/A</v>
      </c>
      <c r="C745" s="71"/>
      <c r="D745" s="104"/>
      <c r="E745" s="99"/>
      <c r="F745" s="102" t="e">
        <f t="shared" si="223"/>
        <v>#N/A</v>
      </c>
      <c r="G745" s="103" t="str">
        <f>IF(D745="","",(D745+G744)*(1+((1+'Retirement Calculator'!$B$56)^(1/12)-1)))</f>
        <v/>
      </c>
      <c r="H745" s="55" t="str">
        <f>IF(C745="","",FV((1+'Retirement Calculator'!$B$56)^(1/12)-1,AI745,-C745,,0))</f>
        <v/>
      </c>
      <c r="I745" s="71"/>
      <c r="J745" s="99"/>
      <c r="K745" s="99"/>
      <c r="L745" s="102" t="e">
        <f t="shared" si="224"/>
        <v>#N/A</v>
      </c>
      <c r="M745" s="12" t="str">
        <f>IF(I745="","",FV((1+'Retirement Calculator'!$B$57)^(1/12)-1,AR745,-I745,,0))</f>
        <v/>
      </c>
      <c r="N745" s="12" t="str">
        <f>IF(J745="","",(J745+N744)*(1+((1+'Retirement Calculator'!$B$57)^(1/12)-1)))</f>
        <v/>
      </c>
      <c r="O745" s="71"/>
      <c r="P745" s="71"/>
      <c r="Q745" s="99"/>
      <c r="R745" s="69" t="e">
        <f t="shared" si="225"/>
        <v>#N/A</v>
      </c>
      <c r="S745" s="12" t="str">
        <f>IF(O745="","",FV((1+'Retirement Calculator'!$B$58)^(1/12)-1,BA745,-O745,,0))</f>
        <v/>
      </c>
      <c r="T745" s="43" t="str">
        <f>IF(P745="","",(P745+T744)*(1+((1+'Retirement Calculator'!$B$58)^(1/12)-1)))</f>
        <v/>
      </c>
      <c r="U745" s="71"/>
      <c r="V745" s="99"/>
      <c r="W745" s="108" t="str">
        <f>IF(U745="","",(U745+W744)*(1+((1+'Retirement Calculator'!$C$65)^(1/12)-1)))</f>
        <v/>
      </c>
      <c r="X745" s="73">
        <f t="shared" si="220"/>
        <v>0</v>
      </c>
      <c r="Y745" s="83" t="str">
        <f>IF(ISERROR(B745),"",SUM($X$5:X745))</f>
        <v/>
      </c>
      <c r="Z745" s="73">
        <f t="shared" si="221"/>
        <v>0</v>
      </c>
      <c r="AA745" s="83" t="str">
        <f>IF(ISERROR(B745),"",IF(Z745=0,NA(),SUM($Z$5:Z745)))</f>
        <v/>
      </c>
      <c r="AB745" s="83">
        <f t="shared" si="222"/>
        <v>0</v>
      </c>
      <c r="AC745" s="83" t="str">
        <f>IF(ISERROR(B745),"",IF(AB745=0,NA(),SUM($AB$5:AB745)))</f>
        <v/>
      </c>
      <c r="AD745" s="68" t="str">
        <f>IF(ISERROR(AI745),"",IF(AG745=AG744+1,AD744*(1+'Retirement Calculator'!$B$6),AD744))</f>
        <v/>
      </c>
      <c r="AE745" s="135"/>
      <c r="AF745" s="83" t="str">
        <f>IF(AE745="","",NPER((1+'Retirement Calculator'!$B$15)/(1+'Retirement Calculator'!$B$14)-1,-12*AE745,AA745,,1))</f>
        <v/>
      </c>
      <c r="AG745" s="129" t="str">
        <f t="shared" si="226"/>
        <v/>
      </c>
      <c r="AH745" s="43" t="e">
        <f t="shared" si="227"/>
        <v>#N/A</v>
      </c>
      <c r="AI745" s="43" t="e">
        <f>IF(AI744&lt;'Retirement Calculator'!$B$68,AI744+1,NA())</f>
        <v>#N/A</v>
      </c>
      <c r="AJ745" s="47" t="str">
        <f>IF(ISERROR(AI745),"",IF(AG745=AG744+1,AJ744*(1+'Retirement Calculator'!$B$67),AJ744))</f>
        <v/>
      </c>
      <c r="AK745" s="43" t="e">
        <f>IF(ISERROR(AJ745),"",FV((1+'Retirement Calculator'!$B$56)^(1/12)-1,AI745,-AJ745,,0))</f>
        <v>#N/A</v>
      </c>
      <c r="AL745" s="47">
        <f>SUM($AJ$5:AJ745)</f>
        <v>15743347.467671828</v>
      </c>
      <c r="AN745" s="43" t="str">
        <f>IF(C745="","",SUM($C$5:C745))</f>
        <v/>
      </c>
      <c r="AP745" s="43" t="str">
        <f t="shared" si="228"/>
        <v/>
      </c>
      <c r="AQ745" s="43" t="e">
        <f t="shared" si="229"/>
        <v>#N/A</v>
      </c>
      <c r="AR745" s="43" t="e">
        <f>IF(AR744&lt;'Retirement Calculator'!$B$68,AR744+1,NA())</f>
        <v>#N/A</v>
      </c>
      <c r="AS745" s="45" t="str">
        <f>IF(ISERROR(AR745),"",IF(AP745=AP744+1,AS744*(1+'Retirement Calculator'!$B$67),AS744))</f>
        <v/>
      </c>
      <c r="AT745" s="43" t="e">
        <f>IF(ISERROR(AS745),"",FV((1+'Retirement Calculator'!$B$57)^(1/12)-1,AR745,-AS745,,0))</f>
        <v>#N/A</v>
      </c>
      <c r="AU745" s="47" t="e">
        <f>SUM($AJ$5:AS745)</f>
        <v>#N/A</v>
      </c>
      <c r="AW745" s="43" t="str">
        <f>IF(I745="","",SUM($I$5:I745))</f>
        <v/>
      </c>
      <c r="AY745" s="43" t="str">
        <f t="shared" si="230"/>
        <v/>
      </c>
      <c r="AZ745" s="43" t="e">
        <f t="shared" si="231"/>
        <v>#N/A</v>
      </c>
      <c r="BA745" s="43" t="e">
        <f>IF(BA744&lt;'Retirement Calculator'!$B$68,BA744+1,NA())</f>
        <v>#N/A</v>
      </c>
      <c r="BB745" s="45" t="str">
        <f>IF(ISERROR(BA745),"",IF(AY745=AY744+1,BB744*(1+'Retirement Calculator'!$B$67),BB744))</f>
        <v/>
      </c>
      <c r="BC745" s="43" t="e">
        <f>IF(ISERROR(BB745),"",FV((1+'Retirement Calculator'!$B$58)^(1/12)-1,BA745,-BB745,,0))</f>
        <v>#N/A</v>
      </c>
      <c r="BD745" s="47" t="e">
        <f>SUM($AJ$5:BB745)</f>
        <v>#N/A</v>
      </c>
      <c r="BF745" s="43" t="str">
        <f>IF(O745="","",SUM($O$5:O745))</f>
        <v/>
      </c>
      <c r="BH745" s="43" t="str">
        <f t="shared" si="232"/>
        <v/>
      </c>
      <c r="BI745" s="43" t="e">
        <f t="shared" si="233"/>
        <v>#N/A</v>
      </c>
      <c r="BJ745" s="43" t="e">
        <f>IF(BJ744&lt;'Retirement Calculator'!$B$68,BJ744+1,NA())</f>
        <v>#N/A</v>
      </c>
      <c r="BM745" s="43" t="str">
        <f t="shared" si="234"/>
        <v/>
      </c>
      <c r="BN745" s="43" t="e">
        <f t="shared" si="235"/>
        <v>#N/A</v>
      </c>
      <c r="BO745" s="43" t="e">
        <f>IF(BO744&lt;'Retirement Calculator'!$B$68,BO744+1,NA())</f>
        <v>#N/A</v>
      </c>
      <c r="BR745" s="43" t="str">
        <f t="shared" si="236"/>
        <v/>
      </c>
      <c r="BS745" s="43" t="e">
        <f t="shared" si="237"/>
        <v>#N/A</v>
      </c>
      <c r="BT745" s="43" t="e">
        <f>IF(BT744&lt;'Retirement Calculator'!$B$68,BT744+1,NA())</f>
        <v>#N/A</v>
      </c>
      <c r="BW745" s="43" t="str">
        <f t="shared" si="238"/>
        <v/>
      </c>
      <c r="BX745" s="43" t="e">
        <f t="shared" si="239"/>
        <v>#N/A</v>
      </c>
      <c r="BY745" s="43" t="e">
        <f>IF(BY744&lt;'Retirement Calculator'!$B$68,BY744+1,NA())</f>
        <v>#N/A</v>
      </c>
    </row>
    <row r="746" spans="1:77">
      <c r="A746" s="44"/>
      <c r="B746" s="12" t="e">
        <f xml:space="preserve"> IF(ISERROR(F746),NA(),AI746)</f>
        <v>#N/A</v>
      </c>
      <c r="C746" s="71"/>
      <c r="D746" s="104"/>
      <c r="E746" s="99"/>
      <c r="F746" s="102" t="e">
        <f t="shared" si="223"/>
        <v>#N/A</v>
      </c>
      <c r="G746" s="103" t="str">
        <f>IF(D746="","",(D746+G745)*(1+((1+'Retirement Calculator'!$B$56)^(1/12)-1)))</f>
        <v/>
      </c>
      <c r="H746" s="55" t="str">
        <f>IF(C746="","",FV((1+'Retirement Calculator'!$B$56)^(1/12)-1,AI746,-C746,,0))</f>
        <v/>
      </c>
      <c r="I746" s="71"/>
      <c r="J746" s="99"/>
      <c r="K746" s="99"/>
      <c r="L746" s="102" t="e">
        <f t="shared" si="224"/>
        <v>#N/A</v>
      </c>
      <c r="M746" s="12" t="str">
        <f>IF(I746="","",FV((1+'Retirement Calculator'!$B$57)^(1/12)-1,AR746,-I746,,0))</f>
        <v/>
      </c>
      <c r="N746" s="12" t="str">
        <f>IF(J746="","",(J746+N745)*(1+((1+'Retirement Calculator'!$B$57)^(1/12)-1)))</f>
        <v/>
      </c>
      <c r="O746" s="71"/>
      <c r="P746" s="71"/>
      <c r="Q746" s="99"/>
      <c r="R746" s="69" t="e">
        <f t="shared" si="225"/>
        <v>#N/A</v>
      </c>
      <c r="S746" s="12" t="str">
        <f>IF(O746="","",FV((1+'Retirement Calculator'!$B$58)^(1/12)-1,BA746,-O746,,0))</f>
        <v/>
      </c>
      <c r="T746" s="43" t="str">
        <f>IF(P746="","",(P746+T745)*(1+((1+'Retirement Calculator'!$B$58)^(1/12)-1)))</f>
        <v/>
      </c>
      <c r="U746" s="71"/>
      <c r="V746" s="99"/>
      <c r="W746" s="108" t="str">
        <f>IF(U746="","",(U746+W745)*(1+((1+'Retirement Calculator'!$C$65)^(1/12)-1)))</f>
        <v/>
      </c>
      <c r="X746" s="73">
        <f t="shared" si="220"/>
        <v>0</v>
      </c>
      <c r="Y746" s="83" t="str">
        <f>IF(ISERROR(B746),"",SUM($X$5:X746))</f>
        <v/>
      </c>
      <c r="Z746" s="73">
        <f t="shared" si="221"/>
        <v>0</v>
      </c>
      <c r="AA746" s="83" t="str">
        <f>IF(ISERROR(B746),"",IF(Z746=0,NA(),SUM($Z$5:Z746)))</f>
        <v/>
      </c>
      <c r="AB746" s="83">
        <f t="shared" si="222"/>
        <v>0</v>
      </c>
      <c r="AC746" s="83" t="str">
        <f>IF(ISERROR(B746),"",IF(AB746=0,NA(),SUM($AB$5:AB746)))</f>
        <v/>
      </c>
      <c r="AD746" s="68" t="str">
        <f>IF(ISERROR(AI746),"",IF(AG746=AG745+1,AD745*(1+'Retirement Calculator'!$B$6),AD745))</f>
        <v/>
      </c>
      <c r="AE746" s="135"/>
      <c r="AF746" s="83" t="str">
        <f>IF(AE746="","",NPER((1+'Retirement Calculator'!$B$15)/(1+'Retirement Calculator'!$B$14)-1,-12*AE746,AA746,,1))</f>
        <v/>
      </c>
      <c r="AG746" s="129" t="str">
        <f t="shared" si="226"/>
        <v/>
      </c>
      <c r="AH746" s="43" t="e">
        <f t="shared" si="227"/>
        <v>#N/A</v>
      </c>
      <c r="AI746" s="43" t="e">
        <f>IF(AI745&lt;'Retirement Calculator'!$B$68,AI745+1,NA())</f>
        <v>#N/A</v>
      </c>
      <c r="AJ746" s="47" t="str">
        <f>IF(ISERROR(AI746),"",IF(AG746=AG745+1,AJ745*(1+'Retirement Calculator'!$B$67),AJ745))</f>
        <v/>
      </c>
      <c r="AK746" s="43" t="e">
        <f>IF(ISERROR(AJ746),"",FV((1+'Retirement Calculator'!$B$56)^(1/12)-1,AI746,-AJ746,,0))</f>
        <v>#N/A</v>
      </c>
      <c r="AL746" s="47">
        <f>SUM($AJ$5:AJ746)</f>
        <v>15743347.467671828</v>
      </c>
      <c r="AN746" s="43" t="str">
        <f>IF(C746="","",SUM($C$5:C746))</f>
        <v/>
      </c>
      <c r="AP746" s="43" t="str">
        <f t="shared" si="228"/>
        <v/>
      </c>
      <c r="AQ746" s="43" t="e">
        <f t="shared" si="229"/>
        <v>#N/A</v>
      </c>
      <c r="AR746" s="43" t="e">
        <f>IF(AR745&lt;'Retirement Calculator'!$B$68,AR745+1,NA())</f>
        <v>#N/A</v>
      </c>
      <c r="AS746" s="45" t="str">
        <f>IF(ISERROR(AR746),"",IF(AP746=AP745+1,AS745*(1+'Retirement Calculator'!$B$67),AS745))</f>
        <v/>
      </c>
      <c r="AT746" s="43" t="e">
        <f>IF(ISERROR(AS746),"",FV((1+'Retirement Calculator'!$B$57)^(1/12)-1,AR746,-AS746,,0))</f>
        <v>#N/A</v>
      </c>
      <c r="AU746" s="47" t="e">
        <f>SUM($AJ$5:AS746)</f>
        <v>#N/A</v>
      </c>
      <c r="AW746" s="43" t="str">
        <f>IF(I746="","",SUM($I$5:I746))</f>
        <v/>
      </c>
      <c r="AY746" s="43" t="str">
        <f t="shared" si="230"/>
        <v/>
      </c>
      <c r="AZ746" s="43" t="e">
        <f t="shared" si="231"/>
        <v>#N/A</v>
      </c>
      <c r="BA746" s="43" t="e">
        <f>IF(BA745&lt;'Retirement Calculator'!$B$68,BA745+1,NA())</f>
        <v>#N/A</v>
      </c>
      <c r="BB746" s="45" t="str">
        <f>IF(ISERROR(BA746),"",IF(AY746=AY745+1,BB745*(1+'Retirement Calculator'!$B$67),BB745))</f>
        <v/>
      </c>
      <c r="BC746" s="43" t="e">
        <f>IF(ISERROR(BB746),"",FV((1+'Retirement Calculator'!$B$58)^(1/12)-1,BA746,-BB746,,0))</f>
        <v>#N/A</v>
      </c>
      <c r="BD746" s="47" t="e">
        <f>SUM($AJ$5:BB746)</f>
        <v>#N/A</v>
      </c>
      <c r="BF746" s="43" t="str">
        <f>IF(O746="","",SUM($O$5:O746))</f>
        <v/>
      </c>
      <c r="BH746" s="43" t="str">
        <f t="shared" si="232"/>
        <v/>
      </c>
      <c r="BI746" s="43" t="e">
        <f t="shared" si="233"/>
        <v>#N/A</v>
      </c>
      <c r="BJ746" s="43" t="e">
        <f>IF(BJ745&lt;'Retirement Calculator'!$B$68,BJ745+1,NA())</f>
        <v>#N/A</v>
      </c>
      <c r="BM746" s="43" t="str">
        <f t="shared" si="234"/>
        <v/>
      </c>
      <c r="BN746" s="43" t="e">
        <f t="shared" si="235"/>
        <v>#N/A</v>
      </c>
      <c r="BO746" s="43" t="e">
        <f>IF(BO745&lt;'Retirement Calculator'!$B$68,BO745+1,NA())</f>
        <v>#N/A</v>
      </c>
      <c r="BR746" s="43" t="str">
        <f t="shared" si="236"/>
        <v/>
      </c>
      <c r="BS746" s="43" t="e">
        <f t="shared" si="237"/>
        <v>#N/A</v>
      </c>
      <c r="BT746" s="43" t="e">
        <f>IF(BT745&lt;'Retirement Calculator'!$B$68,BT745+1,NA())</f>
        <v>#N/A</v>
      </c>
      <c r="BW746" s="43" t="str">
        <f t="shared" si="238"/>
        <v/>
      </c>
      <c r="BX746" s="43" t="e">
        <f t="shared" si="239"/>
        <v>#N/A</v>
      </c>
      <c r="BY746" s="43" t="e">
        <f>IF(BY745&lt;'Retirement Calculator'!$B$68,BY745+1,NA())</f>
        <v>#N/A</v>
      </c>
    </row>
    <row r="747" spans="1:77">
      <c r="A747" s="44"/>
      <c r="B747" s="12" t="e">
        <f xml:space="preserve"> IF(ISERROR(F747),NA(),AI747)</f>
        <v>#N/A</v>
      </c>
      <c r="C747" s="71"/>
      <c r="D747" s="104"/>
      <c r="E747" s="99"/>
      <c r="F747" s="102" t="e">
        <f t="shared" si="223"/>
        <v>#N/A</v>
      </c>
      <c r="G747" s="103" t="str">
        <f>IF(D747="","",(D747+G746)*(1+((1+'Retirement Calculator'!$B$56)^(1/12)-1)))</f>
        <v/>
      </c>
      <c r="H747" s="55" t="str">
        <f>IF(C747="","",FV((1+'Retirement Calculator'!$B$56)^(1/12)-1,AI747,-C747,,0))</f>
        <v/>
      </c>
      <c r="I747" s="71"/>
      <c r="J747" s="99"/>
      <c r="K747" s="99"/>
      <c r="L747" s="102" t="e">
        <f t="shared" si="224"/>
        <v>#N/A</v>
      </c>
      <c r="M747" s="12" t="str">
        <f>IF(I747="","",FV((1+'Retirement Calculator'!$B$57)^(1/12)-1,AR747,-I747,,0))</f>
        <v/>
      </c>
      <c r="N747" s="12" t="str">
        <f>IF(J747="","",(J747+N746)*(1+((1+'Retirement Calculator'!$B$57)^(1/12)-1)))</f>
        <v/>
      </c>
      <c r="O747" s="71"/>
      <c r="P747" s="71"/>
      <c r="Q747" s="99"/>
      <c r="R747" s="69" t="e">
        <f t="shared" si="225"/>
        <v>#N/A</v>
      </c>
      <c r="S747" s="12" t="str">
        <f>IF(O747="","",FV((1+'Retirement Calculator'!$B$58)^(1/12)-1,BA747,-O747,,0))</f>
        <v/>
      </c>
      <c r="T747" s="43" t="str">
        <f>IF(P747="","",(P747+T746)*(1+((1+'Retirement Calculator'!$B$58)^(1/12)-1)))</f>
        <v/>
      </c>
      <c r="U747" s="71"/>
      <c r="V747" s="99"/>
      <c r="W747" s="108" t="str">
        <f>IF(U747="","",(U747+W746)*(1+((1+'Retirement Calculator'!$C$65)^(1/12)-1)))</f>
        <v/>
      </c>
      <c r="X747" s="73">
        <f t="shared" si="220"/>
        <v>0</v>
      </c>
      <c r="Y747" s="83" t="str">
        <f>IF(ISERROR(B747),"",SUM($X$5:X747))</f>
        <v/>
      </c>
      <c r="Z747" s="73">
        <f t="shared" si="221"/>
        <v>0</v>
      </c>
      <c r="AA747" s="83" t="str">
        <f>IF(ISERROR(B747),"",IF(Z747=0,NA(),SUM($Z$5:Z747)))</f>
        <v/>
      </c>
      <c r="AB747" s="83">
        <f t="shared" si="222"/>
        <v>0</v>
      </c>
      <c r="AC747" s="83" t="str">
        <f>IF(ISERROR(B747),"",IF(AB747=0,NA(),SUM($AB$5:AB747)))</f>
        <v/>
      </c>
      <c r="AD747" s="68" t="str">
        <f>IF(ISERROR(AI747),"",IF(AG747=AG746+1,AD746*(1+'Retirement Calculator'!$B$6),AD746))</f>
        <v/>
      </c>
      <c r="AE747" s="135"/>
      <c r="AF747" s="83" t="str">
        <f>IF(AE747="","",NPER((1+'Retirement Calculator'!$B$15)/(1+'Retirement Calculator'!$B$14)-1,-12*AE747,AA747,,1))</f>
        <v/>
      </c>
      <c r="AG747" s="129" t="str">
        <f t="shared" si="226"/>
        <v/>
      </c>
      <c r="AH747" s="43" t="e">
        <f t="shared" si="227"/>
        <v>#N/A</v>
      </c>
      <c r="AI747" s="43" t="e">
        <f>IF(AI746&lt;'Retirement Calculator'!$B$68,AI746+1,NA())</f>
        <v>#N/A</v>
      </c>
      <c r="AJ747" s="47" t="str">
        <f>IF(ISERROR(AI747),"",IF(AG747=AG746+1,AJ746*(1+'Retirement Calculator'!$B$67),AJ746))</f>
        <v/>
      </c>
      <c r="AK747" s="43" t="e">
        <f>IF(ISERROR(AJ747),"",FV((1+'Retirement Calculator'!$B$56)^(1/12)-1,AI747,-AJ747,,0))</f>
        <v>#N/A</v>
      </c>
      <c r="AL747" s="47">
        <f>SUM($AJ$5:AJ747)</f>
        <v>15743347.467671828</v>
      </c>
      <c r="AN747" s="43" t="str">
        <f>IF(C747="","",SUM($C$5:C747))</f>
        <v/>
      </c>
      <c r="AP747" s="43" t="str">
        <f t="shared" si="228"/>
        <v/>
      </c>
      <c r="AQ747" s="43" t="e">
        <f t="shared" si="229"/>
        <v>#N/A</v>
      </c>
      <c r="AR747" s="43" t="e">
        <f>IF(AR746&lt;'Retirement Calculator'!$B$68,AR746+1,NA())</f>
        <v>#N/A</v>
      </c>
      <c r="AS747" s="45" t="str">
        <f>IF(ISERROR(AR747),"",IF(AP747=AP746+1,AS746*(1+'Retirement Calculator'!$B$67),AS746))</f>
        <v/>
      </c>
      <c r="AT747" s="43" t="e">
        <f>IF(ISERROR(AS747),"",FV((1+'Retirement Calculator'!$B$57)^(1/12)-1,AR747,-AS747,,0))</f>
        <v>#N/A</v>
      </c>
      <c r="AU747" s="47" t="e">
        <f>SUM($AJ$5:AS747)</f>
        <v>#N/A</v>
      </c>
      <c r="AW747" s="43" t="str">
        <f>IF(I747="","",SUM($I$5:I747))</f>
        <v/>
      </c>
      <c r="AY747" s="43" t="str">
        <f t="shared" si="230"/>
        <v/>
      </c>
      <c r="AZ747" s="43" t="e">
        <f t="shared" si="231"/>
        <v>#N/A</v>
      </c>
      <c r="BA747" s="43" t="e">
        <f>IF(BA746&lt;'Retirement Calculator'!$B$68,BA746+1,NA())</f>
        <v>#N/A</v>
      </c>
      <c r="BB747" s="45" t="str">
        <f>IF(ISERROR(BA747),"",IF(AY747=AY746+1,BB746*(1+'Retirement Calculator'!$B$67),BB746))</f>
        <v/>
      </c>
      <c r="BC747" s="43" t="e">
        <f>IF(ISERROR(BB747),"",FV((1+'Retirement Calculator'!$B$58)^(1/12)-1,BA747,-BB747,,0))</f>
        <v>#N/A</v>
      </c>
      <c r="BD747" s="47" t="e">
        <f>SUM($AJ$5:BB747)</f>
        <v>#N/A</v>
      </c>
      <c r="BF747" s="43" t="str">
        <f>IF(O747="","",SUM($O$5:O747))</f>
        <v/>
      </c>
      <c r="BH747" s="43" t="str">
        <f t="shared" si="232"/>
        <v/>
      </c>
      <c r="BI747" s="43" t="e">
        <f t="shared" si="233"/>
        <v>#N/A</v>
      </c>
      <c r="BJ747" s="43" t="e">
        <f>IF(BJ746&lt;'Retirement Calculator'!$B$68,BJ746+1,NA())</f>
        <v>#N/A</v>
      </c>
      <c r="BM747" s="43" t="str">
        <f t="shared" si="234"/>
        <v/>
      </c>
      <c r="BN747" s="43" t="e">
        <f t="shared" si="235"/>
        <v>#N/A</v>
      </c>
      <c r="BO747" s="43" t="e">
        <f>IF(BO746&lt;'Retirement Calculator'!$B$68,BO746+1,NA())</f>
        <v>#N/A</v>
      </c>
      <c r="BR747" s="43" t="str">
        <f t="shared" si="236"/>
        <v/>
      </c>
      <c r="BS747" s="43" t="e">
        <f t="shared" si="237"/>
        <v>#N/A</v>
      </c>
      <c r="BT747" s="43" t="e">
        <f>IF(BT746&lt;'Retirement Calculator'!$B$68,BT746+1,NA())</f>
        <v>#N/A</v>
      </c>
      <c r="BW747" s="43" t="str">
        <f t="shared" si="238"/>
        <v/>
      </c>
      <c r="BX747" s="43" t="e">
        <f t="shared" si="239"/>
        <v>#N/A</v>
      </c>
      <c r="BY747" s="43" t="e">
        <f>IF(BY746&lt;'Retirement Calculator'!$B$68,BY746+1,NA())</f>
        <v>#N/A</v>
      </c>
    </row>
    <row r="748" spans="1:77">
      <c r="A748" s="44"/>
      <c r="B748" s="12" t="e">
        <f xml:space="preserve"> IF(ISERROR(F748),NA(),AI748)</f>
        <v>#N/A</v>
      </c>
      <c r="C748" s="71"/>
      <c r="D748" s="104"/>
      <c r="E748" s="99"/>
      <c r="F748" s="102" t="e">
        <f t="shared" si="223"/>
        <v>#N/A</v>
      </c>
      <c r="G748" s="103" t="str">
        <f>IF(D748="","",(D748+G747)*(1+((1+'Retirement Calculator'!$B$56)^(1/12)-1)))</f>
        <v/>
      </c>
      <c r="H748" s="55" t="str">
        <f>IF(C748="","",FV((1+'Retirement Calculator'!$B$56)^(1/12)-1,AI748,-C748,,0))</f>
        <v/>
      </c>
      <c r="I748" s="71"/>
      <c r="J748" s="99"/>
      <c r="K748" s="99"/>
      <c r="L748" s="102" t="e">
        <f t="shared" si="224"/>
        <v>#N/A</v>
      </c>
      <c r="M748" s="12" t="str">
        <f>IF(I748="","",FV((1+'Retirement Calculator'!$B$57)^(1/12)-1,AR748,-I748,,0))</f>
        <v/>
      </c>
      <c r="N748" s="12" t="str">
        <f>IF(J748="","",(J748+N747)*(1+((1+'Retirement Calculator'!$B$57)^(1/12)-1)))</f>
        <v/>
      </c>
      <c r="O748" s="71"/>
      <c r="P748" s="71"/>
      <c r="Q748" s="99"/>
      <c r="R748" s="69" t="e">
        <f t="shared" si="225"/>
        <v>#N/A</v>
      </c>
      <c r="S748" s="12" t="str">
        <f>IF(O748="","",FV((1+'Retirement Calculator'!$B$58)^(1/12)-1,BA748,-O748,,0))</f>
        <v/>
      </c>
      <c r="T748" s="43" t="str">
        <f>IF(P748="","",(P748+T747)*(1+((1+'Retirement Calculator'!$B$58)^(1/12)-1)))</f>
        <v/>
      </c>
      <c r="U748" s="71"/>
      <c r="V748" s="99"/>
      <c r="W748" s="108" t="str">
        <f>IF(U748="","",(U748+W747)*(1+((1+'Retirement Calculator'!$C$65)^(1/12)-1)))</f>
        <v/>
      </c>
      <c r="X748" s="73">
        <f t="shared" si="220"/>
        <v>0</v>
      </c>
      <c r="Y748" s="83" t="str">
        <f>IF(ISERROR(B748),"",SUM($X$5:X748))</f>
        <v/>
      </c>
      <c r="Z748" s="73">
        <f t="shared" si="221"/>
        <v>0</v>
      </c>
      <c r="AA748" s="83" t="str">
        <f>IF(ISERROR(B748),"",IF(Z748=0,NA(),SUM($Z$5:Z748)))</f>
        <v/>
      </c>
      <c r="AB748" s="83">
        <f t="shared" si="222"/>
        <v>0</v>
      </c>
      <c r="AC748" s="83" t="str">
        <f>IF(ISERROR(B748),"",IF(AB748=0,NA(),SUM($AB$5:AB748)))</f>
        <v/>
      </c>
      <c r="AD748" s="68" t="str">
        <f>IF(ISERROR(AI748),"",IF(AG748=AG747+1,AD747*(1+'Retirement Calculator'!$B$6),AD747))</f>
        <v/>
      </c>
      <c r="AE748" s="135"/>
      <c r="AF748" s="83" t="str">
        <f>IF(AE748="","",NPER((1+'Retirement Calculator'!$B$15)/(1+'Retirement Calculator'!$B$14)-1,-12*AE748,AA748,,1))</f>
        <v/>
      </c>
      <c r="AG748" s="129" t="str">
        <f t="shared" si="226"/>
        <v/>
      </c>
      <c r="AH748" s="43" t="e">
        <f t="shared" si="227"/>
        <v>#N/A</v>
      </c>
      <c r="AI748" s="43" t="e">
        <f>IF(AI747&lt;'Retirement Calculator'!$B$68,AI747+1,NA())</f>
        <v>#N/A</v>
      </c>
      <c r="AJ748" s="47" t="str">
        <f>IF(ISERROR(AI748),"",IF(AG748=AG747+1,AJ747*(1+'Retirement Calculator'!$B$67),AJ747))</f>
        <v/>
      </c>
      <c r="AK748" s="43" t="e">
        <f>IF(ISERROR(AJ748),"",FV((1+'Retirement Calculator'!$B$56)^(1/12)-1,AI748,-AJ748,,0))</f>
        <v>#N/A</v>
      </c>
      <c r="AL748" s="47">
        <f>SUM($AJ$5:AJ748)</f>
        <v>15743347.467671828</v>
      </c>
      <c r="AN748" s="43" t="str">
        <f>IF(C748="","",SUM($C$5:C748))</f>
        <v/>
      </c>
      <c r="AP748" s="43" t="str">
        <f t="shared" si="228"/>
        <v/>
      </c>
      <c r="AQ748" s="43" t="e">
        <f t="shared" si="229"/>
        <v>#N/A</v>
      </c>
      <c r="AR748" s="43" t="e">
        <f>IF(AR747&lt;'Retirement Calculator'!$B$68,AR747+1,NA())</f>
        <v>#N/A</v>
      </c>
      <c r="AS748" s="45" t="str">
        <f>IF(ISERROR(AR748),"",IF(AP748=AP747+1,AS747*(1+'Retirement Calculator'!$B$67),AS747))</f>
        <v/>
      </c>
      <c r="AT748" s="43" t="e">
        <f>IF(ISERROR(AS748),"",FV((1+'Retirement Calculator'!$B$57)^(1/12)-1,AR748,-AS748,,0))</f>
        <v>#N/A</v>
      </c>
      <c r="AU748" s="47" t="e">
        <f>SUM($AJ$5:AS748)</f>
        <v>#N/A</v>
      </c>
      <c r="AW748" s="43" t="str">
        <f>IF(I748="","",SUM($I$5:I748))</f>
        <v/>
      </c>
      <c r="AY748" s="43" t="str">
        <f t="shared" si="230"/>
        <v/>
      </c>
      <c r="AZ748" s="43" t="e">
        <f t="shared" si="231"/>
        <v>#N/A</v>
      </c>
      <c r="BA748" s="43" t="e">
        <f>IF(BA747&lt;'Retirement Calculator'!$B$68,BA747+1,NA())</f>
        <v>#N/A</v>
      </c>
      <c r="BB748" s="45" t="str">
        <f>IF(ISERROR(BA748),"",IF(AY748=AY747+1,BB747*(1+'Retirement Calculator'!$B$67),BB747))</f>
        <v/>
      </c>
      <c r="BC748" s="43" t="e">
        <f>IF(ISERROR(BB748),"",FV((1+'Retirement Calculator'!$B$58)^(1/12)-1,BA748,-BB748,,0))</f>
        <v>#N/A</v>
      </c>
      <c r="BD748" s="47" t="e">
        <f>SUM($AJ$5:BB748)</f>
        <v>#N/A</v>
      </c>
      <c r="BF748" s="43" t="str">
        <f>IF(O748="","",SUM($O$5:O748))</f>
        <v/>
      </c>
      <c r="BH748" s="43" t="str">
        <f t="shared" si="232"/>
        <v/>
      </c>
      <c r="BI748" s="43" t="e">
        <f t="shared" si="233"/>
        <v>#N/A</v>
      </c>
      <c r="BJ748" s="43" t="e">
        <f>IF(BJ747&lt;'Retirement Calculator'!$B$68,BJ747+1,NA())</f>
        <v>#N/A</v>
      </c>
      <c r="BM748" s="43" t="str">
        <f t="shared" si="234"/>
        <v/>
      </c>
      <c r="BN748" s="43" t="e">
        <f t="shared" si="235"/>
        <v>#N/A</v>
      </c>
      <c r="BO748" s="43" t="e">
        <f>IF(BO747&lt;'Retirement Calculator'!$B$68,BO747+1,NA())</f>
        <v>#N/A</v>
      </c>
      <c r="BR748" s="43" t="str">
        <f t="shared" si="236"/>
        <v/>
      </c>
      <c r="BS748" s="43" t="e">
        <f t="shared" si="237"/>
        <v>#N/A</v>
      </c>
      <c r="BT748" s="43" t="e">
        <f>IF(BT747&lt;'Retirement Calculator'!$B$68,BT747+1,NA())</f>
        <v>#N/A</v>
      </c>
      <c r="BW748" s="43" t="str">
        <f t="shared" si="238"/>
        <v/>
      </c>
      <c r="BX748" s="43" t="e">
        <f t="shared" si="239"/>
        <v>#N/A</v>
      </c>
      <c r="BY748" s="43" t="e">
        <f>IF(BY747&lt;'Retirement Calculator'!$B$68,BY747+1,NA())</f>
        <v>#N/A</v>
      </c>
    </row>
    <row r="749" spans="1:77">
      <c r="A749" s="44"/>
      <c r="B749" s="12" t="e">
        <f xml:space="preserve"> IF(ISERROR(F749),NA(),AI749)</f>
        <v>#N/A</v>
      </c>
      <c r="C749" s="71"/>
      <c r="D749" s="104"/>
      <c r="E749" s="99"/>
      <c r="F749" s="102" t="e">
        <f t="shared" si="223"/>
        <v>#N/A</v>
      </c>
      <c r="G749" s="103" t="str">
        <f>IF(D749="","",(D749+G748)*(1+((1+'Retirement Calculator'!$B$56)^(1/12)-1)))</f>
        <v/>
      </c>
      <c r="H749" s="55" t="str">
        <f>IF(C749="","",FV((1+'Retirement Calculator'!$B$56)^(1/12)-1,AI749,-C749,,0))</f>
        <v/>
      </c>
      <c r="I749" s="71"/>
      <c r="J749" s="99"/>
      <c r="K749" s="99"/>
      <c r="L749" s="102" t="e">
        <f t="shared" si="224"/>
        <v>#N/A</v>
      </c>
      <c r="M749" s="12" t="str">
        <f>IF(I749="","",FV((1+'Retirement Calculator'!$B$57)^(1/12)-1,AR749,-I749,,0))</f>
        <v/>
      </c>
      <c r="N749" s="12" t="str">
        <f>IF(J749="","",(J749+N748)*(1+((1+'Retirement Calculator'!$B$57)^(1/12)-1)))</f>
        <v/>
      </c>
      <c r="O749" s="71"/>
      <c r="P749" s="71"/>
      <c r="Q749" s="99"/>
      <c r="R749" s="69" t="e">
        <f t="shared" si="225"/>
        <v>#N/A</v>
      </c>
      <c r="S749" s="12" t="str">
        <f>IF(O749="","",FV((1+'Retirement Calculator'!$B$58)^(1/12)-1,BA749,-O749,,0))</f>
        <v/>
      </c>
      <c r="T749" s="43" t="str">
        <f>IF(P749="","",(P749+T748)*(1+((1+'Retirement Calculator'!$B$58)^(1/12)-1)))</f>
        <v/>
      </c>
      <c r="U749" s="71"/>
      <c r="V749" s="99"/>
      <c r="W749" s="108" t="str">
        <f>IF(U749="","",(U749+W748)*(1+((1+'Retirement Calculator'!$C$65)^(1/12)-1)))</f>
        <v/>
      </c>
      <c r="X749" s="73">
        <f t="shared" si="220"/>
        <v>0</v>
      </c>
      <c r="Y749" s="83" t="str">
        <f>IF(ISERROR(B749),"",SUM($X$5:X749))</f>
        <v/>
      </c>
      <c r="Z749" s="73">
        <f t="shared" si="221"/>
        <v>0</v>
      </c>
      <c r="AA749" s="83" t="str">
        <f>IF(ISERROR(B749),"",IF(Z749=0,NA(),SUM($Z$5:Z749)))</f>
        <v/>
      </c>
      <c r="AB749" s="83">
        <f t="shared" si="222"/>
        <v>0</v>
      </c>
      <c r="AC749" s="83" t="str">
        <f>IF(ISERROR(B749),"",IF(AB749=0,NA(),SUM($AB$5:AB749)))</f>
        <v/>
      </c>
      <c r="AD749" s="68" t="str">
        <f>IF(ISERROR(AI749),"",IF(AG749=AG748+1,AD748*(1+'Retirement Calculator'!$B$6),AD748))</f>
        <v/>
      </c>
      <c r="AE749" s="135"/>
      <c r="AF749" s="83" t="str">
        <f>IF(AE749="","",NPER((1+'Retirement Calculator'!$B$15)/(1+'Retirement Calculator'!$B$14)-1,-12*AE749,AA749,,1))</f>
        <v/>
      </c>
      <c r="AG749" s="129" t="str">
        <f t="shared" si="226"/>
        <v/>
      </c>
      <c r="AH749" s="43" t="e">
        <f t="shared" si="227"/>
        <v>#N/A</v>
      </c>
      <c r="AI749" s="43" t="e">
        <f>IF(AI748&lt;'Retirement Calculator'!$B$68,AI748+1,NA())</f>
        <v>#N/A</v>
      </c>
      <c r="AJ749" s="47" t="str">
        <f>IF(ISERROR(AI749),"",IF(AG749=AG748+1,AJ748*(1+'Retirement Calculator'!$B$67),AJ748))</f>
        <v/>
      </c>
      <c r="AK749" s="43" t="e">
        <f>IF(ISERROR(AJ749),"",FV((1+'Retirement Calculator'!$B$56)^(1/12)-1,AI749,-AJ749,,0))</f>
        <v>#N/A</v>
      </c>
      <c r="AL749" s="47">
        <f>SUM($AJ$5:AJ749)</f>
        <v>15743347.467671828</v>
      </c>
      <c r="AN749" s="43" t="str">
        <f>IF(C749="","",SUM($C$5:C749))</f>
        <v/>
      </c>
      <c r="AP749" s="43" t="str">
        <f t="shared" si="228"/>
        <v/>
      </c>
      <c r="AQ749" s="43" t="e">
        <f t="shared" si="229"/>
        <v>#N/A</v>
      </c>
      <c r="AR749" s="43" t="e">
        <f>IF(AR748&lt;'Retirement Calculator'!$B$68,AR748+1,NA())</f>
        <v>#N/A</v>
      </c>
      <c r="AS749" s="45" t="str">
        <f>IF(ISERROR(AR749),"",IF(AP749=AP748+1,AS748*(1+'Retirement Calculator'!$B$67),AS748))</f>
        <v/>
      </c>
      <c r="AT749" s="43" t="e">
        <f>IF(ISERROR(AS749),"",FV((1+'Retirement Calculator'!$B$57)^(1/12)-1,AR749,-AS749,,0))</f>
        <v>#N/A</v>
      </c>
      <c r="AU749" s="47" t="e">
        <f>SUM($AJ$5:AS749)</f>
        <v>#N/A</v>
      </c>
      <c r="AW749" s="43" t="str">
        <f>IF(I749="","",SUM($I$5:I749))</f>
        <v/>
      </c>
      <c r="AY749" s="43" t="str">
        <f t="shared" si="230"/>
        <v/>
      </c>
      <c r="AZ749" s="43" t="e">
        <f t="shared" si="231"/>
        <v>#N/A</v>
      </c>
      <c r="BA749" s="43" t="e">
        <f>IF(BA748&lt;'Retirement Calculator'!$B$68,BA748+1,NA())</f>
        <v>#N/A</v>
      </c>
      <c r="BB749" s="45" t="str">
        <f>IF(ISERROR(BA749),"",IF(AY749=AY748+1,BB748*(1+'Retirement Calculator'!$B$67),BB748))</f>
        <v/>
      </c>
      <c r="BC749" s="43" t="e">
        <f>IF(ISERROR(BB749),"",FV((1+'Retirement Calculator'!$B$58)^(1/12)-1,BA749,-BB749,,0))</f>
        <v>#N/A</v>
      </c>
      <c r="BD749" s="47" t="e">
        <f>SUM($AJ$5:BB749)</f>
        <v>#N/A</v>
      </c>
      <c r="BF749" s="43" t="str">
        <f>IF(O749="","",SUM($O$5:O749))</f>
        <v/>
      </c>
      <c r="BH749" s="43" t="str">
        <f t="shared" si="232"/>
        <v/>
      </c>
      <c r="BI749" s="43" t="e">
        <f t="shared" si="233"/>
        <v>#N/A</v>
      </c>
      <c r="BJ749" s="43" t="e">
        <f>IF(BJ748&lt;'Retirement Calculator'!$B$68,BJ748+1,NA())</f>
        <v>#N/A</v>
      </c>
      <c r="BM749" s="43" t="str">
        <f t="shared" si="234"/>
        <v/>
      </c>
      <c r="BN749" s="43" t="e">
        <f t="shared" si="235"/>
        <v>#N/A</v>
      </c>
      <c r="BO749" s="43" t="e">
        <f>IF(BO748&lt;'Retirement Calculator'!$B$68,BO748+1,NA())</f>
        <v>#N/A</v>
      </c>
      <c r="BR749" s="43" t="str">
        <f t="shared" si="236"/>
        <v/>
      </c>
      <c r="BS749" s="43" t="e">
        <f t="shared" si="237"/>
        <v>#N/A</v>
      </c>
      <c r="BT749" s="43" t="e">
        <f>IF(BT748&lt;'Retirement Calculator'!$B$68,BT748+1,NA())</f>
        <v>#N/A</v>
      </c>
      <c r="BW749" s="43" t="str">
        <f t="shared" si="238"/>
        <v/>
      </c>
      <c r="BX749" s="43" t="e">
        <f t="shared" si="239"/>
        <v>#N/A</v>
      </c>
      <c r="BY749" s="43" t="e">
        <f>IF(BY748&lt;'Retirement Calculator'!$B$68,BY748+1,NA())</f>
        <v>#N/A</v>
      </c>
    </row>
    <row r="750" spans="1:77">
      <c r="A750" s="44"/>
      <c r="B750" s="12" t="e">
        <f xml:space="preserve"> IF(ISERROR(F750),NA(),AI750)</f>
        <v>#N/A</v>
      </c>
      <c r="C750" s="71"/>
      <c r="D750" s="104"/>
      <c r="E750" s="99"/>
      <c r="F750" s="102" t="e">
        <f t="shared" si="223"/>
        <v>#N/A</v>
      </c>
      <c r="G750" s="103" t="str">
        <f>IF(D750="","",(D750+G749)*(1+((1+'Retirement Calculator'!$B$56)^(1/12)-1)))</f>
        <v/>
      </c>
      <c r="H750" s="55" t="str">
        <f>IF(C750="","",FV((1+'Retirement Calculator'!$B$56)^(1/12)-1,AI750,-C750,,0))</f>
        <v/>
      </c>
      <c r="I750" s="71"/>
      <c r="J750" s="99"/>
      <c r="K750" s="99"/>
      <c r="L750" s="102" t="e">
        <f t="shared" si="224"/>
        <v>#N/A</v>
      </c>
      <c r="M750" s="12" t="str">
        <f>IF(I750="","",FV((1+'Retirement Calculator'!$B$57)^(1/12)-1,AR750,-I750,,0))</f>
        <v/>
      </c>
      <c r="N750" s="12" t="str">
        <f>IF(J750="","",(J750+N749)*(1+((1+'Retirement Calculator'!$B$57)^(1/12)-1)))</f>
        <v/>
      </c>
      <c r="O750" s="71"/>
      <c r="P750" s="71"/>
      <c r="Q750" s="99"/>
      <c r="R750" s="69" t="e">
        <f t="shared" si="225"/>
        <v>#N/A</v>
      </c>
      <c r="S750" s="12" t="str">
        <f>IF(O750="","",FV((1+'Retirement Calculator'!$B$58)^(1/12)-1,BA750,-O750,,0))</f>
        <v/>
      </c>
      <c r="T750" s="43" t="str">
        <f>IF(P750="","",(P750+T749)*(1+((1+'Retirement Calculator'!$B$58)^(1/12)-1)))</f>
        <v/>
      </c>
      <c r="U750" s="71"/>
      <c r="V750" s="99"/>
      <c r="W750" s="108" t="str">
        <f>IF(U750="","",(U750+W749)*(1+((1+'Retirement Calculator'!$C$65)^(1/12)-1)))</f>
        <v/>
      </c>
      <c r="X750" s="73">
        <f t="shared" si="220"/>
        <v>0</v>
      </c>
      <c r="Y750" s="83" t="str">
        <f>IF(ISERROR(B750),"",SUM($X$5:X750))</f>
        <v/>
      </c>
      <c r="Z750" s="73">
        <f t="shared" si="221"/>
        <v>0</v>
      </c>
      <c r="AA750" s="83" t="str">
        <f>IF(ISERROR(B750),"",IF(Z750=0,NA(),SUM($Z$5:Z750)))</f>
        <v/>
      </c>
      <c r="AB750" s="83">
        <f t="shared" si="222"/>
        <v>0</v>
      </c>
      <c r="AC750" s="83" t="str">
        <f>IF(ISERROR(B750),"",IF(AB750=0,NA(),SUM($AB$5:AB750)))</f>
        <v/>
      </c>
      <c r="AD750" s="68" t="str">
        <f>IF(ISERROR(AI750),"",IF(AG750=AG749+1,AD749*(1+'Retirement Calculator'!$B$6),AD749))</f>
        <v/>
      </c>
      <c r="AE750" s="135"/>
      <c r="AF750" s="83" t="str">
        <f>IF(AE750="","",NPER((1+'Retirement Calculator'!$B$15)/(1+'Retirement Calculator'!$B$14)-1,-12*AE750,AA750,,1))</f>
        <v/>
      </c>
      <c r="AG750" s="129" t="str">
        <f t="shared" si="226"/>
        <v/>
      </c>
      <c r="AH750" s="43" t="e">
        <f t="shared" si="227"/>
        <v>#N/A</v>
      </c>
      <c r="AI750" s="43" t="e">
        <f>IF(AI749&lt;'Retirement Calculator'!$B$68,AI749+1,NA())</f>
        <v>#N/A</v>
      </c>
      <c r="AJ750" s="47" t="str">
        <f>IF(ISERROR(AI750),"",IF(AG750=AG749+1,AJ749*(1+'Retirement Calculator'!$B$67),AJ749))</f>
        <v/>
      </c>
      <c r="AK750" s="43" t="e">
        <f>IF(ISERROR(AJ750),"",FV((1+'Retirement Calculator'!$B$56)^(1/12)-1,AI750,-AJ750,,0))</f>
        <v>#N/A</v>
      </c>
      <c r="AL750" s="47">
        <f>SUM($AJ$5:AJ750)</f>
        <v>15743347.467671828</v>
      </c>
      <c r="AN750" s="43" t="str">
        <f>IF(C750="","",SUM($C$5:C750))</f>
        <v/>
      </c>
      <c r="AP750" s="43" t="str">
        <f t="shared" si="228"/>
        <v/>
      </c>
      <c r="AQ750" s="43" t="e">
        <f t="shared" si="229"/>
        <v>#N/A</v>
      </c>
      <c r="AR750" s="43" t="e">
        <f>IF(AR749&lt;'Retirement Calculator'!$B$68,AR749+1,NA())</f>
        <v>#N/A</v>
      </c>
      <c r="AS750" s="45" t="str">
        <f>IF(ISERROR(AR750),"",IF(AP750=AP749+1,AS749*(1+'Retirement Calculator'!$B$67),AS749))</f>
        <v/>
      </c>
      <c r="AT750" s="43" t="e">
        <f>IF(ISERROR(AS750),"",FV((1+'Retirement Calculator'!$B$57)^(1/12)-1,AR750,-AS750,,0))</f>
        <v>#N/A</v>
      </c>
      <c r="AU750" s="47" t="e">
        <f>SUM($AJ$5:AS750)</f>
        <v>#N/A</v>
      </c>
      <c r="AW750" s="43" t="str">
        <f>IF(I750="","",SUM($I$5:I750))</f>
        <v/>
      </c>
      <c r="AY750" s="43" t="str">
        <f t="shared" si="230"/>
        <v/>
      </c>
      <c r="AZ750" s="43" t="e">
        <f t="shared" si="231"/>
        <v>#N/A</v>
      </c>
      <c r="BA750" s="43" t="e">
        <f>IF(BA749&lt;'Retirement Calculator'!$B$68,BA749+1,NA())</f>
        <v>#N/A</v>
      </c>
      <c r="BB750" s="45" t="str">
        <f>IF(ISERROR(BA750),"",IF(AY750=AY749+1,BB749*(1+'Retirement Calculator'!$B$67),BB749))</f>
        <v/>
      </c>
      <c r="BC750" s="43" t="e">
        <f>IF(ISERROR(BB750),"",FV((1+'Retirement Calculator'!$B$58)^(1/12)-1,BA750,-BB750,,0))</f>
        <v>#N/A</v>
      </c>
      <c r="BD750" s="47" t="e">
        <f>SUM($AJ$5:BB750)</f>
        <v>#N/A</v>
      </c>
      <c r="BF750" s="43" t="str">
        <f>IF(O750="","",SUM($O$5:O750))</f>
        <v/>
      </c>
      <c r="BH750" s="43" t="str">
        <f t="shared" si="232"/>
        <v/>
      </c>
      <c r="BI750" s="43" t="e">
        <f t="shared" si="233"/>
        <v>#N/A</v>
      </c>
      <c r="BJ750" s="43" t="e">
        <f>IF(BJ749&lt;'Retirement Calculator'!$B$68,BJ749+1,NA())</f>
        <v>#N/A</v>
      </c>
      <c r="BM750" s="43" t="str">
        <f t="shared" si="234"/>
        <v/>
      </c>
      <c r="BN750" s="43" t="e">
        <f t="shared" si="235"/>
        <v>#N/A</v>
      </c>
      <c r="BO750" s="43" t="e">
        <f>IF(BO749&lt;'Retirement Calculator'!$B$68,BO749+1,NA())</f>
        <v>#N/A</v>
      </c>
      <c r="BR750" s="43" t="str">
        <f t="shared" si="236"/>
        <v/>
      </c>
      <c r="BS750" s="43" t="e">
        <f t="shared" si="237"/>
        <v>#N/A</v>
      </c>
      <c r="BT750" s="43" t="e">
        <f>IF(BT749&lt;'Retirement Calculator'!$B$68,BT749+1,NA())</f>
        <v>#N/A</v>
      </c>
      <c r="BW750" s="43" t="str">
        <f t="shared" si="238"/>
        <v/>
      </c>
      <c r="BX750" s="43" t="e">
        <f t="shared" si="239"/>
        <v>#N/A</v>
      </c>
      <c r="BY750" s="43" t="e">
        <f>IF(BY749&lt;'Retirement Calculator'!$B$68,BY749+1,NA())</f>
        <v>#N/A</v>
      </c>
    </row>
    <row r="751" spans="1:77">
      <c r="A751" s="44"/>
      <c r="B751" s="12" t="e">
        <f xml:space="preserve"> IF(ISERROR(F751),NA(),AI751)</f>
        <v>#N/A</v>
      </c>
      <c r="C751" s="71"/>
      <c r="D751" s="104"/>
      <c r="E751" s="99"/>
      <c r="F751" s="102" t="e">
        <f t="shared" si="223"/>
        <v>#N/A</v>
      </c>
      <c r="G751" s="103" t="str">
        <f>IF(D751="","",(D751+G750)*(1+((1+'Retirement Calculator'!$B$56)^(1/12)-1)))</f>
        <v/>
      </c>
      <c r="H751" s="55" t="str">
        <f>IF(C751="","",FV((1+'Retirement Calculator'!$B$56)^(1/12)-1,AI751,-C751,,0))</f>
        <v/>
      </c>
      <c r="I751" s="71"/>
      <c r="J751" s="99"/>
      <c r="K751" s="99"/>
      <c r="L751" s="102" t="e">
        <f t="shared" si="224"/>
        <v>#N/A</v>
      </c>
      <c r="M751" s="12" t="str">
        <f>IF(I751="","",FV((1+'Retirement Calculator'!$B$57)^(1/12)-1,AR751,-I751,,0))</f>
        <v/>
      </c>
      <c r="N751" s="12" t="str">
        <f>IF(J751="","",(J751+N750)*(1+((1+'Retirement Calculator'!$B$57)^(1/12)-1)))</f>
        <v/>
      </c>
      <c r="O751" s="71"/>
      <c r="P751" s="71"/>
      <c r="Q751" s="99"/>
      <c r="R751" s="69" t="e">
        <f t="shared" si="225"/>
        <v>#N/A</v>
      </c>
      <c r="S751" s="12" t="str">
        <f>IF(O751="","",FV((1+'Retirement Calculator'!$B$58)^(1/12)-1,BA751,-O751,,0))</f>
        <v/>
      </c>
      <c r="T751" s="43" t="str">
        <f>IF(P751="","",(P751+T750)*(1+((1+'Retirement Calculator'!$B$58)^(1/12)-1)))</f>
        <v/>
      </c>
      <c r="U751" s="71"/>
      <c r="V751" s="99"/>
      <c r="W751" s="108" t="str">
        <f>IF(U751="","",(U751+W750)*(1+((1+'Retirement Calculator'!$C$65)^(1/12)-1)))</f>
        <v/>
      </c>
      <c r="X751" s="73">
        <f t="shared" si="220"/>
        <v>0</v>
      </c>
      <c r="Y751" s="83" t="str">
        <f>IF(ISERROR(B751),"",SUM($X$5:X751))</f>
        <v/>
      </c>
      <c r="Z751" s="73">
        <f t="shared" si="221"/>
        <v>0</v>
      </c>
      <c r="AA751" s="83" t="str">
        <f>IF(ISERROR(B751),"",IF(Z751=0,NA(),SUM($Z$5:Z751)))</f>
        <v/>
      </c>
      <c r="AB751" s="83">
        <f t="shared" si="222"/>
        <v>0</v>
      </c>
      <c r="AC751" s="83" t="str">
        <f>IF(ISERROR(B751),"",IF(AB751=0,NA(),SUM($AB$5:AB751)))</f>
        <v/>
      </c>
      <c r="AD751" s="68" t="str">
        <f>IF(ISERROR(AI751),"",IF(AG751=AG750+1,AD750*(1+'Retirement Calculator'!$B$6),AD750))</f>
        <v/>
      </c>
      <c r="AE751" s="135"/>
      <c r="AF751" s="83" t="str">
        <f>IF(AE751="","",NPER((1+'Retirement Calculator'!$B$15)/(1+'Retirement Calculator'!$B$14)-1,-12*AE751,AA751,,1))</f>
        <v/>
      </c>
      <c r="AG751" s="129" t="str">
        <f t="shared" si="226"/>
        <v/>
      </c>
      <c r="AH751" s="43" t="e">
        <f t="shared" si="227"/>
        <v>#N/A</v>
      </c>
      <c r="AI751" s="43" t="e">
        <f>IF(AI750&lt;'Retirement Calculator'!$B$68,AI750+1,NA())</f>
        <v>#N/A</v>
      </c>
      <c r="AJ751" s="47" t="str">
        <f>IF(ISERROR(AI751),"",IF(AG751=AG750+1,AJ750*(1+'Retirement Calculator'!$B$67),AJ750))</f>
        <v/>
      </c>
      <c r="AK751" s="43" t="e">
        <f>IF(ISERROR(AJ751),"",FV((1+'Retirement Calculator'!$B$56)^(1/12)-1,AI751,-AJ751,,0))</f>
        <v>#N/A</v>
      </c>
      <c r="AL751" s="47">
        <f>SUM($AJ$5:AJ751)</f>
        <v>15743347.467671828</v>
      </c>
      <c r="AN751" s="43" t="str">
        <f>IF(C751="","",SUM($C$5:C751))</f>
        <v/>
      </c>
      <c r="AP751" s="43" t="str">
        <f t="shared" si="228"/>
        <v/>
      </c>
      <c r="AQ751" s="43" t="e">
        <f t="shared" si="229"/>
        <v>#N/A</v>
      </c>
      <c r="AR751" s="43" t="e">
        <f>IF(AR750&lt;'Retirement Calculator'!$B$68,AR750+1,NA())</f>
        <v>#N/A</v>
      </c>
      <c r="AS751" s="45" t="str">
        <f>IF(ISERROR(AR751),"",IF(AP751=AP750+1,AS750*(1+'Retirement Calculator'!$B$67),AS750))</f>
        <v/>
      </c>
      <c r="AT751" s="43" t="e">
        <f>IF(ISERROR(AS751),"",FV((1+'Retirement Calculator'!$B$57)^(1/12)-1,AR751,-AS751,,0))</f>
        <v>#N/A</v>
      </c>
      <c r="AU751" s="47" t="e">
        <f>SUM($AJ$5:AS751)</f>
        <v>#N/A</v>
      </c>
      <c r="AW751" s="43" t="str">
        <f>IF(I751="","",SUM($I$5:I751))</f>
        <v/>
      </c>
      <c r="AY751" s="43" t="str">
        <f t="shared" si="230"/>
        <v/>
      </c>
      <c r="AZ751" s="43" t="e">
        <f t="shared" si="231"/>
        <v>#N/A</v>
      </c>
      <c r="BA751" s="43" t="e">
        <f>IF(BA750&lt;'Retirement Calculator'!$B$68,BA750+1,NA())</f>
        <v>#N/A</v>
      </c>
      <c r="BB751" s="45" t="str">
        <f>IF(ISERROR(BA751),"",IF(AY751=AY750+1,BB750*(1+'Retirement Calculator'!$B$67),BB750))</f>
        <v/>
      </c>
      <c r="BC751" s="43" t="e">
        <f>IF(ISERROR(BB751),"",FV((1+'Retirement Calculator'!$B$58)^(1/12)-1,BA751,-BB751,,0))</f>
        <v>#N/A</v>
      </c>
      <c r="BD751" s="47" t="e">
        <f>SUM($AJ$5:BB751)</f>
        <v>#N/A</v>
      </c>
      <c r="BF751" s="43" t="str">
        <f>IF(O751="","",SUM($O$5:O751))</f>
        <v/>
      </c>
      <c r="BH751" s="43" t="str">
        <f t="shared" si="232"/>
        <v/>
      </c>
      <c r="BI751" s="43" t="e">
        <f t="shared" si="233"/>
        <v>#N/A</v>
      </c>
      <c r="BJ751" s="43" t="e">
        <f>IF(BJ750&lt;'Retirement Calculator'!$B$68,BJ750+1,NA())</f>
        <v>#N/A</v>
      </c>
      <c r="BM751" s="43" t="str">
        <f t="shared" si="234"/>
        <v/>
      </c>
      <c r="BN751" s="43" t="e">
        <f t="shared" si="235"/>
        <v>#N/A</v>
      </c>
      <c r="BO751" s="43" t="e">
        <f>IF(BO750&lt;'Retirement Calculator'!$B$68,BO750+1,NA())</f>
        <v>#N/A</v>
      </c>
      <c r="BR751" s="43" t="str">
        <f t="shared" si="236"/>
        <v/>
      </c>
      <c r="BS751" s="43" t="e">
        <f t="shared" si="237"/>
        <v>#N/A</v>
      </c>
      <c r="BT751" s="43" t="e">
        <f>IF(BT750&lt;'Retirement Calculator'!$B$68,BT750+1,NA())</f>
        <v>#N/A</v>
      </c>
      <c r="BW751" s="43" t="str">
        <f t="shared" si="238"/>
        <v/>
      </c>
      <c r="BX751" s="43" t="e">
        <f t="shared" si="239"/>
        <v>#N/A</v>
      </c>
      <c r="BY751" s="43" t="e">
        <f>IF(BY750&lt;'Retirement Calculator'!$B$68,BY750+1,NA())</f>
        <v>#N/A</v>
      </c>
    </row>
    <row r="752" spans="1:77">
      <c r="A752" s="44"/>
      <c r="B752" s="12" t="e">
        <f xml:space="preserve"> IF(ISERROR(F752),NA(),AI752)</f>
        <v>#N/A</v>
      </c>
      <c r="C752" s="71"/>
      <c r="D752" s="104"/>
      <c r="E752" s="99"/>
      <c r="F752" s="102" t="e">
        <f t="shared" si="223"/>
        <v>#N/A</v>
      </c>
      <c r="G752" s="103" t="str">
        <f>IF(D752="","",(D752+G751)*(1+((1+'Retirement Calculator'!$B$56)^(1/12)-1)))</f>
        <v/>
      </c>
      <c r="H752" s="55" t="str">
        <f>IF(C752="","",FV((1+'Retirement Calculator'!$B$56)^(1/12)-1,AI752,-C752,,0))</f>
        <v/>
      </c>
      <c r="I752" s="71"/>
      <c r="J752" s="99"/>
      <c r="K752" s="99"/>
      <c r="L752" s="102" t="e">
        <f t="shared" si="224"/>
        <v>#N/A</v>
      </c>
      <c r="M752" s="12" t="str">
        <f>IF(I752="","",FV((1+'Retirement Calculator'!$B$57)^(1/12)-1,AR752,-I752,,0))</f>
        <v/>
      </c>
      <c r="N752" s="12" t="str">
        <f>IF(J752="","",(J752+N751)*(1+((1+'Retirement Calculator'!$B$57)^(1/12)-1)))</f>
        <v/>
      </c>
      <c r="O752" s="71"/>
      <c r="P752" s="71"/>
      <c r="Q752" s="99"/>
      <c r="R752" s="69" t="e">
        <f t="shared" si="225"/>
        <v>#N/A</v>
      </c>
      <c r="S752" s="12" t="str">
        <f>IF(O752="","",FV((1+'Retirement Calculator'!$B$58)^(1/12)-1,BA752,-O752,,0))</f>
        <v/>
      </c>
      <c r="T752" s="43" t="str">
        <f>IF(P752="","",(P752+T751)*(1+((1+'Retirement Calculator'!$B$58)^(1/12)-1)))</f>
        <v/>
      </c>
      <c r="U752" s="71"/>
      <c r="V752" s="99"/>
      <c r="W752" s="108" t="str">
        <f>IF(U752="","",(U752+W751)*(1+((1+'Retirement Calculator'!$C$65)^(1/12)-1)))</f>
        <v/>
      </c>
      <c r="X752" s="73">
        <f t="shared" si="220"/>
        <v>0</v>
      </c>
      <c r="Y752" s="83" t="str">
        <f>IF(ISERROR(B752),"",SUM($X$5:X752))</f>
        <v/>
      </c>
      <c r="Z752" s="73">
        <f t="shared" si="221"/>
        <v>0</v>
      </c>
      <c r="AA752" s="83" t="str">
        <f>IF(ISERROR(B752),"",IF(Z752=0,NA(),SUM($Z$5:Z752)))</f>
        <v/>
      </c>
      <c r="AB752" s="83">
        <f t="shared" si="222"/>
        <v>0</v>
      </c>
      <c r="AC752" s="83" t="str">
        <f>IF(ISERROR(B752),"",IF(AB752=0,NA(),SUM($AB$5:AB752)))</f>
        <v/>
      </c>
      <c r="AD752" s="68" t="str">
        <f>IF(ISERROR(AI752),"",IF(AG752=AG751+1,AD751*(1+'Retirement Calculator'!$B$6),AD751))</f>
        <v/>
      </c>
      <c r="AE752" s="135"/>
      <c r="AF752" s="83" t="str">
        <f>IF(AE752="","",NPER((1+'Retirement Calculator'!$B$15)/(1+'Retirement Calculator'!$B$14)-1,-12*AE752,AA752,,1))</f>
        <v/>
      </c>
      <c r="AG752" s="129" t="str">
        <f t="shared" si="226"/>
        <v/>
      </c>
      <c r="AH752" s="43" t="e">
        <f t="shared" si="227"/>
        <v>#N/A</v>
      </c>
      <c r="AI752" s="43" t="e">
        <f>IF(AI751&lt;'Retirement Calculator'!$B$68,AI751+1,NA())</f>
        <v>#N/A</v>
      </c>
      <c r="AJ752" s="47" t="str">
        <f>IF(ISERROR(AI752),"",IF(AG752=AG751+1,AJ751*(1+'Retirement Calculator'!$B$67),AJ751))</f>
        <v/>
      </c>
      <c r="AK752" s="43" t="e">
        <f>IF(ISERROR(AJ752),"",FV((1+'Retirement Calculator'!$B$56)^(1/12)-1,AI752,-AJ752,,0))</f>
        <v>#N/A</v>
      </c>
      <c r="AL752" s="47">
        <f>SUM($AJ$5:AJ752)</f>
        <v>15743347.467671828</v>
      </c>
      <c r="AN752" s="43" t="str">
        <f>IF(C752="","",SUM($C$5:C752))</f>
        <v/>
      </c>
      <c r="AP752" s="43" t="str">
        <f t="shared" si="228"/>
        <v/>
      </c>
      <c r="AQ752" s="43" t="e">
        <f t="shared" si="229"/>
        <v>#N/A</v>
      </c>
      <c r="AR752" s="43" t="e">
        <f>IF(AR751&lt;'Retirement Calculator'!$B$68,AR751+1,NA())</f>
        <v>#N/A</v>
      </c>
      <c r="AS752" s="45" t="str">
        <f>IF(ISERROR(AR752),"",IF(AP752=AP751+1,AS751*(1+'Retirement Calculator'!$B$67),AS751))</f>
        <v/>
      </c>
      <c r="AT752" s="43" t="e">
        <f>IF(ISERROR(AS752),"",FV((1+'Retirement Calculator'!$B$57)^(1/12)-1,AR752,-AS752,,0))</f>
        <v>#N/A</v>
      </c>
      <c r="AU752" s="47" t="e">
        <f>SUM($AJ$5:AS752)</f>
        <v>#N/A</v>
      </c>
      <c r="AW752" s="43" t="str">
        <f>IF(I752="","",SUM($I$5:I752))</f>
        <v/>
      </c>
      <c r="AY752" s="43" t="str">
        <f t="shared" si="230"/>
        <v/>
      </c>
      <c r="AZ752" s="43" t="e">
        <f t="shared" si="231"/>
        <v>#N/A</v>
      </c>
      <c r="BA752" s="43" t="e">
        <f>IF(BA751&lt;'Retirement Calculator'!$B$68,BA751+1,NA())</f>
        <v>#N/A</v>
      </c>
      <c r="BB752" s="45" t="str">
        <f>IF(ISERROR(BA752),"",IF(AY752=AY751+1,BB751*(1+'Retirement Calculator'!$B$67),BB751))</f>
        <v/>
      </c>
      <c r="BC752" s="43" t="e">
        <f>IF(ISERROR(BB752),"",FV((1+'Retirement Calculator'!$B$58)^(1/12)-1,BA752,-BB752,,0))</f>
        <v>#N/A</v>
      </c>
      <c r="BD752" s="47" t="e">
        <f>SUM($AJ$5:BB752)</f>
        <v>#N/A</v>
      </c>
      <c r="BF752" s="43" t="str">
        <f>IF(O752="","",SUM($O$5:O752))</f>
        <v/>
      </c>
      <c r="BH752" s="43" t="str">
        <f t="shared" si="232"/>
        <v/>
      </c>
      <c r="BI752" s="43" t="e">
        <f t="shared" si="233"/>
        <v>#N/A</v>
      </c>
      <c r="BJ752" s="43" t="e">
        <f>IF(BJ751&lt;'Retirement Calculator'!$B$68,BJ751+1,NA())</f>
        <v>#N/A</v>
      </c>
      <c r="BM752" s="43" t="str">
        <f t="shared" si="234"/>
        <v/>
      </c>
      <c r="BN752" s="43" t="e">
        <f t="shared" si="235"/>
        <v>#N/A</v>
      </c>
      <c r="BO752" s="43" t="e">
        <f>IF(BO751&lt;'Retirement Calculator'!$B$68,BO751+1,NA())</f>
        <v>#N/A</v>
      </c>
      <c r="BR752" s="43" t="str">
        <f t="shared" si="236"/>
        <v/>
      </c>
      <c r="BS752" s="43" t="e">
        <f t="shared" si="237"/>
        <v>#N/A</v>
      </c>
      <c r="BT752" s="43" t="e">
        <f>IF(BT751&lt;'Retirement Calculator'!$B$68,BT751+1,NA())</f>
        <v>#N/A</v>
      </c>
      <c r="BW752" s="43" t="str">
        <f t="shared" si="238"/>
        <v/>
      </c>
      <c r="BX752" s="43" t="e">
        <f t="shared" si="239"/>
        <v>#N/A</v>
      </c>
      <c r="BY752" s="43" t="e">
        <f>IF(BY751&lt;'Retirement Calculator'!$B$68,BY751+1,NA())</f>
        <v>#N/A</v>
      </c>
    </row>
    <row r="753" spans="1:77">
      <c r="A753" s="44"/>
      <c r="B753" s="12" t="e">
        <f xml:space="preserve"> IF(ISERROR(F753),NA(),AI753)</f>
        <v>#N/A</v>
      </c>
      <c r="C753" s="71"/>
      <c r="D753" s="104"/>
      <c r="E753" s="99"/>
      <c r="F753" s="102" t="e">
        <f t="shared" si="223"/>
        <v>#N/A</v>
      </c>
      <c r="G753" s="103" t="str">
        <f>IF(D753="","",(D753+G752)*(1+((1+'Retirement Calculator'!$B$56)^(1/12)-1)))</f>
        <v/>
      </c>
      <c r="H753" s="55" t="str">
        <f>IF(C753="","",FV((1+'Retirement Calculator'!$B$56)^(1/12)-1,AI753,-C753,,0))</f>
        <v/>
      </c>
      <c r="I753" s="71"/>
      <c r="J753" s="99"/>
      <c r="K753" s="99"/>
      <c r="L753" s="102" t="e">
        <f t="shared" si="224"/>
        <v>#N/A</v>
      </c>
      <c r="M753" s="12" t="str">
        <f>IF(I753="","",FV((1+'Retirement Calculator'!$B$57)^(1/12)-1,AR753,-I753,,0))</f>
        <v/>
      </c>
      <c r="N753" s="12" t="str">
        <f>IF(J753="","",(J753+N752)*(1+((1+'Retirement Calculator'!$B$57)^(1/12)-1)))</f>
        <v/>
      </c>
      <c r="O753" s="71"/>
      <c r="P753" s="71"/>
      <c r="Q753" s="99"/>
      <c r="R753" s="69" t="e">
        <f t="shared" si="225"/>
        <v>#N/A</v>
      </c>
      <c r="S753" s="12" t="str">
        <f>IF(O753="","",FV((1+'Retirement Calculator'!$B$58)^(1/12)-1,BA753,-O753,,0))</f>
        <v/>
      </c>
      <c r="T753" s="43" t="str">
        <f>IF(P753="","",(P753+T752)*(1+((1+'Retirement Calculator'!$B$58)^(1/12)-1)))</f>
        <v/>
      </c>
      <c r="U753" s="71"/>
      <c r="V753" s="99"/>
      <c r="W753" s="108" t="str">
        <f>IF(U753="","",(U753+W752)*(1+((1+'Retirement Calculator'!$C$65)^(1/12)-1)))</f>
        <v/>
      </c>
      <c r="X753" s="73">
        <f t="shared" si="220"/>
        <v>0</v>
      </c>
      <c r="Y753" s="83" t="str">
        <f>IF(ISERROR(B753),"",SUM($X$5:X753))</f>
        <v/>
      </c>
      <c r="Z753" s="73">
        <f t="shared" si="221"/>
        <v>0</v>
      </c>
      <c r="AA753" s="83" t="str">
        <f>IF(ISERROR(B753),"",IF(Z753=0,NA(),SUM($Z$5:Z753)))</f>
        <v/>
      </c>
      <c r="AB753" s="83">
        <f t="shared" si="222"/>
        <v>0</v>
      </c>
      <c r="AC753" s="83" t="str">
        <f>IF(ISERROR(B753),"",IF(AB753=0,NA(),SUM($AB$5:AB753)))</f>
        <v/>
      </c>
      <c r="AD753" s="68" t="str">
        <f>IF(ISERROR(AI753),"",IF(AG753=AG752+1,AD752*(1+'Retirement Calculator'!$B$6),AD752))</f>
        <v/>
      </c>
      <c r="AE753" s="135"/>
      <c r="AF753" s="83" t="str">
        <f>IF(AE753="","",NPER((1+'Retirement Calculator'!$B$15)/(1+'Retirement Calculator'!$B$14)-1,-12*AE753,AA753,,1))</f>
        <v/>
      </c>
      <c r="AG753" s="129" t="str">
        <f t="shared" si="226"/>
        <v/>
      </c>
      <c r="AH753" s="43" t="e">
        <f t="shared" si="227"/>
        <v>#N/A</v>
      </c>
      <c r="AI753" s="43" t="e">
        <f>IF(AI752&lt;'Retirement Calculator'!$B$68,AI752+1,NA())</f>
        <v>#N/A</v>
      </c>
      <c r="AJ753" s="47" t="str">
        <f>IF(ISERROR(AI753),"",IF(AG753=AG752+1,AJ752*(1+'Retirement Calculator'!$B$67),AJ752))</f>
        <v/>
      </c>
      <c r="AK753" s="43" t="e">
        <f>IF(ISERROR(AJ753),"",FV((1+'Retirement Calculator'!$B$56)^(1/12)-1,AI753,-AJ753,,0))</f>
        <v>#N/A</v>
      </c>
      <c r="AL753" s="47">
        <f>SUM($AJ$5:AJ753)</f>
        <v>15743347.467671828</v>
      </c>
      <c r="AN753" s="43" t="str">
        <f>IF(C753="","",SUM($C$5:C753))</f>
        <v/>
      </c>
      <c r="AP753" s="43" t="str">
        <f t="shared" si="228"/>
        <v/>
      </c>
      <c r="AQ753" s="43" t="e">
        <f t="shared" si="229"/>
        <v>#N/A</v>
      </c>
      <c r="AR753" s="43" t="e">
        <f>IF(AR752&lt;'Retirement Calculator'!$B$68,AR752+1,NA())</f>
        <v>#N/A</v>
      </c>
      <c r="AS753" s="45" t="str">
        <f>IF(ISERROR(AR753),"",IF(AP753=AP752+1,AS752*(1+'Retirement Calculator'!$B$67),AS752))</f>
        <v/>
      </c>
      <c r="AT753" s="43" t="e">
        <f>IF(ISERROR(AS753),"",FV((1+'Retirement Calculator'!$B$57)^(1/12)-1,AR753,-AS753,,0))</f>
        <v>#N/A</v>
      </c>
      <c r="AU753" s="47" t="e">
        <f>SUM($AJ$5:AS753)</f>
        <v>#N/A</v>
      </c>
      <c r="AW753" s="43" t="str">
        <f>IF(I753="","",SUM($I$5:I753))</f>
        <v/>
      </c>
      <c r="AY753" s="43" t="str">
        <f t="shared" si="230"/>
        <v/>
      </c>
      <c r="AZ753" s="43" t="e">
        <f t="shared" si="231"/>
        <v>#N/A</v>
      </c>
      <c r="BA753" s="43" t="e">
        <f>IF(BA752&lt;'Retirement Calculator'!$B$68,BA752+1,NA())</f>
        <v>#N/A</v>
      </c>
      <c r="BB753" s="45" t="str">
        <f>IF(ISERROR(BA753),"",IF(AY753=AY752+1,BB752*(1+'Retirement Calculator'!$B$67),BB752))</f>
        <v/>
      </c>
      <c r="BC753" s="43" t="e">
        <f>IF(ISERROR(BB753),"",FV((1+'Retirement Calculator'!$B$58)^(1/12)-1,BA753,-BB753,,0))</f>
        <v>#N/A</v>
      </c>
      <c r="BD753" s="47" t="e">
        <f>SUM($AJ$5:BB753)</f>
        <v>#N/A</v>
      </c>
      <c r="BF753" s="43" t="str">
        <f>IF(O753="","",SUM($O$5:O753))</f>
        <v/>
      </c>
      <c r="BH753" s="43" t="str">
        <f t="shared" si="232"/>
        <v/>
      </c>
      <c r="BI753" s="43" t="e">
        <f t="shared" si="233"/>
        <v>#N/A</v>
      </c>
      <c r="BJ753" s="43" t="e">
        <f>IF(BJ752&lt;'Retirement Calculator'!$B$68,BJ752+1,NA())</f>
        <v>#N/A</v>
      </c>
      <c r="BM753" s="43" t="str">
        <f t="shared" si="234"/>
        <v/>
      </c>
      <c r="BN753" s="43" t="e">
        <f t="shared" si="235"/>
        <v>#N/A</v>
      </c>
      <c r="BO753" s="43" t="e">
        <f>IF(BO752&lt;'Retirement Calculator'!$B$68,BO752+1,NA())</f>
        <v>#N/A</v>
      </c>
      <c r="BR753" s="43" t="str">
        <f t="shared" si="236"/>
        <v/>
      </c>
      <c r="BS753" s="43" t="e">
        <f t="shared" si="237"/>
        <v>#N/A</v>
      </c>
      <c r="BT753" s="43" t="e">
        <f>IF(BT752&lt;'Retirement Calculator'!$B$68,BT752+1,NA())</f>
        <v>#N/A</v>
      </c>
      <c r="BW753" s="43" t="str">
        <f t="shared" si="238"/>
        <v/>
      </c>
      <c r="BX753" s="43" t="e">
        <f t="shared" si="239"/>
        <v>#N/A</v>
      </c>
      <c r="BY753" s="43" t="e">
        <f>IF(BY752&lt;'Retirement Calculator'!$B$68,BY752+1,NA())</f>
        <v>#N/A</v>
      </c>
    </row>
    <row r="754" spans="1:77">
      <c r="A754" s="44"/>
      <c r="B754" s="12" t="e">
        <f xml:space="preserve"> IF(ISERROR(F754),NA(),AI754)</f>
        <v>#N/A</v>
      </c>
      <c r="C754" s="71"/>
      <c r="D754" s="104"/>
      <c r="E754" s="99"/>
      <c r="F754" s="102" t="e">
        <f t="shared" si="223"/>
        <v>#N/A</v>
      </c>
      <c r="G754" s="103" t="str">
        <f>IF(D754="","",(D754+G753)*(1+((1+'Retirement Calculator'!$B$56)^(1/12)-1)))</f>
        <v/>
      </c>
      <c r="H754" s="55" t="str">
        <f>IF(C754="","",FV((1+'Retirement Calculator'!$B$56)^(1/12)-1,AI754,-C754,,0))</f>
        <v/>
      </c>
      <c r="I754" s="71"/>
      <c r="J754" s="99"/>
      <c r="K754" s="99"/>
      <c r="L754" s="102" t="e">
        <f t="shared" si="224"/>
        <v>#N/A</v>
      </c>
      <c r="M754" s="12" t="str">
        <f>IF(I754="","",FV((1+'Retirement Calculator'!$B$57)^(1/12)-1,AR754,-I754,,0))</f>
        <v/>
      </c>
      <c r="N754" s="12" t="str">
        <f>IF(J754="","",(J754+N753)*(1+((1+'Retirement Calculator'!$B$57)^(1/12)-1)))</f>
        <v/>
      </c>
      <c r="O754" s="71"/>
      <c r="P754" s="71"/>
      <c r="Q754" s="99"/>
      <c r="R754" s="69" t="e">
        <f t="shared" si="225"/>
        <v>#N/A</v>
      </c>
      <c r="S754" s="12" t="str">
        <f>IF(O754="","",FV((1+'Retirement Calculator'!$B$58)^(1/12)-1,BA754,-O754,,0))</f>
        <v/>
      </c>
      <c r="T754" s="43" t="str">
        <f>IF(P754="","",(P754+T753)*(1+((1+'Retirement Calculator'!$B$58)^(1/12)-1)))</f>
        <v/>
      </c>
      <c r="U754" s="71"/>
      <c r="V754" s="99"/>
      <c r="W754" s="108" t="str">
        <f>IF(U754="","",(U754+W753)*(1+((1+'Retirement Calculator'!$C$65)^(1/12)-1)))</f>
        <v/>
      </c>
      <c r="X754" s="73">
        <f t="shared" si="220"/>
        <v>0</v>
      </c>
      <c r="Y754" s="83" t="str">
        <f>IF(ISERROR(B754),"",SUM($X$5:X754))</f>
        <v/>
      </c>
      <c r="Z754" s="73">
        <f t="shared" si="221"/>
        <v>0</v>
      </c>
      <c r="AA754" s="83" t="str">
        <f>IF(ISERROR(B754),"",IF(Z754=0,NA(),SUM($Z$5:Z754)))</f>
        <v/>
      </c>
      <c r="AB754" s="83">
        <f t="shared" si="222"/>
        <v>0</v>
      </c>
      <c r="AC754" s="83" t="str">
        <f>IF(ISERROR(B754),"",IF(AB754=0,NA(),SUM($AB$5:AB754)))</f>
        <v/>
      </c>
      <c r="AD754" s="68" t="str">
        <f>IF(ISERROR(AI754),"",IF(AG754=AG753+1,AD753*(1+'Retirement Calculator'!$B$6),AD753))</f>
        <v/>
      </c>
      <c r="AE754" s="135"/>
      <c r="AF754" s="83" t="str">
        <f>IF(AE754="","",NPER((1+'Retirement Calculator'!$B$15)/(1+'Retirement Calculator'!$B$14)-1,-12*AE754,AA754,,1))</f>
        <v/>
      </c>
      <c r="AG754" s="129" t="str">
        <f t="shared" si="226"/>
        <v/>
      </c>
      <c r="AH754" s="43" t="e">
        <f t="shared" si="227"/>
        <v>#N/A</v>
      </c>
      <c r="AI754" s="43" t="e">
        <f>IF(AI753&lt;'Retirement Calculator'!$B$68,AI753+1,NA())</f>
        <v>#N/A</v>
      </c>
      <c r="AJ754" s="47" t="str">
        <f>IF(ISERROR(AI754),"",IF(AG754=AG753+1,AJ753*(1+'Retirement Calculator'!$B$67),AJ753))</f>
        <v/>
      </c>
      <c r="AK754" s="43" t="e">
        <f>IF(ISERROR(AJ754),"",FV((1+'Retirement Calculator'!$B$56)^(1/12)-1,AI754,-AJ754,,0))</f>
        <v>#N/A</v>
      </c>
      <c r="AL754" s="47">
        <f>SUM($AJ$5:AJ754)</f>
        <v>15743347.467671828</v>
      </c>
      <c r="AN754" s="43" t="str">
        <f>IF(C754="","",SUM($C$5:C754))</f>
        <v/>
      </c>
      <c r="AP754" s="43" t="str">
        <f t="shared" si="228"/>
        <v/>
      </c>
      <c r="AQ754" s="43" t="e">
        <f t="shared" si="229"/>
        <v>#N/A</v>
      </c>
      <c r="AR754" s="43" t="e">
        <f>IF(AR753&lt;'Retirement Calculator'!$B$68,AR753+1,NA())</f>
        <v>#N/A</v>
      </c>
      <c r="AS754" s="45" t="str">
        <f>IF(ISERROR(AR754),"",IF(AP754=AP753+1,AS753*(1+'Retirement Calculator'!$B$67),AS753))</f>
        <v/>
      </c>
      <c r="AT754" s="43" t="e">
        <f>IF(ISERROR(AS754),"",FV((1+'Retirement Calculator'!$B$57)^(1/12)-1,AR754,-AS754,,0))</f>
        <v>#N/A</v>
      </c>
      <c r="AU754" s="47" t="e">
        <f>SUM($AJ$5:AS754)</f>
        <v>#N/A</v>
      </c>
      <c r="AW754" s="43" t="str">
        <f>IF(I754="","",SUM($I$5:I754))</f>
        <v/>
      </c>
      <c r="AY754" s="43" t="str">
        <f t="shared" si="230"/>
        <v/>
      </c>
      <c r="AZ754" s="43" t="e">
        <f t="shared" si="231"/>
        <v>#N/A</v>
      </c>
      <c r="BA754" s="43" t="e">
        <f>IF(BA753&lt;'Retirement Calculator'!$B$68,BA753+1,NA())</f>
        <v>#N/A</v>
      </c>
      <c r="BB754" s="45" t="str">
        <f>IF(ISERROR(BA754),"",IF(AY754=AY753+1,BB753*(1+'Retirement Calculator'!$B$67),BB753))</f>
        <v/>
      </c>
      <c r="BC754" s="43" t="e">
        <f>IF(ISERROR(BB754),"",FV((1+'Retirement Calculator'!$B$58)^(1/12)-1,BA754,-BB754,,0))</f>
        <v>#N/A</v>
      </c>
      <c r="BD754" s="47" t="e">
        <f>SUM($AJ$5:BB754)</f>
        <v>#N/A</v>
      </c>
      <c r="BF754" s="43" t="str">
        <f>IF(O754="","",SUM($O$5:O754))</f>
        <v/>
      </c>
      <c r="BH754" s="43" t="str">
        <f t="shared" si="232"/>
        <v/>
      </c>
      <c r="BI754" s="43" t="e">
        <f t="shared" si="233"/>
        <v>#N/A</v>
      </c>
      <c r="BJ754" s="43" t="e">
        <f>IF(BJ753&lt;'Retirement Calculator'!$B$68,BJ753+1,NA())</f>
        <v>#N/A</v>
      </c>
      <c r="BM754" s="43" t="str">
        <f t="shared" si="234"/>
        <v/>
      </c>
      <c r="BN754" s="43" t="e">
        <f t="shared" si="235"/>
        <v>#N/A</v>
      </c>
      <c r="BO754" s="43" t="e">
        <f>IF(BO753&lt;'Retirement Calculator'!$B$68,BO753+1,NA())</f>
        <v>#N/A</v>
      </c>
      <c r="BR754" s="43" t="str">
        <f t="shared" si="236"/>
        <v/>
      </c>
      <c r="BS754" s="43" t="e">
        <f t="shared" si="237"/>
        <v>#N/A</v>
      </c>
      <c r="BT754" s="43" t="e">
        <f>IF(BT753&lt;'Retirement Calculator'!$B$68,BT753+1,NA())</f>
        <v>#N/A</v>
      </c>
      <c r="BW754" s="43" t="str">
        <f t="shared" si="238"/>
        <v/>
      </c>
      <c r="BX754" s="43" t="e">
        <f t="shared" si="239"/>
        <v>#N/A</v>
      </c>
      <c r="BY754" s="43" t="e">
        <f>IF(BY753&lt;'Retirement Calculator'!$B$68,BY753+1,NA())</f>
        <v>#N/A</v>
      </c>
    </row>
    <row r="755" spans="1:77">
      <c r="A755" s="44"/>
      <c r="B755" s="12" t="e">
        <f xml:space="preserve"> IF(ISERROR(F755),NA(),AI755)</f>
        <v>#N/A</v>
      </c>
      <c r="C755" s="71"/>
      <c r="D755" s="104"/>
      <c r="E755" s="99"/>
      <c r="F755" s="102" t="e">
        <f t="shared" si="223"/>
        <v>#N/A</v>
      </c>
      <c r="G755" s="103" t="str">
        <f>IF(D755="","",(D755+G754)*(1+((1+'Retirement Calculator'!$B$56)^(1/12)-1)))</f>
        <v/>
      </c>
      <c r="H755" s="55" t="str">
        <f>IF(C755="","",FV((1+'Retirement Calculator'!$B$56)^(1/12)-1,AI755,-C755,,0))</f>
        <v/>
      </c>
      <c r="I755" s="71"/>
      <c r="J755" s="99"/>
      <c r="K755" s="99"/>
      <c r="L755" s="102" t="e">
        <f t="shared" si="224"/>
        <v>#N/A</v>
      </c>
      <c r="M755" s="12" t="str">
        <f>IF(I755="","",FV((1+'Retirement Calculator'!$B$57)^(1/12)-1,AR755,-I755,,0))</f>
        <v/>
      </c>
      <c r="N755" s="12" t="str">
        <f>IF(J755="","",(J755+N754)*(1+((1+'Retirement Calculator'!$B$57)^(1/12)-1)))</f>
        <v/>
      </c>
      <c r="O755" s="71"/>
      <c r="P755" s="71"/>
      <c r="Q755" s="99"/>
      <c r="R755" s="69" t="e">
        <f t="shared" si="225"/>
        <v>#N/A</v>
      </c>
      <c r="S755" s="12" t="str">
        <f>IF(O755="","",FV((1+'Retirement Calculator'!$B$58)^(1/12)-1,BA755,-O755,,0))</f>
        <v/>
      </c>
      <c r="T755" s="43" t="str">
        <f>IF(P755="","",(P755+T754)*(1+((1+'Retirement Calculator'!$B$58)^(1/12)-1)))</f>
        <v/>
      </c>
      <c r="U755" s="71"/>
      <c r="V755" s="99"/>
      <c r="W755" s="108" t="str">
        <f>IF(U755="","",(U755+W754)*(1+((1+'Retirement Calculator'!$C$65)^(1/12)-1)))</f>
        <v/>
      </c>
      <c r="X755" s="73">
        <f t="shared" si="220"/>
        <v>0</v>
      </c>
      <c r="Y755" s="83" t="str">
        <f>IF(ISERROR(B755),"",SUM($X$5:X755))</f>
        <v/>
      </c>
      <c r="Z755" s="73">
        <f t="shared" si="221"/>
        <v>0</v>
      </c>
      <c r="AA755" s="83" t="str">
        <f>IF(ISERROR(B755),"",IF(Z755=0,NA(),SUM($Z$5:Z755)))</f>
        <v/>
      </c>
      <c r="AB755" s="83">
        <f t="shared" si="222"/>
        <v>0</v>
      </c>
      <c r="AC755" s="83" t="str">
        <f>IF(ISERROR(B755),"",IF(AB755=0,NA(),SUM($AB$5:AB755)))</f>
        <v/>
      </c>
      <c r="AD755" s="68" t="str">
        <f>IF(ISERROR(AI755),"",IF(AG755=AG754+1,AD754*(1+'Retirement Calculator'!$B$6),AD754))</f>
        <v/>
      </c>
      <c r="AE755" s="135"/>
      <c r="AF755" s="83" t="str">
        <f>IF(AE755="","",NPER((1+'Retirement Calculator'!$B$15)/(1+'Retirement Calculator'!$B$14)-1,-12*AE755,AA755,,1))</f>
        <v/>
      </c>
      <c r="AG755" s="129" t="str">
        <f t="shared" si="226"/>
        <v/>
      </c>
      <c r="AH755" s="43" t="e">
        <f t="shared" si="227"/>
        <v>#N/A</v>
      </c>
      <c r="AI755" s="43" t="e">
        <f>IF(AI754&lt;'Retirement Calculator'!$B$68,AI754+1,NA())</f>
        <v>#N/A</v>
      </c>
      <c r="AJ755" s="47" t="str">
        <f>IF(ISERROR(AI755),"",IF(AG755=AG754+1,AJ754*(1+'Retirement Calculator'!$B$67),AJ754))</f>
        <v/>
      </c>
      <c r="AK755" s="43" t="e">
        <f>IF(ISERROR(AJ755),"",FV((1+'Retirement Calculator'!$B$56)^(1/12)-1,AI755,-AJ755,,0))</f>
        <v>#N/A</v>
      </c>
      <c r="AL755" s="47">
        <f>SUM($AJ$5:AJ755)</f>
        <v>15743347.467671828</v>
      </c>
      <c r="AN755" s="43" t="str">
        <f>IF(C755="","",SUM($C$5:C755))</f>
        <v/>
      </c>
      <c r="AP755" s="43" t="str">
        <f t="shared" si="228"/>
        <v/>
      </c>
      <c r="AQ755" s="43" t="e">
        <f t="shared" si="229"/>
        <v>#N/A</v>
      </c>
      <c r="AR755" s="43" t="e">
        <f>IF(AR754&lt;'Retirement Calculator'!$B$68,AR754+1,NA())</f>
        <v>#N/A</v>
      </c>
      <c r="AS755" s="45" t="str">
        <f>IF(ISERROR(AR755),"",IF(AP755=AP754+1,AS754*(1+'Retirement Calculator'!$B$67),AS754))</f>
        <v/>
      </c>
      <c r="AT755" s="43" t="e">
        <f>IF(ISERROR(AS755),"",FV((1+'Retirement Calculator'!$B$57)^(1/12)-1,AR755,-AS755,,0))</f>
        <v>#N/A</v>
      </c>
      <c r="AU755" s="47" t="e">
        <f>SUM($AJ$5:AS755)</f>
        <v>#N/A</v>
      </c>
      <c r="AW755" s="43" t="str">
        <f>IF(I755="","",SUM($I$5:I755))</f>
        <v/>
      </c>
      <c r="AY755" s="43" t="str">
        <f t="shared" si="230"/>
        <v/>
      </c>
      <c r="AZ755" s="43" t="e">
        <f t="shared" si="231"/>
        <v>#N/A</v>
      </c>
      <c r="BA755" s="43" t="e">
        <f>IF(BA754&lt;'Retirement Calculator'!$B$68,BA754+1,NA())</f>
        <v>#N/A</v>
      </c>
      <c r="BB755" s="45" t="str">
        <f>IF(ISERROR(BA755),"",IF(AY755=AY754+1,BB754*(1+'Retirement Calculator'!$B$67),BB754))</f>
        <v/>
      </c>
      <c r="BC755" s="43" t="e">
        <f>IF(ISERROR(BB755),"",FV((1+'Retirement Calculator'!$B$58)^(1/12)-1,BA755,-BB755,,0))</f>
        <v>#N/A</v>
      </c>
      <c r="BD755" s="47" t="e">
        <f>SUM($AJ$5:BB755)</f>
        <v>#N/A</v>
      </c>
      <c r="BF755" s="43" t="str">
        <f>IF(O755="","",SUM($O$5:O755))</f>
        <v/>
      </c>
      <c r="BH755" s="43" t="str">
        <f t="shared" si="232"/>
        <v/>
      </c>
      <c r="BI755" s="43" t="e">
        <f t="shared" si="233"/>
        <v>#N/A</v>
      </c>
      <c r="BJ755" s="43" t="e">
        <f>IF(BJ754&lt;'Retirement Calculator'!$B$68,BJ754+1,NA())</f>
        <v>#N/A</v>
      </c>
      <c r="BM755" s="43" t="str">
        <f t="shared" si="234"/>
        <v/>
      </c>
      <c r="BN755" s="43" t="e">
        <f t="shared" si="235"/>
        <v>#N/A</v>
      </c>
      <c r="BO755" s="43" t="e">
        <f>IF(BO754&lt;'Retirement Calculator'!$B$68,BO754+1,NA())</f>
        <v>#N/A</v>
      </c>
      <c r="BR755" s="43" t="str">
        <f t="shared" si="236"/>
        <v/>
      </c>
      <c r="BS755" s="43" t="e">
        <f t="shared" si="237"/>
        <v>#N/A</v>
      </c>
      <c r="BT755" s="43" t="e">
        <f>IF(BT754&lt;'Retirement Calculator'!$B$68,BT754+1,NA())</f>
        <v>#N/A</v>
      </c>
      <c r="BW755" s="43" t="str">
        <f t="shared" si="238"/>
        <v/>
      </c>
      <c r="BX755" s="43" t="e">
        <f t="shared" si="239"/>
        <v>#N/A</v>
      </c>
      <c r="BY755" s="43" t="e">
        <f>IF(BY754&lt;'Retirement Calculator'!$B$68,BY754+1,NA())</f>
        <v>#N/A</v>
      </c>
    </row>
    <row r="756" spans="1:77">
      <c r="A756" s="44"/>
      <c r="B756" s="12" t="e">
        <f xml:space="preserve"> IF(ISERROR(F756),NA(),AI756)</f>
        <v>#N/A</v>
      </c>
      <c r="C756" s="71"/>
      <c r="D756" s="104"/>
      <c r="E756" s="99"/>
      <c r="F756" s="102" t="e">
        <f t="shared" si="223"/>
        <v>#N/A</v>
      </c>
      <c r="G756" s="103" t="str">
        <f>IF(D756="","",(D756+G755)*(1+((1+'Retirement Calculator'!$B$56)^(1/12)-1)))</f>
        <v/>
      </c>
      <c r="H756" s="55" t="str">
        <f>IF(C756="","",FV((1+'Retirement Calculator'!$B$56)^(1/12)-1,AI756,-C756,,0))</f>
        <v/>
      </c>
      <c r="I756" s="71"/>
      <c r="J756" s="99"/>
      <c r="K756" s="99"/>
      <c r="L756" s="102" t="e">
        <f t="shared" si="224"/>
        <v>#N/A</v>
      </c>
      <c r="M756" s="12" t="str">
        <f>IF(I756="","",FV((1+'Retirement Calculator'!$B$57)^(1/12)-1,AR756,-I756,,0))</f>
        <v/>
      </c>
      <c r="N756" s="12" t="str">
        <f>IF(J756="","",(J756+N755)*(1+((1+'Retirement Calculator'!$B$57)^(1/12)-1)))</f>
        <v/>
      </c>
      <c r="O756" s="71"/>
      <c r="P756" s="71"/>
      <c r="Q756" s="99"/>
      <c r="R756" s="69" t="e">
        <f t="shared" si="225"/>
        <v>#N/A</v>
      </c>
      <c r="S756" s="12" t="str">
        <f>IF(O756="","",FV((1+'Retirement Calculator'!$B$58)^(1/12)-1,BA756,-O756,,0))</f>
        <v/>
      </c>
      <c r="T756" s="43" t="str">
        <f>IF(P756="","",(P756+T755)*(1+((1+'Retirement Calculator'!$B$58)^(1/12)-1)))</f>
        <v/>
      </c>
      <c r="U756" s="71"/>
      <c r="V756" s="99"/>
      <c r="W756" s="108" t="str">
        <f>IF(U756="","",(U756+W755)*(1+((1+'Retirement Calculator'!$C$65)^(1/12)-1)))</f>
        <v/>
      </c>
      <c r="X756" s="73">
        <f t="shared" si="220"/>
        <v>0</v>
      </c>
      <c r="Y756" s="83" t="str">
        <f>IF(ISERROR(B756),"",SUM($X$5:X756))</f>
        <v/>
      </c>
      <c r="Z756" s="73">
        <f t="shared" si="221"/>
        <v>0</v>
      </c>
      <c r="AA756" s="83" t="str">
        <f>IF(ISERROR(B756),"",IF(Z756=0,NA(),SUM($Z$5:Z756)))</f>
        <v/>
      </c>
      <c r="AB756" s="83">
        <f t="shared" si="222"/>
        <v>0</v>
      </c>
      <c r="AC756" s="83" t="str">
        <f>IF(ISERROR(B756),"",IF(AB756=0,NA(),SUM($AB$5:AB756)))</f>
        <v/>
      </c>
      <c r="AD756" s="68" t="str">
        <f>IF(ISERROR(AI756),"",IF(AG756=AG755+1,AD755*(1+'Retirement Calculator'!$B$6),AD755))</f>
        <v/>
      </c>
      <c r="AE756" s="135"/>
      <c r="AF756" s="83" t="str">
        <f>IF(AE756="","",NPER((1+'Retirement Calculator'!$B$15)/(1+'Retirement Calculator'!$B$14)-1,-12*AE756,AA756,,1))</f>
        <v/>
      </c>
      <c r="AG756" s="129" t="str">
        <f t="shared" si="226"/>
        <v/>
      </c>
      <c r="AH756" s="43" t="e">
        <f t="shared" si="227"/>
        <v>#N/A</v>
      </c>
      <c r="AI756" s="43" t="e">
        <f>IF(AI755&lt;'Retirement Calculator'!$B$68,AI755+1,NA())</f>
        <v>#N/A</v>
      </c>
      <c r="AJ756" s="47" t="str">
        <f>IF(ISERROR(AI756),"",IF(AG756=AG755+1,AJ755*(1+'Retirement Calculator'!$B$67),AJ755))</f>
        <v/>
      </c>
      <c r="AK756" s="43" t="e">
        <f>IF(ISERROR(AJ756),"",FV((1+'Retirement Calculator'!$B$56)^(1/12)-1,AI756,-AJ756,,0))</f>
        <v>#N/A</v>
      </c>
      <c r="AL756" s="47">
        <f>SUM($AJ$5:AJ756)</f>
        <v>15743347.467671828</v>
      </c>
      <c r="AN756" s="43" t="str">
        <f>IF(C756="","",SUM($C$5:C756))</f>
        <v/>
      </c>
      <c r="AP756" s="43" t="str">
        <f t="shared" si="228"/>
        <v/>
      </c>
      <c r="AQ756" s="43" t="e">
        <f t="shared" si="229"/>
        <v>#N/A</v>
      </c>
      <c r="AR756" s="43" t="e">
        <f>IF(AR755&lt;'Retirement Calculator'!$B$68,AR755+1,NA())</f>
        <v>#N/A</v>
      </c>
      <c r="AS756" s="45" t="str">
        <f>IF(ISERROR(AR756),"",IF(AP756=AP755+1,AS755*(1+'Retirement Calculator'!$B$67),AS755))</f>
        <v/>
      </c>
      <c r="AT756" s="43" t="e">
        <f>IF(ISERROR(AS756),"",FV((1+'Retirement Calculator'!$B$57)^(1/12)-1,AR756,-AS756,,0))</f>
        <v>#N/A</v>
      </c>
      <c r="AU756" s="47" t="e">
        <f>SUM($AJ$5:AS756)</f>
        <v>#N/A</v>
      </c>
      <c r="AW756" s="43" t="str">
        <f>IF(I756="","",SUM($I$5:I756))</f>
        <v/>
      </c>
      <c r="AY756" s="43" t="str">
        <f t="shared" si="230"/>
        <v/>
      </c>
      <c r="AZ756" s="43" t="e">
        <f t="shared" si="231"/>
        <v>#N/A</v>
      </c>
      <c r="BA756" s="43" t="e">
        <f>IF(BA755&lt;'Retirement Calculator'!$B$68,BA755+1,NA())</f>
        <v>#N/A</v>
      </c>
      <c r="BB756" s="45" t="str">
        <f>IF(ISERROR(BA756),"",IF(AY756=AY755+1,BB755*(1+'Retirement Calculator'!$B$67),BB755))</f>
        <v/>
      </c>
      <c r="BC756" s="43" t="e">
        <f>IF(ISERROR(BB756),"",FV((1+'Retirement Calculator'!$B$58)^(1/12)-1,BA756,-BB756,,0))</f>
        <v>#N/A</v>
      </c>
      <c r="BD756" s="47" t="e">
        <f>SUM($AJ$5:BB756)</f>
        <v>#N/A</v>
      </c>
      <c r="BF756" s="43" t="str">
        <f>IF(O756="","",SUM($O$5:O756))</f>
        <v/>
      </c>
      <c r="BH756" s="43" t="str">
        <f t="shared" si="232"/>
        <v/>
      </c>
      <c r="BI756" s="43" t="e">
        <f t="shared" si="233"/>
        <v>#N/A</v>
      </c>
      <c r="BJ756" s="43" t="e">
        <f>IF(BJ755&lt;'Retirement Calculator'!$B$68,BJ755+1,NA())</f>
        <v>#N/A</v>
      </c>
      <c r="BM756" s="43" t="str">
        <f t="shared" si="234"/>
        <v/>
      </c>
      <c r="BN756" s="43" t="e">
        <f t="shared" si="235"/>
        <v>#N/A</v>
      </c>
      <c r="BO756" s="43" t="e">
        <f>IF(BO755&lt;'Retirement Calculator'!$B$68,BO755+1,NA())</f>
        <v>#N/A</v>
      </c>
      <c r="BR756" s="43" t="str">
        <f t="shared" si="236"/>
        <v/>
      </c>
      <c r="BS756" s="43" t="e">
        <f t="shared" si="237"/>
        <v>#N/A</v>
      </c>
      <c r="BT756" s="43" t="e">
        <f>IF(BT755&lt;'Retirement Calculator'!$B$68,BT755+1,NA())</f>
        <v>#N/A</v>
      </c>
      <c r="BW756" s="43" t="str">
        <f t="shared" si="238"/>
        <v/>
      </c>
      <c r="BX756" s="43" t="e">
        <f t="shared" si="239"/>
        <v>#N/A</v>
      </c>
      <c r="BY756" s="43" t="e">
        <f>IF(BY755&lt;'Retirement Calculator'!$B$68,BY755+1,NA())</f>
        <v>#N/A</v>
      </c>
    </row>
    <row r="757" spans="1:77">
      <c r="A757" s="44"/>
      <c r="B757" s="12" t="e">
        <f xml:space="preserve"> IF(ISERROR(F757),NA(),AI757)</f>
        <v>#N/A</v>
      </c>
      <c r="C757" s="71"/>
      <c r="D757" s="104"/>
      <c r="E757" s="99"/>
      <c r="F757" s="102" t="e">
        <f t="shared" si="223"/>
        <v>#N/A</v>
      </c>
      <c r="G757" s="103" t="str">
        <f>IF(D757="","",(D757+G756)*(1+((1+'Retirement Calculator'!$B$56)^(1/12)-1)))</f>
        <v/>
      </c>
      <c r="H757" s="55" t="str">
        <f>IF(C757="","",FV((1+'Retirement Calculator'!$B$56)^(1/12)-1,AI757,-C757,,0))</f>
        <v/>
      </c>
      <c r="I757" s="71"/>
      <c r="J757" s="99"/>
      <c r="K757" s="99"/>
      <c r="L757" s="102" t="e">
        <f t="shared" si="224"/>
        <v>#N/A</v>
      </c>
      <c r="M757" s="12" t="str">
        <f>IF(I757="","",FV((1+'Retirement Calculator'!$B$57)^(1/12)-1,AR757,-I757,,0))</f>
        <v/>
      </c>
      <c r="N757" s="12" t="str">
        <f>IF(J757="","",(J757+N756)*(1+((1+'Retirement Calculator'!$B$57)^(1/12)-1)))</f>
        <v/>
      </c>
      <c r="O757" s="71"/>
      <c r="P757" s="71"/>
      <c r="Q757" s="99"/>
      <c r="R757" s="69" t="e">
        <f t="shared" si="225"/>
        <v>#N/A</v>
      </c>
      <c r="S757" s="12" t="str">
        <f>IF(O757="","",FV((1+'Retirement Calculator'!$B$58)^(1/12)-1,BA757,-O757,,0))</f>
        <v/>
      </c>
      <c r="T757" s="43" t="str">
        <f>IF(P757="","",(P757+T756)*(1+((1+'Retirement Calculator'!$B$58)^(1/12)-1)))</f>
        <v/>
      </c>
      <c r="U757" s="71"/>
      <c r="V757" s="99"/>
      <c r="W757" s="108" t="str">
        <f>IF(U757="","",(U757+W756)*(1+((1+'Retirement Calculator'!$C$65)^(1/12)-1)))</f>
        <v/>
      </c>
      <c r="X757" s="73">
        <f t="shared" si="220"/>
        <v>0</v>
      </c>
      <c r="Y757" s="83" t="str">
        <f>IF(ISERROR(B757),"",SUM($X$5:X757))</f>
        <v/>
      </c>
      <c r="Z757" s="73">
        <f t="shared" si="221"/>
        <v>0</v>
      </c>
      <c r="AA757" s="83" t="str">
        <f>IF(ISERROR(B757),"",IF(Z757=0,NA(),SUM($Z$5:Z757)))</f>
        <v/>
      </c>
      <c r="AB757" s="83">
        <f t="shared" si="222"/>
        <v>0</v>
      </c>
      <c r="AC757" s="83" t="str">
        <f>IF(ISERROR(B757),"",IF(AB757=0,NA(),SUM($AB$5:AB757)))</f>
        <v/>
      </c>
      <c r="AD757" s="68" t="str">
        <f>IF(ISERROR(AI757),"",IF(AG757=AG756+1,AD756*(1+'Retirement Calculator'!$B$6),AD756))</f>
        <v/>
      </c>
      <c r="AE757" s="135"/>
      <c r="AF757" s="83" t="str">
        <f>IF(AE757="","",NPER((1+'Retirement Calculator'!$B$15)/(1+'Retirement Calculator'!$B$14)-1,-12*AE757,AA757,,1))</f>
        <v/>
      </c>
      <c r="AG757" s="129" t="str">
        <f t="shared" si="226"/>
        <v/>
      </c>
      <c r="AH757" s="43" t="e">
        <f t="shared" si="227"/>
        <v>#N/A</v>
      </c>
      <c r="AI757" s="43" t="e">
        <f>IF(AI756&lt;'Retirement Calculator'!$B$68,AI756+1,NA())</f>
        <v>#N/A</v>
      </c>
      <c r="AJ757" s="47" t="str">
        <f>IF(ISERROR(AI757),"",IF(AG757=AG756+1,AJ756*(1+'Retirement Calculator'!$B$67),AJ756))</f>
        <v/>
      </c>
      <c r="AK757" s="43" t="e">
        <f>IF(ISERROR(AJ757),"",FV((1+'Retirement Calculator'!$B$56)^(1/12)-1,AI757,-AJ757,,0))</f>
        <v>#N/A</v>
      </c>
      <c r="AL757" s="47">
        <f>SUM($AJ$5:AJ757)</f>
        <v>15743347.467671828</v>
      </c>
      <c r="AN757" s="43" t="str">
        <f>IF(C757="","",SUM($C$5:C757))</f>
        <v/>
      </c>
      <c r="AP757" s="43" t="str">
        <f t="shared" si="228"/>
        <v/>
      </c>
      <c r="AQ757" s="43" t="e">
        <f t="shared" si="229"/>
        <v>#N/A</v>
      </c>
      <c r="AR757" s="43" t="e">
        <f>IF(AR756&lt;'Retirement Calculator'!$B$68,AR756+1,NA())</f>
        <v>#N/A</v>
      </c>
      <c r="AS757" s="45" t="str">
        <f>IF(ISERROR(AR757),"",IF(AP757=AP756+1,AS756*(1+'Retirement Calculator'!$B$67),AS756))</f>
        <v/>
      </c>
      <c r="AT757" s="43" t="e">
        <f>IF(ISERROR(AS757),"",FV((1+'Retirement Calculator'!$B$57)^(1/12)-1,AR757,-AS757,,0))</f>
        <v>#N/A</v>
      </c>
      <c r="AU757" s="47" t="e">
        <f>SUM($AJ$5:AS757)</f>
        <v>#N/A</v>
      </c>
      <c r="AW757" s="43" t="str">
        <f>IF(I757="","",SUM($I$5:I757))</f>
        <v/>
      </c>
      <c r="AY757" s="43" t="str">
        <f t="shared" si="230"/>
        <v/>
      </c>
      <c r="AZ757" s="43" t="e">
        <f t="shared" si="231"/>
        <v>#N/A</v>
      </c>
      <c r="BA757" s="43" t="e">
        <f>IF(BA756&lt;'Retirement Calculator'!$B$68,BA756+1,NA())</f>
        <v>#N/A</v>
      </c>
      <c r="BB757" s="45" t="str">
        <f>IF(ISERROR(BA757),"",IF(AY757=AY756+1,BB756*(1+'Retirement Calculator'!$B$67),BB756))</f>
        <v/>
      </c>
      <c r="BC757" s="43" t="e">
        <f>IF(ISERROR(BB757),"",FV((1+'Retirement Calculator'!$B$58)^(1/12)-1,BA757,-BB757,,0))</f>
        <v>#N/A</v>
      </c>
      <c r="BD757" s="47" t="e">
        <f>SUM($AJ$5:BB757)</f>
        <v>#N/A</v>
      </c>
      <c r="BF757" s="43" t="str">
        <f>IF(O757="","",SUM($O$5:O757))</f>
        <v/>
      </c>
      <c r="BH757" s="43" t="str">
        <f t="shared" si="232"/>
        <v/>
      </c>
      <c r="BI757" s="43" t="e">
        <f t="shared" si="233"/>
        <v>#N/A</v>
      </c>
      <c r="BJ757" s="43" t="e">
        <f>IF(BJ756&lt;'Retirement Calculator'!$B$68,BJ756+1,NA())</f>
        <v>#N/A</v>
      </c>
      <c r="BM757" s="43" t="str">
        <f t="shared" si="234"/>
        <v/>
      </c>
      <c r="BN757" s="43" t="e">
        <f t="shared" si="235"/>
        <v>#N/A</v>
      </c>
      <c r="BO757" s="43" t="e">
        <f>IF(BO756&lt;'Retirement Calculator'!$B$68,BO756+1,NA())</f>
        <v>#N/A</v>
      </c>
      <c r="BR757" s="43" t="str">
        <f t="shared" si="236"/>
        <v/>
      </c>
      <c r="BS757" s="43" t="e">
        <f t="shared" si="237"/>
        <v>#N/A</v>
      </c>
      <c r="BT757" s="43" t="e">
        <f>IF(BT756&lt;'Retirement Calculator'!$B$68,BT756+1,NA())</f>
        <v>#N/A</v>
      </c>
      <c r="BW757" s="43" t="str">
        <f t="shared" si="238"/>
        <v/>
      </c>
      <c r="BX757" s="43" t="e">
        <f t="shared" si="239"/>
        <v>#N/A</v>
      </c>
      <c r="BY757" s="43" t="e">
        <f>IF(BY756&lt;'Retirement Calculator'!$B$68,BY756+1,NA())</f>
        <v>#N/A</v>
      </c>
    </row>
    <row r="758" spans="1:77">
      <c r="A758" s="44"/>
      <c r="B758" s="12" t="e">
        <f xml:space="preserve"> IF(ISERROR(F758),NA(),AI758)</f>
        <v>#N/A</v>
      </c>
      <c r="C758" s="71"/>
      <c r="D758" s="104"/>
      <c r="E758" s="99"/>
      <c r="F758" s="102" t="e">
        <f t="shared" si="223"/>
        <v>#N/A</v>
      </c>
      <c r="G758" s="103" t="str">
        <f>IF(D758="","",(D758+G757)*(1+((1+'Retirement Calculator'!$B$56)^(1/12)-1)))</f>
        <v/>
      </c>
      <c r="H758" s="55" t="str">
        <f>IF(C758="","",FV((1+'Retirement Calculator'!$B$56)^(1/12)-1,AI758,-C758,,0))</f>
        <v/>
      </c>
      <c r="I758" s="71"/>
      <c r="J758" s="99"/>
      <c r="K758" s="99"/>
      <c r="L758" s="102" t="e">
        <f t="shared" si="224"/>
        <v>#N/A</v>
      </c>
      <c r="M758" s="12" t="str">
        <f>IF(I758="","",FV((1+'Retirement Calculator'!$B$57)^(1/12)-1,AR758,-I758,,0))</f>
        <v/>
      </c>
      <c r="N758" s="12" t="str">
        <f>IF(J758="","",(J758+N757)*(1+((1+'Retirement Calculator'!$B$57)^(1/12)-1)))</f>
        <v/>
      </c>
      <c r="O758" s="71"/>
      <c r="P758" s="71"/>
      <c r="Q758" s="99"/>
      <c r="R758" s="69" t="e">
        <f t="shared" si="225"/>
        <v>#N/A</v>
      </c>
      <c r="S758" s="12" t="str">
        <f>IF(O758="","",FV((1+'Retirement Calculator'!$B$58)^(1/12)-1,BA758,-O758,,0))</f>
        <v/>
      </c>
      <c r="T758" s="43" t="str">
        <f>IF(P758="","",(P758+T757)*(1+((1+'Retirement Calculator'!$B$58)^(1/12)-1)))</f>
        <v/>
      </c>
      <c r="U758" s="71"/>
      <c r="V758" s="99"/>
      <c r="W758" s="108" t="str">
        <f>IF(U758="","",(U758+W757)*(1+((1+'Retirement Calculator'!$C$65)^(1/12)-1)))</f>
        <v/>
      </c>
      <c r="X758" s="73">
        <f t="shared" si="220"/>
        <v>0</v>
      </c>
      <c r="Y758" s="83" t="str">
        <f>IF(ISERROR(B758),"",SUM($X$5:X758))</f>
        <v/>
      </c>
      <c r="Z758" s="73">
        <f t="shared" si="221"/>
        <v>0</v>
      </c>
      <c r="AA758" s="83" t="str">
        <f>IF(ISERROR(B758),"",IF(Z758=0,NA(),SUM($Z$5:Z758)))</f>
        <v/>
      </c>
      <c r="AB758" s="83">
        <f t="shared" si="222"/>
        <v>0</v>
      </c>
      <c r="AC758" s="83" t="str">
        <f>IF(ISERROR(B758),"",IF(AB758=0,NA(),SUM($AB$5:AB758)))</f>
        <v/>
      </c>
      <c r="AD758" s="68" t="str">
        <f>IF(ISERROR(AI758),"",IF(AG758=AG757+1,AD757*(1+'Retirement Calculator'!$B$6),AD757))</f>
        <v/>
      </c>
      <c r="AE758" s="135"/>
      <c r="AF758" s="83" t="str">
        <f>IF(AE758="","",NPER((1+'Retirement Calculator'!$B$15)/(1+'Retirement Calculator'!$B$14)-1,-12*AE758,AA758,,1))</f>
        <v/>
      </c>
      <c r="AG758" s="129" t="str">
        <f t="shared" si="226"/>
        <v/>
      </c>
      <c r="AH758" s="43" t="e">
        <f t="shared" si="227"/>
        <v>#N/A</v>
      </c>
      <c r="AI758" s="43" t="e">
        <f>IF(AI757&lt;'Retirement Calculator'!$B$68,AI757+1,NA())</f>
        <v>#N/A</v>
      </c>
      <c r="AJ758" s="47" t="str">
        <f>IF(ISERROR(AI758),"",IF(AG758=AG757+1,AJ757*(1+'Retirement Calculator'!$B$67),AJ757))</f>
        <v/>
      </c>
      <c r="AK758" s="43" t="e">
        <f>IF(ISERROR(AJ758),"",FV((1+'Retirement Calculator'!$B$56)^(1/12)-1,AI758,-AJ758,,0))</f>
        <v>#N/A</v>
      </c>
      <c r="AL758" s="47">
        <f>SUM($AJ$5:AJ758)</f>
        <v>15743347.467671828</v>
      </c>
      <c r="AN758" s="43" t="str">
        <f>IF(C758="","",SUM($C$5:C758))</f>
        <v/>
      </c>
      <c r="AP758" s="43" t="str">
        <f t="shared" si="228"/>
        <v/>
      </c>
      <c r="AQ758" s="43" t="e">
        <f t="shared" si="229"/>
        <v>#N/A</v>
      </c>
      <c r="AR758" s="43" t="e">
        <f>IF(AR757&lt;'Retirement Calculator'!$B$68,AR757+1,NA())</f>
        <v>#N/A</v>
      </c>
      <c r="AS758" s="45" t="str">
        <f>IF(ISERROR(AR758),"",IF(AP758=AP757+1,AS757*(1+'Retirement Calculator'!$B$67),AS757))</f>
        <v/>
      </c>
      <c r="AT758" s="43" t="e">
        <f>IF(ISERROR(AS758),"",FV((1+'Retirement Calculator'!$B$57)^(1/12)-1,AR758,-AS758,,0))</f>
        <v>#N/A</v>
      </c>
      <c r="AU758" s="47" t="e">
        <f>SUM($AJ$5:AS758)</f>
        <v>#N/A</v>
      </c>
      <c r="AW758" s="43" t="str">
        <f>IF(I758="","",SUM($I$5:I758))</f>
        <v/>
      </c>
      <c r="AY758" s="43" t="str">
        <f t="shared" si="230"/>
        <v/>
      </c>
      <c r="AZ758" s="43" t="e">
        <f t="shared" si="231"/>
        <v>#N/A</v>
      </c>
      <c r="BA758" s="43" t="e">
        <f>IF(BA757&lt;'Retirement Calculator'!$B$68,BA757+1,NA())</f>
        <v>#N/A</v>
      </c>
      <c r="BB758" s="45" t="str">
        <f>IF(ISERROR(BA758),"",IF(AY758=AY757+1,BB757*(1+'Retirement Calculator'!$B$67),BB757))</f>
        <v/>
      </c>
      <c r="BC758" s="43" t="e">
        <f>IF(ISERROR(BB758),"",FV((1+'Retirement Calculator'!$B$58)^(1/12)-1,BA758,-BB758,,0))</f>
        <v>#N/A</v>
      </c>
      <c r="BD758" s="47" t="e">
        <f>SUM($AJ$5:BB758)</f>
        <v>#N/A</v>
      </c>
      <c r="BF758" s="43" t="str">
        <f>IF(O758="","",SUM($O$5:O758))</f>
        <v/>
      </c>
      <c r="BH758" s="43" t="str">
        <f t="shared" si="232"/>
        <v/>
      </c>
      <c r="BI758" s="43" t="e">
        <f t="shared" si="233"/>
        <v>#N/A</v>
      </c>
      <c r="BJ758" s="43" t="e">
        <f>IF(BJ757&lt;'Retirement Calculator'!$B$68,BJ757+1,NA())</f>
        <v>#N/A</v>
      </c>
      <c r="BM758" s="43" t="str">
        <f t="shared" si="234"/>
        <v/>
      </c>
      <c r="BN758" s="43" t="e">
        <f t="shared" si="235"/>
        <v>#N/A</v>
      </c>
      <c r="BO758" s="43" t="e">
        <f>IF(BO757&lt;'Retirement Calculator'!$B$68,BO757+1,NA())</f>
        <v>#N/A</v>
      </c>
      <c r="BR758" s="43" t="str">
        <f t="shared" si="236"/>
        <v/>
      </c>
      <c r="BS758" s="43" t="e">
        <f t="shared" si="237"/>
        <v>#N/A</v>
      </c>
      <c r="BT758" s="43" t="e">
        <f>IF(BT757&lt;'Retirement Calculator'!$B$68,BT757+1,NA())</f>
        <v>#N/A</v>
      </c>
      <c r="BW758" s="43" t="str">
        <f t="shared" si="238"/>
        <v/>
      </c>
      <c r="BX758" s="43" t="e">
        <f t="shared" si="239"/>
        <v>#N/A</v>
      </c>
      <c r="BY758" s="43" t="e">
        <f>IF(BY757&lt;'Retirement Calculator'!$B$68,BY757+1,NA())</f>
        <v>#N/A</v>
      </c>
    </row>
    <row r="759" spans="1:77">
      <c r="A759" s="44"/>
      <c r="B759" s="12" t="e">
        <f xml:space="preserve"> IF(ISERROR(F759),NA(),AI759)</f>
        <v>#N/A</v>
      </c>
      <c r="C759" s="71"/>
      <c r="D759" s="104"/>
      <c r="E759" s="99"/>
      <c r="F759" s="102" t="e">
        <f t="shared" si="223"/>
        <v>#N/A</v>
      </c>
      <c r="G759" s="103" t="str">
        <f>IF(D759="","",(D759+G758)*(1+((1+'Retirement Calculator'!$B$56)^(1/12)-1)))</f>
        <v/>
      </c>
      <c r="H759" s="55" t="str">
        <f>IF(C759="","",FV((1+'Retirement Calculator'!$B$56)^(1/12)-1,AI759,-C759,,0))</f>
        <v/>
      </c>
      <c r="I759" s="71"/>
      <c r="J759" s="99"/>
      <c r="K759" s="99"/>
      <c r="L759" s="102" t="e">
        <f t="shared" si="224"/>
        <v>#N/A</v>
      </c>
      <c r="M759" s="12" t="str">
        <f>IF(I759="","",FV((1+'Retirement Calculator'!$B$57)^(1/12)-1,AR759,-I759,,0))</f>
        <v/>
      </c>
      <c r="N759" s="12" t="str">
        <f>IF(J759="","",(J759+N758)*(1+((1+'Retirement Calculator'!$B$57)^(1/12)-1)))</f>
        <v/>
      </c>
      <c r="O759" s="71"/>
      <c r="P759" s="71"/>
      <c r="Q759" s="99"/>
      <c r="R759" s="69" t="e">
        <f t="shared" si="225"/>
        <v>#N/A</v>
      </c>
      <c r="S759" s="12" t="str">
        <f>IF(O759="","",FV((1+'Retirement Calculator'!$B$58)^(1/12)-1,BA759,-O759,,0))</f>
        <v/>
      </c>
      <c r="T759" s="43" t="str">
        <f>IF(P759="","",(P759+T758)*(1+((1+'Retirement Calculator'!$B$58)^(1/12)-1)))</f>
        <v/>
      </c>
      <c r="U759" s="71"/>
      <c r="V759" s="99"/>
      <c r="W759" s="108" t="str">
        <f>IF(U759="","",(U759+W758)*(1+((1+'Retirement Calculator'!$C$65)^(1/12)-1)))</f>
        <v/>
      </c>
      <c r="X759" s="73">
        <f t="shared" si="220"/>
        <v>0</v>
      </c>
      <c r="Y759" s="83" t="str">
        <f>IF(ISERROR(B759),"",SUM($X$5:X759))</f>
        <v/>
      </c>
      <c r="Z759" s="73">
        <f t="shared" si="221"/>
        <v>0</v>
      </c>
      <c r="AA759" s="83" t="str">
        <f>IF(ISERROR(B759),"",IF(Z759=0,NA(),SUM($Z$5:Z759)))</f>
        <v/>
      </c>
      <c r="AB759" s="83">
        <f t="shared" si="222"/>
        <v>0</v>
      </c>
      <c r="AC759" s="83" t="str">
        <f>IF(ISERROR(B759),"",IF(AB759=0,NA(),SUM($AB$5:AB759)))</f>
        <v/>
      </c>
      <c r="AD759" s="68" t="str">
        <f>IF(ISERROR(AI759),"",IF(AG759=AG758+1,AD758*(1+'Retirement Calculator'!$B$6),AD758))</f>
        <v/>
      </c>
      <c r="AE759" s="135"/>
      <c r="AF759" s="83" t="str">
        <f>IF(AE759="","",NPER((1+'Retirement Calculator'!$B$15)/(1+'Retirement Calculator'!$B$14)-1,-12*AE759,AA759,,1))</f>
        <v/>
      </c>
      <c r="AG759" s="129" t="str">
        <f t="shared" si="226"/>
        <v/>
      </c>
      <c r="AH759" s="43" t="e">
        <f t="shared" si="227"/>
        <v>#N/A</v>
      </c>
      <c r="AI759" s="43" t="e">
        <f>IF(AI758&lt;'Retirement Calculator'!$B$68,AI758+1,NA())</f>
        <v>#N/A</v>
      </c>
      <c r="AJ759" s="47" t="str">
        <f>IF(ISERROR(AI759),"",IF(AG759=AG758+1,AJ758*(1+'Retirement Calculator'!$B$67),AJ758))</f>
        <v/>
      </c>
      <c r="AK759" s="43" t="e">
        <f>IF(ISERROR(AJ759),"",FV((1+'Retirement Calculator'!$B$56)^(1/12)-1,AI759,-AJ759,,0))</f>
        <v>#N/A</v>
      </c>
      <c r="AL759" s="47">
        <f>SUM($AJ$5:AJ759)</f>
        <v>15743347.467671828</v>
      </c>
      <c r="AN759" s="43" t="str">
        <f>IF(C759="","",SUM($C$5:C759))</f>
        <v/>
      </c>
      <c r="AP759" s="43" t="str">
        <f t="shared" si="228"/>
        <v/>
      </c>
      <c r="AQ759" s="43" t="e">
        <f t="shared" si="229"/>
        <v>#N/A</v>
      </c>
      <c r="AR759" s="43" t="e">
        <f>IF(AR758&lt;'Retirement Calculator'!$B$68,AR758+1,NA())</f>
        <v>#N/A</v>
      </c>
      <c r="AS759" s="45" t="str">
        <f>IF(ISERROR(AR759),"",IF(AP759=AP758+1,AS758*(1+'Retirement Calculator'!$B$67),AS758))</f>
        <v/>
      </c>
      <c r="AT759" s="43" t="e">
        <f>IF(ISERROR(AS759),"",FV((1+'Retirement Calculator'!$B$57)^(1/12)-1,AR759,-AS759,,0))</f>
        <v>#N/A</v>
      </c>
      <c r="AU759" s="47" t="e">
        <f>SUM($AJ$5:AS759)</f>
        <v>#N/A</v>
      </c>
      <c r="AW759" s="43" t="str">
        <f>IF(I759="","",SUM($I$5:I759))</f>
        <v/>
      </c>
      <c r="AY759" s="43" t="str">
        <f t="shared" si="230"/>
        <v/>
      </c>
      <c r="AZ759" s="43" t="e">
        <f t="shared" si="231"/>
        <v>#N/A</v>
      </c>
      <c r="BA759" s="43" t="e">
        <f>IF(BA758&lt;'Retirement Calculator'!$B$68,BA758+1,NA())</f>
        <v>#N/A</v>
      </c>
      <c r="BB759" s="45" t="str">
        <f>IF(ISERROR(BA759),"",IF(AY759=AY758+1,BB758*(1+'Retirement Calculator'!$B$67),BB758))</f>
        <v/>
      </c>
      <c r="BC759" s="43" t="e">
        <f>IF(ISERROR(BB759),"",FV((1+'Retirement Calculator'!$B$58)^(1/12)-1,BA759,-BB759,,0))</f>
        <v>#N/A</v>
      </c>
      <c r="BD759" s="47" t="e">
        <f>SUM($AJ$5:BB759)</f>
        <v>#N/A</v>
      </c>
      <c r="BF759" s="43" t="str">
        <f>IF(O759="","",SUM($O$5:O759))</f>
        <v/>
      </c>
      <c r="BH759" s="43" t="str">
        <f t="shared" si="232"/>
        <v/>
      </c>
      <c r="BI759" s="43" t="e">
        <f t="shared" si="233"/>
        <v>#N/A</v>
      </c>
      <c r="BJ759" s="43" t="e">
        <f>IF(BJ758&lt;'Retirement Calculator'!$B$68,BJ758+1,NA())</f>
        <v>#N/A</v>
      </c>
      <c r="BM759" s="43" t="str">
        <f t="shared" si="234"/>
        <v/>
      </c>
      <c r="BN759" s="43" t="e">
        <f t="shared" si="235"/>
        <v>#N/A</v>
      </c>
      <c r="BO759" s="43" t="e">
        <f>IF(BO758&lt;'Retirement Calculator'!$B$68,BO758+1,NA())</f>
        <v>#N/A</v>
      </c>
      <c r="BR759" s="43" t="str">
        <f t="shared" si="236"/>
        <v/>
      </c>
      <c r="BS759" s="43" t="e">
        <f t="shared" si="237"/>
        <v>#N/A</v>
      </c>
      <c r="BT759" s="43" t="e">
        <f>IF(BT758&lt;'Retirement Calculator'!$B$68,BT758+1,NA())</f>
        <v>#N/A</v>
      </c>
      <c r="BW759" s="43" t="str">
        <f t="shared" si="238"/>
        <v/>
      </c>
      <c r="BX759" s="43" t="e">
        <f t="shared" si="239"/>
        <v>#N/A</v>
      </c>
      <c r="BY759" s="43" t="e">
        <f>IF(BY758&lt;'Retirement Calculator'!$B$68,BY758+1,NA())</f>
        <v>#N/A</v>
      </c>
    </row>
    <row r="760" spans="1:77">
      <c r="A760" s="44"/>
      <c r="B760" s="12" t="e">
        <f xml:space="preserve"> IF(ISERROR(F760),NA(),AI760)</f>
        <v>#N/A</v>
      </c>
      <c r="C760" s="71"/>
      <c r="D760" s="104"/>
      <c r="E760" s="99"/>
      <c r="F760" s="102" t="e">
        <f t="shared" si="223"/>
        <v>#N/A</v>
      </c>
      <c r="G760" s="103" t="str">
        <f>IF(D760="","",(D760+G759)*(1+((1+'Retirement Calculator'!$B$56)^(1/12)-1)))</f>
        <v/>
      </c>
      <c r="H760" s="55" t="str">
        <f>IF(C760="","",FV((1+'Retirement Calculator'!$B$56)^(1/12)-1,AI760,-C760,,0))</f>
        <v/>
      </c>
      <c r="I760" s="71"/>
      <c r="J760" s="99"/>
      <c r="K760" s="99"/>
      <c r="L760" s="102" t="e">
        <f t="shared" si="224"/>
        <v>#N/A</v>
      </c>
      <c r="M760" s="12" t="str">
        <f>IF(I760="","",FV((1+'Retirement Calculator'!$B$57)^(1/12)-1,AR760,-I760,,0))</f>
        <v/>
      </c>
      <c r="N760" s="12" t="str">
        <f>IF(J760="","",(J760+N759)*(1+((1+'Retirement Calculator'!$B$57)^(1/12)-1)))</f>
        <v/>
      </c>
      <c r="O760" s="71"/>
      <c r="P760" s="71"/>
      <c r="Q760" s="99"/>
      <c r="R760" s="69" t="e">
        <f t="shared" si="225"/>
        <v>#N/A</v>
      </c>
      <c r="S760" s="12" t="str">
        <f>IF(O760="","",FV((1+'Retirement Calculator'!$B$58)^(1/12)-1,BA760,-O760,,0))</f>
        <v/>
      </c>
      <c r="T760" s="43" t="str">
        <f>IF(P760="","",(P760+T759)*(1+((1+'Retirement Calculator'!$B$58)^(1/12)-1)))</f>
        <v/>
      </c>
      <c r="U760" s="71"/>
      <c r="V760" s="99"/>
      <c r="W760" s="108" t="str">
        <f>IF(U760="","",(U760+W759)*(1+((1+'Retirement Calculator'!$C$65)^(1/12)-1)))</f>
        <v/>
      </c>
      <c r="X760" s="73">
        <f t="shared" si="220"/>
        <v>0</v>
      </c>
      <c r="Y760" s="83" t="str">
        <f>IF(ISERROR(B760),"",SUM($X$5:X760))</f>
        <v/>
      </c>
      <c r="Z760" s="73">
        <f t="shared" si="221"/>
        <v>0</v>
      </c>
      <c r="AA760" s="83" t="str">
        <f>IF(ISERROR(B760),"",IF(Z760=0,NA(),SUM($Z$5:Z760)))</f>
        <v/>
      </c>
      <c r="AB760" s="83">
        <f t="shared" si="222"/>
        <v>0</v>
      </c>
      <c r="AC760" s="83" t="str">
        <f>IF(ISERROR(B760),"",IF(AB760=0,NA(),SUM($AB$5:AB760)))</f>
        <v/>
      </c>
      <c r="AD760" s="68" t="str">
        <f>IF(ISERROR(AI760),"",IF(AG760=AG759+1,AD759*(1+'Retirement Calculator'!$B$6),AD759))</f>
        <v/>
      </c>
      <c r="AE760" s="135"/>
      <c r="AF760" s="83" t="str">
        <f>IF(AE760="","",NPER((1+'Retirement Calculator'!$B$15)/(1+'Retirement Calculator'!$B$14)-1,-12*AE760,AA760,,1))</f>
        <v/>
      </c>
      <c r="AG760" s="129" t="str">
        <f t="shared" si="226"/>
        <v/>
      </c>
      <c r="AH760" s="43" t="e">
        <f t="shared" si="227"/>
        <v>#N/A</v>
      </c>
      <c r="AI760" s="43" t="e">
        <f>IF(AI759&lt;'Retirement Calculator'!$B$68,AI759+1,NA())</f>
        <v>#N/A</v>
      </c>
      <c r="AJ760" s="47" t="str">
        <f>IF(ISERROR(AI760),"",IF(AG760=AG759+1,AJ759*(1+'Retirement Calculator'!$B$67),AJ759))</f>
        <v/>
      </c>
      <c r="AK760" s="43" t="e">
        <f>IF(ISERROR(AJ760),"",FV((1+'Retirement Calculator'!$B$56)^(1/12)-1,AI760,-AJ760,,0))</f>
        <v>#N/A</v>
      </c>
      <c r="AL760" s="47">
        <f>SUM($AJ$5:AJ760)</f>
        <v>15743347.467671828</v>
      </c>
      <c r="AN760" s="43" t="str">
        <f>IF(C760="","",SUM($C$5:C760))</f>
        <v/>
      </c>
      <c r="AP760" s="43" t="str">
        <f t="shared" si="228"/>
        <v/>
      </c>
      <c r="AQ760" s="43" t="e">
        <f t="shared" si="229"/>
        <v>#N/A</v>
      </c>
      <c r="AR760" s="43" t="e">
        <f>IF(AR759&lt;'Retirement Calculator'!$B$68,AR759+1,NA())</f>
        <v>#N/A</v>
      </c>
      <c r="AS760" s="45" t="str">
        <f>IF(ISERROR(AR760),"",IF(AP760=AP759+1,AS759*(1+'Retirement Calculator'!$B$67),AS759))</f>
        <v/>
      </c>
      <c r="AT760" s="43" t="e">
        <f>IF(ISERROR(AS760),"",FV((1+'Retirement Calculator'!$B$57)^(1/12)-1,AR760,-AS760,,0))</f>
        <v>#N/A</v>
      </c>
      <c r="AU760" s="47" t="e">
        <f>SUM($AJ$5:AS760)</f>
        <v>#N/A</v>
      </c>
      <c r="AW760" s="43" t="str">
        <f>IF(I760="","",SUM($I$5:I760))</f>
        <v/>
      </c>
      <c r="AY760" s="43" t="str">
        <f t="shared" si="230"/>
        <v/>
      </c>
      <c r="AZ760" s="43" t="e">
        <f t="shared" si="231"/>
        <v>#N/A</v>
      </c>
      <c r="BA760" s="43" t="e">
        <f>IF(BA759&lt;'Retirement Calculator'!$B$68,BA759+1,NA())</f>
        <v>#N/A</v>
      </c>
      <c r="BB760" s="45" t="str">
        <f>IF(ISERROR(BA760),"",IF(AY760=AY759+1,BB759*(1+'Retirement Calculator'!$B$67),BB759))</f>
        <v/>
      </c>
      <c r="BC760" s="43" t="e">
        <f>IF(ISERROR(BB760),"",FV((1+'Retirement Calculator'!$B$58)^(1/12)-1,BA760,-BB760,,0))</f>
        <v>#N/A</v>
      </c>
      <c r="BD760" s="47" t="e">
        <f>SUM($AJ$5:BB760)</f>
        <v>#N/A</v>
      </c>
      <c r="BF760" s="43" t="str">
        <f>IF(O760="","",SUM($O$5:O760))</f>
        <v/>
      </c>
      <c r="BH760" s="43" t="str">
        <f t="shared" si="232"/>
        <v/>
      </c>
      <c r="BI760" s="43" t="e">
        <f t="shared" si="233"/>
        <v>#N/A</v>
      </c>
      <c r="BJ760" s="43" t="e">
        <f>IF(BJ759&lt;'Retirement Calculator'!$B$68,BJ759+1,NA())</f>
        <v>#N/A</v>
      </c>
      <c r="BM760" s="43" t="str">
        <f t="shared" si="234"/>
        <v/>
      </c>
      <c r="BN760" s="43" t="e">
        <f t="shared" si="235"/>
        <v>#N/A</v>
      </c>
      <c r="BO760" s="43" t="e">
        <f>IF(BO759&lt;'Retirement Calculator'!$B$68,BO759+1,NA())</f>
        <v>#N/A</v>
      </c>
      <c r="BR760" s="43" t="str">
        <f t="shared" si="236"/>
        <v/>
      </c>
      <c r="BS760" s="43" t="e">
        <f t="shared" si="237"/>
        <v>#N/A</v>
      </c>
      <c r="BT760" s="43" t="e">
        <f>IF(BT759&lt;'Retirement Calculator'!$B$68,BT759+1,NA())</f>
        <v>#N/A</v>
      </c>
      <c r="BW760" s="43" t="str">
        <f t="shared" si="238"/>
        <v/>
      </c>
      <c r="BX760" s="43" t="e">
        <f t="shared" si="239"/>
        <v>#N/A</v>
      </c>
      <c r="BY760" s="43" t="e">
        <f>IF(BY759&lt;'Retirement Calculator'!$B$68,BY759+1,NA())</f>
        <v>#N/A</v>
      </c>
    </row>
    <row r="761" spans="1:77">
      <c r="A761" s="44"/>
      <c r="B761" s="12" t="e">
        <f xml:space="preserve"> IF(ISERROR(F761),NA(),AI761)</f>
        <v>#N/A</v>
      </c>
      <c r="C761" s="71"/>
      <c r="D761" s="104"/>
      <c r="E761" s="99"/>
      <c r="F761" s="102" t="e">
        <f t="shared" si="223"/>
        <v>#N/A</v>
      </c>
      <c r="G761" s="103" t="str">
        <f>IF(D761="","",(D761+G760)*(1+((1+'Retirement Calculator'!$B$56)^(1/12)-1)))</f>
        <v/>
      </c>
      <c r="H761" s="55" t="str">
        <f>IF(C761="","",FV((1+'Retirement Calculator'!$B$56)^(1/12)-1,AI761,-C761,,0))</f>
        <v/>
      </c>
      <c r="I761" s="71"/>
      <c r="J761" s="99"/>
      <c r="K761" s="99"/>
      <c r="L761" s="102" t="e">
        <f t="shared" si="224"/>
        <v>#N/A</v>
      </c>
      <c r="M761" s="12" t="str">
        <f>IF(I761="","",FV((1+'Retirement Calculator'!$B$57)^(1/12)-1,AR761,-I761,,0))</f>
        <v/>
      </c>
      <c r="N761" s="12" t="str">
        <f>IF(J761="","",(J761+N760)*(1+((1+'Retirement Calculator'!$B$57)^(1/12)-1)))</f>
        <v/>
      </c>
      <c r="O761" s="71"/>
      <c r="P761" s="71"/>
      <c r="Q761" s="99"/>
      <c r="R761" s="69" t="e">
        <f t="shared" si="225"/>
        <v>#N/A</v>
      </c>
      <c r="S761" s="12" t="str">
        <f>IF(O761="","",FV((1+'Retirement Calculator'!$B$58)^(1/12)-1,BA761,-O761,,0))</f>
        <v/>
      </c>
      <c r="T761" s="43" t="str">
        <f>IF(P761="","",(P761+T760)*(1+((1+'Retirement Calculator'!$B$58)^(1/12)-1)))</f>
        <v/>
      </c>
      <c r="U761" s="71"/>
      <c r="V761" s="99"/>
      <c r="W761" s="108" t="str">
        <f>IF(U761="","",(U761+W760)*(1+((1+'Retirement Calculator'!$C$65)^(1/12)-1)))</f>
        <v/>
      </c>
      <c r="X761" s="73">
        <f t="shared" si="220"/>
        <v>0</v>
      </c>
      <c r="Y761" s="83" t="str">
        <f>IF(ISERROR(B761),"",SUM($X$5:X761))</f>
        <v/>
      </c>
      <c r="Z761" s="73">
        <f t="shared" si="221"/>
        <v>0</v>
      </c>
      <c r="AA761" s="83" t="str">
        <f>IF(ISERROR(B761),"",IF(Z761=0,NA(),SUM($Z$5:Z761)))</f>
        <v/>
      </c>
      <c r="AB761" s="83">
        <f t="shared" si="222"/>
        <v>0</v>
      </c>
      <c r="AC761" s="83" t="str">
        <f>IF(ISERROR(B761),"",IF(AB761=0,NA(),SUM($AB$5:AB761)))</f>
        <v/>
      </c>
      <c r="AD761" s="68" t="str">
        <f>IF(ISERROR(AI761),"",IF(AG761=AG760+1,AD760*(1+'Retirement Calculator'!$B$6),AD760))</f>
        <v/>
      </c>
      <c r="AE761" s="135"/>
      <c r="AF761" s="83" t="str">
        <f>IF(AE761="","",NPER((1+'Retirement Calculator'!$B$15)/(1+'Retirement Calculator'!$B$14)-1,-12*AE761,AA761,,1))</f>
        <v/>
      </c>
      <c r="AG761" s="129" t="str">
        <f t="shared" si="226"/>
        <v/>
      </c>
      <c r="AH761" s="43" t="e">
        <f t="shared" si="227"/>
        <v>#N/A</v>
      </c>
      <c r="AI761" s="43" t="e">
        <f>IF(AI760&lt;'Retirement Calculator'!$B$68,AI760+1,NA())</f>
        <v>#N/A</v>
      </c>
      <c r="AJ761" s="47" t="str">
        <f>IF(ISERROR(AI761),"",IF(AG761=AG760+1,AJ760*(1+'Retirement Calculator'!$B$67),AJ760))</f>
        <v/>
      </c>
      <c r="AK761" s="43" t="e">
        <f>IF(ISERROR(AJ761),"",FV((1+'Retirement Calculator'!$B$56)^(1/12)-1,AI761,-AJ761,,0))</f>
        <v>#N/A</v>
      </c>
      <c r="AL761" s="47">
        <f>SUM($AJ$5:AJ761)</f>
        <v>15743347.467671828</v>
      </c>
      <c r="AN761" s="43" t="str">
        <f>IF(C761="","",SUM($C$5:C761))</f>
        <v/>
      </c>
      <c r="AP761" s="43" t="str">
        <f t="shared" si="228"/>
        <v/>
      </c>
      <c r="AQ761" s="43" t="e">
        <f t="shared" si="229"/>
        <v>#N/A</v>
      </c>
      <c r="AR761" s="43" t="e">
        <f>IF(AR760&lt;'Retirement Calculator'!$B$68,AR760+1,NA())</f>
        <v>#N/A</v>
      </c>
      <c r="AS761" s="45" t="str">
        <f>IF(ISERROR(AR761),"",IF(AP761=AP760+1,AS760*(1+'Retirement Calculator'!$B$67),AS760))</f>
        <v/>
      </c>
      <c r="AT761" s="43" t="e">
        <f>IF(ISERROR(AS761),"",FV((1+'Retirement Calculator'!$B$57)^(1/12)-1,AR761,-AS761,,0))</f>
        <v>#N/A</v>
      </c>
      <c r="AU761" s="47" t="e">
        <f>SUM($AJ$5:AS761)</f>
        <v>#N/A</v>
      </c>
      <c r="AW761" s="43" t="str">
        <f>IF(I761="","",SUM($I$5:I761))</f>
        <v/>
      </c>
      <c r="AY761" s="43" t="str">
        <f t="shared" si="230"/>
        <v/>
      </c>
      <c r="AZ761" s="43" t="e">
        <f t="shared" si="231"/>
        <v>#N/A</v>
      </c>
      <c r="BA761" s="43" t="e">
        <f>IF(BA760&lt;'Retirement Calculator'!$B$68,BA760+1,NA())</f>
        <v>#N/A</v>
      </c>
      <c r="BB761" s="45" t="str">
        <f>IF(ISERROR(BA761),"",IF(AY761=AY760+1,BB760*(1+'Retirement Calculator'!$B$67),BB760))</f>
        <v/>
      </c>
      <c r="BC761" s="43" t="e">
        <f>IF(ISERROR(BB761),"",FV((1+'Retirement Calculator'!$B$58)^(1/12)-1,BA761,-BB761,,0))</f>
        <v>#N/A</v>
      </c>
      <c r="BD761" s="47" t="e">
        <f>SUM($AJ$5:BB761)</f>
        <v>#N/A</v>
      </c>
      <c r="BF761" s="43" t="str">
        <f>IF(O761="","",SUM($O$5:O761))</f>
        <v/>
      </c>
      <c r="BH761" s="43" t="str">
        <f t="shared" si="232"/>
        <v/>
      </c>
      <c r="BI761" s="43" t="e">
        <f t="shared" si="233"/>
        <v>#N/A</v>
      </c>
      <c r="BJ761" s="43" t="e">
        <f>IF(BJ760&lt;'Retirement Calculator'!$B$68,BJ760+1,NA())</f>
        <v>#N/A</v>
      </c>
      <c r="BM761" s="43" t="str">
        <f t="shared" si="234"/>
        <v/>
      </c>
      <c r="BN761" s="43" t="e">
        <f t="shared" si="235"/>
        <v>#N/A</v>
      </c>
      <c r="BO761" s="43" t="e">
        <f>IF(BO760&lt;'Retirement Calculator'!$B$68,BO760+1,NA())</f>
        <v>#N/A</v>
      </c>
      <c r="BR761" s="43" t="str">
        <f t="shared" si="236"/>
        <v/>
      </c>
      <c r="BS761" s="43" t="e">
        <f t="shared" si="237"/>
        <v>#N/A</v>
      </c>
      <c r="BT761" s="43" t="e">
        <f>IF(BT760&lt;'Retirement Calculator'!$B$68,BT760+1,NA())</f>
        <v>#N/A</v>
      </c>
      <c r="BW761" s="43" t="str">
        <f t="shared" si="238"/>
        <v/>
      </c>
      <c r="BX761" s="43" t="e">
        <f t="shared" si="239"/>
        <v>#N/A</v>
      </c>
      <c r="BY761" s="43" t="e">
        <f>IF(BY760&lt;'Retirement Calculator'!$B$68,BY760+1,NA())</f>
        <v>#N/A</v>
      </c>
    </row>
    <row r="762" spans="1:77">
      <c r="A762" s="44"/>
      <c r="B762" s="12" t="e">
        <f xml:space="preserve"> IF(ISERROR(F762),NA(),AI762)</f>
        <v>#N/A</v>
      </c>
      <c r="C762" s="71"/>
      <c r="D762" s="104"/>
      <c r="E762" s="99"/>
      <c r="F762" s="102" t="e">
        <f t="shared" si="223"/>
        <v>#N/A</v>
      </c>
      <c r="G762" s="103" t="str">
        <f>IF(D762="","",(D762+G761)*(1+((1+'Retirement Calculator'!$B$56)^(1/12)-1)))</f>
        <v/>
      </c>
      <c r="H762" s="55" t="str">
        <f>IF(C762="","",FV((1+'Retirement Calculator'!$B$56)^(1/12)-1,AI762,-C762,,0))</f>
        <v/>
      </c>
      <c r="I762" s="71"/>
      <c r="J762" s="99"/>
      <c r="K762" s="99"/>
      <c r="L762" s="102" t="e">
        <f t="shared" si="224"/>
        <v>#N/A</v>
      </c>
      <c r="M762" s="12" t="str">
        <f>IF(I762="","",FV((1+'Retirement Calculator'!$B$57)^(1/12)-1,AR762,-I762,,0))</f>
        <v/>
      </c>
      <c r="N762" s="12" t="str">
        <f>IF(J762="","",(J762+N761)*(1+((1+'Retirement Calculator'!$B$57)^(1/12)-1)))</f>
        <v/>
      </c>
      <c r="O762" s="71"/>
      <c r="P762" s="71"/>
      <c r="Q762" s="99"/>
      <c r="R762" s="69" t="e">
        <f t="shared" si="225"/>
        <v>#N/A</v>
      </c>
      <c r="S762" s="12" t="str">
        <f>IF(O762="","",FV((1+'Retirement Calculator'!$B$58)^(1/12)-1,BA762,-O762,,0))</f>
        <v/>
      </c>
      <c r="T762" s="43" t="str">
        <f>IF(P762="","",(P762+T761)*(1+((1+'Retirement Calculator'!$B$58)^(1/12)-1)))</f>
        <v/>
      </c>
      <c r="U762" s="71"/>
      <c r="V762" s="99"/>
      <c r="W762" s="108" t="str">
        <f>IF(U762="","",(U762+W761)*(1+((1+'Retirement Calculator'!$C$65)^(1/12)-1)))</f>
        <v/>
      </c>
      <c r="X762" s="73">
        <f t="shared" si="220"/>
        <v>0</v>
      </c>
      <c r="Y762" s="83" t="str">
        <f>IF(ISERROR(B762),"",SUM($X$5:X762))</f>
        <v/>
      </c>
      <c r="Z762" s="73">
        <f t="shared" si="221"/>
        <v>0</v>
      </c>
      <c r="AA762" s="83" t="str">
        <f>IF(ISERROR(B762),"",IF(Z762=0,NA(),SUM($Z$5:Z762)))</f>
        <v/>
      </c>
      <c r="AB762" s="83">
        <f t="shared" si="222"/>
        <v>0</v>
      </c>
      <c r="AC762" s="83" t="str">
        <f>IF(ISERROR(B762),"",IF(AB762=0,NA(),SUM($AB$5:AB762)))</f>
        <v/>
      </c>
      <c r="AD762" s="68" t="str">
        <f>IF(ISERROR(AI762),"",IF(AG762=AG761+1,AD761*(1+'Retirement Calculator'!$B$6),AD761))</f>
        <v/>
      </c>
      <c r="AE762" s="135"/>
      <c r="AF762" s="83" t="str">
        <f>IF(AE762="","",NPER((1+'Retirement Calculator'!$B$15)/(1+'Retirement Calculator'!$B$14)-1,-12*AE762,AA762,,1))</f>
        <v/>
      </c>
      <c r="AG762" s="129" t="str">
        <f t="shared" si="226"/>
        <v/>
      </c>
      <c r="AH762" s="43" t="e">
        <f t="shared" si="227"/>
        <v>#N/A</v>
      </c>
      <c r="AI762" s="43" t="e">
        <f>IF(AI761&lt;'Retirement Calculator'!$B$68,AI761+1,NA())</f>
        <v>#N/A</v>
      </c>
      <c r="AJ762" s="47" t="str">
        <f>IF(ISERROR(AI762),"",IF(AG762=AG761+1,AJ761*(1+'Retirement Calculator'!$B$67),AJ761))</f>
        <v/>
      </c>
      <c r="AK762" s="43" t="e">
        <f>IF(ISERROR(AJ762),"",FV((1+'Retirement Calculator'!$B$56)^(1/12)-1,AI762,-AJ762,,0))</f>
        <v>#N/A</v>
      </c>
      <c r="AL762" s="47">
        <f>SUM($AJ$5:AJ762)</f>
        <v>15743347.467671828</v>
      </c>
      <c r="AN762" s="43" t="str">
        <f>IF(C762="","",SUM($C$5:C762))</f>
        <v/>
      </c>
      <c r="AP762" s="43" t="str">
        <f t="shared" si="228"/>
        <v/>
      </c>
      <c r="AQ762" s="43" t="e">
        <f t="shared" si="229"/>
        <v>#N/A</v>
      </c>
      <c r="AR762" s="43" t="e">
        <f>IF(AR761&lt;'Retirement Calculator'!$B$68,AR761+1,NA())</f>
        <v>#N/A</v>
      </c>
      <c r="AS762" s="45" t="str">
        <f>IF(ISERROR(AR762),"",IF(AP762=AP761+1,AS761*(1+'Retirement Calculator'!$B$67),AS761))</f>
        <v/>
      </c>
      <c r="AT762" s="43" t="e">
        <f>IF(ISERROR(AS762),"",FV((1+'Retirement Calculator'!$B$57)^(1/12)-1,AR762,-AS762,,0))</f>
        <v>#N/A</v>
      </c>
      <c r="AU762" s="47" t="e">
        <f>SUM($AJ$5:AS762)</f>
        <v>#N/A</v>
      </c>
      <c r="AW762" s="43" t="str">
        <f>IF(I762="","",SUM($I$5:I762))</f>
        <v/>
      </c>
      <c r="AY762" s="43" t="str">
        <f t="shared" si="230"/>
        <v/>
      </c>
      <c r="AZ762" s="43" t="e">
        <f t="shared" si="231"/>
        <v>#N/A</v>
      </c>
      <c r="BA762" s="43" t="e">
        <f>IF(BA761&lt;'Retirement Calculator'!$B$68,BA761+1,NA())</f>
        <v>#N/A</v>
      </c>
      <c r="BB762" s="45" t="str">
        <f>IF(ISERROR(BA762),"",IF(AY762=AY761+1,BB761*(1+'Retirement Calculator'!$B$67),BB761))</f>
        <v/>
      </c>
      <c r="BC762" s="43" t="e">
        <f>IF(ISERROR(BB762),"",FV((1+'Retirement Calculator'!$B$58)^(1/12)-1,BA762,-BB762,,0))</f>
        <v>#N/A</v>
      </c>
      <c r="BD762" s="47" t="e">
        <f>SUM($AJ$5:BB762)</f>
        <v>#N/A</v>
      </c>
      <c r="BF762" s="43" t="str">
        <f>IF(O762="","",SUM($O$5:O762))</f>
        <v/>
      </c>
      <c r="BH762" s="43" t="str">
        <f t="shared" si="232"/>
        <v/>
      </c>
      <c r="BI762" s="43" t="e">
        <f t="shared" si="233"/>
        <v>#N/A</v>
      </c>
      <c r="BJ762" s="43" t="e">
        <f>IF(BJ761&lt;'Retirement Calculator'!$B$68,BJ761+1,NA())</f>
        <v>#N/A</v>
      </c>
      <c r="BM762" s="43" t="str">
        <f t="shared" si="234"/>
        <v/>
      </c>
      <c r="BN762" s="43" t="e">
        <f t="shared" si="235"/>
        <v>#N/A</v>
      </c>
      <c r="BO762" s="43" t="e">
        <f>IF(BO761&lt;'Retirement Calculator'!$B$68,BO761+1,NA())</f>
        <v>#N/A</v>
      </c>
      <c r="BR762" s="43" t="str">
        <f t="shared" si="236"/>
        <v/>
      </c>
      <c r="BS762" s="43" t="e">
        <f t="shared" si="237"/>
        <v>#N/A</v>
      </c>
      <c r="BT762" s="43" t="e">
        <f>IF(BT761&lt;'Retirement Calculator'!$B$68,BT761+1,NA())</f>
        <v>#N/A</v>
      </c>
      <c r="BW762" s="43" t="str">
        <f t="shared" si="238"/>
        <v/>
      </c>
      <c r="BX762" s="43" t="e">
        <f t="shared" si="239"/>
        <v>#N/A</v>
      </c>
      <c r="BY762" s="43" t="e">
        <f>IF(BY761&lt;'Retirement Calculator'!$B$68,BY761+1,NA())</f>
        <v>#N/A</v>
      </c>
    </row>
    <row r="763" spans="1:77">
      <c r="A763" s="44"/>
      <c r="B763" s="12" t="e">
        <f xml:space="preserve"> IF(ISERROR(F763),NA(),AI763)</f>
        <v>#N/A</v>
      </c>
      <c r="C763" s="71"/>
      <c r="D763" s="104"/>
      <c r="E763" s="99"/>
      <c r="F763" s="102" t="e">
        <f t="shared" si="223"/>
        <v>#N/A</v>
      </c>
      <c r="G763" s="103" t="str">
        <f>IF(D763="","",(D763+G762)*(1+((1+'Retirement Calculator'!$B$56)^(1/12)-1)))</f>
        <v/>
      </c>
      <c r="H763" s="55" t="str">
        <f>IF(C763="","",FV((1+'Retirement Calculator'!$B$56)^(1/12)-1,AI763,-C763,,0))</f>
        <v/>
      </c>
      <c r="I763" s="71"/>
      <c r="J763" s="99"/>
      <c r="K763" s="99"/>
      <c r="L763" s="102" t="e">
        <f t="shared" si="224"/>
        <v>#N/A</v>
      </c>
      <c r="M763" s="12" t="str">
        <f>IF(I763="","",FV((1+'Retirement Calculator'!$B$57)^(1/12)-1,AR763,-I763,,0))</f>
        <v/>
      </c>
      <c r="N763" s="12" t="str">
        <f>IF(J763="","",(J763+N762)*(1+((1+'Retirement Calculator'!$B$57)^(1/12)-1)))</f>
        <v/>
      </c>
      <c r="O763" s="71"/>
      <c r="P763" s="71"/>
      <c r="Q763" s="99"/>
      <c r="R763" s="69" t="e">
        <f t="shared" si="225"/>
        <v>#N/A</v>
      </c>
      <c r="S763" s="12" t="str">
        <f>IF(O763="","",FV((1+'Retirement Calculator'!$B$58)^(1/12)-1,BA763,-O763,,0))</f>
        <v/>
      </c>
      <c r="T763" s="43" t="str">
        <f>IF(P763="","",(P763+T762)*(1+((1+'Retirement Calculator'!$B$58)^(1/12)-1)))</f>
        <v/>
      </c>
      <c r="U763" s="71"/>
      <c r="V763" s="99"/>
      <c r="W763" s="108" t="str">
        <f>IF(U763="","",(U763+W762)*(1+((1+'Retirement Calculator'!$C$65)^(1/12)-1)))</f>
        <v/>
      </c>
      <c r="X763" s="73">
        <f t="shared" si="220"/>
        <v>0</v>
      </c>
      <c r="Y763" s="83" t="str">
        <f>IF(ISERROR(B763),"",SUM($X$5:X763))</f>
        <v/>
      </c>
      <c r="Z763" s="73">
        <f t="shared" si="221"/>
        <v>0</v>
      </c>
      <c r="AA763" s="83" t="str">
        <f>IF(ISERROR(B763),"",IF(Z763=0,NA(),SUM($Z$5:Z763)))</f>
        <v/>
      </c>
      <c r="AB763" s="83">
        <f t="shared" si="222"/>
        <v>0</v>
      </c>
      <c r="AC763" s="83" t="str">
        <f>IF(ISERROR(B763),"",IF(AB763=0,NA(),SUM($AB$5:AB763)))</f>
        <v/>
      </c>
      <c r="AD763" s="68" t="str">
        <f>IF(ISERROR(AI763),"",IF(AG763=AG762+1,AD762*(1+'Retirement Calculator'!$B$6),AD762))</f>
        <v/>
      </c>
      <c r="AE763" s="135"/>
      <c r="AF763" s="83" t="str">
        <f>IF(AE763="","",NPER((1+'Retirement Calculator'!$B$15)/(1+'Retirement Calculator'!$B$14)-1,-12*AE763,AA763,,1))</f>
        <v/>
      </c>
      <c r="AG763" s="129" t="str">
        <f t="shared" si="226"/>
        <v/>
      </c>
      <c r="AH763" s="43" t="e">
        <f t="shared" si="227"/>
        <v>#N/A</v>
      </c>
      <c r="AI763" s="43" t="e">
        <f>IF(AI762&lt;'Retirement Calculator'!$B$68,AI762+1,NA())</f>
        <v>#N/A</v>
      </c>
      <c r="AJ763" s="47" t="str">
        <f>IF(ISERROR(AI763),"",IF(AG763=AG762+1,AJ762*(1+'Retirement Calculator'!$B$67),AJ762))</f>
        <v/>
      </c>
      <c r="AK763" s="43" t="e">
        <f>IF(ISERROR(AJ763),"",FV((1+'Retirement Calculator'!$B$56)^(1/12)-1,AI763,-AJ763,,0))</f>
        <v>#N/A</v>
      </c>
      <c r="AL763" s="47">
        <f>SUM($AJ$5:AJ763)</f>
        <v>15743347.467671828</v>
      </c>
      <c r="AN763" s="43" t="str">
        <f>IF(C763="","",SUM($C$5:C763))</f>
        <v/>
      </c>
      <c r="AP763" s="43" t="str">
        <f t="shared" si="228"/>
        <v/>
      </c>
      <c r="AQ763" s="43" t="e">
        <f t="shared" si="229"/>
        <v>#N/A</v>
      </c>
      <c r="AR763" s="43" t="e">
        <f>IF(AR762&lt;'Retirement Calculator'!$B$68,AR762+1,NA())</f>
        <v>#N/A</v>
      </c>
      <c r="AS763" s="45" t="str">
        <f>IF(ISERROR(AR763),"",IF(AP763=AP762+1,AS762*(1+'Retirement Calculator'!$B$67),AS762))</f>
        <v/>
      </c>
      <c r="AT763" s="43" t="e">
        <f>IF(ISERROR(AS763),"",FV((1+'Retirement Calculator'!$B$57)^(1/12)-1,AR763,-AS763,,0))</f>
        <v>#N/A</v>
      </c>
      <c r="AU763" s="47" t="e">
        <f>SUM($AJ$5:AS763)</f>
        <v>#N/A</v>
      </c>
      <c r="AW763" s="43" t="str">
        <f>IF(I763="","",SUM($I$5:I763))</f>
        <v/>
      </c>
      <c r="AY763" s="43" t="str">
        <f t="shared" si="230"/>
        <v/>
      </c>
      <c r="AZ763" s="43" t="e">
        <f t="shared" si="231"/>
        <v>#N/A</v>
      </c>
      <c r="BA763" s="43" t="e">
        <f>IF(BA762&lt;'Retirement Calculator'!$B$68,BA762+1,NA())</f>
        <v>#N/A</v>
      </c>
      <c r="BB763" s="45" t="str">
        <f>IF(ISERROR(BA763),"",IF(AY763=AY762+1,BB762*(1+'Retirement Calculator'!$B$67),BB762))</f>
        <v/>
      </c>
      <c r="BC763" s="43" t="e">
        <f>IF(ISERROR(BB763),"",FV((1+'Retirement Calculator'!$B$58)^(1/12)-1,BA763,-BB763,,0))</f>
        <v>#N/A</v>
      </c>
      <c r="BD763" s="47" t="e">
        <f>SUM($AJ$5:BB763)</f>
        <v>#N/A</v>
      </c>
      <c r="BF763" s="43" t="str">
        <f>IF(O763="","",SUM($O$5:O763))</f>
        <v/>
      </c>
      <c r="BH763" s="43" t="str">
        <f t="shared" si="232"/>
        <v/>
      </c>
      <c r="BI763" s="43" t="e">
        <f t="shared" si="233"/>
        <v>#N/A</v>
      </c>
      <c r="BJ763" s="43" t="e">
        <f>IF(BJ762&lt;'Retirement Calculator'!$B$68,BJ762+1,NA())</f>
        <v>#N/A</v>
      </c>
      <c r="BM763" s="43" t="str">
        <f t="shared" si="234"/>
        <v/>
      </c>
      <c r="BN763" s="43" t="e">
        <f t="shared" si="235"/>
        <v>#N/A</v>
      </c>
      <c r="BO763" s="43" t="e">
        <f>IF(BO762&lt;'Retirement Calculator'!$B$68,BO762+1,NA())</f>
        <v>#N/A</v>
      </c>
      <c r="BR763" s="43" t="str">
        <f t="shared" si="236"/>
        <v/>
      </c>
      <c r="BS763" s="43" t="e">
        <f t="shared" si="237"/>
        <v>#N/A</v>
      </c>
      <c r="BT763" s="43" t="e">
        <f>IF(BT762&lt;'Retirement Calculator'!$B$68,BT762+1,NA())</f>
        <v>#N/A</v>
      </c>
      <c r="BW763" s="43" t="str">
        <f t="shared" si="238"/>
        <v/>
      </c>
      <c r="BX763" s="43" t="e">
        <f t="shared" si="239"/>
        <v>#N/A</v>
      </c>
      <c r="BY763" s="43" t="e">
        <f>IF(BY762&lt;'Retirement Calculator'!$B$68,BY762+1,NA())</f>
        <v>#N/A</v>
      </c>
    </row>
    <row r="764" spans="1:77">
      <c r="A764" s="44"/>
      <c r="B764" s="12" t="e">
        <f xml:space="preserve"> IF(ISERROR(F764),NA(),AI764)</f>
        <v>#N/A</v>
      </c>
      <c r="C764" s="71"/>
      <c r="D764" s="104"/>
      <c r="E764" s="99"/>
      <c r="F764" s="102" t="e">
        <f t="shared" si="223"/>
        <v>#N/A</v>
      </c>
      <c r="G764" s="103" t="str">
        <f>IF(D764="","",(D764+G763)*(1+((1+'Retirement Calculator'!$B$56)^(1/12)-1)))</f>
        <v/>
      </c>
      <c r="H764" s="55" t="str">
        <f>IF(C764="","",FV((1+'Retirement Calculator'!$B$56)^(1/12)-1,AI764,-C764,,0))</f>
        <v/>
      </c>
      <c r="I764" s="71"/>
      <c r="J764" s="99"/>
      <c r="K764" s="99"/>
      <c r="L764" s="102" t="e">
        <f t="shared" si="224"/>
        <v>#N/A</v>
      </c>
      <c r="M764" s="12" t="str">
        <f>IF(I764="","",FV((1+'Retirement Calculator'!$B$57)^(1/12)-1,AR764,-I764,,0))</f>
        <v/>
      </c>
      <c r="N764" s="12" t="str">
        <f>IF(J764="","",(J764+N763)*(1+((1+'Retirement Calculator'!$B$57)^(1/12)-1)))</f>
        <v/>
      </c>
      <c r="O764" s="71"/>
      <c r="P764" s="71"/>
      <c r="Q764" s="99"/>
      <c r="R764" s="69" t="e">
        <f t="shared" si="225"/>
        <v>#N/A</v>
      </c>
      <c r="S764" s="12" t="str">
        <f>IF(O764="","",FV((1+'Retirement Calculator'!$B$58)^(1/12)-1,BA764,-O764,,0))</f>
        <v/>
      </c>
      <c r="T764" s="43" t="str">
        <f>IF(P764="","",(P764+T763)*(1+((1+'Retirement Calculator'!$B$58)^(1/12)-1)))</f>
        <v/>
      </c>
      <c r="U764" s="71"/>
      <c r="V764" s="99"/>
      <c r="W764" s="108" t="str">
        <f>IF(U764="","",(U764+W763)*(1+((1+'Retirement Calculator'!$C$65)^(1/12)-1)))</f>
        <v/>
      </c>
      <c r="X764" s="73">
        <f t="shared" si="220"/>
        <v>0</v>
      </c>
      <c r="Y764" s="83" t="str">
        <f>IF(ISERROR(B764),"",SUM($X$5:X764))</f>
        <v/>
      </c>
      <c r="Z764" s="73">
        <f t="shared" si="221"/>
        <v>0</v>
      </c>
      <c r="AA764" s="83" t="str">
        <f>IF(ISERROR(B764),"",IF(Z764=0,NA(),SUM($Z$5:Z764)))</f>
        <v/>
      </c>
      <c r="AB764" s="83">
        <f t="shared" si="222"/>
        <v>0</v>
      </c>
      <c r="AC764" s="83" t="str">
        <f>IF(ISERROR(B764),"",IF(AB764=0,NA(),SUM($AB$5:AB764)))</f>
        <v/>
      </c>
      <c r="AD764" s="68" t="str">
        <f>IF(ISERROR(AI764),"",IF(AG764=AG763+1,AD763*(1+'Retirement Calculator'!$B$6),AD763))</f>
        <v/>
      </c>
      <c r="AE764" s="135"/>
      <c r="AF764" s="83" t="str">
        <f>IF(AE764="","",NPER((1+'Retirement Calculator'!$B$15)/(1+'Retirement Calculator'!$B$14)-1,-12*AE764,AA764,,1))</f>
        <v/>
      </c>
      <c r="AG764" s="129" t="str">
        <f t="shared" si="226"/>
        <v/>
      </c>
      <c r="AH764" s="43" t="e">
        <f t="shared" si="227"/>
        <v>#N/A</v>
      </c>
      <c r="AI764" s="43" t="e">
        <f>IF(AI763&lt;'Retirement Calculator'!$B$68,AI763+1,NA())</f>
        <v>#N/A</v>
      </c>
      <c r="AJ764" s="47" t="str">
        <f>IF(ISERROR(AI764),"",IF(AG764=AG763+1,AJ763*(1+'Retirement Calculator'!$B$67),AJ763))</f>
        <v/>
      </c>
      <c r="AK764" s="43" t="e">
        <f>IF(ISERROR(AJ764),"",FV((1+'Retirement Calculator'!$B$56)^(1/12)-1,AI764,-AJ764,,0))</f>
        <v>#N/A</v>
      </c>
      <c r="AL764" s="47">
        <f>SUM($AJ$5:AJ764)</f>
        <v>15743347.467671828</v>
      </c>
      <c r="AN764" s="43" t="str">
        <f>IF(C764="","",SUM($C$5:C764))</f>
        <v/>
      </c>
      <c r="AP764" s="43" t="str">
        <f t="shared" si="228"/>
        <v/>
      </c>
      <c r="AQ764" s="43" t="e">
        <f t="shared" si="229"/>
        <v>#N/A</v>
      </c>
      <c r="AR764" s="43" t="e">
        <f>IF(AR763&lt;'Retirement Calculator'!$B$68,AR763+1,NA())</f>
        <v>#N/A</v>
      </c>
      <c r="AS764" s="45" t="str">
        <f>IF(ISERROR(AR764),"",IF(AP764=AP763+1,AS763*(1+'Retirement Calculator'!$B$67),AS763))</f>
        <v/>
      </c>
      <c r="AT764" s="43" t="e">
        <f>IF(ISERROR(AS764),"",FV((1+'Retirement Calculator'!$B$57)^(1/12)-1,AR764,-AS764,,0))</f>
        <v>#N/A</v>
      </c>
      <c r="AU764" s="47" t="e">
        <f>SUM($AJ$5:AS764)</f>
        <v>#N/A</v>
      </c>
      <c r="AW764" s="43" t="str">
        <f>IF(I764="","",SUM($I$5:I764))</f>
        <v/>
      </c>
      <c r="AY764" s="43" t="str">
        <f t="shared" si="230"/>
        <v/>
      </c>
      <c r="AZ764" s="43" t="e">
        <f t="shared" si="231"/>
        <v>#N/A</v>
      </c>
      <c r="BA764" s="43" t="e">
        <f>IF(BA763&lt;'Retirement Calculator'!$B$68,BA763+1,NA())</f>
        <v>#N/A</v>
      </c>
      <c r="BB764" s="45" t="str">
        <f>IF(ISERROR(BA764),"",IF(AY764=AY763+1,BB763*(1+'Retirement Calculator'!$B$67),BB763))</f>
        <v/>
      </c>
      <c r="BC764" s="43" t="e">
        <f>IF(ISERROR(BB764),"",FV((1+'Retirement Calculator'!$B$58)^(1/12)-1,BA764,-BB764,,0))</f>
        <v>#N/A</v>
      </c>
      <c r="BD764" s="47" t="e">
        <f>SUM($AJ$5:BB764)</f>
        <v>#N/A</v>
      </c>
      <c r="BF764" s="43" t="str">
        <f>IF(O764="","",SUM($O$5:O764))</f>
        <v/>
      </c>
      <c r="BH764" s="43" t="str">
        <f t="shared" si="232"/>
        <v/>
      </c>
      <c r="BI764" s="43" t="e">
        <f t="shared" si="233"/>
        <v>#N/A</v>
      </c>
      <c r="BJ764" s="43" t="e">
        <f>IF(BJ763&lt;'Retirement Calculator'!$B$68,BJ763+1,NA())</f>
        <v>#N/A</v>
      </c>
      <c r="BM764" s="43" t="str">
        <f t="shared" si="234"/>
        <v/>
      </c>
      <c r="BN764" s="43" t="e">
        <f t="shared" si="235"/>
        <v>#N/A</v>
      </c>
      <c r="BO764" s="43" t="e">
        <f>IF(BO763&lt;'Retirement Calculator'!$B$68,BO763+1,NA())</f>
        <v>#N/A</v>
      </c>
      <c r="BR764" s="43" t="str">
        <f t="shared" si="236"/>
        <v/>
      </c>
      <c r="BS764" s="43" t="e">
        <f t="shared" si="237"/>
        <v>#N/A</v>
      </c>
      <c r="BT764" s="43" t="e">
        <f>IF(BT763&lt;'Retirement Calculator'!$B$68,BT763+1,NA())</f>
        <v>#N/A</v>
      </c>
      <c r="BW764" s="43" t="str">
        <f t="shared" si="238"/>
        <v/>
      </c>
      <c r="BX764" s="43" t="e">
        <f t="shared" si="239"/>
        <v>#N/A</v>
      </c>
      <c r="BY764" s="43" t="e">
        <f>IF(BY763&lt;'Retirement Calculator'!$B$68,BY763+1,NA())</f>
        <v>#N/A</v>
      </c>
    </row>
    <row r="765" spans="1:77">
      <c r="A765" s="44"/>
      <c r="B765" s="12" t="e">
        <f xml:space="preserve"> IF(ISERROR(F765),NA(),AI765)</f>
        <v>#N/A</v>
      </c>
      <c r="C765" s="71"/>
      <c r="D765" s="104"/>
      <c r="E765" s="99"/>
      <c r="F765" s="102" t="e">
        <f t="shared" si="223"/>
        <v>#N/A</v>
      </c>
      <c r="G765" s="103" t="str">
        <f>IF(D765="","",(D765+G764)*(1+((1+'Retirement Calculator'!$B$56)^(1/12)-1)))</f>
        <v/>
      </c>
      <c r="H765" s="55" t="str">
        <f>IF(C765="","",FV((1+'Retirement Calculator'!$B$56)^(1/12)-1,AI765,-C765,,0))</f>
        <v/>
      </c>
      <c r="I765" s="71"/>
      <c r="J765" s="99"/>
      <c r="K765" s="99"/>
      <c r="L765" s="102" t="e">
        <f t="shared" si="224"/>
        <v>#N/A</v>
      </c>
      <c r="M765" s="12" t="str">
        <f>IF(I765="","",FV((1+'Retirement Calculator'!$B$57)^(1/12)-1,AR765,-I765,,0))</f>
        <v/>
      </c>
      <c r="N765" s="12" t="str">
        <f>IF(J765="","",(J765+N764)*(1+((1+'Retirement Calculator'!$B$57)^(1/12)-1)))</f>
        <v/>
      </c>
      <c r="O765" s="71"/>
      <c r="P765" s="71"/>
      <c r="Q765" s="99"/>
      <c r="R765" s="69" t="e">
        <f t="shared" si="225"/>
        <v>#N/A</v>
      </c>
      <c r="S765" s="12" t="str">
        <f>IF(O765="","",FV((1+'Retirement Calculator'!$B$58)^(1/12)-1,BA765,-O765,,0))</f>
        <v/>
      </c>
      <c r="T765" s="43" t="str">
        <f>IF(P765="","",(P765+T764)*(1+((1+'Retirement Calculator'!$B$58)^(1/12)-1)))</f>
        <v/>
      </c>
      <c r="U765" s="71"/>
      <c r="V765" s="99"/>
      <c r="W765" s="108" t="str">
        <f>IF(U765="","",(U765+W764)*(1+((1+'Retirement Calculator'!$C$65)^(1/12)-1)))</f>
        <v/>
      </c>
      <c r="X765" s="73">
        <f t="shared" si="220"/>
        <v>0</v>
      </c>
      <c r="Y765" s="83" t="str">
        <f>IF(ISERROR(B765),"",SUM($X$5:X765))</f>
        <v/>
      </c>
      <c r="Z765" s="73">
        <f t="shared" si="221"/>
        <v>0</v>
      </c>
      <c r="AA765" s="83" t="str">
        <f>IF(ISERROR(B765),"",IF(Z765=0,NA(),SUM($Z$5:Z765)))</f>
        <v/>
      </c>
      <c r="AB765" s="83">
        <f t="shared" si="222"/>
        <v>0</v>
      </c>
      <c r="AC765" s="83" t="str">
        <f>IF(ISERROR(B765),"",IF(AB765=0,NA(),SUM($AB$5:AB765)))</f>
        <v/>
      </c>
      <c r="AD765" s="68" t="str">
        <f>IF(ISERROR(AI765),"",IF(AG765=AG764+1,AD764*(1+'Retirement Calculator'!$B$6),AD764))</f>
        <v/>
      </c>
      <c r="AE765" s="135"/>
      <c r="AF765" s="83" t="str">
        <f>IF(AE765="","",NPER((1+'Retirement Calculator'!$B$15)/(1+'Retirement Calculator'!$B$14)-1,-12*AE765,AA765,,1))</f>
        <v/>
      </c>
      <c r="AG765" s="129" t="str">
        <f t="shared" si="226"/>
        <v/>
      </c>
      <c r="AH765" s="43" t="e">
        <f t="shared" si="227"/>
        <v>#N/A</v>
      </c>
      <c r="AI765" s="43" t="e">
        <f>IF(AI764&lt;'Retirement Calculator'!$B$68,AI764+1,NA())</f>
        <v>#N/A</v>
      </c>
      <c r="AJ765" s="47" t="str">
        <f>IF(ISERROR(AI765),"",IF(AG765=AG764+1,AJ764*(1+'Retirement Calculator'!$B$67),AJ764))</f>
        <v/>
      </c>
      <c r="AK765" s="43" t="e">
        <f>IF(ISERROR(AJ765),"",FV((1+'Retirement Calculator'!$B$56)^(1/12)-1,AI765,-AJ765,,0))</f>
        <v>#N/A</v>
      </c>
      <c r="AL765" s="47">
        <f>SUM($AJ$5:AJ765)</f>
        <v>15743347.467671828</v>
      </c>
      <c r="AN765" s="43" t="str">
        <f>IF(C765="","",SUM($C$5:C765))</f>
        <v/>
      </c>
      <c r="AP765" s="43" t="str">
        <f t="shared" si="228"/>
        <v/>
      </c>
      <c r="AQ765" s="43" t="e">
        <f t="shared" si="229"/>
        <v>#N/A</v>
      </c>
      <c r="AR765" s="43" t="e">
        <f>IF(AR764&lt;'Retirement Calculator'!$B$68,AR764+1,NA())</f>
        <v>#N/A</v>
      </c>
      <c r="AS765" s="45" t="str">
        <f>IF(ISERROR(AR765),"",IF(AP765=AP764+1,AS764*(1+'Retirement Calculator'!$B$67),AS764))</f>
        <v/>
      </c>
      <c r="AT765" s="43" t="e">
        <f>IF(ISERROR(AS765),"",FV((1+'Retirement Calculator'!$B$57)^(1/12)-1,AR765,-AS765,,0))</f>
        <v>#N/A</v>
      </c>
      <c r="AU765" s="47" t="e">
        <f>SUM($AJ$5:AS765)</f>
        <v>#N/A</v>
      </c>
      <c r="AW765" s="43" t="str">
        <f>IF(I765="","",SUM($I$5:I765))</f>
        <v/>
      </c>
      <c r="AY765" s="43" t="str">
        <f t="shared" si="230"/>
        <v/>
      </c>
      <c r="AZ765" s="43" t="e">
        <f t="shared" si="231"/>
        <v>#N/A</v>
      </c>
      <c r="BA765" s="43" t="e">
        <f>IF(BA764&lt;'Retirement Calculator'!$B$68,BA764+1,NA())</f>
        <v>#N/A</v>
      </c>
      <c r="BB765" s="45" t="str">
        <f>IF(ISERROR(BA765),"",IF(AY765=AY764+1,BB764*(1+'Retirement Calculator'!$B$67),BB764))</f>
        <v/>
      </c>
      <c r="BC765" s="43" t="e">
        <f>IF(ISERROR(BB765),"",FV((1+'Retirement Calculator'!$B$58)^(1/12)-1,BA765,-BB765,,0))</f>
        <v>#N/A</v>
      </c>
      <c r="BD765" s="47" t="e">
        <f>SUM($AJ$5:BB765)</f>
        <v>#N/A</v>
      </c>
      <c r="BF765" s="43" t="str">
        <f>IF(O765="","",SUM($O$5:O765))</f>
        <v/>
      </c>
      <c r="BH765" s="43" t="str">
        <f t="shared" si="232"/>
        <v/>
      </c>
      <c r="BI765" s="43" t="e">
        <f t="shared" si="233"/>
        <v>#N/A</v>
      </c>
      <c r="BJ765" s="43" t="e">
        <f>IF(BJ764&lt;'Retirement Calculator'!$B$68,BJ764+1,NA())</f>
        <v>#N/A</v>
      </c>
      <c r="BM765" s="43" t="str">
        <f t="shared" si="234"/>
        <v/>
      </c>
      <c r="BN765" s="43" t="e">
        <f t="shared" si="235"/>
        <v>#N/A</v>
      </c>
      <c r="BO765" s="43" t="e">
        <f>IF(BO764&lt;'Retirement Calculator'!$B$68,BO764+1,NA())</f>
        <v>#N/A</v>
      </c>
      <c r="BR765" s="43" t="str">
        <f t="shared" si="236"/>
        <v/>
      </c>
      <c r="BS765" s="43" t="e">
        <f t="shared" si="237"/>
        <v>#N/A</v>
      </c>
      <c r="BT765" s="43" t="e">
        <f>IF(BT764&lt;'Retirement Calculator'!$B$68,BT764+1,NA())</f>
        <v>#N/A</v>
      </c>
      <c r="BW765" s="43" t="str">
        <f t="shared" si="238"/>
        <v/>
      </c>
      <c r="BX765" s="43" t="e">
        <f t="shared" si="239"/>
        <v>#N/A</v>
      </c>
      <c r="BY765" s="43" t="e">
        <f>IF(BY764&lt;'Retirement Calculator'!$B$68,BY764+1,NA())</f>
        <v>#N/A</v>
      </c>
    </row>
    <row r="766" spans="1:77">
      <c r="A766" s="44"/>
      <c r="B766" s="12" t="e">
        <f xml:space="preserve"> IF(ISERROR(F766),NA(),AI766)</f>
        <v>#N/A</v>
      </c>
      <c r="C766" s="71"/>
      <c r="D766" s="104"/>
      <c r="E766" s="99"/>
      <c r="F766" s="102" t="e">
        <f t="shared" si="223"/>
        <v>#N/A</v>
      </c>
      <c r="G766" s="103" t="str">
        <f>IF(D766="","",(D766+G765)*(1+((1+'Retirement Calculator'!$B$56)^(1/12)-1)))</f>
        <v/>
      </c>
      <c r="H766" s="55" t="str">
        <f>IF(C766="","",FV((1+'Retirement Calculator'!$B$56)^(1/12)-1,AI766,-C766,,0))</f>
        <v/>
      </c>
      <c r="I766" s="71"/>
      <c r="J766" s="99"/>
      <c r="K766" s="99"/>
      <c r="L766" s="102" t="e">
        <f t="shared" si="224"/>
        <v>#N/A</v>
      </c>
      <c r="M766" s="12" t="str">
        <f>IF(I766="","",FV((1+'Retirement Calculator'!$B$57)^(1/12)-1,AR766,-I766,,0))</f>
        <v/>
      </c>
      <c r="N766" s="12" t="str">
        <f>IF(J766="","",(J766+N765)*(1+((1+'Retirement Calculator'!$B$57)^(1/12)-1)))</f>
        <v/>
      </c>
      <c r="O766" s="71"/>
      <c r="P766" s="71"/>
      <c r="Q766" s="99"/>
      <c r="R766" s="69" t="e">
        <f t="shared" si="225"/>
        <v>#N/A</v>
      </c>
      <c r="S766" s="12" t="str">
        <f>IF(O766="","",FV((1+'Retirement Calculator'!$B$58)^(1/12)-1,BA766,-O766,,0))</f>
        <v/>
      </c>
      <c r="T766" s="43" t="str">
        <f>IF(P766="","",(P766+T765)*(1+((1+'Retirement Calculator'!$B$58)^(1/12)-1)))</f>
        <v/>
      </c>
      <c r="U766" s="71"/>
      <c r="V766" s="99"/>
      <c r="W766" s="108" t="str">
        <f>IF(U766="","",(U766+W765)*(1+((1+'Retirement Calculator'!$C$65)^(1/12)-1)))</f>
        <v/>
      </c>
      <c r="X766" s="73">
        <f t="shared" si="220"/>
        <v>0</v>
      </c>
      <c r="Y766" s="83" t="str">
        <f>IF(ISERROR(B766),"",SUM($X$5:X766))</f>
        <v/>
      </c>
      <c r="Z766" s="73">
        <f t="shared" si="221"/>
        <v>0</v>
      </c>
      <c r="AA766" s="83" t="str">
        <f>IF(ISERROR(B766),"",IF(Z766=0,NA(),SUM($Z$5:Z766)))</f>
        <v/>
      </c>
      <c r="AB766" s="83">
        <f t="shared" si="222"/>
        <v>0</v>
      </c>
      <c r="AC766" s="83" t="str">
        <f>IF(ISERROR(B766),"",IF(AB766=0,NA(),SUM($AB$5:AB766)))</f>
        <v/>
      </c>
      <c r="AD766" s="68" t="str">
        <f>IF(ISERROR(AI766),"",IF(AG766=AG765+1,AD765*(1+'Retirement Calculator'!$B$6),AD765))</f>
        <v/>
      </c>
      <c r="AE766" s="135"/>
      <c r="AF766" s="83" t="str">
        <f>IF(AE766="","",NPER((1+'Retirement Calculator'!$B$15)/(1+'Retirement Calculator'!$B$14)-1,-12*AE766,AA766,,1))</f>
        <v/>
      </c>
      <c r="AG766" s="129" t="str">
        <f t="shared" si="226"/>
        <v/>
      </c>
      <c r="AH766" s="43" t="e">
        <f t="shared" si="227"/>
        <v>#N/A</v>
      </c>
      <c r="AI766" s="43" t="e">
        <f>IF(AI765&lt;'Retirement Calculator'!$B$68,AI765+1,NA())</f>
        <v>#N/A</v>
      </c>
      <c r="AJ766" s="47" t="str">
        <f>IF(ISERROR(AI766),"",IF(AG766=AG765+1,AJ765*(1+'Retirement Calculator'!$B$67),AJ765))</f>
        <v/>
      </c>
      <c r="AK766" s="43" t="e">
        <f>IF(ISERROR(AJ766),"",FV((1+'Retirement Calculator'!$B$56)^(1/12)-1,AI766,-AJ766,,0))</f>
        <v>#N/A</v>
      </c>
      <c r="AL766" s="47">
        <f>SUM($AJ$5:AJ766)</f>
        <v>15743347.467671828</v>
      </c>
      <c r="AN766" s="43" t="str">
        <f>IF(C766="","",SUM($C$5:C766))</f>
        <v/>
      </c>
      <c r="AP766" s="43" t="str">
        <f t="shared" si="228"/>
        <v/>
      </c>
      <c r="AQ766" s="43" t="e">
        <f t="shared" si="229"/>
        <v>#N/A</v>
      </c>
      <c r="AR766" s="43" t="e">
        <f>IF(AR765&lt;'Retirement Calculator'!$B$68,AR765+1,NA())</f>
        <v>#N/A</v>
      </c>
      <c r="AS766" s="45" t="str">
        <f>IF(ISERROR(AR766),"",IF(AP766=AP765+1,AS765*(1+'Retirement Calculator'!$B$67),AS765))</f>
        <v/>
      </c>
      <c r="AT766" s="43" t="e">
        <f>IF(ISERROR(AS766),"",FV((1+'Retirement Calculator'!$B$57)^(1/12)-1,AR766,-AS766,,0))</f>
        <v>#N/A</v>
      </c>
      <c r="AU766" s="47" t="e">
        <f>SUM($AJ$5:AS766)</f>
        <v>#N/A</v>
      </c>
      <c r="AW766" s="43" t="str">
        <f>IF(I766="","",SUM($I$5:I766))</f>
        <v/>
      </c>
      <c r="AY766" s="43" t="str">
        <f t="shared" si="230"/>
        <v/>
      </c>
      <c r="AZ766" s="43" t="e">
        <f t="shared" si="231"/>
        <v>#N/A</v>
      </c>
      <c r="BA766" s="43" t="e">
        <f>IF(BA765&lt;'Retirement Calculator'!$B$68,BA765+1,NA())</f>
        <v>#N/A</v>
      </c>
      <c r="BB766" s="45" t="str">
        <f>IF(ISERROR(BA766),"",IF(AY766=AY765+1,BB765*(1+'Retirement Calculator'!$B$67),BB765))</f>
        <v/>
      </c>
      <c r="BC766" s="43" t="e">
        <f>IF(ISERROR(BB766),"",FV((1+'Retirement Calculator'!$B$58)^(1/12)-1,BA766,-BB766,,0))</f>
        <v>#N/A</v>
      </c>
      <c r="BD766" s="47" t="e">
        <f>SUM($AJ$5:BB766)</f>
        <v>#N/A</v>
      </c>
      <c r="BF766" s="43" t="str">
        <f>IF(O766="","",SUM($O$5:O766))</f>
        <v/>
      </c>
      <c r="BH766" s="43" t="str">
        <f t="shared" si="232"/>
        <v/>
      </c>
      <c r="BI766" s="43" t="e">
        <f t="shared" si="233"/>
        <v>#N/A</v>
      </c>
      <c r="BJ766" s="43" t="e">
        <f>IF(BJ765&lt;'Retirement Calculator'!$B$68,BJ765+1,NA())</f>
        <v>#N/A</v>
      </c>
      <c r="BM766" s="43" t="str">
        <f t="shared" si="234"/>
        <v/>
      </c>
      <c r="BN766" s="43" t="e">
        <f t="shared" si="235"/>
        <v>#N/A</v>
      </c>
      <c r="BO766" s="43" t="e">
        <f>IF(BO765&lt;'Retirement Calculator'!$B$68,BO765+1,NA())</f>
        <v>#N/A</v>
      </c>
      <c r="BR766" s="43" t="str">
        <f t="shared" si="236"/>
        <v/>
      </c>
      <c r="BS766" s="43" t="e">
        <f t="shared" si="237"/>
        <v>#N/A</v>
      </c>
      <c r="BT766" s="43" t="e">
        <f>IF(BT765&lt;'Retirement Calculator'!$B$68,BT765+1,NA())</f>
        <v>#N/A</v>
      </c>
      <c r="BW766" s="43" t="str">
        <f t="shared" si="238"/>
        <v/>
      </c>
      <c r="BX766" s="43" t="e">
        <f t="shared" si="239"/>
        <v>#N/A</v>
      </c>
      <c r="BY766" s="43" t="e">
        <f>IF(BY765&lt;'Retirement Calculator'!$B$68,BY765+1,NA())</f>
        <v>#N/A</v>
      </c>
    </row>
    <row r="767" spans="1:77">
      <c r="A767" s="44"/>
      <c r="B767" s="12" t="e">
        <f xml:space="preserve"> IF(ISERROR(F767),NA(),AI767)</f>
        <v>#N/A</v>
      </c>
      <c r="C767" s="71"/>
      <c r="D767" s="104"/>
      <c r="E767" s="99"/>
      <c r="F767" s="102" t="e">
        <f t="shared" si="223"/>
        <v>#N/A</v>
      </c>
      <c r="G767" s="103" t="str">
        <f>IF(D767="","",(D767+G766)*(1+((1+'Retirement Calculator'!$B$56)^(1/12)-1)))</f>
        <v/>
      </c>
      <c r="H767" s="55" t="str">
        <f>IF(C767="","",FV((1+'Retirement Calculator'!$B$56)^(1/12)-1,AI767,-C767,,0))</f>
        <v/>
      </c>
      <c r="I767" s="71"/>
      <c r="J767" s="99"/>
      <c r="K767" s="99"/>
      <c r="L767" s="102" t="e">
        <f t="shared" si="224"/>
        <v>#N/A</v>
      </c>
      <c r="M767" s="12" t="str">
        <f>IF(I767="","",FV((1+'Retirement Calculator'!$B$57)^(1/12)-1,AR767,-I767,,0))</f>
        <v/>
      </c>
      <c r="N767" s="12" t="str">
        <f>IF(J767="","",(J767+N766)*(1+((1+'Retirement Calculator'!$B$57)^(1/12)-1)))</f>
        <v/>
      </c>
      <c r="O767" s="71"/>
      <c r="P767" s="71"/>
      <c r="Q767" s="99"/>
      <c r="R767" s="69" t="e">
        <f t="shared" si="225"/>
        <v>#N/A</v>
      </c>
      <c r="S767" s="12" t="str">
        <f>IF(O767="","",FV((1+'Retirement Calculator'!$B$58)^(1/12)-1,BA767,-O767,,0))</f>
        <v/>
      </c>
      <c r="T767" s="43" t="str">
        <f>IF(P767="","",(P767+T766)*(1+((1+'Retirement Calculator'!$B$58)^(1/12)-1)))</f>
        <v/>
      </c>
      <c r="U767" s="71"/>
      <c r="V767" s="99"/>
      <c r="W767" s="108" t="str">
        <f>IF(U767="","",(U767+W766)*(1+((1+'Retirement Calculator'!$C$65)^(1/12)-1)))</f>
        <v/>
      </c>
      <c r="X767" s="73">
        <f t="shared" si="220"/>
        <v>0</v>
      </c>
      <c r="Y767" s="83" t="str">
        <f>IF(ISERROR(B767),"",SUM($X$5:X767))</f>
        <v/>
      </c>
      <c r="Z767" s="73">
        <f t="shared" si="221"/>
        <v>0</v>
      </c>
      <c r="AA767" s="83" t="str">
        <f>IF(ISERROR(B767),"",IF(Z767=0,NA(),SUM($Z$5:Z767)))</f>
        <v/>
      </c>
      <c r="AB767" s="83">
        <f t="shared" si="222"/>
        <v>0</v>
      </c>
      <c r="AC767" s="83" t="str">
        <f>IF(ISERROR(B767),"",IF(AB767=0,NA(),SUM($AB$5:AB767)))</f>
        <v/>
      </c>
      <c r="AD767" s="68" t="str">
        <f>IF(ISERROR(AI767),"",IF(AG767=AG766+1,AD766*(1+'Retirement Calculator'!$B$6),AD766))</f>
        <v/>
      </c>
      <c r="AE767" s="135"/>
      <c r="AF767" s="83" t="str">
        <f>IF(AE767="","",NPER((1+'Retirement Calculator'!$B$15)/(1+'Retirement Calculator'!$B$14)-1,-12*AE767,AA767,,1))</f>
        <v/>
      </c>
      <c r="AG767" s="129" t="str">
        <f t="shared" si="226"/>
        <v/>
      </c>
      <c r="AH767" s="43" t="e">
        <f t="shared" si="227"/>
        <v>#N/A</v>
      </c>
      <c r="AI767" s="43" t="e">
        <f>IF(AI766&lt;'Retirement Calculator'!$B$68,AI766+1,NA())</f>
        <v>#N/A</v>
      </c>
      <c r="AJ767" s="47" t="str">
        <f>IF(ISERROR(AI767),"",IF(AG767=AG766+1,AJ766*(1+'Retirement Calculator'!$B$67),AJ766))</f>
        <v/>
      </c>
      <c r="AK767" s="43" t="e">
        <f>IF(ISERROR(AJ767),"",FV((1+'Retirement Calculator'!$B$56)^(1/12)-1,AI767,-AJ767,,0))</f>
        <v>#N/A</v>
      </c>
      <c r="AL767" s="47">
        <f>SUM($AJ$5:AJ767)</f>
        <v>15743347.467671828</v>
      </c>
      <c r="AN767" s="43" t="str">
        <f>IF(C767="","",SUM($C$5:C767))</f>
        <v/>
      </c>
      <c r="AP767" s="43" t="str">
        <f t="shared" si="228"/>
        <v/>
      </c>
      <c r="AQ767" s="43" t="e">
        <f t="shared" si="229"/>
        <v>#N/A</v>
      </c>
      <c r="AR767" s="43" t="e">
        <f>IF(AR766&lt;'Retirement Calculator'!$B$68,AR766+1,NA())</f>
        <v>#N/A</v>
      </c>
      <c r="AS767" s="45" t="str">
        <f>IF(ISERROR(AR767),"",IF(AP767=AP766+1,AS766*(1+'Retirement Calculator'!$B$67),AS766))</f>
        <v/>
      </c>
      <c r="AT767" s="43" t="e">
        <f>IF(ISERROR(AS767),"",FV((1+'Retirement Calculator'!$B$57)^(1/12)-1,AR767,-AS767,,0))</f>
        <v>#N/A</v>
      </c>
      <c r="AU767" s="47" t="e">
        <f>SUM($AJ$5:AS767)</f>
        <v>#N/A</v>
      </c>
      <c r="AW767" s="43" t="str">
        <f>IF(I767="","",SUM($I$5:I767))</f>
        <v/>
      </c>
      <c r="AY767" s="43" t="str">
        <f t="shared" si="230"/>
        <v/>
      </c>
      <c r="AZ767" s="43" t="e">
        <f t="shared" si="231"/>
        <v>#N/A</v>
      </c>
      <c r="BA767" s="43" t="e">
        <f>IF(BA766&lt;'Retirement Calculator'!$B$68,BA766+1,NA())</f>
        <v>#N/A</v>
      </c>
      <c r="BB767" s="45" t="str">
        <f>IF(ISERROR(BA767),"",IF(AY767=AY766+1,BB766*(1+'Retirement Calculator'!$B$67),BB766))</f>
        <v/>
      </c>
      <c r="BC767" s="43" t="e">
        <f>IF(ISERROR(BB767),"",FV((1+'Retirement Calculator'!$B$58)^(1/12)-1,BA767,-BB767,,0))</f>
        <v>#N/A</v>
      </c>
      <c r="BD767" s="47" t="e">
        <f>SUM($AJ$5:BB767)</f>
        <v>#N/A</v>
      </c>
      <c r="BF767" s="43" t="str">
        <f>IF(O767="","",SUM($O$5:O767))</f>
        <v/>
      </c>
      <c r="BH767" s="43" t="str">
        <f t="shared" si="232"/>
        <v/>
      </c>
      <c r="BI767" s="43" t="e">
        <f t="shared" si="233"/>
        <v>#N/A</v>
      </c>
      <c r="BJ767" s="43" t="e">
        <f>IF(BJ766&lt;'Retirement Calculator'!$B$68,BJ766+1,NA())</f>
        <v>#N/A</v>
      </c>
      <c r="BM767" s="43" t="str">
        <f t="shared" si="234"/>
        <v/>
      </c>
      <c r="BN767" s="43" t="e">
        <f t="shared" si="235"/>
        <v>#N/A</v>
      </c>
      <c r="BO767" s="43" t="e">
        <f>IF(BO766&lt;'Retirement Calculator'!$B$68,BO766+1,NA())</f>
        <v>#N/A</v>
      </c>
      <c r="BR767" s="43" t="str">
        <f t="shared" si="236"/>
        <v/>
      </c>
      <c r="BS767" s="43" t="e">
        <f t="shared" si="237"/>
        <v>#N/A</v>
      </c>
      <c r="BT767" s="43" t="e">
        <f>IF(BT766&lt;'Retirement Calculator'!$B$68,BT766+1,NA())</f>
        <v>#N/A</v>
      </c>
      <c r="BW767" s="43" t="str">
        <f t="shared" si="238"/>
        <v/>
      </c>
      <c r="BX767" s="43" t="e">
        <f t="shared" si="239"/>
        <v>#N/A</v>
      </c>
      <c r="BY767" s="43" t="e">
        <f>IF(BY766&lt;'Retirement Calculator'!$B$68,BY766+1,NA())</f>
        <v>#N/A</v>
      </c>
    </row>
    <row r="768" spans="1:77">
      <c r="A768" s="44"/>
      <c r="B768" s="12" t="e">
        <f xml:space="preserve"> IF(ISERROR(F768),NA(),AI768)</f>
        <v>#N/A</v>
      </c>
      <c r="C768" s="71"/>
      <c r="D768" s="104"/>
      <c r="E768" s="99"/>
      <c r="F768" s="102" t="e">
        <f t="shared" si="223"/>
        <v>#N/A</v>
      </c>
      <c r="G768" s="103" t="str">
        <f>IF(D768="","",(D768+G767)*(1+((1+'Retirement Calculator'!$B$56)^(1/12)-1)))</f>
        <v/>
      </c>
      <c r="H768" s="55" t="str">
        <f>IF(C768="","",FV((1+'Retirement Calculator'!$B$56)^(1/12)-1,AI768,-C768,,0))</f>
        <v/>
      </c>
      <c r="I768" s="71"/>
      <c r="J768" s="99"/>
      <c r="K768" s="99"/>
      <c r="L768" s="102" t="e">
        <f t="shared" si="224"/>
        <v>#N/A</v>
      </c>
      <c r="M768" s="12" t="str">
        <f>IF(I768="","",FV((1+'Retirement Calculator'!$B$57)^(1/12)-1,AR768,-I768,,0))</f>
        <v/>
      </c>
      <c r="N768" s="12" t="str">
        <f>IF(J768="","",(J768+N767)*(1+((1+'Retirement Calculator'!$B$57)^(1/12)-1)))</f>
        <v/>
      </c>
      <c r="O768" s="71"/>
      <c r="P768" s="71"/>
      <c r="Q768" s="99"/>
      <c r="R768" s="69" t="e">
        <f t="shared" si="225"/>
        <v>#N/A</v>
      </c>
      <c r="S768" s="12" t="str">
        <f>IF(O768="","",FV((1+'Retirement Calculator'!$B$58)^(1/12)-1,BA768,-O768,,0))</f>
        <v/>
      </c>
      <c r="T768" s="43" t="str">
        <f>IF(P768="","",(P768+T767)*(1+((1+'Retirement Calculator'!$B$58)^(1/12)-1)))</f>
        <v/>
      </c>
      <c r="U768" s="71"/>
      <c r="V768" s="99"/>
      <c r="W768" s="108" t="str">
        <f>IF(U768="","",(U768+W767)*(1+((1+'Retirement Calculator'!$C$65)^(1/12)-1)))</f>
        <v/>
      </c>
      <c r="X768" s="73">
        <f t="shared" si="220"/>
        <v>0</v>
      </c>
      <c r="Y768" s="83" t="str">
        <f>IF(ISERROR(B768),"",SUM($X$5:X768))</f>
        <v/>
      </c>
      <c r="Z768" s="73">
        <f t="shared" si="221"/>
        <v>0</v>
      </c>
      <c r="AA768" s="83" t="str">
        <f>IF(ISERROR(B768),"",IF(Z768=0,NA(),SUM($Z$5:Z768)))</f>
        <v/>
      </c>
      <c r="AB768" s="83">
        <f t="shared" si="222"/>
        <v>0</v>
      </c>
      <c r="AC768" s="83" t="str">
        <f>IF(ISERROR(B768),"",IF(AB768=0,NA(),SUM($AB$5:AB768)))</f>
        <v/>
      </c>
      <c r="AD768" s="68" t="str">
        <f>IF(ISERROR(AI768),"",IF(AG768=AG767+1,AD767*(1+'Retirement Calculator'!$B$6),AD767))</f>
        <v/>
      </c>
      <c r="AE768" s="135"/>
      <c r="AF768" s="83" t="str">
        <f>IF(AE768="","",NPER((1+'Retirement Calculator'!$B$15)/(1+'Retirement Calculator'!$B$14)-1,-12*AE768,AA768,,1))</f>
        <v/>
      </c>
      <c r="AG768" s="129" t="str">
        <f t="shared" si="226"/>
        <v/>
      </c>
      <c r="AH768" s="43" t="e">
        <f t="shared" si="227"/>
        <v>#N/A</v>
      </c>
      <c r="AI768" s="43" t="e">
        <f>IF(AI767&lt;'Retirement Calculator'!$B$68,AI767+1,NA())</f>
        <v>#N/A</v>
      </c>
      <c r="AJ768" s="47" t="str">
        <f>IF(ISERROR(AI768),"",IF(AG768=AG767+1,AJ767*(1+'Retirement Calculator'!$B$67),AJ767))</f>
        <v/>
      </c>
      <c r="AK768" s="43" t="e">
        <f>IF(ISERROR(AJ768),"",FV((1+'Retirement Calculator'!$B$56)^(1/12)-1,AI768,-AJ768,,0))</f>
        <v>#N/A</v>
      </c>
      <c r="AL768" s="47">
        <f>SUM($AJ$5:AJ768)</f>
        <v>15743347.467671828</v>
      </c>
      <c r="AN768" s="43" t="str">
        <f>IF(C768="","",SUM($C$5:C768))</f>
        <v/>
      </c>
      <c r="AP768" s="43" t="str">
        <f t="shared" si="228"/>
        <v/>
      </c>
      <c r="AQ768" s="43" t="e">
        <f t="shared" si="229"/>
        <v>#N/A</v>
      </c>
      <c r="AR768" s="43" t="e">
        <f>IF(AR767&lt;'Retirement Calculator'!$B$68,AR767+1,NA())</f>
        <v>#N/A</v>
      </c>
      <c r="AS768" s="45" t="str">
        <f>IF(ISERROR(AR768),"",IF(AP768=AP767+1,AS767*(1+'Retirement Calculator'!$B$67),AS767))</f>
        <v/>
      </c>
      <c r="AT768" s="43" t="e">
        <f>IF(ISERROR(AS768),"",FV((1+'Retirement Calculator'!$B$57)^(1/12)-1,AR768,-AS768,,0))</f>
        <v>#N/A</v>
      </c>
      <c r="AU768" s="47" t="e">
        <f>SUM($AJ$5:AS768)</f>
        <v>#N/A</v>
      </c>
      <c r="AW768" s="43" t="str">
        <f>IF(I768="","",SUM($I$5:I768))</f>
        <v/>
      </c>
      <c r="AY768" s="43" t="str">
        <f t="shared" si="230"/>
        <v/>
      </c>
      <c r="AZ768" s="43" t="e">
        <f t="shared" si="231"/>
        <v>#N/A</v>
      </c>
      <c r="BA768" s="43" t="e">
        <f>IF(BA767&lt;'Retirement Calculator'!$B$68,BA767+1,NA())</f>
        <v>#N/A</v>
      </c>
      <c r="BB768" s="45" t="str">
        <f>IF(ISERROR(BA768),"",IF(AY768=AY767+1,BB767*(1+'Retirement Calculator'!$B$67),BB767))</f>
        <v/>
      </c>
      <c r="BC768" s="43" t="e">
        <f>IF(ISERROR(BB768),"",FV((1+'Retirement Calculator'!$B$58)^(1/12)-1,BA768,-BB768,,0))</f>
        <v>#N/A</v>
      </c>
      <c r="BD768" s="47" t="e">
        <f>SUM($AJ$5:BB768)</f>
        <v>#N/A</v>
      </c>
      <c r="BF768" s="43" t="str">
        <f>IF(O768="","",SUM($O$5:O768))</f>
        <v/>
      </c>
      <c r="BH768" s="43" t="str">
        <f t="shared" si="232"/>
        <v/>
      </c>
      <c r="BI768" s="43" t="e">
        <f t="shared" si="233"/>
        <v>#N/A</v>
      </c>
      <c r="BJ768" s="43" t="e">
        <f>IF(BJ767&lt;'Retirement Calculator'!$B$68,BJ767+1,NA())</f>
        <v>#N/A</v>
      </c>
      <c r="BM768" s="43" t="str">
        <f t="shared" si="234"/>
        <v/>
      </c>
      <c r="BN768" s="43" t="e">
        <f t="shared" si="235"/>
        <v>#N/A</v>
      </c>
      <c r="BO768" s="43" t="e">
        <f>IF(BO767&lt;'Retirement Calculator'!$B$68,BO767+1,NA())</f>
        <v>#N/A</v>
      </c>
      <c r="BR768" s="43" t="str">
        <f t="shared" si="236"/>
        <v/>
      </c>
      <c r="BS768" s="43" t="e">
        <f t="shared" si="237"/>
        <v>#N/A</v>
      </c>
      <c r="BT768" s="43" t="e">
        <f>IF(BT767&lt;'Retirement Calculator'!$B$68,BT767+1,NA())</f>
        <v>#N/A</v>
      </c>
      <c r="BW768" s="43" t="str">
        <f t="shared" si="238"/>
        <v/>
      </c>
      <c r="BX768" s="43" t="e">
        <f t="shared" si="239"/>
        <v>#N/A</v>
      </c>
      <c r="BY768" s="43" t="e">
        <f>IF(BY767&lt;'Retirement Calculator'!$B$68,BY767+1,NA())</f>
        <v>#N/A</v>
      </c>
    </row>
    <row r="769" spans="1:77">
      <c r="A769" s="44"/>
      <c r="B769" s="12" t="e">
        <f xml:space="preserve"> IF(ISERROR(F769),NA(),AI769)</f>
        <v>#N/A</v>
      </c>
      <c r="C769" s="71"/>
      <c r="D769" s="104"/>
      <c r="E769" s="99"/>
      <c r="F769" s="102" t="e">
        <f t="shared" si="223"/>
        <v>#N/A</v>
      </c>
      <c r="G769" s="103" t="str">
        <f>IF(D769="","",(D769+G768)*(1+((1+'Retirement Calculator'!$B$56)^(1/12)-1)))</f>
        <v/>
      </c>
      <c r="H769" s="55" t="str">
        <f>IF(C769="","",FV((1+'Retirement Calculator'!$B$56)^(1/12)-1,AI769,-C769,,0))</f>
        <v/>
      </c>
      <c r="I769" s="71"/>
      <c r="J769" s="99"/>
      <c r="K769" s="99"/>
      <c r="L769" s="102" t="e">
        <f t="shared" si="224"/>
        <v>#N/A</v>
      </c>
      <c r="M769" s="12" t="str">
        <f>IF(I769="","",FV((1+'Retirement Calculator'!$B$57)^(1/12)-1,AR769,-I769,,0))</f>
        <v/>
      </c>
      <c r="N769" s="12" t="str">
        <f>IF(J769="","",(J769+N768)*(1+((1+'Retirement Calculator'!$B$57)^(1/12)-1)))</f>
        <v/>
      </c>
      <c r="O769" s="71"/>
      <c r="P769" s="71"/>
      <c r="Q769" s="99"/>
      <c r="R769" s="69" t="e">
        <f t="shared" si="225"/>
        <v>#N/A</v>
      </c>
      <c r="S769" s="12" t="str">
        <f>IF(O769="","",FV((1+'Retirement Calculator'!$B$58)^(1/12)-1,BA769,-O769,,0))</f>
        <v/>
      </c>
      <c r="T769" s="43" t="str">
        <f>IF(P769="","",(P769+T768)*(1+((1+'Retirement Calculator'!$B$58)^(1/12)-1)))</f>
        <v/>
      </c>
      <c r="U769" s="71"/>
      <c r="V769" s="99"/>
      <c r="W769" s="108" t="str">
        <f>IF(U769="","",(U769+W768)*(1+((1+'Retirement Calculator'!$C$65)^(1/12)-1)))</f>
        <v/>
      </c>
      <c r="X769" s="73">
        <f t="shared" si="220"/>
        <v>0</v>
      </c>
      <c r="Y769" s="83" t="str">
        <f>IF(ISERROR(B769),"",SUM($X$5:X769))</f>
        <v/>
      </c>
      <c r="Z769" s="73">
        <f t="shared" si="221"/>
        <v>0</v>
      </c>
      <c r="AA769" s="83" t="str">
        <f>IF(ISERROR(B769),"",IF(Z769=0,NA(),SUM($Z$5:Z769)))</f>
        <v/>
      </c>
      <c r="AB769" s="83">
        <f t="shared" si="222"/>
        <v>0</v>
      </c>
      <c r="AC769" s="83" t="str">
        <f>IF(ISERROR(B769),"",IF(AB769=0,NA(),SUM($AB$5:AB769)))</f>
        <v/>
      </c>
      <c r="AD769" s="68" t="str">
        <f>IF(ISERROR(AI769),"",IF(AG769=AG768+1,AD768*(1+'Retirement Calculator'!$B$6),AD768))</f>
        <v/>
      </c>
      <c r="AE769" s="135"/>
      <c r="AF769" s="83" t="str">
        <f>IF(AE769="","",NPER((1+'Retirement Calculator'!$B$15)/(1+'Retirement Calculator'!$B$14)-1,-12*AE769,AA769,,1))</f>
        <v/>
      </c>
      <c r="AG769" s="129" t="str">
        <f t="shared" si="226"/>
        <v/>
      </c>
      <c r="AH769" s="43" t="e">
        <f t="shared" si="227"/>
        <v>#N/A</v>
      </c>
      <c r="AI769" s="43" t="e">
        <f>IF(AI768&lt;'Retirement Calculator'!$B$68,AI768+1,NA())</f>
        <v>#N/A</v>
      </c>
      <c r="AJ769" s="47" t="str">
        <f>IF(ISERROR(AI769),"",IF(AG769=AG768+1,AJ768*(1+'Retirement Calculator'!$B$67),AJ768))</f>
        <v/>
      </c>
      <c r="AK769" s="43" t="e">
        <f>IF(ISERROR(AJ769),"",FV((1+'Retirement Calculator'!$B$56)^(1/12)-1,AI769,-AJ769,,0))</f>
        <v>#N/A</v>
      </c>
      <c r="AL769" s="47">
        <f>SUM($AJ$5:AJ769)</f>
        <v>15743347.467671828</v>
      </c>
      <c r="AN769" s="43" t="str">
        <f>IF(C769="","",SUM($C$5:C769))</f>
        <v/>
      </c>
      <c r="AP769" s="43" t="str">
        <f t="shared" si="228"/>
        <v/>
      </c>
      <c r="AQ769" s="43" t="e">
        <f t="shared" si="229"/>
        <v>#N/A</v>
      </c>
      <c r="AR769" s="43" t="e">
        <f>IF(AR768&lt;'Retirement Calculator'!$B$68,AR768+1,NA())</f>
        <v>#N/A</v>
      </c>
      <c r="AS769" s="45" t="str">
        <f>IF(ISERROR(AR769),"",IF(AP769=AP768+1,AS768*(1+'Retirement Calculator'!$B$67),AS768))</f>
        <v/>
      </c>
      <c r="AT769" s="43" t="e">
        <f>IF(ISERROR(AS769),"",FV((1+'Retirement Calculator'!$B$57)^(1/12)-1,AR769,-AS769,,0))</f>
        <v>#N/A</v>
      </c>
      <c r="AU769" s="47" t="e">
        <f>SUM($AJ$5:AS769)</f>
        <v>#N/A</v>
      </c>
      <c r="AW769" s="43" t="str">
        <f>IF(I769="","",SUM($I$5:I769))</f>
        <v/>
      </c>
      <c r="AY769" s="43" t="str">
        <f t="shared" si="230"/>
        <v/>
      </c>
      <c r="AZ769" s="43" t="e">
        <f t="shared" si="231"/>
        <v>#N/A</v>
      </c>
      <c r="BA769" s="43" t="e">
        <f>IF(BA768&lt;'Retirement Calculator'!$B$68,BA768+1,NA())</f>
        <v>#N/A</v>
      </c>
      <c r="BB769" s="45" t="str">
        <f>IF(ISERROR(BA769),"",IF(AY769=AY768+1,BB768*(1+'Retirement Calculator'!$B$67),BB768))</f>
        <v/>
      </c>
      <c r="BC769" s="43" t="e">
        <f>IF(ISERROR(BB769),"",FV((1+'Retirement Calculator'!$B$58)^(1/12)-1,BA769,-BB769,,0))</f>
        <v>#N/A</v>
      </c>
      <c r="BD769" s="47" t="e">
        <f>SUM($AJ$5:BB769)</f>
        <v>#N/A</v>
      </c>
      <c r="BF769" s="43" t="str">
        <f>IF(O769="","",SUM($O$5:O769))</f>
        <v/>
      </c>
      <c r="BH769" s="43" t="str">
        <f t="shared" si="232"/>
        <v/>
      </c>
      <c r="BI769" s="43" t="e">
        <f t="shared" si="233"/>
        <v>#N/A</v>
      </c>
      <c r="BJ769" s="43" t="e">
        <f>IF(BJ768&lt;'Retirement Calculator'!$B$68,BJ768+1,NA())</f>
        <v>#N/A</v>
      </c>
      <c r="BM769" s="43" t="str">
        <f t="shared" si="234"/>
        <v/>
      </c>
      <c r="BN769" s="43" t="e">
        <f t="shared" si="235"/>
        <v>#N/A</v>
      </c>
      <c r="BO769" s="43" t="e">
        <f>IF(BO768&lt;'Retirement Calculator'!$B$68,BO768+1,NA())</f>
        <v>#N/A</v>
      </c>
      <c r="BR769" s="43" t="str">
        <f t="shared" si="236"/>
        <v/>
      </c>
      <c r="BS769" s="43" t="e">
        <f t="shared" si="237"/>
        <v>#N/A</v>
      </c>
      <c r="BT769" s="43" t="e">
        <f>IF(BT768&lt;'Retirement Calculator'!$B$68,BT768+1,NA())</f>
        <v>#N/A</v>
      </c>
      <c r="BW769" s="43" t="str">
        <f t="shared" si="238"/>
        <v/>
      </c>
      <c r="BX769" s="43" t="e">
        <f t="shared" si="239"/>
        <v>#N/A</v>
      </c>
      <c r="BY769" s="43" t="e">
        <f>IF(BY768&lt;'Retirement Calculator'!$B$68,BY768+1,NA())</f>
        <v>#N/A</v>
      </c>
    </row>
    <row r="770" spans="1:77">
      <c r="A770" s="44"/>
      <c r="B770" s="12" t="e">
        <f xml:space="preserve"> IF(ISERROR(F770),NA(),AI770)</f>
        <v>#N/A</v>
      </c>
      <c r="C770" s="71"/>
      <c r="D770" s="104"/>
      <c r="E770" s="99"/>
      <c r="F770" s="102" t="e">
        <f t="shared" si="223"/>
        <v>#N/A</v>
      </c>
      <c r="G770" s="103" t="str">
        <f>IF(D770="","",(D770+G769)*(1+((1+'Retirement Calculator'!$B$56)^(1/12)-1)))</f>
        <v/>
      </c>
      <c r="H770" s="55" t="str">
        <f>IF(C770="","",FV((1+'Retirement Calculator'!$B$56)^(1/12)-1,AI770,-C770,,0))</f>
        <v/>
      </c>
      <c r="I770" s="71"/>
      <c r="J770" s="99"/>
      <c r="K770" s="99"/>
      <c r="L770" s="102" t="e">
        <f t="shared" si="224"/>
        <v>#N/A</v>
      </c>
      <c r="M770" s="12" t="str">
        <f>IF(I770="","",FV((1+'Retirement Calculator'!$B$57)^(1/12)-1,AR770,-I770,,0))</f>
        <v/>
      </c>
      <c r="N770" s="12" t="str">
        <f>IF(J770="","",(J770+N769)*(1+((1+'Retirement Calculator'!$B$57)^(1/12)-1)))</f>
        <v/>
      </c>
      <c r="O770" s="71"/>
      <c r="P770" s="71"/>
      <c r="Q770" s="99"/>
      <c r="R770" s="69" t="e">
        <f t="shared" si="225"/>
        <v>#N/A</v>
      </c>
      <c r="S770" s="12" t="str">
        <f>IF(O770="","",FV((1+'Retirement Calculator'!$B$58)^(1/12)-1,BA770,-O770,,0))</f>
        <v/>
      </c>
      <c r="T770" s="43" t="str">
        <f>IF(P770="","",(P770+T769)*(1+((1+'Retirement Calculator'!$B$58)^(1/12)-1)))</f>
        <v/>
      </c>
      <c r="U770" s="71"/>
      <c r="V770" s="99"/>
      <c r="W770" s="108" t="str">
        <f>IF(U770="","",(U770+W769)*(1+((1+'Retirement Calculator'!$C$65)^(1/12)-1)))</f>
        <v/>
      </c>
      <c r="X770" s="73">
        <f t="shared" si="220"/>
        <v>0</v>
      </c>
      <c r="Y770" s="83" t="str">
        <f>IF(ISERROR(B770),"",SUM($X$5:X770))</f>
        <v/>
      </c>
      <c r="Z770" s="73">
        <f t="shared" si="221"/>
        <v>0</v>
      </c>
      <c r="AA770" s="83" t="str">
        <f>IF(ISERROR(B770),"",IF(Z770=0,NA(),SUM($Z$5:Z770)))</f>
        <v/>
      </c>
      <c r="AB770" s="83">
        <f t="shared" si="222"/>
        <v>0</v>
      </c>
      <c r="AC770" s="83" t="str">
        <f>IF(ISERROR(B770),"",IF(AB770=0,NA(),SUM($AB$5:AB770)))</f>
        <v/>
      </c>
      <c r="AD770" s="68" t="str">
        <f>IF(ISERROR(AI770),"",IF(AG770=AG769+1,AD769*(1+'Retirement Calculator'!$B$6),AD769))</f>
        <v/>
      </c>
      <c r="AE770" s="135"/>
      <c r="AF770" s="83" t="str">
        <f>IF(AE770="","",NPER((1+'Retirement Calculator'!$B$15)/(1+'Retirement Calculator'!$B$14)-1,-12*AE770,AA770,,1))</f>
        <v/>
      </c>
      <c r="AG770" s="129" t="str">
        <f t="shared" si="226"/>
        <v/>
      </c>
      <c r="AH770" s="43" t="e">
        <f t="shared" si="227"/>
        <v>#N/A</v>
      </c>
      <c r="AI770" s="43" t="e">
        <f>IF(AI769&lt;'Retirement Calculator'!$B$68,AI769+1,NA())</f>
        <v>#N/A</v>
      </c>
      <c r="AJ770" s="47" t="str">
        <f>IF(ISERROR(AI770),"",IF(AG770=AG769+1,AJ769*(1+'Retirement Calculator'!$B$67),AJ769))</f>
        <v/>
      </c>
      <c r="AK770" s="43" t="e">
        <f>IF(ISERROR(AJ770),"",FV((1+'Retirement Calculator'!$B$56)^(1/12)-1,AI770,-AJ770,,0))</f>
        <v>#N/A</v>
      </c>
      <c r="AL770" s="47">
        <f>SUM($AJ$5:AJ770)</f>
        <v>15743347.467671828</v>
      </c>
      <c r="AN770" s="43" t="str">
        <f>IF(C770="","",SUM($C$5:C770))</f>
        <v/>
      </c>
      <c r="AP770" s="43" t="str">
        <f t="shared" si="228"/>
        <v/>
      </c>
      <c r="AQ770" s="43" t="e">
        <f t="shared" si="229"/>
        <v>#N/A</v>
      </c>
      <c r="AR770" s="43" t="e">
        <f>IF(AR769&lt;'Retirement Calculator'!$B$68,AR769+1,NA())</f>
        <v>#N/A</v>
      </c>
      <c r="AS770" s="45" t="str">
        <f>IF(ISERROR(AR770),"",IF(AP770=AP769+1,AS769*(1+'Retirement Calculator'!$B$67),AS769))</f>
        <v/>
      </c>
      <c r="AT770" s="43" t="e">
        <f>IF(ISERROR(AS770),"",FV((1+'Retirement Calculator'!$B$57)^(1/12)-1,AR770,-AS770,,0))</f>
        <v>#N/A</v>
      </c>
      <c r="AU770" s="47" t="e">
        <f>SUM($AJ$5:AS770)</f>
        <v>#N/A</v>
      </c>
      <c r="AW770" s="43" t="str">
        <f>IF(I770="","",SUM($I$5:I770))</f>
        <v/>
      </c>
      <c r="AY770" s="43" t="str">
        <f t="shared" si="230"/>
        <v/>
      </c>
      <c r="AZ770" s="43" t="e">
        <f t="shared" si="231"/>
        <v>#N/A</v>
      </c>
      <c r="BA770" s="43" t="e">
        <f>IF(BA769&lt;'Retirement Calculator'!$B$68,BA769+1,NA())</f>
        <v>#N/A</v>
      </c>
      <c r="BB770" s="45" t="str">
        <f>IF(ISERROR(BA770),"",IF(AY770=AY769+1,BB769*(1+'Retirement Calculator'!$B$67),BB769))</f>
        <v/>
      </c>
      <c r="BC770" s="43" t="e">
        <f>IF(ISERROR(BB770),"",FV((1+'Retirement Calculator'!$B$58)^(1/12)-1,BA770,-BB770,,0))</f>
        <v>#N/A</v>
      </c>
      <c r="BD770" s="47" t="e">
        <f>SUM($AJ$5:BB770)</f>
        <v>#N/A</v>
      </c>
      <c r="BF770" s="43" t="str">
        <f>IF(O770="","",SUM($O$5:O770))</f>
        <v/>
      </c>
      <c r="BH770" s="43" t="str">
        <f t="shared" si="232"/>
        <v/>
      </c>
      <c r="BI770" s="43" t="e">
        <f t="shared" si="233"/>
        <v>#N/A</v>
      </c>
      <c r="BJ770" s="43" t="e">
        <f>IF(BJ769&lt;'Retirement Calculator'!$B$68,BJ769+1,NA())</f>
        <v>#N/A</v>
      </c>
      <c r="BM770" s="43" t="str">
        <f t="shared" si="234"/>
        <v/>
      </c>
      <c r="BN770" s="43" t="e">
        <f t="shared" si="235"/>
        <v>#N/A</v>
      </c>
      <c r="BO770" s="43" t="e">
        <f>IF(BO769&lt;'Retirement Calculator'!$B$68,BO769+1,NA())</f>
        <v>#N/A</v>
      </c>
      <c r="BR770" s="43" t="str">
        <f t="shared" si="236"/>
        <v/>
      </c>
      <c r="BS770" s="43" t="e">
        <f t="shared" si="237"/>
        <v>#N/A</v>
      </c>
      <c r="BT770" s="43" t="e">
        <f>IF(BT769&lt;'Retirement Calculator'!$B$68,BT769+1,NA())</f>
        <v>#N/A</v>
      </c>
      <c r="BW770" s="43" t="str">
        <f t="shared" si="238"/>
        <v/>
      </c>
      <c r="BX770" s="43" t="e">
        <f t="shared" si="239"/>
        <v>#N/A</v>
      </c>
      <c r="BY770" s="43" t="e">
        <f>IF(BY769&lt;'Retirement Calculator'!$B$68,BY769+1,NA())</f>
        <v>#N/A</v>
      </c>
    </row>
    <row r="771" spans="1:77">
      <c r="A771" s="44"/>
      <c r="B771" s="12" t="e">
        <f xml:space="preserve"> IF(ISERROR(F771),NA(),AI771)</f>
        <v>#N/A</v>
      </c>
      <c r="C771" s="71"/>
      <c r="D771" s="104"/>
      <c r="E771" s="99"/>
      <c r="F771" s="102" t="e">
        <f t="shared" si="223"/>
        <v>#N/A</v>
      </c>
      <c r="G771" s="103" t="str">
        <f>IF(D771="","",(D771+G770)*(1+((1+'Retirement Calculator'!$B$56)^(1/12)-1)))</f>
        <v/>
      </c>
      <c r="H771" s="55" t="str">
        <f>IF(C771="","",FV((1+'Retirement Calculator'!$B$56)^(1/12)-1,AI771,-C771,,0))</f>
        <v/>
      </c>
      <c r="I771" s="71"/>
      <c r="J771" s="99"/>
      <c r="K771" s="99"/>
      <c r="L771" s="102" t="e">
        <f t="shared" si="224"/>
        <v>#N/A</v>
      </c>
      <c r="M771" s="12" t="str">
        <f>IF(I771="","",FV((1+'Retirement Calculator'!$B$57)^(1/12)-1,AR771,-I771,,0))</f>
        <v/>
      </c>
      <c r="N771" s="12" t="str">
        <f>IF(J771="","",(J771+N770)*(1+((1+'Retirement Calculator'!$B$57)^(1/12)-1)))</f>
        <v/>
      </c>
      <c r="O771" s="71"/>
      <c r="P771" s="71"/>
      <c r="Q771" s="99"/>
      <c r="R771" s="69" t="e">
        <f t="shared" si="225"/>
        <v>#N/A</v>
      </c>
      <c r="S771" s="12" t="str">
        <f>IF(O771="","",FV((1+'Retirement Calculator'!$B$58)^(1/12)-1,BA771,-O771,,0))</f>
        <v/>
      </c>
      <c r="T771" s="43" t="str">
        <f>IF(P771="","",(P771+T770)*(1+((1+'Retirement Calculator'!$B$58)^(1/12)-1)))</f>
        <v/>
      </c>
      <c r="U771" s="71"/>
      <c r="V771" s="99"/>
      <c r="W771" s="108" t="str">
        <f>IF(U771="","",(U771+W770)*(1+((1+'Retirement Calculator'!$C$65)^(1/12)-1)))</f>
        <v/>
      </c>
      <c r="X771" s="73">
        <f t="shared" si="220"/>
        <v>0</v>
      </c>
      <c r="Y771" s="83" t="str">
        <f>IF(ISERROR(B771),"",SUM($X$5:X771))</f>
        <v/>
      </c>
      <c r="Z771" s="73">
        <f t="shared" si="221"/>
        <v>0</v>
      </c>
      <c r="AA771" s="83" t="str">
        <f>IF(ISERROR(B771),"",IF(Z771=0,NA(),SUM($Z$5:Z771)))</f>
        <v/>
      </c>
      <c r="AB771" s="83">
        <f t="shared" si="222"/>
        <v>0</v>
      </c>
      <c r="AC771" s="83" t="str">
        <f>IF(ISERROR(B771),"",IF(AB771=0,NA(),SUM($AB$5:AB771)))</f>
        <v/>
      </c>
      <c r="AD771" s="68" t="str">
        <f>IF(ISERROR(AI771),"",IF(AG771=AG770+1,AD770*(1+'Retirement Calculator'!$B$6),AD770))</f>
        <v/>
      </c>
      <c r="AE771" s="135"/>
      <c r="AF771" s="83" t="str">
        <f>IF(AE771="","",NPER((1+'Retirement Calculator'!$B$15)/(1+'Retirement Calculator'!$B$14)-1,-12*AE771,AA771,,1))</f>
        <v/>
      </c>
      <c r="AG771" s="129" t="str">
        <f t="shared" si="226"/>
        <v/>
      </c>
      <c r="AH771" s="43" t="e">
        <f t="shared" si="227"/>
        <v>#N/A</v>
      </c>
      <c r="AI771" s="43" t="e">
        <f>IF(AI770&lt;'Retirement Calculator'!$B$68,AI770+1,NA())</f>
        <v>#N/A</v>
      </c>
      <c r="AJ771" s="47" t="str">
        <f>IF(ISERROR(AI771),"",IF(AG771=AG770+1,AJ770*(1+'Retirement Calculator'!$B$67),AJ770))</f>
        <v/>
      </c>
      <c r="AK771" s="43" t="e">
        <f>IF(ISERROR(AJ771),"",FV((1+'Retirement Calculator'!$B$56)^(1/12)-1,AI771,-AJ771,,0))</f>
        <v>#N/A</v>
      </c>
      <c r="AL771" s="47">
        <f>SUM($AJ$5:AJ771)</f>
        <v>15743347.467671828</v>
      </c>
      <c r="AN771" s="43" t="str">
        <f>IF(C771="","",SUM($C$5:C771))</f>
        <v/>
      </c>
      <c r="AP771" s="43" t="str">
        <f t="shared" si="228"/>
        <v/>
      </c>
      <c r="AQ771" s="43" t="e">
        <f t="shared" si="229"/>
        <v>#N/A</v>
      </c>
      <c r="AR771" s="43" t="e">
        <f>IF(AR770&lt;'Retirement Calculator'!$B$68,AR770+1,NA())</f>
        <v>#N/A</v>
      </c>
      <c r="AS771" s="45" t="str">
        <f>IF(ISERROR(AR771),"",IF(AP771=AP770+1,AS770*(1+'Retirement Calculator'!$B$67),AS770))</f>
        <v/>
      </c>
      <c r="AT771" s="43" t="e">
        <f>IF(ISERROR(AS771),"",FV((1+'Retirement Calculator'!$B$57)^(1/12)-1,AR771,-AS771,,0))</f>
        <v>#N/A</v>
      </c>
      <c r="AU771" s="47" t="e">
        <f>SUM($AJ$5:AS771)</f>
        <v>#N/A</v>
      </c>
      <c r="AW771" s="43" t="str">
        <f>IF(I771="","",SUM($I$5:I771))</f>
        <v/>
      </c>
      <c r="AY771" s="43" t="str">
        <f t="shared" si="230"/>
        <v/>
      </c>
      <c r="AZ771" s="43" t="e">
        <f t="shared" si="231"/>
        <v>#N/A</v>
      </c>
      <c r="BA771" s="43" t="e">
        <f>IF(BA770&lt;'Retirement Calculator'!$B$68,BA770+1,NA())</f>
        <v>#N/A</v>
      </c>
      <c r="BB771" s="45" t="str">
        <f>IF(ISERROR(BA771),"",IF(AY771=AY770+1,BB770*(1+'Retirement Calculator'!$B$67),BB770))</f>
        <v/>
      </c>
      <c r="BC771" s="43" t="e">
        <f>IF(ISERROR(BB771),"",FV((1+'Retirement Calculator'!$B$58)^(1/12)-1,BA771,-BB771,,0))</f>
        <v>#N/A</v>
      </c>
      <c r="BD771" s="47" t="e">
        <f>SUM($AJ$5:BB771)</f>
        <v>#N/A</v>
      </c>
      <c r="BF771" s="43" t="str">
        <f>IF(O771="","",SUM($O$5:O771))</f>
        <v/>
      </c>
      <c r="BH771" s="43" t="str">
        <f t="shared" si="232"/>
        <v/>
      </c>
      <c r="BI771" s="43" t="e">
        <f t="shared" si="233"/>
        <v>#N/A</v>
      </c>
      <c r="BJ771" s="43" t="e">
        <f>IF(BJ770&lt;'Retirement Calculator'!$B$68,BJ770+1,NA())</f>
        <v>#N/A</v>
      </c>
      <c r="BM771" s="43" t="str">
        <f t="shared" si="234"/>
        <v/>
      </c>
      <c r="BN771" s="43" t="e">
        <f t="shared" si="235"/>
        <v>#N/A</v>
      </c>
      <c r="BO771" s="43" t="e">
        <f>IF(BO770&lt;'Retirement Calculator'!$B$68,BO770+1,NA())</f>
        <v>#N/A</v>
      </c>
      <c r="BR771" s="43" t="str">
        <f t="shared" si="236"/>
        <v/>
      </c>
      <c r="BS771" s="43" t="e">
        <f t="shared" si="237"/>
        <v>#N/A</v>
      </c>
      <c r="BT771" s="43" t="e">
        <f>IF(BT770&lt;'Retirement Calculator'!$B$68,BT770+1,NA())</f>
        <v>#N/A</v>
      </c>
      <c r="BW771" s="43" t="str">
        <f t="shared" si="238"/>
        <v/>
      </c>
      <c r="BX771" s="43" t="e">
        <f t="shared" si="239"/>
        <v>#N/A</v>
      </c>
      <c r="BY771" s="43" t="e">
        <f>IF(BY770&lt;'Retirement Calculator'!$B$68,BY770+1,NA())</f>
        <v>#N/A</v>
      </c>
    </row>
    <row r="772" spans="1:77">
      <c r="A772" s="44"/>
      <c r="B772" s="12" t="e">
        <f xml:space="preserve"> IF(ISERROR(F772),NA(),AI772)</f>
        <v>#N/A</v>
      </c>
      <c r="C772" s="71"/>
      <c r="D772" s="104"/>
      <c r="E772" s="99"/>
      <c r="F772" s="102" t="e">
        <f t="shared" si="223"/>
        <v>#N/A</v>
      </c>
      <c r="G772" s="103" t="str">
        <f>IF(D772="","",(D772+G771)*(1+((1+'Retirement Calculator'!$B$56)^(1/12)-1)))</f>
        <v/>
      </c>
      <c r="H772" s="55" t="str">
        <f>IF(C772="","",FV((1+'Retirement Calculator'!$B$56)^(1/12)-1,AI772,-C772,,0))</f>
        <v/>
      </c>
      <c r="I772" s="71"/>
      <c r="J772" s="99"/>
      <c r="K772" s="99"/>
      <c r="L772" s="102" t="e">
        <f t="shared" si="224"/>
        <v>#N/A</v>
      </c>
      <c r="M772" s="12" t="str">
        <f>IF(I772="","",FV((1+'Retirement Calculator'!$B$57)^(1/12)-1,AR772,-I772,,0))</f>
        <v/>
      </c>
      <c r="N772" s="12" t="str">
        <f>IF(J772="","",(J772+N771)*(1+((1+'Retirement Calculator'!$B$57)^(1/12)-1)))</f>
        <v/>
      </c>
      <c r="O772" s="71"/>
      <c r="P772" s="71"/>
      <c r="Q772" s="99"/>
      <c r="R772" s="69" t="e">
        <f t="shared" si="225"/>
        <v>#N/A</v>
      </c>
      <c r="S772" s="12" t="str">
        <f>IF(O772="","",FV((1+'Retirement Calculator'!$B$58)^(1/12)-1,BA772,-O772,,0))</f>
        <v/>
      </c>
      <c r="T772" s="43" t="str">
        <f>IF(P772="","",(P772+T771)*(1+((1+'Retirement Calculator'!$B$58)^(1/12)-1)))</f>
        <v/>
      </c>
      <c r="U772" s="71"/>
      <c r="V772" s="99"/>
      <c r="W772" s="108" t="str">
        <f>IF(U772="","",(U772+W771)*(1+((1+'Retirement Calculator'!$C$65)^(1/12)-1)))</f>
        <v/>
      </c>
      <c r="X772" s="73">
        <f t="shared" si="220"/>
        <v>0</v>
      </c>
      <c r="Y772" s="83" t="str">
        <f>IF(ISERROR(B772),"",SUM($X$5:X772))</f>
        <v/>
      </c>
      <c r="Z772" s="73">
        <f t="shared" si="221"/>
        <v>0</v>
      </c>
      <c r="AA772" s="83" t="str">
        <f>IF(ISERROR(B772),"",IF(Z772=0,NA(),SUM($Z$5:Z772)))</f>
        <v/>
      </c>
      <c r="AB772" s="83">
        <f t="shared" si="222"/>
        <v>0</v>
      </c>
      <c r="AC772" s="83" t="str">
        <f>IF(ISERROR(B772),"",IF(AB772=0,NA(),SUM($AB$5:AB772)))</f>
        <v/>
      </c>
      <c r="AD772" s="68" t="str">
        <f>IF(ISERROR(AI772),"",IF(AG772=AG771+1,AD771*(1+'Retirement Calculator'!$B$6),AD771))</f>
        <v/>
      </c>
      <c r="AE772" s="135"/>
      <c r="AF772" s="83" t="str">
        <f>IF(AE772="","",NPER((1+'Retirement Calculator'!$B$15)/(1+'Retirement Calculator'!$B$14)-1,-12*AE772,AA772,,1))</f>
        <v/>
      </c>
      <c r="AG772" s="129" t="str">
        <f t="shared" si="226"/>
        <v/>
      </c>
      <c r="AH772" s="43" t="e">
        <f t="shared" si="227"/>
        <v>#N/A</v>
      </c>
      <c r="AI772" s="43" t="e">
        <f>IF(AI771&lt;'Retirement Calculator'!$B$68,AI771+1,NA())</f>
        <v>#N/A</v>
      </c>
      <c r="AJ772" s="47" t="str">
        <f>IF(ISERROR(AI772),"",IF(AG772=AG771+1,AJ771*(1+'Retirement Calculator'!$B$67),AJ771))</f>
        <v/>
      </c>
      <c r="AK772" s="43" t="e">
        <f>IF(ISERROR(AJ772),"",FV((1+'Retirement Calculator'!$B$56)^(1/12)-1,AI772,-AJ772,,0))</f>
        <v>#N/A</v>
      </c>
      <c r="AL772" s="47">
        <f>SUM($AJ$5:AJ772)</f>
        <v>15743347.467671828</v>
      </c>
      <c r="AN772" s="43" t="str">
        <f>IF(C772="","",SUM($C$5:C772))</f>
        <v/>
      </c>
      <c r="AP772" s="43" t="str">
        <f t="shared" si="228"/>
        <v/>
      </c>
      <c r="AQ772" s="43" t="e">
        <f t="shared" si="229"/>
        <v>#N/A</v>
      </c>
      <c r="AR772" s="43" t="e">
        <f>IF(AR771&lt;'Retirement Calculator'!$B$68,AR771+1,NA())</f>
        <v>#N/A</v>
      </c>
      <c r="AS772" s="45" t="str">
        <f>IF(ISERROR(AR772),"",IF(AP772=AP771+1,AS771*(1+'Retirement Calculator'!$B$67),AS771))</f>
        <v/>
      </c>
      <c r="AT772" s="43" t="e">
        <f>IF(ISERROR(AS772),"",FV((1+'Retirement Calculator'!$B$57)^(1/12)-1,AR772,-AS772,,0))</f>
        <v>#N/A</v>
      </c>
      <c r="AU772" s="47" t="e">
        <f>SUM($AJ$5:AS772)</f>
        <v>#N/A</v>
      </c>
      <c r="AW772" s="43" t="str">
        <f>IF(I772="","",SUM($I$5:I772))</f>
        <v/>
      </c>
      <c r="AY772" s="43" t="str">
        <f t="shared" si="230"/>
        <v/>
      </c>
      <c r="AZ772" s="43" t="e">
        <f t="shared" si="231"/>
        <v>#N/A</v>
      </c>
      <c r="BA772" s="43" t="e">
        <f>IF(BA771&lt;'Retirement Calculator'!$B$68,BA771+1,NA())</f>
        <v>#N/A</v>
      </c>
      <c r="BB772" s="45" t="str">
        <f>IF(ISERROR(BA772),"",IF(AY772=AY771+1,BB771*(1+'Retirement Calculator'!$B$67),BB771))</f>
        <v/>
      </c>
      <c r="BC772" s="43" t="e">
        <f>IF(ISERROR(BB772),"",FV((1+'Retirement Calculator'!$B$58)^(1/12)-1,BA772,-BB772,,0))</f>
        <v>#N/A</v>
      </c>
      <c r="BD772" s="47" t="e">
        <f>SUM($AJ$5:BB772)</f>
        <v>#N/A</v>
      </c>
      <c r="BF772" s="43" t="str">
        <f>IF(O772="","",SUM($O$5:O772))</f>
        <v/>
      </c>
      <c r="BH772" s="43" t="str">
        <f t="shared" si="232"/>
        <v/>
      </c>
      <c r="BI772" s="43" t="e">
        <f t="shared" si="233"/>
        <v>#N/A</v>
      </c>
      <c r="BJ772" s="43" t="e">
        <f>IF(BJ771&lt;'Retirement Calculator'!$B$68,BJ771+1,NA())</f>
        <v>#N/A</v>
      </c>
      <c r="BM772" s="43" t="str">
        <f t="shared" si="234"/>
        <v/>
      </c>
      <c r="BN772" s="43" t="e">
        <f t="shared" si="235"/>
        <v>#N/A</v>
      </c>
      <c r="BO772" s="43" t="e">
        <f>IF(BO771&lt;'Retirement Calculator'!$B$68,BO771+1,NA())</f>
        <v>#N/A</v>
      </c>
      <c r="BR772" s="43" t="str">
        <f t="shared" si="236"/>
        <v/>
      </c>
      <c r="BS772" s="43" t="e">
        <f t="shared" si="237"/>
        <v>#N/A</v>
      </c>
      <c r="BT772" s="43" t="e">
        <f>IF(BT771&lt;'Retirement Calculator'!$B$68,BT771+1,NA())</f>
        <v>#N/A</v>
      </c>
      <c r="BW772" s="43" t="str">
        <f t="shared" si="238"/>
        <v/>
      </c>
      <c r="BX772" s="43" t="e">
        <f t="shared" si="239"/>
        <v>#N/A</v>
      </c>
      <c r="BY772" s="43" t="e">
        <f>IF(BY771&lt;'Retirement Calculator'!$B$68,BY771+1,NA())</f>
        <v>#N/A</v>
      </c>
    </row>
    <row r="773" spans="1:77">
      <c r="A773" s="44"/>
      <c r="B773" s="12" t="e">
        <f xml:space="preserve"> IF(ISERROR(F773),NA(),AI773)</f>
        <v>#N/A</v>
      </c>
      <c r="C773" s="71"/>
      <c r="D773" s="104"/>
      <c r="E773" s="99"/>
      <c r="F773" s="102" t="e">
        <f t="shared" si="223"/>
        <v>#N/A</v>
      </c>
      <c r="G773" s="103" t="str">
        <f>IF(D773="","",(D773+G772)*(1+((1+'Retirement Calculator'!$B$56)^(1/12)-1)))</f>
        <v/>
      </c>
      <c r="H773" s="55" t="str">
        <f>IF(C773="","",FV((1+'Retirement Calculator'!$B$56)^(1/12)-1,AI773,-C773,,0))</f>
        <v/>
      </c>
      <c r="I773" s="71"/>
      <c r="J773" s="99"/>
      <c r="K773" s="99"/>
      <c r="L773" s="102" t="e">
        <f t="shared" si="224"/>
        <v>#N/A</v>
      </c>
      <c r="M773" s="12" t="str">
        <f>IF(I773="","",FV((1+'Retirement Calculator'!$B$57)^(1/12)-1,AR773,-I773,,0))</f>
        <v/>
      </c>
      <c r="N773" s="12" t="str">
        <f>IF(J773="","",(J773+N772)*(1+((1+'Retirement Calculator'!$B$57)^(1/12)-1)))</f>
        <v/>
      </c>
      <c r="O773" s="71"/>
      <c r="P773" s="71"/>
      <c r="Q773" s="99"/>
      <c r="R773" s="69" t="e">
        <f t="shared" si="225"/>
        <v>#N/A</v>
      </c>
      <c r="S773" s="12" t="str">
        <f>IF(O773="","",FV((1+'Retirement Calculator'!$B$58)^(1/12)-1,BA773,-O773,,0))</f>
        <v/>
      </c>
      <c r="T773" s="43" t="str">
        <f>IF(P773="","",(P773+T772)*(1+((1+'Retirement Calculator'!$B$58)^(1/12)-1)))</f>
        <v/>
      </c>
      <c r="U773" s="71"/>
      <c r="V773" s="99"/>
      <c r="W773" s="108" t="str">
        <f>IF(U773="","",(U773+W772)*(1+((1+'Retirement Calculator'!$C$65)^(1/12)-1)))</f>
        <v/>
      </c>
      <c r="X773" s="73">
        <f t="shared" ref="X773:X836" si="240">C773+D773+I773+J773+O773+P773+U773</f>
        <v>0</v>
      </c>
      <c r="Y773" s="83" t="str">
        <f>IF(ISERROR(B773),"",SUM($X$5:X773))</f>
        <v/>
      </c>
      <c r="Z773" s="73">
        <f t="shared" ref="Z773:Z836" si="241">E773+K773+Q773+V773</f>
        <v>0</v>
      </c>
      <c r="AA773" s="83" t="str">
        <f>IF(ISERROR(B773),"",IF(Z773=0,NA(),SUM($Z$5:Z773)))</f>
        <v/>
      </c>
      <c r="AB773" s="83">
        <f t="shared" si="222"/>
        <v>0</v>
      </c>
      <c r="AC773" s="83" t="str">
        <f>IF(ISERROR(B773),"",IF(AB773=0,NA(),SUM($AB$5:AB773)))</f>
        <v/>
      </c>
      <c r="AD773" s="68" t="str">
        <f>IF(ISERROR(AI773),"",IF(AG773=AG772+1,AD772*(1+'Retirement Calculator'!$B$6),AD772))</f>
        <v/>
      </c>
      <c r="AE773" s="135"/>
      <c r="AF773" s="83" t="str">
        <f>IF(AE773="","",NPER((1+'Retirement Calculator'!$B$15)/(1+'Retirement Calculator'!$B$14)-1,-12*AE773,AA773,,1))</f>
        <v/>
      </c>
      <c r="AG773" s="129" t="str">
        <f t="shared" si="226"/>
        <v/>
      </c>
      <c r="AH773" s="43" t="e">
        <f t="shared" si="227"/>
        <v>#N/A</v>
      </c>
      <c r="AI773" s="43" t="e">
        <f>IF(AI772&lt;'Retirement Calculator'!$B$68,AI772+1,NA())</f>
        <v>#N/A</v>
      </c>
      <c r="AJ773" s="47" t="str">
        <f>IF(ISERROR(AI773),"",IF(AG773=AG772+1,AJ772*(1+'Retirement Calculator'!$B$67),AJ772))</f>
        <v/>
      </c>
      <c r="AK773" s="43" t="e">
        <f>IF(ISERROR(AJ773),"",FV((1+'Retirement Calculator'!$B$56)^(1/12)-1,AI773,-AJ773,,0))</f>
        <v>#N/A</v>
      </c>
      <c r="AL773" s="47">
        <f>SUM($AJ$5:AJ773)</f>
        <v>15743347.467671828</v>
      </c>
      <c r="AN773" s="43" t="str">
        <f>IF(C773="","",SUM($C$5:C773))</f>
        <v/>
      </c>
      <c r="AP773" s="43" t="str">
        <f t="shared" si="228"/>
        <v/>
      </c>
      <c r="AQ773" s="43" t="e">
        <f t="shared" si="229"/>
        <v>#N/A</v>
      </c>
      <c r="AR773" s="43" t="e">
        <f>IF(AR772&lt;'Retirement Calculator'!$B$68,AR772+1,NA())</f>
        <v>#N/A</v>
      </c>
      <c r="AS773" s="45" t="str">
        <f>IF(ISERROR(AR773),"",IF(AP773=AP772+1,AS772*(1+'Retirement Calculator'!$B$67),AS772))</f>
        <v/>
      </c>
      <c r="AT773" s="43" t="e">
        <f>IF(ISERROR(AS773),"",FV((1+'Retirement Calculator'!$B$57)^(1/12)-1,AR773,-AS773,,0))</f>
        <v>#N/A</v>
      </c>
      <c r="AU773" s="47" t="e">
        <f>SUM($AJ$5:AS773)</f>
        <v>#N/A</v>
      </c>
      <c r="AW773" s="43" t="str">
        <f>IF(I773="","",SUM($I$5:I773))</f>
        <v/>
      </c>
      <c r="AY773" s="43" t="str">
        <f t="shared" si="230"/>
        <v/>
      </c>
      <c r="AZ773" s="43" t="e">
        <f t="shared" si="231"/>
        <v>#N/A</v>
      </c>
      <c r="BA773" s="43" t="e">
        <f>IF(BA772&lt;'Retirement Calculator'!$B$68,BA772+1,NA())</f>
        <v>#N/A</v>
      </c>
      <c r="BB773" s="45" t="str">
        <f>IF(ISERROR(BA773),"",IF(AY773=AY772+1,BB772*(1+'Retirement Calculator'!$B$67),BB772))</f>
        <v/>
      </c>
      <c r="BC773" s="43" t="e">
        <f>IF(ISERROR(BB773),"",FV((1+'Retirement Calculator'!$B$58)^(1/12)-1,BA773,-BB773,,0))</f>
        <v>#N/A</v>
      </c>
      <c r="BD773" s="47" t="e">
        <f>SUM($AJ$5:BB773)</f>
        <v>#N/A</v>
      </c>
      <c r="BF773" s="43" t="str">
        <f>IF(O773="","",SUM($O$5:O773))</f>
        <v/>
      </c>
      <c r="BH773" s="43" t="str">
        <f t="shared" si="232"/>
        <v/>
      </c>
      <c r="BI773" s="43" t="e">
        <f t="shared" si="233"/>
        <v>#N/A</v>
      </c>
      <c r="BJ773" s="43" t="e">
        <f>IF(BJ772&lt;'Retirement Calculator'!$B$68,BJ772+1,NA())</f>
        <v>#N/A</v>
      </c>
      <c r="BM773" s="43" t="str">
        <f t="shared" si="234"/>
        <v/>
      </c>
      <c r="BN773" s="43" t="e">
        <f t="shared" si="235"/>
        <v>#N/A</v>
      </c>
      <c r="BO773" s="43" t="e">
        <f>IF(BO772&lt;'Retirement Calculator'!$B$68,BO772+1,NA())</f>
        <v>#N/A</v>
      </c>
      <c r="BR773" s="43" t="str">
        <f t="shared" si="236"/>
        <v/>
      </c>
      <c r="BS773" s="43" t="e">
        <f t="shared" si="237"/>
        <v>#N/A</v>
      </c>
      <c r="BT773" s="43" t="e">
        <f>IF(BT772&lt;'Retirement Calculator'!$B$68,BT772+1,NA())</f>
        <v>#N/A</v>
      </c>
      <c r="BW773" s="43" t="str">
        <f t="shared" si="238"/>
        <v/>
      </c>
      <c r="BX773" s="43" t="e">
        <f t="shared" si="239"/>
        <v>#N/A</v>
      </c>
      <c r="BY773" s="43" t="e">
        <f>IF(BY772&lt;'Retirement Calculator'!$B$68,BY772+1,NA())</f>
        <v>#N/A</v>
      </c>
    </row>
    <row r="774" spans="1:77">
      <c r="A774" s="44"/>
      <c r="B774" s="12" t="e">
        <f xml:space="preserve"> IF(ISERROR(F774),NA(),AI774)</f>
        <v>#N/A</v>
      </c>
      <c r="C774" s="71"/>
      <c r="D774" s="104"/>
      <c r="E774" s="99"/>
      <c r="F774" s="102" t="e">
        <f t="shared" si="223"/>
        <v>#N/A</v>
      </c>
      <c r="G774" s="103" t="str">
        <f>IF(D774="","",(D774+G773)*(1+((1+'Retirement Calculator'!$B$56)^(1/12)-1)))</f>
        <v/>
      </c>
      <c r="H774" s="55" t="str">
        <f>IF(C774="","",FV((1+'Retirement Calculator'!$B$56)^(1/12)-1,AI774,-C774,,0))</f>
        <v/>
      </c>
      <c r="I774" s="71"/>
      <c r="J774" s="99"/>
      <c r="K774" s="99"/>
      <c r="L774" s="102" t="e">
        <f t="shared" si="224"/>
        <v>#N/A</v>
      </c>
      <c r="M774" s="12" t="str">
        <f>IF(I774="","",FV((1+'Retirement Calculator'!$B$57)^(1/12)-1,AR774,-I774,,0))</f>
        <v/>
      </c>
      <c r="N774" s="12" t="str">
        <f>IF(J774="","",(J774+N773)*(1+((1+'Retirement Calculator'!$B$57)^(1/12)-1)))</f>
        <v/>
      </c>
      <c r="O774" s="71"/>
      <c r="P774" s="71"/>
      <c r="Q774" s="99"/>
      <c r="R774" s="69" t="e">
        <f t="shared" si="225"/>
        <v>#N/A</v>
      </c>
      <c r="S774" s="12" t="str">
        <f>IF(O774="","",FV((1+'Retirement Calculator'!$B$58)^(1/12)-1,BA774,-O774,,0))</f>
        <v/>
      </c>
      <c r="T774" s="43" t="str">
        <f>IF(P774="","",(P774+T773)*(1+((1+'Retirement Calculator'!$B$58)^(1/12)-1)))</f>
        <v/>
      </c>
      <c r="U774" s="71"/>
      <c r="V774" s="99"/>
      <c r="W774" s="108" t="str">
        <f>IF(U774="","",(U774+W773)*(1+((1+'Retirement Calculator'!$C$65)^(1/12)-1)))</f>
        <v/>
      </c>
      <c r="X774" s="73">
        <f t="shared" si="240"/>
        <v>0</v>
      </c>
      <c r="Y774" s="83" t="str">
        <f>IF(ISERROR(B774),"",SUM($X$5:X774))</f>
        <v/>
      </c>
      <c r="Z774" s="73">
        <f t="shared" si="241"/>
        <v>0</v>
      </c>
      <c r="AA774" s="83" t="str">
        <f>IF(ISERROR(B774),"",IF(Z774=0,NA(),SUM($Z$5:Z774)))</f>
        <v/>
      </c>
      <c r="AB774" s="83">
        <f t="shared" ref="AB774:AB837" si="242">IF(ISERROR(H774+M774+S774+G774+N774+T774+W774),0,H774+M774+S774+G774+N774+T774+W774)</f>
        <v>0</v>
      </c>
      <c r="AC774" s="83" t="str">
        <f>IF(ISERROR(B774),"",IF(AB774=0,NA(),SUM($AB$5:AB774)))</f>
        <v/>
      </c>
      <c r="AD774" s="68" t="str">
        <f>IF(ISERROR(AI774),"",IF(AG774=AG773+1,AD773*(1+'Retirement Calculator'!$B$6),AD773))</f>
        <v/>
      </c>
      <c r="AE774" s="135"/>
      <c r="AF774" s="83" t="str">
        <f>IF(AE774="","",NPER((1+'Retirement Calculator'!$B$15)/(1+'Retirement Calculator'!$B$14)-1,-12*AE774,AA774,,1))</f>
        <v/>
      </c>
      <c r="AG774" s="129" t="str">
        <f t="shared" si="226"/>
        <v/>
      </c>
      <c r="AH774" s="43" t="e">
        <f t="shared" si="227"/>
        <v>#N/A</v>
      </c>
      <c r="AI774" s="43" t="e">
        <f>IF(AI773&lt;'Retirement Calculator'!$B$68,AI773+1,NA())</f>
        <v>#N/A</v>
      </c>
      <c r="AJ774" s="47" t="str">
        <f>IF(ISERROR(AI774),"",IF(AG774=AG773+1,AJ773*(1+'Retirement Calculator'!$B$67),AJ773))</f>
        <v/>
      </c>
      <c r="AK774" s="43" t="e">
        <f>IF(ISERROR(AJ774),"",FV((1+'Retirement Calculator'!$B$56)^(1/12)-1,AI774,-AJ774,,0))</f>
        <v>#N/A</v>
      </c>
      <c r="AL774" s="47">
        <f>SUM($AJ$5:AJ774)</f>
        <v>15743347.467671828</v>
      </c>
      <c r="AN774" s="43" t="str">
        <f>IF(C774="","",SUM($C$5:C774))</f>
        <v/>
      </c>
      <c r="AP774" s="43" t="str">
        <f t="shared" si="228"/>
        <v/>
      </c>
      <c r="AQ774" s="43" t="e">
        <f t="shared" si="229"/>
        <v>#N/A</v>
      </c>
      <c r="AR774" s="43" t="e">
        <f>IF(AR773&lt;'Retirement Calculator'!$B$68,AR773+1,NA())</f>
        <v>#N/A</v>
      </c>
      <c r="AS774" s="45" t="str">
        <f>IF(ISERROR(AR774),"",IF(AP774=AP773+1,AS773*(1+'Retirement Calculator'!$B$67),AS773))</f>
        <v/>
      </c>
      <c r="AT774" s="43" t="e">
        <f>IF(ISERROR(AS774),"",FV((1+'Retirement Calculator'!$B$57)^(1/12)-1,AR774,-AS774,,0))</f>
        <v>#N/A</v>
      </c>
      <c r="AU774" s="47" t="e">
        <f>SUM($AJ$5:AS774)</f>
        <v>#N/A</v>
      </c>
      <c r="AW774" s="43" t="str">
        <f>IF(I774="","",SUM($I$5:I774))</f>
        <v/>
      </c>
      <c r="AY774" s="43" t="str">
        <f t="shared" si="230"/>
        <v/>
      </c>
      <c r="AZ774" s="43" t="e">
        <f t="shared" si="231"/>
        <v>#N/A</v>
      </c>
      <c r="BA774" s="43" t="e">
        <f>IF(BA773&lt;'Retirement Calculator'!$B$68,BA773+1,NA())</f>
        <v>#N/A</v>
      </c>
      <c r="BB774" s="45" t="str">
        <f>IF(ISERROR(BA774),"",IF(AY774=AY773+1,BB773*(1+'Retirement Calculator'!$B$67),BB773))</f>
        <v/>
      </c>
      <c r="BC774" s="43" t="e">
        <f>IF(ISERROR(BB774),"",FV((1+'Retirement Calculator'!$B$58)^(1/12)-1,BA774,-BB774,,0))</f>
        <v>#N/A</v>
      </c>
      <c r="BD774" s="47" t="e">
        <f>SUM($AJ$5:BB774)</f>
        <v>#N/A</v>
      </c>
      <c r="BF774" s="43" t="str">
        <f>IF(O774="","",SUM($O$5:O774))</f>
        <v/>
      </c>
      <c r="BH774" s="43" t="str">
        <f t="shared" si="232"/>
        <v/>
      </c>
      <c r="BI774" s="43" t="e">
        <f t="shared" si="233"/>
        <v>#N/A</v>
      </c>
      <c r="BJ774" s="43" t="e">
        <f>IF(BJ773&lt;'Retirement Calculator'!$B$68,BJ773+1,NA())</f>
        <v>#N/A</v>
      </c>
      <c r="BM774" s="43" t="str">
        <f t="shared" si="234"/>
        <v/>
      </c>
      <c r="BN774" s="43" t="e">
        <f t="shared" si="235"/>
        <v>#N/A</v>
      </c>
      <c r="BO774" s="43" t="e">
        <f>IF(BO773&lt;'Retirement Calculator'!$B$68,BO773+1,NA())</f>
        <v>#N/A</v>
      </c>
      <c r="BR774" s="43" t="str">
        <f t="shared" si="236"/>
        <v/>
      </c>
      <c r="BS774" s="43" t="e">
        <f t="shared" si="237"/>
        <v>#N/A</v>
      </c>
      <c r="BT774" s="43" t="e">
        <f>IF(BT773&lt;'Retirement Calculator'!$B$68,BT773+1,NA())</f>
        <v>#N/A</v>
      </c>
      <c r="BW774" s="43" t="str">
        <f t="shared" si="238"/>
        <v/>
      </c>
      <c r="BX774" s="43" t="e">
        <f t="shared" si="239"/>
        <v>#N/A</v>
      </c>
      <c r="BY774" s="43" t="e">
        <f>IF(BY773&lt;'Retirement Calculator'!$B$68,BY773+1,NA())</f>
        <v>#N/A</v>
      </c>
    </row>
    <row r="775" spans="1:77">
      <c r="A775" s="44"/>
      <c r="B775" s="12" t="e">
        <f xml:space="preserve"> IF(ISERROR(F775),NA(),AI775)</f>
        <v>#N/A</v>
      </c>
      <c r="C775" s="71"/>
      <c r="D775" s="104"/>
      <c r="E775" s="99"/>
      <c r="F775" s="102" t="e">
        <f t="shared" ref="F775:F838" si="243">IF(ISERROR(G775+H775),NA(),G775+H775)</f>
        <v>#N/A</v>
      </c>
      <c r="G775" s="103" t="str">
        <f>IF(D775="","",(D775+G774)*(1+((1+'Retirement Calculator'!$B$56)^(1/12)-1)))</f>
        <v/>
      </c>
      <c r="H775" s="55" t="str">
        <f>IF(C775="","",FV((1+'Retirement Calculator'!$B$56)^(1/12)-1,AI775,-C775,,0))</f>
        <v/>
      </c>
      <c r="I775" s="71"/>
      <c r="J775" s="99"/>
      <c r="K775" s="99"/>
      <c r="L775" s="102" t="e">
        <f t="shared" ref="L775:L838" si="244">IF(ISERROR(M775+N775),NA(),M775+N775)</f>
        <v>#N/A</v>
      </c>
      <c r="M775" s="12" t="str">
        <f>IF(I775="","",FV((1+'Retirement Calculator'!$B$57)^(1/12)-1,AR775,-I775,,0))</f>
        <v/>
      </c>
      <c r="N775" s="12" t="str">
        <f>IF(J775="","",(J775+N774)*(1+((1+'Retirement Calculator'!$B$57)^(1/12)-1)))</f>
        <v/>
      </c>
      <c r="O775" s="71"/>
      <c r="P775" s="71"/>
      <c r="Q775" s="99"/>
      <c r="R775" s="69" t="e">
        <f t="shared" ref="R775:R838" si="245">IF(ISERROR(S775+T775),NA(),S775+T775)</f>
        <v>#N/A</v>
      </c>
      <c r="S775" s="12" t="str">
        <f>IF(O775="","",FV((1+'Retirement Calculator'!$B$58)^(1/12)-1,BA775,-O775,,0))</f>
        <v/>
      </c>
      <c r="T775" s="43" t="str">
        <f>IF(P775="","",(P775+T774)*(1+((1+'Retirement Calculator'!$B$58)^(1/12)-1)))</f>
        <v/>
      </c>
      <c r="U775" s="71"/>
      <c r="V775" s="99"/>
      <c r="W775" s="108" t="str">
        <f>IF(U775="","",(U775+W774)*(1+((1+'Retirement Calculator'!$C$65)^(1/12)-1)))</f>
        <v/>
      </c>
      <c r="X775" s="73">
        <f t="shared" si="240"/>
        <v>0</v>
      </c>
      <c r="Y775" s="83" t="str">
        <f>IF(ISERROR(B775),"",SUM($X$5:X775))</f>
        <v/>
      </c>
      <c r="Z775" s="73">
        <f t="shared" si="241"/>
        <v>0</v>
      </c>
      <c r="AA775" s="83" t="str">
        <f>IF(ISERROR(B775),"",IF(Z775=0,NA(),SUM($Z$5:Z775)))</f>
        <v/>
      </c>
      <c r="AB775" s="83">
        <f t="shared" si="242"/>
        <v>0</v>
      </c>
      <c r="AC775" s="83" t="str">
        <f>IF(ISERROR(B775),"",IF(AB775=0,NA(),SUM($AB$5:AB775)))</f>
        <v/>
      </c>
      <c r="AD775" s="68" t="str">
        <f>IF(ISERROR(AI775),"",IF(AG775=AG774+1,AD774*(1+'Retirement Calculator'!$B$6),AD774))</f>
        <v/>
      </c>
      <c r="AE775" s="135"/>
      <c r="AF775" s="83" t="str">
        <f>IF(AE775="","",NPER((1+'Retirement Calculator'!$B$15)/(1+'Retirement Calculator'!$B$14)-1,-12*AE775,AA775,,1))</f>
        <v/>
      </c>
      <c r="AG775" s="129" t="str">
        <f t="shared" ref="AG775:AG838" si="246">IF(ISERROR(AI775),"",IF(INT(AI774/12)-(AI774/12)=0,AG774+1,AG774))</f>
        <v/>
      </c>
      <c r="AH775" s="43" t="e">
        <f t="shared" ref="AH775:AH838" si="247">AI775</f>
        <v>#N/A</v>
      </c>
      <c r="AI775" s="43" t="e">
        <f>IF(AI774&lt;'Retirement Calculator'!$B$68,AI774+1,NA())</f>
        <v>#N/A</v>
      </c>
      <c r="AJ775" s="47" t="str">
        <f>IF(ISERROR(AI775),"",IF(AG775=AG774+1,AJ774*(1+'Retirement Calculator'!$B$67),AJ774))</f>
        <v/>
      </c>
      <c r="AK775" s="43" t="e">
        <f>IF(ISERROR(AJ775),"",FV((1+'Retirement Calculator'!$B$56)^(1/12)-1,AI775,-AJ775,,0))</f>
        <v>#N/A</v>
      </c>
      <c r="AL775" s="47">
        <f>SUM($AJ$5:AJ775)</f>
        <v>15743347.467671828</v>
      </c>
      <c r="AN775" s="43" t="str">
        <f>IF(C775="","",SUM($C$5:C775))</f>
        <v/>
      </c>
      <c r="AP775" s="43" t="str">
        <f t="shared" ref="AP775:AP838" si="248">IF(ISERROR(AR775),"",IF(INT(AR774/12)-(AR774/12)=0,AP774+1,AP774))</f>
        <v/>
      </c>
      <c r="AQ775" s="43" t="e">
        <f t="shared" ref="AQ775:AQ838" si="249">AR775</f>
        <v>#N/A</v>
      </c>
      <c r="AR775" s="43" t="e">
        <f>IF(AR774&lt;'Retirement Calculator'!$B$68,AR774+1,NA())</f>
        <v>#N/A</v>
      </c>
      <c r="AS775" s="45" t="str">
        <f>IF(ISERROR(AR775),"",IF(AP775=AP774+1,AS774*(1+'Retirement Calculator'!$B$67),AS774))</f>
        <v/>
      </c>
      <c r="AT775" s="43" t="e">
        <f>IF(ISERROR(AS775),"",FV((1+'Retirement Calculator'!$B$57)^(1/12)-1,AR775,-AS775,,0))</f>
        <v>#N/A</v>
      </c>
      <c r="AU775" s="47" t="e">
        <f>SUM($AJ$5:AS775)</f>
        <v>#N/A</v>
      </c>
      <c r="AW775" s="43" t="str">
        <f>IF(I775="","",SUM($I$5:I775))</f>
        <v/>
      </c>
      <c r="AY775" s="43" t="str">
        <f t="shared" ref="AY775:AY838" si="250">IF(ISERROR(BA775),"",IF(INT(BA774/12)-(BA774/12)=0,AY774+1,AY774))</f>
        <v/>
      </c>
      <c r="AZ775" s="43" t="e">
        <f t="shared" ref="AZ775:AZ838" si="251">BA775</f>
        <v>#N/A</v>
      </c>
      <c r="BA775" s="43" t="e">
        <f>IF(BA774&lt;'Retirement Calculator'!$B$68,BA774+1,NA())</f>
        <v>#N/A</v>
      </c>
      <c r="BB775" s="45" t="str">
        <f>IF(ISERROR(BA775),"",IF(AY775=AY774+1,BB774*(1+'Retirement Calculator'!$B$67),BB774))</f>
        <v/>
      </c>
      <c r="BC775" s="43" t="e">
        <f>IF(ISERROR(BB775),"",FV((1+'Retirement Calculator'!$B$58)^(1/12)-1,BA775,-BB775,,0))</f>
        <v>#N/A</v>
      </c>
      <c r="BD775" s="47" t="e">
        <f>SUM($AJ$5:BB775)</f>
        <v>#N/A</v>
      </c>
      <c r="BF775" s="43" t="str">
        <f>IF(O775="","",SUM($O$5:O775))</f>
        <v/>
      </c>
      <c r="BH775" s="43" t="str">
        <f t="shared" ref="BH775:BH838" si="252">IF(ISERROR(BJ775),"",IF(INT(BJ774/12)-(BJ774/12)=0,BH774+1,BH774))</f>
        <v/>
      </c>
      <c r="BI775" s="43" t="e">
        <f t="shared" ref="BI775:BI838" si="253">BJ775</f>
        <v>#N/A</v>
      </c>
      <c r="BJ775" s="43" t="e">
        <f>IF(BJ774&lt;'Retirement Calculator'!$B$68,BJ774+1,NA())</f>
        <v>#N/A</v>
      </c>
      <c r="BM775" s="43" t="str">
        <f t="shared" ref="BM775:BM838" si="254">IF(ISERROR(BO775),"",IF(INT(BO774/12)-(BO774/12)=0,BM774+1,BM774))</f>
        <v/>
      </c>
      <c r="BN775" s="43" t="e">
        <f t="shared" ref="BN775:BN838" si="255">BO775</f>
        <v>#N/A</v>
      </c>
      <c r="BO775" s="43" t="e">
        <f>IF(BO774&lt;'Retirement Calculator'!$B$68,BO774+1,NA())</f>
        <v>#N/A</v>
      </c>
      <c r="BR775" s="43" t="str">
        <f t="shared" ref="BR775:BR838" si="256">IF(ISERROR(BT775),"",IF(INT(BT774/12)-(BT774/12)=0,BR774+1,BR774))</f>
        <v/>
      </c>
      <c r="BS775" s="43" t="e">
        <f t="shared" ref="BS775:BS838" si="257">BT775</f>
        <v>#N/A</v>
      </c>
      <c r="BT775" s="43" t="e">
        <f>IF(BT774&lt;'Retirement Calculator'!$B$68,BT774+1,NA())</f>
        <v>#N/A</v>
      </c>
      <c r="BW775" s="43" t="str">
        <f t="shared" ref="BW775:BW838" si="258">IF(ISERROR(BY775),"",IF(INT(BY774/12)-(BY774/12)=0,BW774+1,BW774))</f>
        <v/>
      </c>
      <c r="BX775" s="43" t="e">
        <f t="shared" ref="BX775:BX838" si="259">BY775</f>
        <v>#N/A</v>
      </c>
      <c r="BY775" s="43" t="e">
        <f>IF(BY774&lt;'Retirement Calculator'!$B$68,BY774+1,NA())</f>
        <v>#N/A</v>
      </c>
    </row>
    <row r="776" spans="1:77">
      <c r="A776" s="44"/>
      <c r="B776" s="12" t="e">
        <f xml:space="preserve"> IF(ISERROR(F776),NA(),AI776)</f>
        <v>#N/A</v>
      </c>
      <c r="C776" s="71"/>
      <c r="D776" s="104"/>
      <c r="E776" s="99"/>
      <c r="F776" s="102" t="e">
        <f t="shared" si="243"/>
        <v>#N/A</v>
      </c>
      <c r="G776" s="103" t="str">
        <f>IF(D776="","",(D776+G775)*(1+((1+'Retirement Calculator'!$B$56)^(1/12)-1)))</f>
        <v/>
      </c>
      <c r="H776" s="55" t="str">
        <f>IF(C776="","",FV((1+'Retirement Calculator'!$B$56)^(1/12)-1,AI776,-C776,,0))</f>
        <v/>
      </c>
      <c r="I776" s="71"/>
      <c r="J776" s="99"/>
      <c r="K776" s="99"/>
      <c r="L776" s="102" t="e">
        <f t="shared" si="244"/>
        <v>#N/A</v>
      </c>
      <c r="M776" s="12" t="str">
        <f>IF(I776="","",FV((1+'Retirement Calculator'!$B$57)^(1/12)-1,AR776,-I776,,0))</f>
        <v/>
      </c>
      <c r="N776" s="12" t="str">
        <f>IF(J776="","",(J776+N775)*(1+((1+'Retirement Calculator'!$B$57)^(1/12)-1)))</f>
        <v/>
      </c>
      <c r="O776" s="71"/>
      <c r="P776" s="71"/>
      <c r="Q776" s="99"/>
      <c r="R776" s="69" t="e">
        <f t="shared" si="245"/>
        <v>#N/A</v>
      </c>
      <c r="S776" s="12" t="str">
        <f>IF(O776="","",FV((1+'Retirement Calculator'!$B$58)^(1/12)-1,BA776,-O776,,0))</f>
        <v/>
      </c>
      <c r="T776" s="43" t="str">
        <f>IF(P776="","",(P776+T775)*(1+((1+'Retirement Calculator'!$B$58)^(1/12)-1)))</f>
        <v/>
      </c>
      <c r="U776" s="71"/>
      <c r="V776" s="99"/>
      <c r="W776" s="108" t="str">
        <f>IF(U776="","",(U776+W775)*(1+((1+'Retirement Calculator'!$C$65)^(1/12)-1)))</f>
        <v/>
      </c>
      <c r="X776" s="73">
        <f t="shared" si="240"/>
        <v>0</v>
      </c>
      <c r="Y776" s="83" t="str">
        <f>IF(ISERROR(B776),"",SUM($X$5:X776))</f>
        <v/>
      </c>
      <c r="Z776" s="73">
        <f t="shared" si="241"/>
        <v>0</v>
      </c>
      <c r="AA776" s="83" t="str">
        <f>IF(ISERROR(B776),"",IF(Z776=0,NA(),SUM($Z$5:Z776)))</f>
        <v/>
      </c>
      <c r="AB776" s="83">
        <f t="shared" si="242"/>
        <v>0</v>
      </c>
      <c r="AC776" s="83" t="str">
        <f>IF(ISERROR(B776),"",IF(AB776=0,NA(),SUM($AB$5:AB776)))</f>
        <v/>
      </c>
      <c r="AD776" s="68" t="str">
        <f>IF(ISERROR(AI776),"",IF(AG776=AG775+1,AD775*(1+'Retirement Calculator'!$B$6),AD775))</f>
        <v/>
      </c>
      <c r="AE776" s="135"/>
      <c r="AF776" s="83" t="str">
        <f>IF(AE776="","",NPER((1+'Retirement Calculator'!$B$15)/(1+'Retirement Calculator'!$B$14)-1,-12*AE776,AA776,,1))</f>
        <v/>
      </c>
      <c r="AG776" s="129" t="str">
        <f t="shared" si="246"/>
        <v/>
      </c>
      <c r="AH776" s="43" t="e">
        <f t="shared" si="247"/>
        <v>#N/A</v>
      </c>
      <c r="AI776" s="43" t="e">
        <f>IF(AI775&lt;'Retirement Calculator'!$B$68,AI775+1,NA())</f>
        <v>#N/A</v>
      </c>
      <c r="AJ776" s="47" t="str">
        <f>IF(ISERROR(AI776),"",IF(AG776=AG775+1,AJ775*(1+'Retirement Calculator'!$B$67),AJ775))</f>
        <v/>
      </c>
      <c r="AK776" s="43" t="e">
        <f>IF(ISERROR(AJ776),"",FV((1+'Retirement Calculator'!$B$56)^(1/12)-1,AI776,-AJ776,,0))</f>
        <v>#N/A</v>
      </c>
      <c r="AL776" s="47">
        <f>SUM($AJ$5:AJ776)</f>
        <v>15743347.467671828</v>
      </c>
      <c r="AN776" s="43" t="str">
        <f>IF(C776="","",SUM($C$5:C776))</f>
        <v/>
      </c>
      <c r="AP776" s="43" t="str">
        <f t="shared" si="248"/>
        <v/>
      </c>
      <c r="AQ776" s="43" t="e">
        <f t="shared" si="249"/>
        <v>#N/A</v>
      </c>
      <c r="AR776" s="43" t="e">
        <f>IF(AR775&lt;'Retirement Calculator'!$B$68,AR775+1,NA())</f>
        <v>#N/A</v>
      </c>
      <c r="AS776" s="45" t="str">
        <f>IF(ISERROR(AR776),"",IF(AP776=AP775+1,AS775*(1+'Retirement Calculator'!$B$67),AS775))</f>
        <v/>
      </c>
      <c r="AT776" s="43" t="e">
        <f>IF(ISERROR(AS776),"",FV((1+'Retirement Calculator'!$B$57)^(1/12)-1,AR776,-AS776,,0))</f>
        <v>#N/A</v>
      </c>
      <c r="AU776" s="47" t="e">
        <f>SUM($AJ$5:AS776)</f>
        <v>#N/A</v>
      </c>
      <c r="AW776" s="43" t="str">
        <f>IF(I776="","",SUM($I$5:I776))</f>
        <v/>
      </c>
      <c r="AY776" s="43" t="str">
        <f t="shared" si="250"/>
        <v/>
      </c>
      <c r="AZ776" s="43" t="e">
        <f t="shared" si="251"/>
        <v>#N/A</v>
      </c>
      <c r="BA776" s="43" t="e">
        <f>IF(BA775&lt;'Retirement Calculator'!$B$68,BA775+1,NA())</f>
        <v>#N/A</v>
      </c>
      <c r="BB776" s="45" t="str">
        <f>IF(ISERROR(BA776),"",IF(AY776=AY775+1,BB775*(1+'Retirement Calculator'!$B$67),BB775))</f>
        <v/>
      </c>
      <c r="BC776" s="43" t="e">
        <f>IF(ISERROR(BB776),"",FV((1+'Retirement Calculator'!$B$58)^(1/12)-1,BA776,-BB776,,0))</f>
        <v>#N/A</v>
      </c>
      <c r="BD776" s="47" t="e">
        <f>SUM($AJ$5:BB776)</f>
        <v>#N/A</v>
      </c>
      <c r="BF776" s="43" t="str">
        <f>IF(O776="","",SUM($O$5:O776))</f>
        <v/>
      </c>
      <c r="BH776" s="43" t="str">
        <f t="shared" si="252"/>
        <v/>
      </c>
      <c r="BI776" s="43" t="e">
        <f t="shared" si="253"/>
        <v>#N/A</v>
      </c>
      <c r="BJ776" s="43" t="e">
        <f>IF(BJ775&lt;'Retirement Calculator'!$B$68,BJ775+1,NA())</f>
        <v>#N/A</v>
      </c>
      <c r="BM776" s="43" t="str">
        <f t="shared" si="254"/>
        <v/>
      </c>
      <c r="BN776" s="43" t="e">
        <f t="shared" si="255"/>
        <v>#N/A</v>
      </c>
      <c r="BO776" s="43" t="e">
        <f>IF(BO775&lt;'Retirement Calculator'!$B$68,BO775+1,NA())</f>
        <v>#N/A</v>
      </c>
      <c r="BR776" s="43" t="str">
        <f t="shared" si="256"/>
        <v/>
      </c>
      <c r="BS776" s="43" t="e">
        <f t="shared" si="257"/>
        <v>#N/A</v>
      </c>
      <c r="BT776" s="43" t="e">
        <f>IF(BT775&lt;'Retirement Calculator'!$B$68,BT775+1,NA())</f>
        <v>#N/A</v>
      </c>
      <c r="BW776" s="43" t="str">
        <f t="shared" si="258"/>
        <v/>
      </c>
      <c r="BX776" s="43" t="e">
        <f t="shared" si="259"/>
        <v>#N/A</v>
      </c>
      <c r="BY776" s="43" t="e">
        <f>IF(BY775&lt;'Retirement Calculator'!$B$68,BY775+1,NA())</f>
        <v>#N/A</v>
      </c>
    </row>
    <row r="777" spans="1:77">
      <c r="A777" s="44"/>
      <c r="B777" s="12" t="e">
        <f xml:space="preserve"> IF(ISERROR(F777),NA(),AI777)</f>
        <v>#N/A</v>
      </c>
      <c r="C777" s="71"/>
      <c r="D777" s="104"/>
      <c r="E777" s="99"/>
      <c r="F777" s="102" t="e">
        <f t="shared" si="243"/>
        <v>#N/A</v>
      </c>
      <c r="G777" s="103" t="str">
        <f>IF(D777="","",(D777+G776)*(1+((1+'Retirement Calculator'!$B$56)^(1/12)-1)))</f>
        <v/>
      </c>
      <c r="H777" s="55" t="str">
        <f>IF(C777="","",FV((1+'Retirement Calculator'!$B$56)^(1/12)-1,AI777,-C777,,0))</f>
        <v/>
      </c>
      <c r="I777" s="71"/>
      <c r="J777" s="99"/>
      <c r="K777" s="99"/>
      <c r="L777" s="102" t="e">
        <f t="shared" si="244"/>
        <v>#N/A</v>
      </c>
      <c r="M777" s="12" t="str">
        <f>IF(I777="","",FV((1+'Retirement Calculator'!$B$57)^(1/12)-1,AR777,-I777,,0))</f>
        <v/>
      </c>
      <c r="N777" s="12" t="str">
        <f>IF(J777="","",(J777+N776)*(1+((1+'Retirement Calculator'!$B$57)^(1/12)-1)))</f>
        <v/>
      </c>
      <c r="O777" s="71"/>
      <c r="P777" s="71"/>
      <c r="Q777" s="99"/>
      <c r="R777" s="69" t="e">
        <f t="shared" si="245"/>
        <v>#N/A</v>
      </c>
      <c r="S777" s="12" t="str">
        <f>IF(O777="","",FV((1+'Retirement Calculator'!$B$58)^(1/12)-1,BA777,-O777,,0))</f>
        <v/>
      </c>
      <c r="T777" s="43" t="str">
        <f>IF(P777="","",(P777+T776)*(1+((1+'Retirement Calculator'!$B$58)^(1/12)-1)))</f>
        <v/>
      </c>
      <c r="U777" s="71"/>
      <c r="V777" s="99"/>
      <c r="W777" s="108" t="str">
        <f>IF(U777="","",(U777+W776)*(1+((1+'Retirement Calculator'!$C$65)^(1/12)-1)))</f>
        <v/>
      </c>
      <c r="X777" s="73">
        <f t="shared" si="240"/>
        <v>0</v>
      </c>
      <c r="Y777" s="83" t="str">
        <f>IF(ISERROR(B777),"",SUM($X$5:X777))</f>
        <v/>
      </c>
      <c r="Z777" s="73">
        <f t="shared" si="241"/>
        <v>0</v>
      </c>
      <c r="AA777" s="83" t="str">
        <f>IF(ISERROR(B777),"",IF(Z777=0,NA(),SUM($Z$5:Z777)))</f>
        <v/>
      </c>
      <c r="AB777" s="83">
        <f t="shared" si="242"/>
        <v>0</v>
      </c>
      <c r="AC777" s="83" t="str">
        <f>IF(ISERROR(B777),"",IF(AB777=0,NA(),SUM($AB$5:AB777)))</f>
        <v/>
      </c>
      <c r="AD777" s="68" t="str">
        <f>IF(ISERROR(AI777),"",IF(AG777=AG776+1,AD776*(1+'Retirement Calculator'!$B$6),AD776))</f>
        <v/>
      </c>
      <c r="AE777" s="135"/>
      <c r="AF777" s="83" t="str">
        <f>IF(AE777="","",NPER((1+'Retirement Calculator'!$B$15)/(1+'Retirement Calculator'!$B$14)-1,-12*AE777,AA777,,1))</f>
        <v/>
      </c>
      <c r="AG777" s="129" t="str">
        <f t="shared" si="246"/>
        <v/>
      </c>
      <c r="AH777" s="43" t="e">
        <f t="shared" si="247"/>
        <v>#N/A</v>
      </c>
      <c r="AI777" s="43" t="e">
        <f>IF(AI776&lt;'Retirement Calculator'!$B$68,AI776+1,NA())</f>
        <v>#N/A</v>
      </c>
      <c r="AJ777" s="47" t="str">
        <f>IF(ISERROR(AI777),"",IF(AG777=AG776+1,AJ776*(1+'Retirement Calculator'!$B$67),AJ776))</f>
        <v/>
      </c>
      <c r="AK777" s="43" t="e">
        <f>IF(ISERROR(AJ777),"",FV((1+'Retirement Calculator'!$B$56)^(1/12)-1,AI777,-AJ777,,0))</f>
        <v>#N/A</v>
      </c>
      <c r="AL777" s="47">
        <f>SUM($AJ$5:AJ777)</f>
        <v>15743347.467671828</v>
      </c>
      <c r="AN777" s="43" t="str">
        <f>IF(C777="","",SUM($C$5:C777))</f>
        <v/>
      </c>
      <c r="AP777" s="43" t="str">
        <f t="shared" si="248"/>
        <v/>
      </c>
      <c r="AQ777" s="43" t="e">
        <f t="shared" si="249"/>
        <v>#N/A</v>
      </c>
      <c r="AR777" s="43" t="e">
        <f>IF(AR776&lt;'Retirement Calculator'!$B$68,AR776+1,NA())</f>
        <v>#N/A</v>
      </c>
      <c r="AS777" s="45" t="str">
        <f>IF(ISERROR(AR777),"",IF(AP777=AP776+1,AS776*(1+'Retirement Calculator'!$B$67),AS776))</f>
        <v/>
      </c>
      <c r="AT777" s="43" t="e">
        <f>IF(ISERROR(AS777),"",FV((1+'Retirement Calculator'!$B$57)^(1/12)-1,AR777,-AS777,,0))</f>
        <v>#N/A</v>
      </c>
      <c r="AU777" s="47" t="e">
        <f>SUM($AJ$5:AS777)</f>
        <v>#N/A</v>
      </c>
      <c r="AW777" s="43" t="str">
        <f>IF(I777="","",SUM($I$5:I777))</f>
        <v/>
      </c>
      <c r="AY777" s="43" t="str">
        <f t="shared" si="250"/>
        <v/>
      </c>
      <c r="AZ777" s="43" t="e">
        <f t="shared" si="251"/>
        <v>#N/A</v>
      </c>
      <c r="BA777" s="43" t="e">
        <f>IF(BA776&lt;'Retirement Calculator'!$B$68,BA776+1,NA())</f>
        <v>#N/A</v>
      </c>
      <c r="BB777" s="45" t="str">
        <f>IF(ISERROR(BA777),"",IF(AY777=AY776+1,BB776*(1+'Retirement Calculator'!$B$67),BB776))</f>
        <v/>
      </c>
      <c r="BC777" s="43" t="e">
        <f>IF(ISERROR(BB777),"",FV((1+'Retirement Calculator'!$B$58)^(1/12)-1,BA777,-BB777,,0))</f>
        <v>#N/A</v>
      </c>
      <c r="BD777" s="47" t="e">
        <f>SUM($AJ$5:BB777)</f>
        <v>#N/A</v>
      </c>
      <c r="BF777" s="43" t="str">
        <f>IF(O777="","",SUM($O$5:O777))</f>
        <v/>
      </c>
      <c r="BH777" s="43" t="str">
        <f t="shared" si="252"/>
        <v/>
      </c>
      <c r="BI777" s="43" t="e">
        <f t="shared" si="253"/>
        <v>#N/A</v>
      </c>
      <c r="BJ777" s="43" t="e">
        <f>IF(BJ776&lt;'Retirement Calculator'!$B$68,BJ776+1,NA())</f>
        <v>#N/A</v>
      </c>
      <c r="BM777" s="43" t="str">
        <f t="shared" si="254"/>
        <v/>
      </c>
      <c r="BN777" s="43" t="e">
        <f t="shared" si="255"/>
        <v>#N/A</v>
      </c>
      <c r="BO777" s="43" t="e">
        <f>IF(BO776&lt;'Retirement Calculator'!$B$68,BO776+1,NA())</f>
        <v>#N/A</v>
      </c>
      <c r="BR777" s="43" t="str">
        <f t="shared" si="256"/>
        <v/>
      </c>
      <c r="BS777" s="43" t="e">
        <f t="shared" si="257"/>
        <v>#N/A</v>
      </c>
      <c r="BT777" s="43" t="e">
        <f>IF(BT776&lt;'Retirement Calculator'!$B$68,BT776+1,NA())</f>
        <v>#N/A</v>
      </c>
      <c r="BW777" s="43" t="str">
        <f t="shared" si="258"/>
        <v/>
      </c>
      <c r="BX777" s="43" t="e">
        <f t="shared" si="259"/>
        <v>#N/A</v>
      </c>
      <c r="BY777" s="43" t="e">
        <f>IF(BY776&lt;'Retirement Calculator'!$B$68,BY776+1,NA())</f>
        <v>#N/A</v>
      </c>
    </row>
    <row r="778" spans="1:77">
      <c r="A778" s="44"/>
      <c r="B778" s="12" t="e">
        <f xml:space="preserve"> IF(ISERROR(F778),NA(),AI778)</f>
        <v>#N/A</v>
      </c>
      <c r="C778" s="71"/>
      <c r="D778" s="104"/>
      <c r="E778" s="99"/>
      <c r="F778" s="102" t="e">
        <f t="shared" si="243"/>
        <v>#N/A</v>
      </c>
      <c r="G778" s="103" t="str">
        <f>IF(D778="","",(D778+G777)*(1+((1+'Retirement Calculator'!$B$56)^(1/12)-1)))</f>
        <v/>
      </c>
      <c r="H778" s="55" t="str">
        <f>IF(C778="","",FV((1+'Retirement Calculator'!$B$56)^(1/12)-1,AI778,-C778,,0))</f>
        <v/>
      </c>
      <c r="I778" s="71"/>
      <c r="J778" s="99"/>
      <c r="K778" s="99"/>
      <c r="L778" s="102" t="e">
        <f t="shared" si="244"/>
        <v>#N/A</v>
      </c>
      <c r="M778" s="12" t="str">
        <f>IF(I778="","",FV((1+'Retirement Calculator'!$B$57)^(1/12)-1,AR778,-I778,,0))</f>
        <v/>
      </c>
      <c r="N778" s="12" t="str">
        <f>IF(J778="","",(J778+N777)*(1+((1+'Retirement Calculator'!$B$57)^(1/12)-1)))</f>
        <v/>
      </c>
      <c r="O778" s="71"/>
      <c r="P778" s="71"/>
      <c r="Q778" s="99"/>
      <c r="R778" s="69" t="e">
        <f t="shared" si="245"/>
        <v>#N/A</v>
      </c>
      <c r="S778" s="12" t="str">
        <f>IF(O778="","",FV((1+'Retirement Calculator'!$B$58)^(1/12)-1,BA778,-O778,,0))</f>
        <v/>
      </c>
      <c r="T778" s="43" t="str">
        <f>IF(P778="","",(P778+T777)*(1+((1+'Retirement Calculator'!$B$58)^(1/12)-1)))</f>
        <v/>
      </c>
      <c r="U778" s="71"/>
      <c r="V778" s="99"/>
      <c r="W778" s="108" t="str">
        <f>IF(U778="","",(U778+W777)*(1+((1+'Retirement Calculator'!$C$65)^(1/12)-1)))</f>
        <v/>
      </c>
      <c r="X778" s="73">
        <f t="shared" si="240"/>
        <v>0</v>
      </c>
      <c r="Y778" s="83" t="str">
        <f>IF(ISERROR(B778),"",SUM($X$5:X778))</f>
        <v/>
      </c>
      <c r="Z778" s="73">
        <f t="shared" si="241"/>
        <v>0</v>
      </c>
      <c r="AA778" s="83" t="str">
        <f>IF(ISERROR(B778),"",IF(Z778=0,NA(),SUM($Z$5:Z778)))</f>
        <v/>
      </c>
      <c r="AB778" s="83">
        <f t="shared" si="242"/>
        <v>0</v>
      </c>
      <c r="AC778" s="83" t="str">
        <f>IF(ISERROR(B778),"",IF(AB778=0,NA(),SUM($AB$5:AB778)))</f>
        <v/>
      </c>
      <c r="AD778" s="68" t="str">
        <f>IF(ISERROR(AI778),"",IF(AG778=AG777+1,AD777*(1+'Retirement Calculator'!$B$6),AD777))</f>
        <v/>
      </c>
      <c r="AE778" s="135"/>
      <c r="AF778" s="83" t="str">
        <f>IF(AE778="","",NPER((1+'Retirement Calculator'!$B$15)/(1+'Retirement Calculator'!$B$14)-1,-12*AE778,AA778,,1))</f>
        <v/>
      </c>
      <c r="AG778" s="129" t="str">
        <f t="shared" si="246"/>
        <v/>
      </c>
      <c r="AH778" s="43" t="e">
        <f t="shared" si="247"/>
        <v>#N/A</v>
      </c>
      <c r="AI778" s="43" t="e">
        <f>IF(AI777&lt;'Retirement Calculator'!$B$68,AI777+1,NA())</f>
        <v>#N/A</v>
      </c>
      <c r="AJ778" s="47" t="str">
        <f>IF(ISERROR(AI778),"",IF(AG778=AG777+1,AJ777*(1+'Retirement Calculator'!$B$67),AJ777))</f>
        <v/>
      </c>
      <c r="AK778" s="43" t="e">
        <f>IF(ISERROR(AJ778),"",FV((1+'Retirement Calculator'!$B$56)^(1/12)-1,AI778,-AJ778,,0))</f>
        <v>#N/A</v>
      </c>
      <c r="AL778" s="47">
        <f>SUM($AJ$5:AJ778)</f>
        <v>15743347.467671828</v>
      </c>
      <c r="AN778" s="43" t="str">
        <f>IF(C778="","",SUM($C$5:C778))</f>
        <v/>
      </c>
      <c r="AP778" s="43" t="str">
        <f t="shared" si="248"/>
        <v/>
      </c>
      <c r="AQ778" s="43" t="e">
        <f t="shared" si="249"/>
        <v>#N/A</v>
      </c>
      <c r="AR778" s="43" t="e">
        <f>IF(AR777&lt;'Retirement Calculator'!$B$68,AR777+1,NA())</f>
        <v>#N/A</v>
      </c>
      <c r="AS778" s="45" t="str">
        <f>IF(ISERROR(AR778),"",IF(AP778=AP777+1,AS777*(1+'Retirement Calculator'!$B$67),AS777))</f>
        <v/>
      </c>
      <c r="AT778" s="43" t="e">
        <f>IF(ISERROR(AS778),"",FV((1+'Retirement Calculator'!$B$57)^(1/12)-1,AR778,-AS778,,0))</f>
        <v>#N/A</v>
      </c>
      <c r="AU778" s="47" t="e">
        <f>SUM($AJ$5:AS778)</f>
        <v>#N/A</v>
      </c>
      <c r="AW778" s="43" t="str">
        <f>IF(I778="","",SUM($I$5:I778))</f>
        <v/>
      </c>
      <c r="AY778" s="43" t="str">
        <f t="shared" si="250"/>
        <v/>
      </c>
      <c r="AZ778" s="43" t="e">
        <f t="shared" si="251"/>
        <v>#N/A</v>
      </c>
      <c r="BA778" s="43" t="e">
        <f>IF(BA777&lt;'Retirement Calculator'!$B$68,BA777+1,NA())</f>
        <v>#N/A</v>
      </c>
      <c r="BB778" s="45" t="str">
        <f>IF(ISERROR(BA778),"",IF(AY778=AY777+1,BB777*(1+'Retirement Calculator'!$B$67),BB777))</f>
        <v/>
      </c>
      <c r="BC778" s="43" t="e">
        <f>IF(ISERROR(BB778),"",FV((1+'Retirement Calculator'!$B$58)^(1/12)-1,BA778,-BB778,,0))</f>
        <v>#N/A</v>
      </c>
      <c r="BD778" s="47" t="e">
        <f>SUM($AJ$5:BB778)</f>
        <v>#N/A</v>
      </c>
      <c r="BF778" s="43" t="str">
        <f>IF(O778="","",SUM($O$5:O778))</f>
        <v/>
      </c>
      <c r="BH778" s="43" t="str">
        <f t="shared" si="252"/>
        <v/>
      </c>
      <c r="BI778" s="43" t="e">
        <f t="shared" si="253"/>
        <v>#N/A</v>
      </c>
      <c r="BJ778" s="43" t="e">
        <f>IF(BJ777&lt;'Retirement Calculator'!$B$68,BJ777+1,NA())</f>
        <v>#N/A</v>
      </c>
      <c r="BM778" s="43" t="str">
        <f t="shared" si="254"/>
        <v/>
      </c>
      <c r="BN778" s="43" t="e">
        <f t="shared" si="255"/>
        <v>#N/A</v>
      </c>
      <c r="BO778" s="43" t="e">
        <f>IF(BO777&lt;'Retirement Calculator'!$B$68,BO777+1,NA())</f>
        <v>#N/A</v>
      </c>
      <c r="BR778" s="43" t="str">
        <f t="shared" si="256"/>
        <v/>
      </c>
      <c r="BS778" s="43" t="e">
        <f t="shared" si="257"/>
        <v>#N/A</v>
      </c>
      <c r="BT778" s="43" t="e">
        <f>IF(BT777&lt;'Retirement Calculator'!$B$68,BT777+1,NA())</f>
        <v>#N/A</v>
      </c>
      <c r="BW778" s="43" t="str">
        <f t="shared" si="258"/>
        <v/>
      </c>
      <c r="BX778" s="43" t="e">
        <f t="shared" si="259"/>
        <v>#N/A</v>
      </c>
      <c r="BY778" s="43" t="e">
        <f>IF(BY777&lt;'Retirement Calculator'!$B$68,BY777+1,NA())</f>
        <v>#N/A</v>
      </c>
    </row>
    <row r="779" spans="1:77">
      <c r="A779" s="44"/>
      <c r="B779" s="12" t="e">
        <f xml:space="preserve"> IF(ISERROR(F779),NA(),AI779)</f>
        <v>#N/A</v>
      </c>
      <c r="C779" s="71"/>
      <c r="D779" s="104"/>
      <c r="E779" s="99"/>
      <c r="F779" s="102" t="e">
        <f t="shared" si="243"/>
        <v>#N/A</v>
      </c>
      <c r="G779" s="103" t="str">
        <f>IF(D779="","",(D779+G778)*(1+((1+'Retirement Calculator'!$B$56)^(1/12)-1)))</f>
        <v/>
      </c>
      <c r="H779" s="55" t="str">
        <f>IF(C779="","",FV((1+'Retirement Calculator'!$B$56)^(1/12)-1,AI779,-C779,,0))</f>
        <v/>
      </c>
      <c r="I779" s="71"/>
      <c r="J779" s="99"/>
      <c r="K779" s="99"/>
      <c r="L779" s="102" t="e">
        <f t="shared" si="244"/>
        <v>#N/A</v>
      </c>
      <c r="M779" s="12" t="str">
        <f>IF(I779="","",FV((1+'Retirement Calculator'!$B$57)^(1/12)-1,AR779,-I779,,0))</f>
        <v/>
      </c>
      <c r="N779" s="12" t="str">
        <f>IF(J779="","",(J779+N778)*(1+((1+'Retirement Calculator'!$B$57)^(1/12)-1)))</f>
        <v/>
      </c>
      <c r="O779" s="71"/>
      <c r="P779" s="71"/>
      <c r="Q779" s="99"/>
      <c r="R779" s="69" t="e">
        <f t="shared" si="245"/>
        <v>#N/A</v>
      </c>
      <c r="S779" s="12" t="str">
        <f>IF(O779="","",FV((1+'Retirement Calculator'!$B$58)^(1/12)-1,BA779,-O779,,0))</f>
        <v/>
      </c>
      <c r="T779" s="43" t="str">
        <f>IF(P779="","",(P779+T778)*(1+((1+'Retirement Calculator'!$B$58)^(1/12)-1)))</f>
        <v/>
      </c>
      <c r="U779" s="71"/>
      <c r="V779" s="99"/>
      <c r="W779" s="108" t="str">
        <f>IF(U779="","",(U779+W778)*(1+((1+'Retirement Calculator'!$C$65)^(1/12)-1)))</f>
        <v/>
      </c>
      <c r="X779" s="73">
        <f t="shared" si="240"/>
        <v>0</v>
      </c>
      <c r="Y779" s="83" t="str">
        <f>IF(ISERROR(B779),"",SUM($X$5:X779))</f>
        <v/>
      </c>
      <c r="Z779" s="73">
        <f t="shared" si="241"/>
        <v>0</v>
      </c>
      <c r="AA779" s="83" t="str">
        <f>IF(ISERROR(B779),"",IF(Z779=0,NA(),SUM($Z$5:Z779)))</f>
        <v/>
      </c>
      <c r="AB779" s="83">
        <f t="shared" si="242"/>
        <v>0</v>
      </c>
      <c r="AC779" s="83" t="str">
        <f>IF(ISERROR(B779),"",IF(AB779=0,NA(),SUM($AB$5:AB779)))</f>
        <v/>
      </c>
      <c r="AD779" s="68" t="str">
        <f>IF(ISERROR(AI779),"",IF(AG779=AG778+1,AD778*(1+'Retirement Calculator'!$B$6),AD778))</f>
        <v/>
      </c>
      <c r="AE779" s="135"/>
      <c r="AF779" s="83" t="str">
        <f>IF(AE779="","",NPER((1+'Retirement Calculator'!$B$15)/(1+'Retirement Calculator'!$B$14)-1,-12*AE779,AA779,,1))</f>
        <v/>
      </c>
      <c r="AG779" s="129" t="str">
        <f t="shared" si="246"/>
        <v/>
      </c>
      <c r="AH779" s="43" t="e">
        <f t="shared" si="247"/>
        <v>#N/A</v>
      </c>
      <c r="AI779" s="43" t="e">
        <f>IF(AI778&lt;'Retirement Calculator'!$B$68,AI778+1,NA())</f>
        <v>#N/A</v>
      </c>
      <c r="AJ779" s="47" t="str">
        <f>IF(ISERROR(AI779),"",IF(AG779=AG778+1,AJ778*(1+'Retirement Calculator'!$B$67),AJ778))</f>
        <v/>
      </c>
      <c r="AK779" s="43" t="e">
        <f>IF(ISERROR(AJ779),"",FV((1+'Retirement Calculator'!$B$56)^(1/12)-1,AI779,-AJ779,,0))</f>
        <v>#N/A</v>
      </c>
      <c r="AL779" s="47">
        <f>SUM($AJ$5:AJ779)</f>
        <v>15743347.467671828</v>
      </c>
      <c r="AN779" s="43" t="str">
        <f>IF(C779="","",SUM($C$5:C779))</f>
        <v/>
      </c>
      <c r="AP779" s="43" t="str">
        <f t="shared" si="248"/>
        <v/>
      </c>
      <c r="AQ779" s="43" t="e">
        <f t="shared" si="249"/>
        <v>#N/A</v>
      </c>
      <c r="AR779" s="43" t="e">
        <f>IF(AR778&lt;'Retirement Calculator'!$B$68,AR778+1,NA())</f>
        <v>#N/A</v>
      </c>
      <c r="AS779" s="45" t="str">
        <f>IF(ISERROR(AR779),"",IF(AP779=AP778+1,AS778*(1+'Retirement Calculator'!$B$67),AS778))</f>
        <v/>
      </c>
      <c r="AT779" s="43" t="e">
        <f>IF(ISERROR(AS779),"",FV((1+'Retirement Calculator'!$B$57)^(1/12)-1,AR779,-AS779,,0))</f>
        <v>#N/A</v>
      </c>
      <c r="AU779" s="47" t="e">
        <f>SUM($AJ$5:AS779)</f>
        <v>#N/A</v>
      </c>
      <c r="AW779" s="43" t="str">
        <f>IF(I779="","",SUM($I$5:I779))</f>
        <v/>
      </c>
      <c r="AY779" s="43" t="str">
        <f t="shared" si="250"/>
        <v/>
      </c>
      <c r="AZ779" s="43" t="e">
        <f t="shared" si="251"/>
        <v>#N/A</v>
      </c>
      <c r="BA779" s="43" t="e">
        <f>IF(BA778&lt;'Retirement Calculator'!$B$68,BA778+1,NA())</f>
        <v>#N/A</v>
      </c>
      <c r="BB779" s="45" t="str">
        <f>IF(ISERROR(BA779),"",IF(AY779=AY778+1,BB778*(1+'Retirement Calculator'!$B$67),BB778))</f>
        <v/>
      </c>
      <c r="BC779" s="43" t="e">
        <f>IF(ISERROR(BB779),"",FV((1+'Retirement Calculator'!$B$58)^(1/12)-1,BA779,-BB779,,0))</f>
        <v>#N/A</v>
      </c>
      <c r="BD779" s="47" t="e">
        <f>SUM($AJ$5:BB779)</f>
        <v>#N/A</v>
      </c>
      <c r="BF779" s="43" t="str">
        <f>IF(O779="","",SUM($O$5:O779))</f>
        <v/>
      </c>
      <c r="BH779" s="43" t="str">
        <f t="shared" si="252"/>
        <v/>
      </c>
      <c r="BI779" s="43" t="e">
        <f t="shared" si="253"/>
        <v>#N/A</v>
      </c>
      <c r="BJ779" s="43" t="e">
        <f>IF(BJ778&lt;'Retirement Calculator'!$B$68,BJ778+1,NA())</f>
        <v>#N/A</v>
      </c>
      <c r="BM779" s="43" t="str">
        <f t="shared" si="254"/>
        <v/>
      </c>
      <c r="BN779" s="43" t="e">
        <f t="shared" si="255"/>
        <v>#N/A</v>
      </c>
      <c r="BO779" s="43" t="e">
        <f>IF(BO778&lt;'Retirement Calculator'!$B$68,BO778+1,NA())</f>
        <v>#N/A</v>
      </c>
      <c r="BR779" s="43" t="str">
        <f t="shared" si="256"/>
        <v/>
      </c>
      <c r="BS779" s="43" t="e">
        <f t="shared" si="257"/>
        <v>#N/A</v>
      </c>
      <c r="BT779" s="43" t="e">
        <f>IF(BT778&lt;'Retirement Calculator'!$B$68,BT778+1,NA())</f>
        <v>#N/A</v>
      </c>
      <c r="BW779" s="43" t="str">
        <f t="shared" si="258"/>
        <v/>
      </c>
      <c r="BX779" s="43" t="e">
        <f t="shared" si="259"/>
        <v>#N/A</v>
      </c>
      <c r="BY779" s="43" t="e">
        <f>IF(BY778&lt;'Retirement Calculator'!$B$68,BY778+1,NA())</f>
        <v>#N/A</v>
      </c>
    </row>
    <row r="780" spans="1:77">
      <c r="A780" s="44"/>
      <c r="B780" s="12" t="e">
        <f xml:space="preserve"> IF(ISERROR(F780),NA(),AI780)</f>
        <v>#N/A</v>
      </c>
      <c r="C780" s="71"/>
      <c r="D780" s="104"/>
      <c r="E780" s="99"/>
      <c r="F780" s="102" t="e">
        <f t="shared" si="243"/>
        <v>#N/A</v>
      </c>
      <c r="G780" s="103" t="str">
        <f>IF(D780="","",(D780+G779)*(1+((1+'Retirement Calculator'!$B$56)^(1/12)-1)))</f>
        <v/>
      </c>
      <c r="H780" s="55" t="str">
        <f>IF(C780="","",FV((1+'Retirement Calculator'!$B$56)^(1/12)-1,AI780,-C780,,0))</f>
        <v/>
      </c>
      <c r="I780" s="71"/>
      <c r="J780" s="99"/>
      <c r="K780" s="99"/>
      <c r="L780" s="102" t="e">
        <f t="shared" si="244"/>
        <v>#N/A</v>
      </c>
      <c r="M780" s="12" t="str">
        <f>IF(I780="","",FV((1+'Retirement Calculator'!$B$57)^(1/12)-1,AR780,-I780,,0))</f>
        <v/>
      </c>
      <c r="N780" s="12" t="str">
        <f>IF(J780="","",(J780+N779)*(1+((1+'Retirement Calculator'!$B$57)^(1/12)-1)))</f>
        <v/>
      </c>
      <c r="O780" s="71"/>
      <c r="P780" s="71"/>
      <c r="Q780" s="99"/>
      <c r="R780" s="69" t="e">
        <f t="shared" si="245"/>
        <v>#N/A</v>
      </c>
      <c r="S780" s="12" t="str">
        <f>IF(O780="","",FV((1+'Retirement Calculator'!$B$58)^(1/12)-1,BA780,-O780,,0))</f>
        <v/>
      </c>
      <c r="T780" s="43" t="str">
        <f>IF(P780="","",(P780+T779)*(1+((1+'Retirement Calculator'!$B$58)^(1/12)-1)))</f>
        <v/>
      </c>
      <c r="U780" s="71"/>
      <c r="V780" s="99"/>
      <c r="W780" s="108" t="str">
        <f>IF(U780="","",(U780+W779)*(1+((1+'Retirement Calculator'!$C$65)^(1/12)-1)))</f>
        <v/>
      </c>
      <c r="X780" s="73">
        <f t="shared" si="240"/>
        <v>0</v>
      </c>
      <c r="Y780" s="83" t="str">
        <f>IF(ISERROR(B780),"",SUM($X$5:X780))</f>
        <v/>
      </c>
      <c r="Z780" s="73">
        <f t="shared" si="241"/>
        <v>0</v>
      </c>
      <c r="AA780" s="83" t="str">
        <f>IF(ISERROR(B780),"",IF(Z780=0,NA(),SUM($Z$5:Z780)))</f>
        <v/>
      </c>
      <c r="AB780" s="83">
        <f t="shared" si="242"/>
        <v>0</v>
      </c>
      <c r="AC780" s="83" t="str">
        <f>IF(ISERROR(B780),"",IF(AB780=0,NA(),SUM($AB$5:AB780)))</f>
        <v/>
      </c>
      <c r="AD780" s="68" t="str">
        <f>IF(ISERROR(AI780),"",IF(AG780=AG779+1,AD779*(1+'Retirement Calculator'!$B$6),AD779))</f>
        <v/>
      </c>
      <c r="AE780" s="135"/>
      <c r="AF780" s="83" t="str">
        <f>IF(AE780="","",NPER((1+'Retirement Calculator'!$B$15)/(1+'Retirement Calculator'!$B$14)-1,-12*AE780,AA780,,1))</f>
        <v/>
      </c>
      <c r="AG780" s="129" t="str">
        <f t="shared" si="246"/>
        <v/>
      </c>
      <c r="AH780" s="43" t="e">
        <f t="shared" si="247"/>
        <v>#N/A</v>
      </c>
      <c r="AI780" s="43" t="e">
        <f>IF(AI779&lt;'Retirement Calculator'!$B$68,AI779+1,NA())</f>
        <v>#N/A</v>
      </c>
      <c r="AJ780" s="47" t="str">
        <f>IF(ISERROR(AI780),"",IF(AG780=AG779+1,AJ779*(1+'Retirement Calculator'!$B$67),AJ779))</f>
        <v/>
      </c>
      <c r="AK780" s="43" t="e">
        <f>IF(ISERROR(AJ780),"",FV((1+'Retirement Calculator'!$B$56)^(1/12)-1,AI780,-AJ780,,0))</f>
        <v>#N/A</v>
      </c>
      <c r="AL780" s="47">
        <f>SUM($AJ$5:AJ780)</f>
        <v>15743347.467671828</v>
      </c>
      <c r="AN780" s="43" t="str">
        <f>IF(C780="","",SUM($C$5:C780))</f>
        <v/>
      </c>
      <c r="AP780" s="43" t="str">
        <f t="shared" si="248"/>
        <v/>
      </c>
      <c r="AQ780" s="43" t="e">
        <f t="shared" si="249"/>
        <v>#N/A</v>
      </c>
      <c r="AR780" s="43" t="e">
        <f>IF(AR779&lt;'Retirement Calculator'!$B$68,AR779+1,NA())</f>
        <v>#N/A</v>
      </c>
      <c r="AS780" s="45" t="str">
        <f>IF(ISERROR(AR780),"",IF(AP780=AP779+1,AS779*(1+'Retirement Calculator'!$B$67),AS779))</f>
        <v/>
      </c>
      <c r="AT780" s="43" t="e">
        <f>IF(ISERROR(AS780),"",FV((1+'Retirement Calculator'!$B$57)^(1/12)-1,AR780,-AS780,,0))</f>
        <v>#N/A</v>
      </c>
      <c r="AU780" s="47" t="e">
        <f>SUM($AJ$5:AS780)</f>
        <v>#N/A</v>
      </c>
      <c r="AW780" s="43" t="str">
        <f>IF(I780="","",SUM($I$5:I780))</f>
        <v/>
      </c>
      <c r="AY780" s="43" t="str">
        <f t="shared" si="250"/>
        <v/>
      </c>
      <c r="AZ780" s="43" t="e">
        <f t="shared" si="251"/>
        <v>#N/A</v>
      </c>
      <c r="BA780" s="43" t="e">
        <f>IF(BA779&lt;'Retirement Calculator'!$B$68,BA779+1,NA())</f>
        <v>#N/A</v>
      </c>
      <c r="BB780" s="45" t="str">
        <f>IF(ISERROR(BA780),"",IF(AY780=AY779+1,BB779*(1+'Retirement Calculator'!$B$67),BB779))</f>
        <v/>
      </c>
      <c r="BC780" s="43" t="e">
        <f>IF(ISERROR(BB780),"",FV((1+'Retirement Calculator'!$B$58)^(1/12)-1,BA780,-BB780,,0))</f>
        <v>#N/A</v>
      </c>
      <c r="BD780" s="47" t="e">
        <f>SUM($AJ$5:BB780)</f>
        <v>#N/A</v>
      </c>
      <c r="BF780" s="43" t="str">
        <f>IF(O780="","",SUM($O$5:O780))</f>
        <v/>
      </c>
      <c r="BH780" s="43" t="str">
        <f t="shared" si="252"/>
        <v/>
      </c>
      <c r="BI780" s="43" t="e">
        <f t="shared" si="253"/>
        <v>#N/A</v>
      </c>
      <c r="BJ780" s="43" t="e">
        <f>IF(BJ779&lt;'Retirement Calculator'!$B$68,BJ779+1,NA())</f>
        <v>#N/A</v>
      </c>
      <c r="BM780" s="43" t="str">
        <f t="shared" si="254"/>
        <v/>
      </c>
      <c r="BN780" s="43" t="e">
        <f t="shared" si="255"/>
        <v>#N/A</v>
      </c>
      <c r="BO780" s="43" t="e">
        <f>IF(BO779&lt;'Retirement Calculator'!$B$68,BO779+1,NA())</f>
        <v>#N/A</v>
      </c>
      <c r="BR780" s="43" t="str">
        <f t="shared" si="256"/>
        <v/>
      </c>
      <c r="BS780" s="43" t="e">
        <f t="shared" si="257"/>
        <v>#N/A</v>
      </c>
      <c r="BT780" s="43" t="e">
        <f>IF(BT779&lt;'Retirement Calculator'!$B$68,BT779+1,NA())</f>
        <v>#N/A</v>
      </c>
      <c r="BW780" s="43" t="str">
        <f t="shared" si="258"/>
        <v/>
      </c>
      <c r="BX780" s="43" t="e">
        <f t="shared" si="259"/>
        <v>#N/A</v>
      </c>
      <c r="BY780" s="43" t="e">
        <f>IF(BY779&lt;'Retirement Calculator'!$B$68,BY779+1,NA())</f>
        <v>#N/A</v>
      </c>
    </row>
    <row r="781" spans="1:77">
      <c r="A781" s="44"/>
      <c r="B781" s="12" t="e">
        <f xml:space="preserve"> IF(ISERROR(F781),NA(),AI781)</f>
        <v>#N/A</v>
      </c>
      <c r="C781" s="71"/>
      <c r="D781" s="104"/>
      <c r="E781" s="99"/>
      <c r="F781" s="102" t="e">
        <f t="shared" si="243"/>
        <v>#N/A</v>
      </c>
      <c r="G781" s="103" t="str">
        <f>IF(D781="","",(D781+G780)*(1+((1+'Retirement Calculator'!$B$56)^(1/12)-1)))</f>
        <v/>
      </c>
      <c r="H781" s="55" t="str">
        <f>IF(C781="","",FV((1+'Retirement Calculator'!$B$56)^(1/12)-1,AI781,-C781,,0))</f>
        <v/>
      </c>
      <c r="I781" s="71"/>
      <c r="J781" s="99"/>
      <c r="K781" s="99"/>
      <c r="L781" s="102" t="e">
        <f t="shared" si="244"/>
        <v>#N/A</v>
      </c>
      <c r="M781" s="12" t="str">
        <f>IF(I781="","",FV((1+'Retirement Calculator'!$B$57)^(1/12)-1,AR781,-I781,,0))</f>
        <v/>
      </c>
      <c r="N781" s="12" t="str">
        <f>IF(J781="","",(J781+N780)*(1+((1+'Retirement Calculator'!$B$57)^(1/12)-1)))</f>
        <v/>
      </c>
      <c r="O781" s="71"/>
      <c r="P781" s="71"/>
      <c r="Q781" s="99"/>
      <c r="R781" s="69" t="e">
        <f t="shared" si="245"/>
        <v>#N/A</v>
      </c>
      <c r="S781" s="12" t="str">
        <f>IF(O781="","",FV((1+'Retirement Calculator'!$B$58)^(1/12)-1,BA781,-O781,,0))</f>
        <v/>
      </c>
      <c r="T781" s="43" t="str">
        <f>IF(P781="","",(P781+T780)*(1+((1+'Retirement Calculator'!$B$58)^(1/12)-1)))</f>
        <v/>
      </c>
      <c r="U781" s="71"/>
      <c r="V781" s="99"/>
      <c r="W781" s="108" t="str">
        <f>IF(U781="","",(U781+W780)*(1+((1+'Retirement Calculator'!$C$65)^(1/12)-1)))</f>
        <v/>
      </c>
      <c r="X781" s="73">
        <f t="shared" si="240"/>
        <v>0</v>
      </c>
      <c r="Y781" s="83" t="str">
        <f>IF(ISERROR(B781),"",SUM($X$5:X781))</f>
        <v/>
      </c>
      <c r="Z781" s="73">
        <f t="shared" si="241"/>
        <v>0</v>
      </c>
      <c r="AA781" s="83" t="str">
        <f>IF(ISERROR(B781),"",IF(Z781=0,NA(),SUM($Z$5:Z781)))</f>
        <v/>
      </c>
      <c r="AB781" s="83">
        <f t="shared" si="242"/>
        <v>0</v>
      </c>
      <c r="AC781" s="83" t="str">
        <f>IF(ISERROR(B781),"",IF(AB781=0,NA(),SUM($AB$5:AB781)))</f>
        <v/>
      </c>
      <c r="AD781" s="68" t="str">
        <f>IF(ISERROR(AI781),"",IF(AG781=AG780+1,AD780*(1+'Retirement Calculator'!$B$6),AD780))</f>
        <v/>
      </c>
      <c r="AE781" s="135"/>
      <c r="AF781" s="83" t="str">
        <f>IF(AE781="","",NPER((1+'Retirement Calculator'!$B$15)/(1+'Retirement Calculator'!$B$14)-1,-12*AE781,AA781,,1))</f>
        <v/>
      </c>
      <c r="AG781" s="129" t="str">
        <f t="shared" si="246"/>
        <v/>
      </c>
      <c r="AH781" s="43" t="e">
        <f t="shared" si="247"/>
        <v>#N/A</v>
      </c>
      <c r="AI781" s="43" t="e">
        <f>IF(AI780&lt;'Retirement Calculator'!$B$68,AI780+1,NA())</f>
        <v>#N/A</v>
      </c>
      <c r="AJ781" s="47" t="str">
        <f>IF(ISERROR(AI781),"",IF(AG781=AG780+1,AJ780*(1+'Retirement Calculator'!$B$67),AJ780))</f>
        <v/>
      </c>
      <c r="AK781" s="43" t="e">
        <f>IF(ISERROR(AJ781),"",FV((1+'Retirement Calculator'!$B$56)^(1/12)-1,AI781,-AJ781,,0))</f>
        <v>#N/A</v>
      </c>
      <c r="AL781" s="47">
        <f>SUM($AJ$5:AJ781)</f>
        <v>15743347.467671828</v>
      </c>
      <c r="AN781" s="43" t="str">
        <f>IF(C781="","",SUM($C$5:C781))</f>
        <v/>
      </c>
      <c r="AP781" s="43" t="str">
        <f t="shared" si="248"/>
        <v/>
      </c>
      <c r="AQ781" s="43" t="e">
        <f t="shared" si="249"/>
        <v>#N/A</v>
      </c>
      <c r="AR781" s="43" t="e">
        <f>IF(AR780&lt;'Retirement Calculator'!$B$68,AR780+1,NA())</f>
        <v>#N/A</v>
      </c>
      <c r="AS781" s="45" t="str">
        <f>IF(ISERROR(AR781),"",IF(AP781=AP780+1,AS780*(1+'Retirement Calculator'!$B$67),AS780))</f>
        <v/>
      </c>
      <c r="AT781" s="43" t="e">
        <f>IF(ISERROR(AS781),"",FV((1+'Retirement Calculator'!$B$57)^(1/12)-1,AR781,-AS781,,0))</f>
        <v>#N/A</v>
      </c>
      <c r="AU781" s="47" t="e">
        <f>SUM($AJ$5:AS781)</f>
        <v>#N/A</v>
      </c>
      <c r="AW781" s="43" t="str">
        <f>IF(I781="","",SUM($I$5:I781))</f>
        <v/>
      </c>
      <c r="AY781" s="43" t="str">
        <f t="shared" si="250"/>
        <v/>
      </c>
      <c r="AZ781" s="43" t="e">
        <f t="shared" si="251"/>
        <v>#N/A</v>
      </c>
      <c r="BA781" s="43" t="e">
        <f>IF(BA780&lt;'Retirement Calculator'!$B$68,BA780+1,NA())</f>
        <v>#N/A</v>
      </c>
      <c r="BB781" s="45" t="str">
        <f>IF(ISERROR(BA781),"",IF(AY781=AY780+1,BB780*(1+'Retirement Calculator'!$B$67),BB780))</f>
        <v/>
      </c>
      <c r="BC781" s="43" t="e">
        <f>IF(ISERROR(BB781),"",FV((1+'Retirement Calculator'!$B$58)^(1/12)-1,BA781,-BB781,,0))</f>
        <v>#N/A</v>
      </c>
      <c r="BD781" s="47" t="e">
        <f>SUM($AJ$5:BB781)</f>
        <v>#N/A</v>
      </c>
      <c r="BF781" s="43" t="str">
        <f>IF(O781="","",SUM($O$5:O781))</f>
        <v/>
      </c>
      <c r="BH781" s="43" t="str">
        <f t="shared" si="252"/>
        <v/>
      </c>
      <c r="BI781" s="43" t="e">
        <f t="shared" si="253"/>
        <v>#N/A</v>
      </c>
      <c r="BJ781" s="43" t="e">
        <f>IF(BJ780&lt;'Retirement Calculator'!$B$68,BJ780+1,NA())</f>
        <v>#N/A</v>
      </c>
      <c r="BM781" s="43" t="str">
        <f t="shared" si="254"/>
        <v/>
      </c>
      <c r="BN781" s="43" t="e">
        <f t="shared" si="255"/>
        <v>#N/A</v>
      </c>
      <c r="BO781" s="43" t="e">
        <f>IF(BO780&lt;'Retirement Calculator'!$B$68,BO780+1,NA())</f>
        <v>#N/A</v>
      </c>
      <c r="BR781" s="43" t="str">
        <f t="shared" si="256"/>
        <v/>
      </c>
      <c r="BS781" s="43" t="e">
        <f t="shared" si="257"/>
        <v>#N/A</v>
      </c>
      <c r="BT781" s="43" t="e">
        <f>IF(BT780&lt;'Retirement Calculator'!$B$68,BT780+1,NA())</f>
        <v>#N/A</v>
      </c>
      <c r="BW781" s="43" t="str">
        <f t="shared" si="258"/>
        <v/>
      </c>
      <c r="BX781" s="43" t="e">
        <f t="shared" si="259"/>
        <v>#N/A</v>
      </c>
      <c r="BY781" s="43" t="e">
        <f>IF(BY780&lt;'Retirement Calculator'!$B$68,BY780+1,NA())</f>
        <v>#N/A</v>
      </c>
    </row>
    <row r="782" spans="1:77">
      <c r="A782" s="44"/>
      <c r="B782" s="12" t="e">
        <f xml:space="preserve"> IF(ISERROR(F782),NA(),AI782)</f>
        <v>#N/A</v>
      </c>
      <c r="C782" s="71"/>
      <c r="D782" s="104"/>
      <c r="E782" s="99"/>
      <c r="F782" s="102" t="e">
        <f t="shared" si="243"/>
        <v>#N/A</v>
      </c>
      <c r="G782" s="103" t="str">
        <f>IF(D782="","",(D782+G781)*(1+((1+'Retirement Calculator'!$B$56)^(1/12)-1)))</f>
        <v/>
      </c>
      <c r="H782" s="55" t="str">
        <f>IF(C782="","",FV((1+'Retirement Calculator'!$B$56)^(1/12)-1,AI782,-C782,,0))</f>
        <v/>
      </c>
      <c r="I782" s="71"/>
      <c r="J782" s="99"/>
      <c r="K782" s="99"/>
      <c r="L782" s="102" t="e">
        <f t="shared" si="244"/>
        <v>#N/A</v>
      </c>
      <c r="M782" s="12" t="str">
        <f>IF(I782="","",FV((1+'Retirement Calculator'!$B$57)^(1/12)-1,AR782,-I782,,0))</f>
        <v/>
      </c>
      <c r="N782" s="12" t="str">
        <f>IF(J782="","",(J782+N781)*(1+((1+'Retirement Calculator'!$B$57)^(1/12)-1)))</f>
        <v/>
      </c>
      <c r="O782" s="71"/>
      <c r="P782" s="71"/>
      <c r="Q782" s="99"/>
      <c r="R782" s="69" t="e">
        <f t="shared" si="245"/>
        <v>#N/A</v>
      </c>
      <c r="S782" s="12" t="str">
        <f>IF(O782="","",FV((1+'Retirement Calculator'!$B$58)^(1/12)-1,BA782,-O782,,0))</f>
        <v/>
      </c>
      <c r="T782" s="43" t="str">
        <f>IF(P782="","",(P782+T781)*(1+((1+'Retirement Calculator'!$B$58)^(1/12)-1)))</f>
        <v/>
      </c>
      <c r="U782" s="71"/>
      <c r="V782" s="99"/>
      <c r="W782" s="108" t="str">
        <f>IF(U782="","",(U782+W781)*(1+((1+'Retirement Calculator'!$C$65)^(1/12)-1)))</f>
        <v/>
      </c>
      <c r="X782" s="73">
        <f t="shared" si="240"/>
        <v>0</v>
      </c>
      <c r="Y782" s="83" t="str">
        <f>IF(ISERROR(B782),"",SUM($X$5:X782))</f>
        <v/>
      </c>
      <c r="Z782" s="73">
        <f t="shared" si="241"/>
        <v>0</v>
      </c>
      <c r="AA782" s="83" t="str">
        <f>IF(ISERROR(B782),"",IF(Z782=0,NA(),SUM($Z$5:Z782)))</f>
        <v/>
      </c>
      <c r="AB782" s="83">
        <f t="shared" si="242"/>
        <v>0</v>
      </c>
      <c r="AC782" s="83" t="str">
        <f>IF(ISERROR(B782),"",IF(AB782=0,NA(),SUM($AB$5:AB782)))</f>
        <v/>
      </c>
      <c r="AD782" s="68" t="str">
        <f>IF(ISERROR(AI782),"",IF(AG782=AG781+1,AD781*(1+'Retirement Calculator'!$B$6),AD781))</f>
        <v/>
      </c>
      <c r="AE782" s="135"/>
      <c r="AF782" s="83" t="str">
        <f>IF(AE782="","",NPER((1+'Retirement Calculator'!$B$15)/(1+'Retirement Calculator'!$B$14)-1,-12*AE782,AA782,,1))</f>
        <v/>
      </c>
      <c r="AG782" s="129" t="str">
        <f t="shared" si="246"/>
        <v/>
      </c>
      <c r="AH782" s="43" t="e">
        <f t="shared" si="247"/>
        <v>#N/A</v>
      </c>
      <c r="AI782" s="43" t="e">
        <f>IF(AI781&lt;'Retirement Calculator'!$B$68,AI781+1,NA())</f>
        <v>#N/A</v>
      </c>
      <c r="AJ782" s="47" t="str">
        <f>IF(ISERROR(AI782),"",IF(AG782=AG781+1,AJ781*(1+'Retirement Calculator'!$B$67),AJ781))</f>
        <v/>
      </c>
      <c r="AK782" s="43" t="e">
        <f>IF(ISERROR(AJ782),"",FV((1+'Retirement Calculator'!$B$56)^(1/12)-1,AI782,-AJ782,,0))</f>
        <v>#N/A</v>
      </c>
      <c r="AL782" s="47">
        <f>SUM($AJ$5:AJ782)</f>
        <v>15743347.467671828</v>
      </c>
      <c r="AN782" s="43" t="str">
        <f>IF(C782="","",SUM($C$5:C782))</f>
        <v/>
      </c>
      <c r="AP782" s="43" t="str">
        <f t="shared" si="248"/>
        <v/>
      </c>
      <c r="AQ782" s="43" t="e">
        <f t="shared" si="249"/>
        <v>#N/A</v>
      </c>
      <c r="AR782" s="43" t="e">
        <f>IF(AR781&lt;'Retirement Calculator'!$B$68,AR781+1,NA())</f>
        <v>#N/A</v>
      </c>
      <c r="AS782" s="45" t="str">
        <f>IF(ISERROR(AR782),"",IF(AP782=AP781+1,AS781*(1+'Retirement Calculator'!$B$67),AS781))</f>
        <v/>
      </c>
      <c r="AT782" s="43" t="e">
        <f>IF(ISERROR(AS782),"",FV((1+'Retirement Calculator'!$B$57)^(1/12)-1,AR782,-AS782,,0))</f>
        <v>#N/A</v>
      </c>
      <c r="AU782" s="47" t="e">
        <f>SUM($AJ$5:AS782)</f>
        <v>#N/A</v>
      </c>
      <c r="AW782" s="43" t="str">
        <f>IF(I782="","",SUM($I$5:I782))</f>
        <v/>
      </c>
      <c r="AY782" s="43" t="str">
        <f t="shared" si="250"/>
        <v/>
      </c>
      <c r="AZ782" s="43" t="e">
        <f t="shared" si="251"/>
        <v>#N/A</v>
      </c>
      <c r="BA782" s="43" t="e">
        <f>IF(BA781&lt;'Retirement Calculator'!$B$68,BA781+1,NA())</f>
        <v>#N/A</v>
      </c>
      <c r="BB782" s="45" t="str">
        <f>IF(ISERROR(BA782),"",IF(AY782=AY781+1,BB781*(1+'Retirement Calculator'!$B$67),BB781))</f>
        <v/>
      </c>
      <c r="BC782" s="43" t="e">
        <f>IF(ISERROR(BB782),"",FV((1+'Retirement Calculator'!$B$58)^(1/12)-1,BA782,-BB782,,0))</f>
        <v>#N/A</v>
      </c>
      <c r="BD782" s="47" t="e">
        <f>SUM($AJ$5:BB782)</f>
        <v>#N/A</v>
      </c>
      <c r="BF782" s="43" t="str">
        <f>IF(O782="","",SUM($O$5:O782))</f>
        <v/>
      </c>
      <c r="BH782" s="43" t="str">
        <f t="shared" si="252"/>
        <v/>
      </c>
      <c r="BI782" s="43" t="e">
        <f t="shared" si="253"/>
        <v>#N/A</v>
      </c>
      <c r="BJ782" s="43" t="e">
        <f>IF(BJ781&lt;'Retirement Calculator'!$B$68,BJ781+1,NA())</f>
        <v>#N/A</v>
      </c>
      <c r="BM782" s="43" t="str">
        <f t="shared" si="254"/>
        <v/>
      </c>
      <c r="BN782" s="43" t="e">
        <f t="shared" si="255"/>
        <v>#N/A</v>
      </c>
      <c r="BO782" s="43" t="e">
        <f>IF(BO781&lt;'Retirement Calculator'!$B$68,BO781+1,NA())</f>
        <v>#N/A</v>
      </c>
      <c r="BR782" s="43" t="str">
        <f t="shared" si="256"/>
        <v/>
      </c>
      <c r="BS782" s="43" t="e">
        <f t="shared" si="257"/>
        <v>#N/A</v>
      </c>
      <c r="BT782" s="43" t="e">
        <f>IF(BT781&lt;'Retirement Calculator'!$B$68,BT781+1,NA())</f>
        <v>#N/A</v>
      </c>
      <c r="BW782" s="43" t="str">
        <f t="shared" si="258"/>
        <v/>
      </c>
      <c r="BX782" s="43" t="e">
        <f t="shared" si="259"/>
        <v>#N/A</v>
      </c>
      <c r="BY782" s="43" t="e">
        <f>IF(BY781&lt;'Retirement Calculator'!$B$68,BY781+1,NA())</f>
        <v>#N/A</v>
      </c>
    </row>
    <row r="783" spans="1:77">
      <c r="A783" s="44"/>
      <c r="B783" s="12" t="e">
        <f xml:space="preserve"> IF(ISERROR(F783),NA(),AI783)</f>
        <v>#N/A</v>
      </c>
      <c r="C783" s="71"/>
      <c r="D783" s="104"/>
      <c r="E783" s="99"/>
      <c r="F783" s="102" t="e">
        <f t="shared" si="243"/>
        <v>#N/A</v>
      </c>
      <c r="G783" s="103" t="str">
        <f>IF(D783="","",(D783+G782)*(1+((1+'Retirement Calculator'!$B$56)^(1/12)-1)))</f>
        <v/>
      </c>
      <c r="H783" s="55" t="str">
        <f>IF(C783="","",FV((1+'Retirement Calculator'!$B$56)^(1/12)-1,AI783,-C783,,0))</f>
        <v/>
      </c>
      <c r="I783" s="71"/>
      <c r="J783" s="99"/>
      <c r="K783" s="99"/>
      <c r="L783" s="102" t="e">
        <f t="shared" si="244"/>
        <v>#N/A</v>
      </c>
      <c r="M783" s="12" t="str">
        <f>IF(I783="","",FV((1+'Retirement Calculator'!$B$57)^(1/12)-1,AR783,-I783,,0))</f>
        <v/>
      </c>
      <c r="N783" s="12" t="str">
        <f>IF(J783="","",(J783+N782)*(1+((1+'Retirement Calculator'!$B$57)^(1/12)-1)))</f>
        <v/>
      </c>
      <c r="O783" s="71"/>
      <c r="P783" s="71"/>
      <c r="Q783" s="99"/>
      <c r="R783" s="69" t="e">
        <f t="shared" si="245"/>
        <v>#N/A</v>
      </c>
      <c r="S783" s="12" t="str">
        <f>IF(O783="","",FV((1+'Retirement Calculator'!$B$58)^(1/12)-1,BA783,-O783,,0))</f>
        <v/>
      </c>
      <c r="T783" s="43" t="str">
        <f>IF(P783="","",(P783+T782)*(1+((1+'Retirement Calculator'!$B$58)^(1/12)-1)))</f>
        <v/>
      </c>
      <c r="U783" s="71"/>
      <c r="V783" s="99"/>
      <c r="W783" s="108" t="str">
        <f>IF(U783="","",(U783+W782)*(1+((1+'Retirement Calculator'!$C$65)^(1/12)-1)))</f>
        <v/>
      </c>
      <c r="X783" s="73">
        <f t="shared" si="240"/>
        <v>0</v>
      </c>
      <c r="Y783" s="83" t="str">
        <f>IF(ISERROR(B783),"",SUM($X$5:X783))</f>
        <v/>
      </c>
      <c r="Z783" s="73">
        <f t="shared" si="241"/>
        <v>0</v>
      </c>
      <c r="AA783" s="83" t="str">
        <f>IF(ISERROR(B783),"",IF(Z783=0,NA(),SUM($Z$5:Z783)))</f>
        <v/>
      </c>
      <c r="AB783" s="83">
        <f t="shared" si="242"/>
        <v>0</v>
      </c>
      <c r="AC783" s="83" t="str">
        <f>IF(ISERROR(B783),"",IF(AB783=0,NA(),SUM($AB$5:AB783)))</f>
        <v/>
      </c>
      <c r="AD783" s="68" t="str">
        <f>IF(ISERROR(AI783),"",IF(AG783=AG782+1,AD782*(1+'Retirement Calculator'!$B$6),AD782))</f>
        <v/>
      </c>
      <c r="AE783" s="135"/>
      <c r="AF783" s="83" t="str">
        <f>IF(AE783="","",NPER((1+'Retirement Calculator'!$B$15)/(1+'Retirement Calculator'!$B$14)-1,-12*AE783,AA783,,1))</f>
        <v/>
      </c>
      <c r="AG783" s="129" t="str">
        <f t="shared" si="246"/>
        <v/>
      </c>
      <c r="AH783" s="43" t="e">
        <f t="shared" si="247"/>
        <v>#N/A</v>
      </c>
      <c r="AI783" s="43" t="e">
        <f>IF(AI782&lt;'Retirement Calculator'!$B$68,AI782+1,NA())</f>
        <v>#N/A</v>
      </c>
      <c r="AJ783" s="47" t="str">
        <f>IF(ISERROR(AI783),"",IF(AG783=AG782+1,AJ782*(1+'Retirement Calculator'!$B$67),AJ782))</f>
        <v/>
      </c>
      <c r="AK783" s="43" t="e">
        <f>IF(ISERROR(AJ783),"",FV((1+'Retirement Calculator'!$B$56)^(1/12)-1,AI783,-AJ783,,0))</f>
        <v>#N/A</v>
      </c>
      <c r="AL783" s="47">
        <f>SUM($AJ$5:AJ783)</f>
        <v>15743347.467671828</v>
      </c>
      <c r="AN783" s="43" t="str">
        <f>IF(C783="","",SUM($C$5:C783))</f>
        <v/>
      </c>
      <c r="AP783" s="43" t="str">
        <f t="shared" si="248"/>
        <v/>
      </c>
      <c r="AQ783" s="43" t="e">
        <f t="shared" si="249"/>
        <v>#N/A</v>
      </c>
      <c r="AR783" s="43" t="e">
        <f>IF(AR782&lt;'Retirement Calculator'!$B$68,AR782+1,NA())</f>
        <v>#N/A</v>
      </c>
      <c r="AS783" s="45" t="str">
        <f>IF(ISERROR(AR783),"",IF(AP783=AP782+1,AS782*(1+'Retirement Calculator'!$B$67),AS782))</f>
        <v/>
      </c>
      <c r="AT783" s="43" t="e">
        <f>IF(ISERROR(AS783),"",FV((1+'Retirement Calculator'!$B$57)^(1/12)-1,AR783,-AS783,,0))</f>
        <v>#N/A</v>
      </c>
      <c r="AU783" s="47" t="e">
        <f>SUM($AJ$5:AS783)</f>
        <v>#N/A</v>
      </c>
      <c r="AW783" s="43" t="str">
        <f>IF(I783="","",SUM($I$5:I783))</f>
        <v/>
      </c>
      <c r="AY783" s="43" t="str">
        <f t="shared" si="250"/>
        <v/>
      </c>
      <c r="AZ783" s="43" t="e">
        <f t="shared" si="251"/>
        <v>#N/A</v>
      </c>
      <c r="BA783" s="43" t="e">
        <f>IF(BA782&lt;'Retirement Calculator'!$B$68,BA782+1,NA())</f>
        <v>#N/A</v>
      </c>
      <c r="BB783" s="45" t="str">
        <f>IF(ISERROR(BA783),"",IF(AY783=AY782+1,BB782*(1+'Retirement Calculator'!$B$67),BB782))</f>
        <v/>
      </c>
      <c r="BC783" s="43" t="e">
        <f>IF(ISERROR(BB783),"",FV((1+'Retirement Calculator'!$B$58)^(1/12)-1,BA783,-BB783,,0))</f>
        <v>#N/A</v>
      </c>
      <c r="BD783" s="47" t="e">
        <f>SUM($AJ$5:BB783)</f>
        <v>#N/A</v>
      </c>
      <c r="BF783" s="43" t="str">
        <f>IF(O783="","",SUM($O$5:O783))</f>
        <v/>
      </c>
      <c r="BH783" s="43" t="str">
        <f t="shared" si="252"/>
        <v/>
      </c>
      <c r="BI783" s="43" t="e">
        <f t="shared" si="253"/>
        <v>#N/A</v>
      </c>
      <c r="BJ783" s="43" t="e">
        <f>IF(BJ782&lt;'Retirement Calculator'!$B$68,BJ782+1,NA())</f>
        <v>#N/A</v>
      </c>
      <c r="BM783" s="43" t="str">
        <f t="shared" si="254"/>
        <v/>
      </c>
      <c r="BN783" s="43" t="e">
        <f t="shared" si="255"/>
        <v>#N/A</v>
      </c>
      <c r="BO783" s="43" t="e">
        <f>IF(BO782&lt;'Retirement Calculator'!$B$68,BO782+1,NA())</f>
        <v>#N/A</v>
      </c>
      <c r="BR783" s="43" t="str">
        <f t="shared" si="256"/>
        <v/>
      </c>
      <c r="BS783" s="43" t="e">
        <f t="shared" si="257"/>
        <v>#N/A</v>
      </c>
      <c r="BT783" s="43" t="e">
        <f>IF(BT782&lt;'Retirement Calculator'!$B$68,BT782+1,NA())</f>
        <v>#N/A</v>
      </c>
      <c r="BW783" s="43" t="str">
        <f t="shared" si="258"/>
        <v/>
      </c>
      <c r="BX783" s="43" t="e">
        <f t="shared" si="259"/>
        <v>#N/A</v>
      </c>
      <c r="BY783" s="43" t="e">
        <f>IF(BY782&lt;'Retirement Calculator'!$B$68,BY782+1,NA())</f>
        <v>#N/A</v>
      </c>
    </row>
    <row r="784" spans="1:77">
      <c r="A784" s="44"/>
      <c r="B784" s="12" t="e">
        <f xml:space="preserve"> IF(ISERROR(F784),NA(),AI784)</f>
        <v>#N/A</v>
      </c>
      <c r="C784" s="71"/>
      <c r="D784" s="104"/>
      <c r="E784" s="99"/>
      <c r="F784" s="102" t="e">
        <f t="shared" si="243"/>
        <v>#N/A</v>
      </c>
      <c r="G784" s="103" t="str">
        <f>IF(D784="","",(D784+G783)*(1+((1+'Retirement Calculator'!$B$56)^(1/12)-1)))</f>
        <v/>
      </c>
      <c r="H784" s="55" t="str">
        <f>IF(C784="","",FV((1+'Retirement Calculator'!$B$56)^(1/12)-1,AI784,-C784,,0))</f>
        <v/>
      </c>
      <c r="I784" s="71"/>
      <c r="J784" s="99"/>
      <c r="K784" s="99"/>
      <c r="L784" s="102" t="e">
        <f t="shared" si="244"/>
        <v>#N/A</v>
      </c>
      <c r="M784" s="12" t="str">
        <f>IF(I784="","",FV((1+'Retirement Calculator'!$B$57)^(1/12)-1,AR784,-I784,,0))</f>
        <v/>
      </c>
      <c r="N784" s="12" t="str">
        <f>IF(J784="","",(J784+N783)*(1+((1+'Retirement Calculator'!$B$57)^(1/12)-1)))</f>
        <v/>
      </c>
      <c r="O784" s="71"/>
      <c r="P784" s="71"/>
      <c r="Q784" s="99"/>
      <c r="R784" s="69" t="e">
        <f t="shared" si="245"/>
        <v>#N/A</v>
      </c>
      <c r="S784" s="12" t="str">
        <f>IF(O784="","",FV((1+'Retirement Calculator'!$B$58)^(1/12)-1,BA784,-O784,,0))</f>
        <v/>
      </c>
      <c r="T784" s="43" t="str">
        <f>IF(P784="","",(P784+T783)*(1+((1+'Retirement Calculator'!$B$58)^(1/12)-1)))</f>
        <v/>
      </c>
      <c r="U784" s="71"/>
      <c r="V784" s="99"/>
      <c r="W784" s="108" t="str">
        <f>IF(U784="","",(U784+W783)*(1+((1+'Retirement Calculator'!$C$65)^(1/12)-1)))</f>
        <v/>
      </c>
      <c r="X784" s="73">
        <f t="shared" si="240"/>
        <v>0</v>
      </c>
      <c r="Y784" s="83" t="str">
        <f>IF(ISERROR(B784),"",SUM($X$5:X784))</f>
        <v/>
      </c>
      <c r="Z784" s="73">
        <f t="shared" si="241"/>
        <v>0</v>
      </c>
      <c r="AA784" s="83" t="str">
        <f>IF(ISERROR(B784),"",IF(Z784=0,NA(),SUM($Z$5:Z784)))</f>
        <v/>
      </c>
      <c r="AB784" s="83">
        <f t="shared" si="242"/>
        <v>0</v>
      </c>
      <c r="AC784" s="83" t="str">
        <f>IF(ISERROR(B784),"",IF(AB784=0,NA(),SUM($AB$5:AB784)))</f>
        <v/>
      </c>
      <c r="AD784" s="68" t="str">
        <f>IF(ISERROR(AI784),"",IF(AG784=AG783+1,AD783*(1+'Retirement Calculator'!$B$6),AD783))</f>
        <v/>
      </c>
      <c r="AE784" s="135"/>
      <c r="AF784" s="83" t="str">
        <f>IF(AE784="","",NPER((1+'Retirement Calculator'!$B$15)/(1+'Retirement Calculator'!$B$14)-1,-12*AE784,AA784,,1))</f>
        <v/>
      </c>
      <c r="AG784" s="129" t="str">
        <f t="shared" si="246"/>
        <v/>
      </c>
      <c r="AH784" s="43" t="e">
        <f t="shared" si="247"/>
        <v>#N/A</v>
      </c>
      <c r="AI784" s="43" t="e">
        <f>IF(AI783&lt;'Retirement Calculator'!$B$68,AI783+1,NA())</f>
        <v>#N/A</v>
      </c>
      <c r="AJ784" s="47" t="str">
        <f>IF(ISERROR(AI784),"",IF(AG784=AG783+1,AJ783*(1+'Retirement Calculator'!$B$67),AJ783))</f>
        <v/>
      </c>
      <c r="AK784" s="43" t="e">
        <f>IF(ISERROR(AJ784),"",FV((1+'Retirement Calculator'!$B$56)^(1/12)-1,AI784,-AJ784,,0))</f>
        <v>#N/A</v>
      </c>
      <c r="AL784" s="47">
        <f>SUM($AJ$5:AJ784)</f>
        <v>15743347.467671828</v>
      </c>
      <c r="AN784" s="43" t="str">
        <f>IF(C784="","",SUM($C$5:C784))</f>
        <v/>
      </c>
      <c r="AP784" s="43" t="str">
        <f t="shared" si="248"/>
        <v/>
      </c>
      <c r="AQ784" s="43" t="e">
        <f t="shared" si="249"/>
        <v>#N/A</v>
      </c>
      <c r="AR784" s="43" t="e">
        <f>IF(AR783&lt;'Retirement Calculator'!$B$68,AR783+1,NA())</f>
        <v>#N/A</v>
      </c>
      <c r="AS784" s="45" t="str">
        <f>IF(ISERROR(AR784),"",IF(AP784=AP783+1,AS783*(1+'Retirement Calculator'!$B$67),AS783))</f>
        <v/>
      </c>
      <c r="AT784" s="43" t="e">
        <f>IF(ISERROR(AS784),"",FV((1+'Retirement Calculator'!$B$57)^(1/12)-1,AR784,-AS784,,0))</f>
        <v>#N/A</v>
      </c>
      <c r="AU784" s="47" t="e">
        <f>SUM($AJ$5:AS784)</f>
        <v>#N/A</v>
      </c>
      <c r="AW784" s="43" t="str">
        <f>IF(I784="","",SUM($I$5:I784))</f>
        <v/>
      </c>
      <c r="AY784" s="43" t="str">
        <f t="shared" si="250"/>
        <v/>
      </c>
      <c r="AZ784" s="43" t="e">
        <f t="shared" si="251"/>
        <v>#N/A</v>
      </c>
      <c r="BA784" s="43" t="e">
        <f>IF(BA783&lt;'Retirement Calculator'!$B$68,BA783+1,NA())</f>
        <v>#N/A</v>
      </c>
      <c r="BB784" s="45" t="str">
        <f>IF(ISERROR(BA784),"",IF(AY784=AY783+1,BB783*(1+'Retirement Calculator'!$B$67),BB783))</f>
        <v/>
      </c>
      <c r="BC784" s="43" t="e">
        <f>IF(ISERROR(BB784),"",FV((1+'Retirement Calculator'!$B$58)^(1/12)-1,BA784,-BB784,,0))</f>
        <v>#N/A</v>
      </c>
      <c r="BD784" s="47" t="e">
        <f>SUM($AJ$5:BB784)</f>
        <v>#N/A</v>
      </c>
      <c r="BF784" s="43" t="str">
        <f>IF(O784="","",SUM($O$5:O784))</f>
        <v/>
      </c>
      <c r="BH784" s="43" t="str">
        <f t="shared" si="252"/>
        <v/>
      </c>
      <c r="BI784" s="43" t="e">
        <f t="shared" si="253"/>
        <v>#N/A</v>
      </c>
      <c r="BJ784" s="43" t="e">
        <f>IF(BJ783&lt;'Retirement Calculator'!$B$68,BJ783+1,NA())</f>
        <v>#N/A</v>
      </c>
      <c r="BM784" s="43" t="str">
        <f t="shared" si="254"/>
        <v/>
      </c>
      <c r="BN784" s="43" t="e">
        <f t="shared" si="255"/>
        <v>#N/A</v>
      </c>
      <c r="BO784" s="43" t="e">
        <f>IF(BO783&lt;'Retirement Calculator'!$B$68,BO783+1,NA())</f>
        <v>#N/A</v>
      </c>
      <c r="BR784" s="43" t="str">
        <f t="shared" si="256"/>
        <v/>
      </c>
      <c r="BS784" s="43" t="e">
        <f t="shared" si="257"/>
        <v>#N/A</v>
      </c>
      <c r="BT784" s="43" t="e">
        <f>IF(BT783&lt;'Retirement Calculator'!$B$68,BT783+1,NA())</f>
        <v>#N/A</v>
      </c>
      <c r="BW784" s="43" t="str">
        <f t="shared" si="258"/>
        <v/>
      </c>
      <c r="BX784" s="43" t="e">
        <f t="shared" si="259"/>
        <v>#N/A</v>
      </c>
      <c r="BY784" s="43" t="e">
        <f>IF(BY783&lt;'Retirement Calculator'!$B$68,BY783+1,NA())</f>
        <v>#N/A</v>
      </c>
    </row>
    <row r="785" spans="1:77">
      <c r="A785" s="44"/>
      <c r="B785" s="12" t="e">
        <f xml:space="preserve"> IF(ISERROR(F785),NA(),AI785)</f>
        <v>#N/A</v>
      </c>
      <c r="C785" s="71"/>
      <c r="D785" s="104"/>
      <c r="E785" s="99"/>
      <c r="F785" s="102" t="e">
        <f t="shared" si="243"/>
        <v>#N/A</v>
      </c>
      <c r="G785" s="103" t="str">
        <f>IF(D785="","",(D785+G784)*(1+((1+'Retirement Calculator'!$B$56)^(1/12)-1)))</f>
        <v/>
      </c>
      <c r="H785" s="55" t="str">
        <f>IF(C785="","",FV((1+'Retirement Calculator'!$B$56)^(1/12)-1,AI785,-C785,,0))</f>
        <v/>
      </c>
      <c r="I785" s="71"/>
      <c r="J785" s="99"/>
      <c r="K785" s="99"/>
      <c r="L785" s="102" t="e">
        <f t="shared" si="244"/>
        <v>#N/A</v>
      </c>
      <c r="M785" s="12" t="str">
        <f>IF(I785="","",FV((1+'Retirement Calculator'!$B$57)^(1/12)-1,AR785,-I785,,0))</f>
        <v/>
      </c>
      <c r="N785" s="12" t="str">
        <f>IF(J785="","",(J785+N784)*(1+((1+'Retirement Calculator'!$B$57)^(1/12)-1)))</f>
        <v/>
      </c>
      <c r="O785" s="71"/>
      <c r="P785" s="71"/>
      <c r="Q785" s="99"/>
      <c r="R785" s="69" t="e">
        <f t="shared" si="245"/>
        <v>#N/A</v>
      </c>
      <c r="S785" s="12" t="str">
        <f>IF(O785="","",FV((1+'Retirement Calculator'!$B$58)^(1/12)-1,BA785,-O785,,0))</f>
        <v/>
      </c>
      <c r="T785" s="43" t="str">
        <f>IF(P785="","",(P785+T784)*(1+((1+'Retirement Calculator'!$B$58)^(1/12)-1)))</f>
        <v/>
      </c>
      <c r="U785" s="71"/>
      <c r="V785" s="99"/>
      <c r="W785" s="108" t="str">
        <f>IF(U785="","",(U785+W784)*(1+((1+'Retirement Calculator'!$C$65)^(1/12)-1)))</f>
        <v/>
      </c>
      <c r="X785" s="73">
        <f t="shared" si="240"/>
        <v>0</v>
      </c>
      <c r="Y785" s="83" t="str">
        <f>IF(ISERROR(B785),"",SUM($X$5:X785))</f>
        <v/>
      </c>
      <c r="Z785" s="73">
        <f t="shared" si="241"/>
        <v>0</v>
      </c>
      <c r="AA785" s="83" t="str">
        <f>IF(ISERROR(B785),"",IF(Z785=0,NA(),SUM($Z$5:Z785)))</f>
        <v/>
      </c>
      <c r="AB785" s="83">
        <f t="shared" si="242"/>
        <v>0</v>
      </c>
      <c r="AC785" s="83" t="str">
        <f>IF(ISERROR(B785),"",IF(AB785=0,NA(),SUM($AB$5:AB785)))</f>
        <v/>
      </c>
      <c r="AD785" s="68" t="str">
        <f>IF(ISERROR(AI785),"",IF(AG785=AG784+1,AD784*(1+'Retirement Calculator'!$B$6),AD784))</f>
        <v/>
      </c>
      <c r="AE785" s="135"/>
      <c r="AF785" s="83" t="str">
        <f>IF(AE785="","",NPER((1+'Retirement Calculator'!$B$15)/(1+'Retirement Calculator'!$B$14)-1,-12*AE785,AA785,,1))</f>
        <v/>
      </c>
      <c r="AG785" s="129" t="str">
        <f t="shared" si="246"/>
        <v/>
      </c>
      <c r="AH785" s="43" t="e">
        <f t="shared" si="247"/>
        <v>#N/A</v>
      </c>
      <c r="AI785" s="43" t="e">
        <f>IF(AI784&lt;'Retirement Calculator'!$B$68,AI784+1,NA())</f>
        <v>#N/A</v>
      </c>
      <c r="AJ785" s="47" t="str">
        <f>IF(ISERROR(AI785),"",IF(AG785=AG784+1,AJ784*(1+'Retirement Calculator'!$B$67),AJ784))</f>
        <v/>
      </c>
      <c r="AK785" s="43" t="e">
        <f>IF(ISERROR(AJ785),"",FV((1+'Retirement Calculator'!$B$56)^(1/12)-1,AI785,-AJ785,,0))</f>
        <v>#N/A</v>
      </c>
      <c r="AL785" s="47">
        <f>SUM($AJ$5:AJ785)</f>
        <v>15743347.467671828</v>
      </c>
      <c r="AN785" s="43" t="str">
        <f>IF(C785="","",SUM($C$5:C785))</f>
        <v/>
      </c>
      <c r="AP785" s="43" t="str">
        <f t="shared" si="248"/>
        <v/>
      </c>
      <c r="AQ785" s="43" t="e">
        <f t="shared" si="249"/>
        <v>#N/A</v>
      </c>
      <c r="AR785" s="43" t="e">
        <f>IF(AR784&lt;'Retirement Calculator'!$B$68,AR784+1,NA())</f>
        <v>#N/A</v>
      </c>
      <c r="AS785" s="45" t="str">
        <f>IF(ISERROR(AR785),"",IF(AP785=AP784+1,AS784*(1+'Retirement Calculator'!$B$67),AS784))</f>
        <v/>
      </c>
      <c r="AT785" s="43" t="e">
        <f>IF(ISERROR(AS785),"",FV((1+'Retirement Calculator'!$B$57)^(1/12)-1,AR785,-AS785,,0))</f>
        <v>#N/A</v>
      </c>
      <c r="AU785" s="47" t="e">
        <f>SUM($AJ$5:AS785)</f>
        <v>#N/A</v>
      </c>
      <c r="AW785" s="43" t="str">
        <f>IF(I785="","",SUM($I$5:I785))</f>
        <v/>
      </c>
      <c r="AY785" s="43" t="str">
        <f t="shared" si="250"/>
        <v/>
      </c>
      <c r="AZ785" s="43" t="e">
        <f t="shared" si="251"/>
        <v>#N/A</v>
      </c>
      <c r="BA785" s="43" t="e">
        <f>IF(BA784&lt;'Retirement Calculator'!$B$68,BA784+1,NA())</f>
        <v>#N/A</v>
      </c>
      <c r="BB785" s="45" t="str">
        <f>IF(ISERROR(BA785),"",IF(AY785=AY784+1,BB784*(1+'Retirement Calculator'!$B$67),BB784))</f>
        <v/>
      </c>
      <c r="BC785" s="43" t="e">
        <f>IF(ISERROR(BB785),"",FV((1+'Retirement Calculator'!$B$58)^(1/12)-1,BA785,-BB785,,0))</f>
        <v>#N/A</v>
      </c>
      <c r="BD785" s="47" t="e">
        <f>SUM($AJ$5:BB785)</f>
        <v>#N/A</v>
      </c>
      <c r="BF785" s="43" t="str">
        <f>IF(O785="","",SUM($O$5:O785))</f>
        <v/>
      </c>
      <c r="BH785" s="43" t="str">
        <f t="shared" si="252"/>
        <v/>
      </c>
      <c r="BI785" s="43" t="e">
        <f t="shared" si="253"/>
        <v>#N/A</v>
      </c>
      <c r="BJ785" s="43" t="e">
        <f>IF(BJ784&lt;'Retirement Calculator'!$B$68,BJ784+1,NA())</f>
        <v>#N/A</v>
      </c>
      <c r="BM785" s="43" t="str">
        <f t="shared" si="254"/>
        <v/>
      </c>
      <c r="BN785" s="43" t="e">
        <f t="shared" si="255"/>
        <v>#N/A</v>
      </c>
      <c r="BO785" s="43" t="e">
        <f>IF(BO784&lt;'Retirement Calculator'!$B$68,BO784+1,NA())</f>
        <v>#N/A</v>
      </c>
      <c r="BR785" s="43" t="str">
        <f t="shared" si="256"/>
        <v/>
      </c>
      <c r="BS785" s="43" t="e">
        <f t="shared" si="257"/>
        <v>#N/A</v>
      </c>
      <c r="BT785" s="43" t="e">
        <f>IF(BT784&lt;'Retirement Calculator'!$B$68,BT784+1,NA())</f>
        <v>#N/A</v>
      </c>
      <c r="BW785" s="43" t="str">
        <f t="shared" si="258"/>
        <v/>
      </c>
      <c r="BX785" s="43" t="e">
        <f t="shared" si="259"/>
        <v>#N/A</v>
      </c>
      <c r="BY785" s="43" t="e">
        <f>IF(BY784&lt;'Retirement Calculator'!$B$68,BY784+1,NA())</f>
        <v>#N/A</v>
      </c>
    </row>
    <row r="786" spans="1:77">
      <c r="A786" s="44"/>
      <c r="B786" s="12" t="e">
        <f xml:space="preserve"> IF(ISERROR(F786),NA(),AI786)</f>
        <v>#N/A</v>
      </c>
      <c r="C786" s="71"/>
      <c r="D786" s="104"/>
      <c r="E786" s="99"/>
      <c r="F786" s="102" t="e">
        <f t="shared" si="243"/>
        <v>#N/A</v>
      </c>
      <c r="G786" s="103" t="str">
        <f>IF(D786="","",(D786+G785)*(1+((1+'Retirement Calculator'!$B$56)^(1/12)-1)))</f>
        <v/>
      </c>
      <c r="H786" s="55" t="str">
        <f>IF(C786="","",FV((1+'Retirement Calculator'!$B$56)^(1/12)-1,AI786,-C786,,0))</f>
        <v/>
      </c>
      <c r="I786" s="71"/>
      <c r="J786" s="99"/>
      <c r="K786" s="99"/>
      <c r="L786" s="102" t="e">
        <f t="shared" si="244"/>
        <v>#N/A</v>
      </c>
      <c r="M786" s="12" t="str">
        <f>IF(I786="","",FV((1+'Retirement Calculator'!$B$57)^(1/12)-1,AR786,-I786,,0))</f>
        <v/>
      </c>
      <c r="N786" s="12" t="str">
        <f>IF(J786="","",(J786+N785)*(1+((1+'Retirement Calculator'!$B$57)^(1/12)-1)))</f>
        <v/>
      </c>
      <c r="O786" s="71"/>
      <c r="P786" s="71"/>
      <c r="Q786" s="99"/>
      <c r="R786" s="69" t="e">
        <f t="shared" si="245"/>
        <v>#N/A</v>
      </c>
      <c r="S786" s="12" t="str">
        <f>IF(O786="","",FV((1+'Retirement Calculator'!$B$58)^(1/12)-1,BA786,-O786,,0))</f>
        <v/>
      </c>
      <c r="T786" s="43" t="str">
        <f>IF(P786="","",(P786+T785)*(1+((1+'Retirement Calculator'!$B$58)^(1/12)-1)))</f>
        <v/>
      </c>
      <c r="U786" s="71"/>
      <c r="V786" s="99"/>
      <c r="W786" s="108" t="str">
        <f>IF(U786="","",(U786+W785)*(1+((1+'Retirement Calculator'!$C$65)^(1/12)-1)))</f>
        <v/>
      </c>
      <c r="X786" s="73">
        <f t="shared" si="240"/>
        <v>0</v>
      </c>
      <c r="Y786" s="83" t="str">
        <f>IF(ISERROR(B786),"",SUM($X$5:X786))</f>
        <v/>
      </c>
      <c r="Z786" s="73">
        <f t="shared" si="241"/>
        <v>0</v>
      </c>
      <c r="AA786" s="83" t="str">
        <f>IF(ISERROR(B786),"",IF(Z786=0,NA(),SUM($Z$5:Z786)))</f>
        <v/>
      </c>
      <c r="AB786" s="83">
        <f t="shared" si="242"/>
        <v>0</v>
      </c>
      <c r="AC786" s="83" t="str">
        <f>IF(ISERROR(B786),"",IF(AB786=0,NA(),SUM($AB$5:AB786)))</f>
        <v/>
      </c>
      <c r="AD786" s="68" t="str">
        <f>IF(ISERROR(AI786),"",IF(AG786=AG785+1,AD785*(1+'Retirement Calculator'!$B$6),AD785))</f>
        <v/>
      </c>
      <c r="AE786" s="135"/>
      <c r="AF786" s="83" t="str">
        <f>IF(AE786="","",NPER((1+'Retirement Calculator'!$B$15)/(1+'Retirement Calculator'!$B$14)-1,-12*AE786,AA786,,1))</f>
        <v/>
      </c>
      <c r="AG786" s="129" t="str">
        <f t="shared" si="246"/>
        <v/>
      </c>
      <c r="AH786" s="43" t="e">
        <f t="shared" si="247"/>
        <v>#N/A</v>
      </c>
      <c r="AI786" s="43" t="e">
        <f>IF(AI785&lt;'Retirement Calculator'!$B$68,AI785+1,NA())</f>
        <v>#N/A</v>
      </c>
      <c r="AJ786" s="47" t="str">
        <f>IF(ISERROR(AI786),"",IF(AG786=AG785+1,AJ785*(1+'Retirement Calculator'!$B$67),AJ785))</f>
        <v/>
      </c>
      <c r="AK786" s="43" t="e">
        <f>IF(ISERROR(AJ786),"",FV((1+'Retirement Calculator'!$B$56)^(1/12)-1,AI786,-AJ786,,0))</f>
        <v>#N/A</v>
      </c>
      <c r="AL786" s="47">
        <f>SUM($AJ$5:AJ786)</f>
        <v>15743347.467671828</v>
      </c>
      <c r="AN786" s="43" t="str">
        <f>IF(C786="","",SUM($C$5:C786))</f>
        <v/>
      </c>
      <c r="AP786" s="43" t="str">
        <f t="shared" si="248"/>
        <v/>
      </c>
      <c r="AQ786" s="43" t="e">
        <f t="shared" si="249"/>
        <v>#N/A</v>
      </c>
      <c r="AR786" s="43" t="e">
        <f>IF(AR785&lt;'Retirement Calculator'!$B$68,AR785+1,NA())</f>
        <v>#N/A</v>
      </c>
      <c r="AS786" s="45" t="str">
        <f>IF(ISERROR(AR786),"",IF(AP786=AP785+1,AS785*(1+'Retirement Calculator'!$B$67),AS785))</f>
        <v/>
      </c>
      <c r="AT786" s="43" t="e">
        <f>IF(ISERROR(AS786),"",FV((1+'Retirement Calculator'!$B$57)^(1/12)-1,AR786,-AS786,,0))</f>
        <v>#N/A</v>
      </c>
      <c r="AU786" s="47" t="e">
        <f>SUM($AJ$5:AS786)</f>
        <v>#N/A</v>
      </c>
      <c r="AW786" s="43" t="str">
        <f>IF(I786="","",SUM($I$5:I786))</f>
        <v/>
      </c>
      <c r="AY786" s="43" t="str">
        <f t="shared" si="250"/>
        <v/>
      </c>
      <c r="AZ786" s="43" t="e">
        <f t="shared" si="251"/>
        <v>#N/A</v>
      </c>
      <c r="BA786" s="43" t="e">
        <f>IF(BA785&lt;'Retirement Calculator'!$B$68,BA785+1,NA())</f>
        <v>#N/A</v>
      </c>
      <c r="BB786" s="45" t="str">
        <f>IF(ISERROR(BA786),"",IF(AY786=AY785+1,BB785*(1+'Retirement Calculator'!$B$67),BB785))</f>
        <v/>
      </c>
      <c r="BC786" s="43" t="e">
        <f>IF(ISERROR(BB786),"",FV((1+'Retirement Calculator'!$B$58)^(1/12)-1,BA786,-BB786,,0))</f>
        <v>#N/A</v>
      </c>
      <c r="BD786" s="47" t="e">
        <f>SUM($AJ$5:BB786)</f>
        <v>#N/A</v>
      </c>
      <c r="BF786" s="43" t="str">
        <f>IF(O786="","",SUM($O$5:O786))</f>
        <v/>
      </c>
      <c r="BH786" s="43" t="str">
        <f t="shared" si="252"/>
        <v/>
      </c>
      <c r="BI786" s="43" t="e">
        <f t="shared" si="253"/>
        <v>#N/A</v>
      </c>
      <c r="BJ786" s="43" t="e">
        <f>IF(BJ785&lt;'Retirement Calculator'!$B$68,BJ785+1,NA())</f>
        <v>#N/A</v>
      </c>
      <c r="BM786" s="43" t="str">
        <f t="shared" si="254"/>
        <v/>
      </c>
      <c r="BN786" s="43" t="e">
        <f t="shared" si="255"/>
        <v>#N/A</v>
      </c>
      <c r="BO786" s="43" t="e">
        <f>IF(BO785&lt;'Retirement Calculator'!$B$68,BO785+1,NA())</f>
        <v>#N/A</v>
      </c>
      <c r="BR786" s="43" t="str">
        <f t="shared" si="256"/>
        <v/>
      </c>
      <c r="BS786" s="43" t="e">
        <f t="shared" si="257"/>
        <v>#N/A</v>
      </c>
      <c r="BT786" s="43" t="e">
        <f>IF(BT785&lt;'Retirement Calculator'!$B$68,BT785+1,NA())</f>
        <v>#N/A</v>
      </c>
      <c r="BW786" s="43" t="str">
        <f t="shared" si="258"/>
        <v/>
      </c>
      <c r="BX786" s="43" t="e">
        <f t="shared" si="259"/>
        <v>#N/A</v>
      </c>
      <c r="BY786" s="43" t="e">
        <f>IF(BY785&lt;'Retirement Calculator'!$B$68,BY785+1,NA())</f>
        <v>#N/A</v>
      </c>
    </row>
    <row r="787" spans="1:77">
      <c r="A787" s="44"/>
      <c r="B787" s="12" t="e">
        <f xml:space="preserve"> IF(ISERROR(F787),NA(),AI787)</f>
        <v>#N/A</v>
      </c>
      <c r="C787" s="71"/>
      <c r="D787" s="104"/>
      <c r="E787" s="99"/>
      <c r="F787" s="102" t="e">
        <f t="shared" si="243"/>
        <v>#N/A</v>
      </c>
      <c r="G787" s="103" t="str">
        <f>IF(D787="","",(D787+G786)*(1+((1+'Retirement Calculator'!$B$56)^(1/12)-1)))</f>
        <v/>
      </c>
      <c r="H787" s="55" t="str">
        <f>IF(C787="","",FV((1+'Retirement Calculator'!$B$56)^(1/12)-1,AI787,-C787,,0))</f>
        <v/>
      </c>
      <c r="I787" s="71"/>
      <c r="J787" s="99"/>
      <c r="K787" s="99"/>
      <c r="L787" s="102" t="e">
        <f t="shared" si="244"/>
        <v>#N/A</v>
      </c>
      <c r="M787" s="12" t="str">
        <f>IF(I787="","",FV((1+'Retirement Calculator'!$B$57)^(1/12)-1,AR787,-I787,,0))</f>
        <v/>
      </c>
      <c r="N787" s="12" t="str">
        <f>IF(J787="","",(J787+N786)*(1+((1+'Retirement Calculator'!$B$57)^(1/12)-1)))</f>
        <v/>
      </c>
      <c r="O787" s="71"/>
      <c r="P787" s="71"/>
      <c r="Q787" s="99"/>
      <c r="R787" s="69" t="e">
        <f t="shared" si="245"/>
        <v>#N/A</v>
      </c>
      <c r="S787" s="12" t="str">
        <f>IF(O787="","",FV((1+'Retirement Calculator'!$B$58)^(1/12)-1,BA787,-O787,,0))</f>
        <v/>
      </c>
      <c r="T787" s="43" t="str">
        <f>IF(P787="","",(P787+T786)*(1+((1+'Retirement Calculator'!$B$58)^(1/12)-1)))</f>
        <v/>
      </c>
      <c r="U787" s="71"/>
      <c r="V787" s="99"/>
      <c r="W787" s="108" t="str">
        <f>IF(U787="","",(U787+W786)*(1+((1+'Retirement Calculator'!$C$65)^(1/12)-1)))</f>
        <v/>
      </c>
      <c r="X787" s="73">
        <f t="shared" si="240"/>
        <v>0</v>
      </c>
      <c r="Y787" s="83" t="str">
        <f>IF(ISERROR(B787),"",SUM($X$5:X787))</f>
        <v/>
      </c>
      <c r="Z787" s="73">
        <f t="shared" si="241"/>
        <v>0</v>
      </c>
      <c r="AA787" s="83" t="str">
        <f>IF(ISERROR(B787),"",IF(Z787=0,NA(),SUM($Z$5:Z787)))</f>
        <v/>
      </c>
      <c r="AB787" s="83">
        <f t="shared" si="242"/>
        <v>0</v>
      </c>
      <c r="AC787" s="83" t="str">
        <f>IF(ISERROR(B787),"",IF(AB787=0,NA(),SUM($AB$5:AB787)))</f>
        <v/>
      </c>
      <c r="AD787" s="68" t="str">
        <f>IF(ISERROR(AI787),"",IF(AG787=AG786+1,AD786*(1+'Retirement Calculator'!$B$6),AD786))</f>
        <v/>
      </c>
      <c r="AE787" s="135"/>
      <c r="AF787" s="83" t="str">
        <f>IF(AE787="","",NPER((1+'Retirement Calculator'!$B$15)/(1+'Retirement Calculator'!$B$14)-1,-12*AE787,AA787,,1))</f>
        <v/>
      </c>
      <c r="AG787" s="129" t="str">
        <f t="shared" si="246"/>
        <v/>
      </c>
      <c r="AH787" s="43" t="e">
        <f t="shared" si="247"/>
        <v>#N/A</v>
      </c>
      <c r="AI787" s="43" t="e">
        <f>IF(AI786&lt;'Retirement Calculator'!$B$68,AI786+1,NA())</f>
        <v>#N/A</v>
      </c>
      <c r="AJ787" s="47" t="str">
        <f>IF(ISERROR(AI787),"",IF(AG787=AG786+1,AJ786*(1+'Retirement Calculator'!$B$67),AJ786))</f>
        <v/>
      </c>
      <c r="AK787" s="43" t="e">
        <f>IF(ISERROR(AJ787),"",FV((1+'Retirement Calculator'!$B$56)^(1/12)-1,AI787,-AJ787,,0))</f>
        <v>#N/A</v>
      </c>
      <c r="AL787" s="47">
        <f>SUM($AJ$5:AJ787)</f>
        <v>15743347.467671828</v>
      </c>
      <c r="AN787" s="43" t="str">
        <f>IF(C787="","",SUM($C$5:C787))</f>
        <v/>
      </c>
      <c r="AP787" s="43" t="str">
        <f t="shared" si="248"/>
        <v/>
      </c>
      <c r="AQ787" s="43" t="e">
        <f t="shared" si="249"/>
        <v>#N/A</v>
      </c>
      <c r="AR787" s="43" t="e">
        <f>IF(AR786&lt;'Retirement Calculator'!$B$68,AR786+1,NA())</f>
        <v>#N/A</v>
      </c>
      <c r="AS787" s="45" t="str">
        <f>IF(ISERROR(AR787),"",IF(AP787=AP786+1,AS786*(1+'Retirement Calculator'!$B$67),AS786))</f>
        <v/>
      </c>
      <c r="AT787" s="43" t="e">
        <f>IF(ISERROR(AS787),"",FV((1+'Retirement Calculator'!$B$57)^(1/12)-1,AR787,-AS787,,0))</f>
        <v>#N/A</v>
      </c>
      <c r="AU787" s="47" t="e">
        <f>SUM($AJ$5:AS787)</f>
        <v>#N/A</v>
      </c>
      <c r="AW787" s="43" t="str">
        <f>IF(I787="","",SUM($I$5:I787))</f>
        <v/>
      </c>
      <c r="AY787" s="43" t="str">
        <f t="shared" si="250"/>
        <v/>
      </c>
      <c r="AZ787" s="43" t="e">
        <f t="shared" si="251"/>
        <v>#N/A</v>
      </c>
      <c r="BA787" s="43" t="e">
        <f>IF(BA786&lt;'Retirement Calculator'!$B$68,BA786+1,NA())</f>
        <v>#N/A</v>
      </c>
      <c r="BB787" s="45" t="str">
        <f>IF(ISERROR(BA787),"",IF(AY787=AY786+1,BB786*(1+'Retirement Calculator'!$B$67),BB786))</f>
        <v/>
      </c>
      <c r="BC787" s="43" t="e">
        <f>IF(ISERROR(BB787),"",FV((1+'Retirement Calculator'!$B$58)^(1/12)-1,BA787,-BB787,,0))</f>
        <v>#N/A</v>
      </c>
      <c r="BD787" s="47" t="e">
        <f>SUM($AJ$5:BB787)</f>
        <v>#N/A</v>
      </c>
      <c r="BF787" s="43" t="str">
        <f>IF(O787="","",SUM($O$5:O787))</f>
        <v/>
      </c>
      <c r="BH787" s="43" t="str">
        <f t="shared" si="252"/>
        <v/>
      </c>
      <c r="BI787" s="43" t="e">
        <f t="shared" si="253"/>
        <v>#N/A</v>
      </c>
      <c r="BJ787" s="43" t="e">
        <f>IF(BJ786&lt;'Retirement Calculator'!$B$68,BJ786+1,NA())</f>
        <v>#N/A</v>
      </c>
      <c r="BM787" s="43" t="str">
        <f t="shared" si="254"/>
        <v/>
      </c>
      <c r="BN787" s="43" t="e">
        <f t="shared" si="255"/>
        <v>#N/A</v>
      </c>
      <c r="BO787" s="43" t="e">
        <f>IF(BO786&lt;'Retirement Calculator'!$B$68,BO786+1,NA())</f>
        <v>#N/A</v>
      </c>
      <c r="BR787" s="43" t="str">
        <f t="shared" si="256"/>
        <v/>
      </c>
      <c r="BS787" s="43" t="e">
        <f t="shared" si="257"/>
        <v>#N/A</v>
      </c>
      <c r="BT787" s="43" t="e">
        <f>IF(BT786&lt;'Retirement Calculator'!$B$68,BT786+1,NA())</f>
        <v>#N/A</v>
      </c>
      <c r="BW787" s="43" t="str">
        <f t="shared" si="258"/>
        <v/>
      </c>
      <c r="BX787" s="43" t="e">
        <f t="shared" si="259"/>
        <v>#N/A</v>
      </c>
      <c r="BY787" s="43" t="e">
        <f>IF(BY786&lt;'Retirement Calculator'!$B$68,BY786+1,NA())</f>
        <v>#N/A</v>
      </c>
    </row>
    <row r="788" spans="1:77">
      <c r="A788" s="44"/>
      <c r="B788" s="12" t="e">
        <f xml:space="preserve"> IF(ISERROR(F788),NA(),AI788)</f>
        <v>#N/A</v>
      </c>
      <c r="C788" s="71"/>
      <c r="D788" s="104"/>
      <c r="E788" s="99"/>
      <c r="F788" s="102" t="e">
        <f t="shared" si="243"/>
        <v>#N/A</v>
      </c>
      <c r="G788" s="103" t="str">
        <f>IF(D788="","",(D788+G787)*(1+((1+'Retirement Calculator'!$B$56)^(1/12)-1)))</f>
        <v/>
      </c>
      <c r="H788" s="55" t="str">
        <f>IF(C788="","",FV((1+'Retirement Calculator'!$B$56)^(1/12)-1,AI788,-C788,,0))</f>
        <v/>
      </c>
      <c r="I788" s="71"/>
      <c r="J788" s="99"/>
      <c r="K788" s="99"/>
      <c r="L788" s="102" t="e">
        <f t="shared" si="244"/>
        <v>#N/A</v>
      </c>
      <c r="M788" s="12" t="str">
        <f>IF(I788="","",FV((1+'Retirement Calculator'!$B$57)^(1/12)-1,AR788,-I788,,0))</f>
        <v/>
      </c>
      <c r="N788" s="12" t="str">
        <f>IF(J788="","",(J788+N787)*(1+((1+'Retirement Calculator'!$B$57)^(1/12)-1)))</f>
        <v/>
      </c>
      <c r="O788" s="71"/>
      <c r="P788" s="71"/>
      <c r="Q788" s="99"/>
      <c r="R788" s="69" t="e">
        <f t="shared" si="245"/>
        <v>#N/A</v>
      </c>
      <c r="S788" s="12" t="str">
        <f>IF(O788="","",FV((1+'Retirement Calculator'!$B$58)^(1/12)-1,BA788,-O788,,0))</f>
        <v/>
      </c>
      <c r="T788" s="43" t="str">
        <f>IF(P788="","",(P788+T787)*(1+((1+'Retirement Calculator'!$B$58)^(1/12)-1)))</f>
        <v/>
      </c>
      <c r="U788" s="71"/>
      <c r="V788" s="99"/>
      <c r="W788" s="108" t="str">
        <f>IF(U788="","",(U788+W787)*(1+((1+'Retirement Calculator'!$C$65)^(1/12)-1)))</f>
        <v/>
      </c>
      <c r="X788" s="73">
        <f t="shared" si="240"/>
        <v>0</v>
      </c>
      <c r="Y788" s="83" t="str">
        <f>IF(ISERROR(B788),"",SUM($X$5:X788))</f>
        <v/>
      </c>
      <c r="Z788" s="73">
        <f t="shared" si="241"/>
        <v>0</v>
      </c>
      <c r="AA788" s="83" t="str">
        <f>IF(ISERROR(B788),"",IF(Z788=0,NA(),SUM($Z$5:Z788)))</f>
        <v/>
      </c>
      <c r="AB788" s="83">
        <f t="shared" si="242"/>
        <v>0</v>
      </c>
      <c r="AC788" s="83" t="str">
        <f>IF(ISERROR(B788),"",IF(AB788=0,NA(),SUM($AB$5:AB788)))</f>
        <v/>
      </c>
      <c r="AD788" s="68" t="str">
        <f>IF(ISERROR(AI788),"",IF(AG788=AG787+1,AD787*(1+'Retirement Calculator'!$B$6),AD787))</f>
        <v/>
      </c>
      <c r="AE788" s="135"/>
      <c r="AF788" s="83" t="str">
        <f>IF(AE788="","",NPER((1+'Retirement Calculator'!$B$15)/(1+'Retirement Calculator'!$B$14)-1,-12*AE788,AA788,,1))</f>
        <v/>
      </c>
      <c r="AG788" s="129" t="str">
        <f t="shared" si="246"/>
        <v/>
      </c>
      <c r="AH788" s="43" t="e">
        <f t="shared" si="247"/>
        <v>#N/A</v>
      </c>
      <c r="AI788" s="43" t="e">
        <f>IF(AI787&lt;'Retirement Calculator'!$B$68,AI787+1,NA())</f>
        <v>#N/A</v>
      </c>
      <c r="AJ788" s="47" t="str">
        <f>IF(ISERROR(AI788),"",IF(AG788=AG787+1,AJ787*(1+'Retirement Calculator'!$B$67),AJ787))</f>
        <v/>
      </c>
      <c r="AK788" s="43" t="e">
        <f>IF(ISERROR(AJ788),"",FV((1+'Retirement Calculator'!$B$56)^(1/12)-1,AI788,-AJ788,,0))</f>
        <v>#N/A</v>
      </c>
      <c r="AL788" s="47">
        <f>SUM($AJ$5:AJ788)</f>
        <v>15743347.467671828</v>
      </c>
      <c r="AN788" s="43" t="str">
        <f>IF(C788="","",SUM($C$5:C788))</f>
        <v/>
      </c>
      <c r="AP788" s="43" t="str">
        <f t="shared" si="248"/>
        <v/>
      </c>
      <c r="AQ788" s="43" t="e">
        <f t="shared" si="249"/>
        <v>#N/A</v>
      </c>
      <c r="AR788" s="43" t="e">
        <f>IF(AR787&lt;'Retirement Calculator'!$B$68,AR787+1,NA())</f>
        <v>#N/A</v>
      </c>
      <c r="AS788" s="45" t="str">
        <f>IF(ISERROR(AR788),"",IF(AP788=AP787+1,AS787*(1+'Retirement Calculator'!$B$67),AS787))</f>
        <v/>
      </c>
      <c r="AT788" s="43" t="e">
        <f>IF(ISERROR(AS788),"",FV((1+'Retirement Calculator'!$B$57)^(1/12)-1,AR788,-AS788,,0))</f>
        <v>#N/A</v>
      </c>
      <c r="AU788" s="47" t="e">
        <f>SUM($AJ$5:AS788)</f>
        <v>#N/A</v>
      </c>
      <c r="AW788" s="43" t="str">
        <f>IF(I788="","",SUM($I$5:I788))</f>
        <v/>
      </c>
      <c r="AY788" s="43" t="str">
        <f t="shared" si="250"/>
        <v/>
      </c>
      <c r="AZ788" s="43" t="e">
        <f t="shared" si="251"/>
        <v>#N/A</v>
      </c>
      <c r="BA788" s="43" t="e">
        <f>IF(BA787&lt;'Retirement Calculator'!$B$68,BA787+1,NA())</f>
        <v>#N/A</v>
      </c>
      <c r="BB788" s="45" t="str">
        <f>IF(ISERROR(BA788),"",IF(AY788=AY787+1,BB787*(1+'Retirement Calculator'!$B$67),BB787))</f>
        <v/>
      </c>
      <c r="BC788" s="43" t="e">
        <f>IF(ISERROR(BB788),"",FV((1+'Retirement Calculator'!$B$58)^(1/12)-1,BA788,-BB788,,0))</f>
        <v>#N/A</v>
      </c>
      <c r="BD788" s="47" t="e">
        <f>SUM($AJ$5:BB788)</f>
        <v>#N/A</v>
      </c>
      <c r="BF788" s="43" t="str">
        <f>IF(O788="","",SUM($O$5:O788))</f>
        <v/>
      </c>
      <c r="BH788" s="43" t="str">
        <f t="shared" si="252"/>
        <v/>
      </c>
      <c r="BI788" s="43" t="e">
        <f t="shared" si="253"/>
        <v>#N/A</v>
      </c>
      <c r="BJ788" s="43" t="e">
        <f>IF(BJ787&lt;'Retirement Calculator'!$B$68,BJ787+1,NA())</f>
        <v>#N/A</v>
      </c>
      <c r="BM788" s="43" t="str">
        <f t="shared" si="254"/>
        <v/>
      </c>
      <c r="BN788" s="43" t="e">
        <f t="shared" si="255"/>
        <v>#N/A</v>
      </c>
      <c r="BO788" s="43" t="e">
        <f>IF(BO787&lt;'Retirement Calculator'!$B$68,BO787+1,NA())</f>
        <v>#N/A</v>
      </c>
      <c r="BR788" s="43" t="str">
        <f t="shared" si="256"/>
        <v/>
      </c>
      <c r="BS788" s="43" t="e">
        <f t="shared" si="257"/>
        <v>#N/A</v>
      </c>
      <c r="BT788" s="43" t="e">
        <f>IF(BT787&lt;'Retirement Calculator'!$B$68,BT787+1,NA())</f>
        <v>#N/A</v>
      </c>
      <c r="BW788" s="43" t="str">
        <f t="shared" si="258"/>
        <v/>
      </c>
      <c r="BX788" s="43" t="e">
        <f t="shared" si="259"/>
        <v>#N/A</v>
      </c>
      <c r="BY788" s="43" t="e">
        <f>IF(BY787&lt;'Retirement Calculator'!$B$68,BY787+1,NA())</f>
        <v>#N/A</v>
      </c>
    </row>
    <row r="789" spans="1:77">
      <c r="A789" s="44"/>
      <c r="B789" s="12" t="e">
        <f xml:space="preserve"> IF(ISERROR(F789),NA(),AI789)</f>
        <v>#N/A</v>
      </c>
      <c r="C789" s="71"/>
      <c r="D789" s="104"/>
      <c r="E789" s="99"/>
      <c r="F789" s="102" t="e">
        <f t="shared" si="243"/>
        <v>#N/A</v>
      </c>
      <c r="G789" s="103" t="str">
        <f>IF(D789="","",(D789+G788)*(1+((1+'Retirement Calculator'!$B$56)^(1/12)-1)))</f>
        <v/>
      </c>
      <c r="H789" s="55" t="str">
        <f>IF(C789="","",FV((1+'Retirement Calculator'!$B$56)^(1/12)-1,AI789,-C789,,0))</f>
        <v/>
      </c>
      <c r="I789" s="71"/>
      <c r="J789" s="99"/>
      <c r="K789" s="99"/>
      <c r="L789" s="102" t="e">
        <f t="shared" si="244"/>
        <v>#N/A</v>
      </c>
      <c r="M789" s="12" t="str">
        <f>IF(I789="","",FV((1+'Retirement Calculator'!$B$57)^(1/12)-1,AR789,-I789,,0))</f>
        <v/>
      </c>
      <c r="N789" s="12" t="str">
        <f>IF(J789="","",(J789+N788)*(1+((1+'Retirement Calculator'!$B$57)^(1/12)-1)))</f>
        <v/>
      </c>
      <c r="O789" s="71"/>
      <c r="P789" s="71"/>
      <c r="Q789" s="99"/>
      <c r="R789" s="69" t="e">
        <f t="shared" si="245"/>
        <v>#N/A</v>
      </c>
      <c r="S789" s="12" t="str">
        <f>IF(O789="","",FV((1+'Retirement Calculator'!$B$58)^(1/12)-1,BA789,-O789,,0))</f>
        <v/>
      </c>
      <c r="T789" s="43" t="str">
        <f>IF(P789="","",(P789+T788)*(1+((1+'Retirement Calculator'!$B$58)^(1/12)-1)))</f>
        <v/>
      </c>
      <c r="U789" s="71"/>
      <c r="V789" s="99"/>
      <c r="W789" s="108" t="str">
        <f>IF(U789="","",(U789+W788)*(1+((1+'Retirement Calculator'!$C$65)^(1/12)-1)))</f>
        <v/>
      </c>
      <c r="X789" s="73">
        <f t="shared" si="240"/>
        <v>0</v>
      </c>
      <c r="Y789" s="83" t="str">
        <f>IF(ISERROR(B789),"",SUM($X$5:X789))</f>
        <v/>
      </c>
      <c r="Z789" s="73">
        <f t="shared" si="241"/>
        <v>0</v>
      </c>
      <c r="AA789" s="83" t="str">
        <f>IF(ISERROR(B789),"",IF(Z789=0,NA(),SUM($Z$5:Z789)))</f>
        <v/>
      </c>
      <c r="AB789" s="83">
        <f t="shared" si="242"/>
        <v>0</v>
      </c>
      <c r="AC789" s="83" t="str">
        <f>IF(ISERROR(B789),"",IF(AB789=0,NA(),SUM($AB$5:AB789)))</f>
        <v/>
      </c>
      <c r="AD789" s="68" t="str">
        <f>IF(ISERROR(AI789),"",IF(AG789=AG788+1,AD788*(1+'Retirement Calculator'!$B$6),AD788))</f>
        <v/>
      </c>
      <c r="AE789" s="135"/>
      <c r="AF789" s="83" t="str">
        <f>IF(AE789="","",NPER((1+'Retirement Calculator'!$B$15)/(1+'Retirement Calculator'!$B$14)-1,-12*AE789,AA789,,1))</f>
        <v/>
      </c>
      <c r="AG789" s="129" t="str">
        <f t="shared" si="246"/>
        <v/>
      </c>
      <c r="AH789" s="43" t="e">
        <f t="shared" si="247"/>
        <v>#N/A</v>
      </c>
      <c r="AI789" s="43" t="e">
        <f>IF(AI788&lt;'Retirement Calculator'!$B$68,AI788+1,NA())</f>
        <v>#N/A</v>
      </c>
      <c r="AJ789" s="47" t="str">
        <f>IF(ISERROR(AI789),"",IF(AG789=AG788+1,AJ788*(1+'Retirement Calculator'!$B$67),AJ788))</f>
        <v/>
      </c>
      <c r="AK789" s="43" t="e">
        <f>IF(ISERROR(AJ789),"",FV((1+'Retirement Calculator'!$B$56)^(1/12)-1,AI789,-AJ789,,0))</f>
        <v>#N/A</v>
      </c>
      <c r="AL789" s="47">
        <f>SUM($AJ$5:AJ789)</f>
        <v>15743347.467671828</v>
      </c>
      <c r="AN789" s="43" t="str">
        <f>IF(C789="","",SUM($C$5:C789))</f>
        <v/>
      </c>
      <c r="AP789" s="43" t="str">
        <f t="shared" si="248"/>
        <v/>
      </c>
      <c r="AQ789" s="43" t="e">
        <f t="shared" si="249"/>
        <v>#N/A</v>
      </c>
      <c r="AR789" s="43" t="e">
        <f>IF(AR788&lt;'Retirement Calculator'!$B$68,AR788+1,NA())</f>
        <v>#N/A</v>
      </c>
      <c r="AS789" s="45" t="str">
        <f>IF(ISERROR(AR789),"",IF(AP789=AP788+1,AS788*(1+'Retirement Calculator'!$B$67),AS788))</f>
        <v/>
      </c>
      <c r="AT789" s="43" t="e">
        <f>IF(ISERROR(AS789),"",FV((1+'Retirement Calculator'!$B$57)^(1/12)-1,AR789,-AS789,,0))</f>
        <v>#N/A</v>
      </c>
      <c r="AU789" s="47" t="e">
        <f>SUM($AJ$5:AS789)</f>
        <v>#N/A</v>
      </c>
      <c r="AW789" s="43" t="str">
        <f>IF(I789="","",SUM($I$5:I789))</f>
        <v/>
      </c>
      <c r="AY789" s="43" t="str">
        <f t="shared" si="250"/>
        <v/>
      </c>
      <c r="AZ789" s="43" t="e">
        <f t="shared" si="251"/>
        <v>#N/A</v>
      </c>
      <c r="BA789" s="43" t="e">
        <f>IF(BA788&lt;'Retirement Calculator'!$B$68,BA788+1,NA())</f>
        <v>#N/A</v>
      </c>
      <c r="BB789" s="45" t="str">
        <f>IF(ISERROR(BA789),"",IF(AY789=AY788+1,BB788*(1+'Retirement Calculator'!$B$67),BB788))</f>
        <v/>
      </c>
      <c r="BC789" s="43" t="e">
        <f>IF(ISERROR(BB789),"",FV((1+'Retirement Calculator'!$B$58)^(1/12)-1,BA789,-BB789,,0))</f>
        <v>#N/A</v>
      </c>
      <c r="BD789" s="47" t="e">
        <f>SUM($AJ$5:BB789)</f>
        <v>#N/A</v>
      </c>
      <c r="BF789" s="43" t="str">
        <f>IF(O789="","",SUM($O$5:O789))</f>
        <v/>
      </c>
      <c r="BH789" s="43" t="str">
        <f t="shared" si="252"/>
        <v/>
      </c>
      <c r="BI789" s="43" t="e">
        <f t="shared" si="253"/>
        <v>#N/A</v>
      </c>
      <c r="BJ789" s="43" t="e">
        <f>IF(BJ788&lt;'Retirement Calculator'!$B$68,BJ788+1,NA())</f>
        <v>#N/A</v>
      </c>
      <c r="BM789" s="43" t="str">
        <f t="shared" si="254"/>
        <v/>
      </c>
      <c r="BN789" s="43" t="e">
        <f t="shared" si="255"/>
        <v>#N/A</v>
      </c>
      <c r="BO789" s="43" t="e">
        <f>IF(BO788&lt;'Retirement Calculator'!$B$68,BO788+1,NA())</f>
        <v>#N/A</v>
      </c>
      <c r="BR789" s="43" t="str">
        <f t="shared" si="256"/>
        <v/>
      </c>
      <c r="BS789" s="43" t="e">
        <f t="shared" si="257"/>
        <v>#N/A</v>
      </c>
      <c r="BT789" s="43" t="e">
        <f>IF(BT788&lt;'Retirement Calculator'!$B$68,BT788+1,NA())</f>
        <v>#N/A</v>
      </c>
      <c r="BW789" s="43" t="str">
        <f t="shared" si="258"/>
        <v/>
      </c>
      <c r="BX789" s="43" t="e">
        <f t="shared" si="259"/>
        <v>#N/A</v>
      </c>
      <c r="BY789" s="43" t="e">
        <f>IF(BY788&lt;'Retirement Calculator'!$B$68,BY788+1,NA())</f>
        <v>#N/A</v>
      </c>
    </row>
    <row r="790" spans="1:77">
      <c r="A790" s="44"/>
      <c r="B790" s="12" t="e">
        <f xml:space="preserve"> IF(ISERROR(F790),NA(),AI790)</f>
        <v>#N/A</v>
      </c>
      <c r="C790" s="71"/>
      <c r="D790" s="104"/>
      <c r="E790" s="99"/>
      <c r="F790" s="102" t="e">
        <f t="shared" si="243"/>
        <v>#N/A</v>
      </c>
      <c r="G790" s="103" t="str">
        <f>IF(D790="","",(D790+G789)*(1+((1+'Retirement Calculator'!$B$56)^(1/12)-1)))</f>
        <v/>
      </c>
      <c r="H790" s="55" t="str">
        <f>IF(C790="","",FV((1+'Retirement Calculator'!$B$56)^(1/12)-1,AI790,-C790,,0))</f>
        <v/>
      </c>
      <c r="I790" s="71"/>
      <c r="J790" s="99"/>
      <c r="K790" s="99"/>
      <c r="L790" s="102" t="e">
        <f t="shared" si="244"/>
        <v>#N/A</v>
      </c>
      <c r="M790" s="12" t="str">
        <f>IF(I790="","",FV((1+'Retirement Calculator'!$B$57)^(1/12)-1,AR790,-I790,,0))</f>
        <v/>
      </c>
      <c r="N790" s="12" t="str">
        <f>IF(J790="","",(J790+N789)*(1+((1+'Retirement Calculator'!$B$57)^(1/12)-1)))</f>
        <v/>
      </c>
      <c r="O790" s="71"/>
      <c r="P790" s="71"/>
      <c r="Q790" s="99"/>
      <c r="R790" s="69" t="e">
        <f t="shared" si="245"/>
        <v>#N/A</v>
      </c>
      <c r="S790" s="12" t="str">
        <f>IF(O790="","",FV((1+'Retirement Calculator'!$B$58)^(1/12)-1,BA790,-O790,,0))</f>
        <v/>
      </c>
      <c r="T790" s="43" t="str">
        <f>IF(P790="","",(P790+T789)*(1+((1+'Retirement Calculator'!$B$58)^(1/12)-1)))</f>
        <v/>
      </c>
      <c r="U790" s="71"/>
      <c r="V790" s="99"/>
      <c r="W790" s="108" t="str">
        <f>IF(U790="","",(U790+W789)*(1+((1+'Retirement Calculator'!$C$65)^(1/12)-1)))</f>
        <v/>
      </c>
      <c r="X790" s="73">
        <f t="shared" si="240"/>
        <v>0</v>
      </c>
      <c r="Y790" s="83" t="str">
        <f>IF(ISERROR(B790),"",SUM($X$5:X790))</f>
        <v/>
      </c>
      <c r="Z790" s="73">
        <f t="shared" si="241"/>
        <v>0</v>
      </c>
      <c r="AA790" s="83" t="str">
        <f>IF(ISERROR(B790),"",IF(Z790=0,NA(),SUM($Z$5:Z790)))</f>
        <v/>
      </c>
      <c r="AB790" s="83">
        <f t="shared" si="242"/>
        <v>0</v>
      </c>
      <c r="AC790" s="83" t="str">
        <f>IF(ISERROR(B790),"",IF(AB790=0,NA(),SUM($AB$5:AB790)))</f>
        <v/>
      </c>
      <c r="AD790" s="68" t="str">
        <f>IF(ISERROR(AI790),"",IF(AG790=AG789+1,AD789*(1+'Retirement Calculator'!$B$6),AD789))</f>
        <v/>
      </c>
      <c r="AE790" s="135"/>
      <c r="AF790" s="83" t="str">
        <f>IF(AE790="","",NPER((1+'Retirement Calculator'!$B$15)/(1+'Retirement Calculator'!$B$14)-1,-12*AE790,AA790,,1))</f>
        <v/>
      </c>
      <c r="AG790" s="129" t="str">
        <f t="shared" si="246"/>
        <v/>
      </c>
      <c r="AH790" s="43" t="e">
        <f t="shared" si="247"/>
        <v>#N/A</v>
      </c>
      <c r="AI790" s="43" t="e">
        <f>IF(AI789&lt;'Retirement Calculator'!$B$68,AI789+1,NA())</f>
        <v>#N/A</v>
      </c>
      <c r="AJ790" s="47" t="str">
        <f>IF(ISERROR(AI790),"",IF(AG790=AG789+1,AJ789*(1+'Retirement Calculator'!$B$67),AJ789))</f>
        <v/>
      </c>
      <c r="AK790" s="43" t="e">
        <f>IF(ISERROR(AJ790),"",FV((1+'Retirement Calculator'!$B$56)^(1/12)-1,AI790,-AJ790,,0))</f>
        <v>#N/A</v>
      </c>
      <c r="AL790" s="47">
        <f>SUM($AJ$5:AJ790)</f>
        <v>15743347.467671828</v>
      </c>
      <c r="AN790" s="43" t="str">
        <f>IF(C790="","",SUM($C$5:C790))</f>
        <v/>
      </c>
      <c r="AP790" s="43" t="str">
        <f t="shared" si="248"/>
        <v/>
      </c>
      <c r="AQ790" s="43" t="e">
        <f t="shared" si="249"/>
        <v>#N/A</v>
      </c>
      <c r="AR790" s="43" t="e">
        <f>IF(AR789&lt;'Retirement Calculator'!$B$68,AR789+1,NA())</f>
        <v>#N/A</v>
      </c>
      <c r="AS790" s="45" t="str">
        <f>IF(ISERROR(AR790),"",IF(AP790=AP789+1,AS789*(1+'Retirement Calculator'!$B$67),AS789))</f>
        <v/>
      </c>
      <c r="AT790" s="43" t="e">
        <f>IF(ISERROR(AS790),"",FV((1+'Retirement Calculator'!$B$57)^(1/12)-1,AR790,-AS790,,0))</f>
        <v>#N/A</v>
      </c>
      <c r="AU790" s="47" t="e">
        <f>SUM($AJ$5:AS790)</f>
        <v>#N/A</v>
      </c>
      <c r="AW790" s="43" t="str">
        <f>IF(I790="","",SUM($I$5:I790))</f>
        <v/>
      </c>
      <c r="AY790" s="43" t="str">
        <f t="shared" si="250"/>
        <v/>
      </c>
      <c r="AZ790" s="43" t="e">
        <f t="shared" si="251"/>
        <v>#N/A</v>
      </c>
      <c r="BA790" s="43" t="e">
        <f>IF(BA789&lt;'Retirement Calculator'!$B$68,BA789+1,NA())</f>
        <v>#N/A</v>
      </c>
      <c r="BB790" s="45" t="str">
        <f>IF(ISERROR(BA790),"",IF(AY790=AY789+1,BB789*(1+'Retirement Calculator'!$B$67),BB789))</f>
        <v/>
      </c>
      <c r="BC790" s="43" t="e">
        <f>IF(ISERROR(BB790),"",FV((1+'Retirement Calculator'!$B$58)^(1/12)-1,BA790,-BB790,,0))</f>
        <v>#N/A</v>
      </c>
      <c r="BD790" s="47" t="e">
        <f>SUM($AJ$5:BB790)</f>
        <v>#N/A</v>
      </c>
      <c r="BF790" s="43" t="str">
        <f>IF(O790="","",SUM($O$5:O790))</f>
        <v/>
      </c>
      <c r="BH790" s="43" t="str">
        <f t="shared" si="252"/>
        <v/>
      </c>
      <c r="BI790" s="43" t="e">
        <f t="shared" si="253"/>
        <v>#N/A</v>
      </c>
      <c r="BJ790" s="43" t="e">
        <f>IF(BJ789&lt;'Retirement Calculator'!$B$68,BJ789+1,NA())</f>
        <v>#N/A</v>
      </c>
      <c r="BM790" s="43" t="str">
        <f t="shared" si="254"/>
        <v/>
      </c>
      <c r="BN790" s="43" t="e">
        <f t="shared" si="255"/>
        <v>#N/A</v>
      </c>
      <c r="BO790" s="43" t="e">
        <f>IF(BO789&lt;'Retirement Calculator'!$B$68,BO789+1,NA())</f>
        <v>#N/A</v>
      </c>
      <c r="BR790" s="43" t="str">
        <f t="shared" si="256"/>
        <v/>
      </c>
      <c r="BS790" s="43" t="e">
        <f t="shared" si="257"/>
        <v>#N/A</v>
      </c>
      <c r="BT790" s="43" t="e">
        <f>IF(BT789&lt;'Retirement Calculator'!$B$68,BT789+1,NA())</f>
        <v>#N/A</v>
      </c>
      <c r="BW790" s="43" t="str">
        <f t="shared" si="258"/>
        <v/>
      </c>
      <c r="BX790" s="43" t="e">
        <f t="shared" si="259"/>
        <v>#N/A</v>
      </c>
      <c r="BY790" s="43" t="e">
        <f>IF(BY789&lt;'Retirement Calculator'!$B$68,BY789+1,NA())</f>
        <v>#N/A</v>
      </c>
    </row>
    <row r="791" spans="1:77">
      <c r="A791" s="44"/>
      <c r="B791" s="12" t="e">
        <f xml:space="preserve"> IF(ISERROR(F791),NA(),AI791)</f>
        <v>#N/A</v>
      </c>
      <c r="C791" s="71"/>
      <c r="D791" s="104"/>
      <c r="E791" s="99"/>
      <c r="F791" s="102" t="e">
        <f t="shared" si="243"/>
        <v>#N/A</v>
      </c>
      <c r="G791" s="103" t="str">
        <f>IF(D791="","",(D791+G790)*(1+((1+'Retirement Calculator'!$B$56)^(1/12)-1)))</f>
        <v/>
      </c>
      <c r="H791" s="55" t="str">
        <f>IF(C791="","",FV((1+'Retirement Calculator'!$B$56)^(1/12)-1,AI791,-C791,,0))</f>
        <v/>
      </c>
      <c r="I791" s="71"/>
      <c r="J791" s="99"/>
      <c r="K791" s="99"/>
      <c r="L791" s="102" t="e">
        <f t="shared" si="244"/>
        <v>#N/A</v>
      </c>
      <c r="M791" s="12" t="str">
        <f>IF(I791="","",FV((1+'Retirement Calculator'!$B$57)^(1/12)-1,AR791,-I791,,0))</f>
        <v/>
      </c>
      <c r="N791" s="12" t="str">
        <f>IF(J791="","",(J791+N790)*(1+((1+'Retirement Calculator'!$B$57)^(1/12)-1)))</f>
        <v/>
      </c>
      <c r="O791" s="71"/>
      <c r="P791" s="71"/>
      <c r="Q791" s="99"/>
      <c r="R791" s="69" t="e">
        <f t="shared" si="245"/>
        <v>#N/A</v>
      </c>
      <c r="S791" s="12" t="str">
        <f>IF(O791="","",FV((1+'Retirement Calculator'!$B$58)^(1/12)-1,BA791,-O791,,0))</f>
        <v/>
      </c>
      <c r="T791" s="43" t="str">
        <f>IF(P791="","",(P791+T790)*(1+((1+'Retirement Calculator'!$B$58)^(1/12)-1)))</f>
        <v/>
      </c>
      <c r="U791" s="71"/>
      <c r="V791" s="99"/>
      <c r="W791" s="108" t="str">
        <f>IF(U791="","",(U791+W790)*(1+((1+'Retirement Calculator'!$C$65)^(1/12)-1)))</f>
        <v/>
      </c>
      <c r="X791" s="73">
        <f t="shared" si="240"/>
        <v>0</v>
      </c>
      <c r="Y791" s="83" t="str">
        <f>IF(ISERROR(B791),"",SUM($X$5:X791))</f>
        <v/>
      </c>
      <c r="Z791" s="73">
        <f t="shared" si="241"/>
        <v>0</v>
      </c>
      <c r="AA791" s="83" t="str">
        <f>IF(ISERROR(B791),"",IF(Z791=0,NA(),SUM($Z$5:Z791)))</f>
        <v/>
      </c>
      <c r="AB791" s="83">
        <f t="shared" si="242"/>
        <v>0</v>
      </c>
      <c r="AC791" s="83" t="str">
        <f>IF(ISERROR(B791),"",IF(AB791=0,NA(),SUM($AB$5:AB791)))</f>
        <v/>
      </c>
      <c r="AD791" s="68" t="str">
        <f>IF(ISERROR(AI791),"",IF(AG791=AG790+1,AD790*(1+'Retirement Calculator'!$B$6),AD790))</f>
        <v/>
      </c>
      <c r="AE791" s="135"/>
      <c r="AF791" s="83" t="str">
        <f>IF(AE791="","",NPER((1+'Retirement Calculator'!$B$15)/(1+'Retirement Calculator'!$B$14)-1,-12*AE791,AA791,,1))</f>
        <v/>
      </c>
      <c r="AG791" s="129" t="str">
        <f t="shared" si="246"/>
        <v/>
      </c>
      <c r="AH791" s="43" t="e">
        <f t="shared" si="247"/>
        <v>#N/A</v>
      </c>
      <c r="AI791" s="43" t="e">
        <f>IF(AI790&lt;'Retirement Calculator'!$B$68,AI790+1,NA())</f>
        <v>#N/A</v>
      </c>
      <c r="AJ791" s="47" t="str">
        <f>IF(ISERROR(AI791),"",IF(AG791=AG790+1,AJ790*(1+'Retirement Calculator'!$B$67),AJ790))</f>
        <v/>
      </c>
      <c r="AK791" s="43" t="e">
        <f>IF(ISERROR(AJ791),"",FV((1+'Retirement Calculator'!$B$56)^(1/12)-1,AI791,-AJ791,,0))</f>
        <v>#N/A</v>
      </c>
      <c r="AL791" s="47">
        <f>SUM($AJ$5:AJ791)</f>
        <v>15743347.467671828</v>
      </c>
      <c r="AN791" s="43" t="str">
        <f>IF(C791="","",SUM($C$5:C791))</f>
        <v/>
      </c>
      <c r="AP791" s="43" t="str">
        <f t="shared" si="248"/>
        <v/>
      </c>
      <c r="AQ791" s="43" t="e">
        <f t="shared" si="249"/>
        <v>#N/A</v>
      </c>
      <c r="AR791" s="43" t="e">
        <f>IF(AR790&lt;'Retirement Calculator'!$B$68,AR790+1,NA())</f>
        <v>#N/A</v>
      </c>
      <c r="AS791" s="45" t="str">
        <f>IF(ISERROR(AR791),"",IF(AP791=AP790+1,AS790*(1+'Retirement Calculator'!$B$67),AS790))</f>
        <v/>
      </c>
      <c r="AT791" s="43" t="e">
        <f>IF(ISERROR(AS791),"",FV((1+'Retirement Calculator'!$B$57)^(1/12)-1,AR791,-AS791,,0))</f>
        <v>#N/A</v>
      </c>
      <c r="AU791" s="47" t="e">
        <f>SUM($AJ$5:AS791)</f>
        <v>#N/A</v>
      </c>
      <c r="AW791" s="43" t="str">
        <f>IF(I791="","",SUM($I$5:I791))</f>
        <v/>
      </c>
      <c r="AY791" s="43" t="str">
        <f t="shared" si="250"/>
        <v/>
      </c>
      <c r="AZ791" s="43" t="e">
        <f t="shared" si="251"/>
        <v>#N/A</v>
      </c>
      <c r="BA791" s="43" t="e">
        <f>IF(BA790&lt;'Retirement Calculator'!$B$68,BA790+1,NA())</f>
        <v>#N/A</v>
      </c>
      <c r="BB791" s="45" t="str">
        <f>IF(ISERROR(BA791),"",IF(AY791=AY790+1,BB790*(1+'Retirement Calculator'!$B$67),BB790))</f>
        <v/>
      </c>
      <c r="BC791" s="43" t="e">
        <f>IF(ISERROR(BB791),"",FV((1+'Retirement Calculator'!$B$58)^(1/12)-1,BA791,-BB791,,0))</f>
        <v>#N/A</v>
      </c>
      <c r="BD791" s="47" t="e">
        <f>SUM($AJ$5:BB791)</f>
        <v>#N/A</v>
      </c>
      <c r="BF791" s="43" t="str">
        <f>IF(O791="","",SUM($O$5:O791))</f>
        <v/>
      </c>
      <c r="BH791" s="43" t="str">
        <f t="shared" si="252"/>
        <v/>
      </c>
      <c r="BI791" s="43" t="e">
        <f t="shared" si="253"/>
        <v>#N/A</v>
      </c>
      <c r="BJ791" s="43" t="e">
        <f>IF(BJ790&lt;'Retirement Calculator'!$B$68,BJ790+1,NA())</f>
        <v>#N/A</v>
      </c>
      <c r="BM791" s="43" t="str">
        <f t="shared" si="254"/>
        <v/>
      </c>
      <c r="BN791" s="43" t="e">
        <f t="shared" si="255"/>
        <v>#N/A</v>
      </c>
      <c r="BO791" s="43" t="e">
        <f>IF(BO790&lt;'Retirement Calculator'!$B$68,BO790+1,NA())</f>
        <v>#N/A</v>
      </c>
      <c r="BR791" s="43" t="str">
        <f t="shared" si="256"/>
        <v/>
      </c>
      <c r="BS791" s="43" t="e">
        <f t="shared" si="257"/>
        <v>#N/A</v>
      </c>
      <c r="BT791" s="43" t="e">
        <f>IF(BT790&lt;'Retirement Calculator'!$B$68,BT790+1,NA())</f>
        <v>#N/A</v>
      </c>
      <c r="BW791" s="43" t="str">
        <f t="shared" si="258"/>
        <v/>
      </c>
      <c r="BX791" s="43" t="e">
        <f t="shared" si="259"/>
        <v>#N/A</v>
      </c>
      <c r="BY791" s="43" t="e">
        <f>IF(BY790&lt;'Retirement Calculator'!$B$68,BY790+1,NA())</f>
        <v>#N/A</v>
      </c>
    </row>
    <row r="792" spans="1:77">
      <c r="A792" s="44"/>
      <c r="B792" s="12" t="e">
        <f xml:space="preserve"> IF(ISERROR(F792),NA(),AI792)</f>
        <v>#N/A</v>
      </c>
      <c r="C792" s="71"/>
      <c r="D792" s="104"/>
      <c r="E792" s="99"/>
      <c r="F792" s="102" t="e">
        <f t="shared" si="243"/>
        <v>#N/A</v>
      </c>
      <c r="G792" s="103" t="str">
        <f>IF(D792="","",(D792+G791)*(1+((1+'Retirement Calculator'!$B$56)^(1/12)-1)))</f>
        <v/>
      </c>
      <c r="H792" s="55" t="str">
        <f>IF(C792="","",FV((1+'Retirement Calculator'!$B$56)^(1/12)-1,AI792,-C792,,0))</f>
        <v/>
      </c>
      <c r="I792" s="71"/>
      <c r="J792" s="99"/>
      <c r="K792" s="99"/>
      <c r="L792" s="102" t="e">
        <f t="shared" si="244"/>
        <v>#N/A</v>
      </c>
      <c r="M792" s="12" t="str">
        <f>IF(I792="","",FV((1+'Retirement Calculator'!$B$57)^(1/12)-1,AR792,-I792,,0))</f>
        <v/>
      </c>
      <c r="N792" s="12" t="str">
        <f>IF(J792="","",(J792+N791)*(1+((1+'Retirement Calculator'!$B$57)^(1/12)-1)))</f>
        <v/>
      </c>
      <c r="O792" s="71"/>
      <c r="P792" s="71"/>
      <c r="Q792" s="99"/>
      <c r="R792" s="69" t="e">
        <f t="shared" si="245"/>
        <v>#N/A</v>
      </c>
      <c r="S792" s="12" t="str">
        <f>IF(O792="","",FV((1+'Retirement Calculator'!$B$58)^(1/12)-1,BA792,-O792,,0))</f>
        <v/>
      </c>
      <c r="T792" s="43" t="str">
        <f>IF(P792="","",(P792+T791)*(1+((1+'Retirement Calculator'!$B$58)^(1/12)-1)))</f>
        <v/>
      </c>
      <c r="U792" s="71"/>
      <c r="V792" s="99"/>
      <c r="W792" s="108" t="str">
        <f>IF(U792="","",(U792+W791)*(1+((1+'Retirement Calculator'!$C$65)^(1/12)-1)))</f>
        <v/>
      </c>
      <c r="X792" s="73">
        <f t="shared" si="240"/>
        <v>0</v>
      </c>
      <c r="Y792" s="83" t="str">
        <f>IF(ISERROR(B792),"",SUM($X$5:X792))</f>
        <v/>
      </c>
      <c r="Z792" s="73">
        <f t="shared" si="241"/>
        <v>0</v>
      </c>
      <c r="AA792" s="83" t="str">
        <f>IF(ISERROR(B792),"",IF(Z792=0,NA(),SUM($Z$5:Z792)))</f>
        <v/>
      </c>
      <c r="AB792" s="83">
        <f t="shared" si="242"/>
        <v>0</v>
      </c>
      <c r="AC792" s="83" t="str">
        <f>IF(ISERROR(B792),"",IF(AB792=0,NA(),SUM($AB$5:AB792)))</f>
        <v/>
      </c>
      <c r="AD792" s="68" t="str">
        <f>IF(ISERROR(AI792),"",IF(AG792=AG791+1,AD791*(1+'Retirement Calculator'!$B$6),AD791))</f>
        <v/>
      </c>
      <c r="AE792" s="135"/>
      <c r="AF792" s="83" t="str">
        <f>IF(AE792="","",NPER((1+'Retirement Calculator'!$B$15)/(1+'Retirement Calculator'!$B$14)-1,-12*AE792,AA792,,1))</f>
        <v/>
      </c>
      <c r="AG792" s="129" t="str">
        <f t="shared" si="246"/>
        <v/>
      </c>
      <c r="AH792" s="43" t="e">
        <f t="shared" si="247"/>
        <v>#N/A</v>
      </c>
      <c r="AI792" s="43" t="e">
        <f>IF(AI791&lt;'Retirement Calculator'!$B$68,AI791+1,NA())</f>
        <v>#N/A</v>
      </c>
      <c r="AJ792" s="47" t="str">
        <f>IF(ISERROR(AI792),"",IF(AG792=AG791+1,AJ791*(1+'Retirement Calculator'!$B$67),AJ791))</f>
        <v/>
      </c>
      <c r="AK792" s="43" t="e">
        <f>IF(ISERROR(AJ792),"",FV((1+'Retirement Calculator'!$B$56)^(1/12)-1,AI792,-AJ792,,0))</f>
        <v>#N/A</v>
      </c>
      <c r="AL792" s="47">
        <f>SUM($AJ$5:AJ792)</f>
        <v>15743347.467671828</v>
      </c>
      <c r="AN792" s="43" t="str">
        <f>IF(C792="","",SUM($C$5:C792))</f>
        <v/>
      </c>
      <c r="AP792" s="43" t="str">
        <f t="shared" si="248"/>
        <v/>
      </c>
      <c r="AQ792" s="43" t="e">
        <f t="shared" si="249"/>
        <v>#N/A</v>
      </c>
      <c r="AR792" s="43" t="e">
        <f>IF(AR791&lt;'Retirement Calculator'!$B$68,AR791+1,NA())</f>
        <v>#N/A</v>
      </c>
      <c r="AS792" s="45" t="str">
        <f>IF(ISERROR(AR792),"",IF(AP792=AP791+1,AS791*(1+'Retirement Calculator'!$B$67),AS791))</f>
        <v/>
      </c>
      <c r="AT792" s="43" t="e">
        <f>IF(ISERROR(AS792),"",FV((1+'Retirement Calculator'!$B$57)^(1/12)-1,AR792,-AS792,,0))</f>
        <v>#N/A</v>
      </c>
      <c r="AU792" s="47" t="e">
        <f>SUM($AJ$5:AS792)</f>
        <v>#N/A</v>
      </c>
      <c r="AW792" s="43" t="str">
        <f>IF(I792="","",SUM($I$5:I792))</f>
        <v/>
      </c>
      <c r="AY792" s="43" t="str">
        <f t="shared" si="250"/>
        <v/>
      </c>
      <c r="AZ792" s="43" t="e">
        <f t="shared" si="251"/>
        <v>#N/A</v>
      </c>
      <c r="BA792" s="43" t="e">
        <f>IF(BA791&lt;'Retirement Calculator'!$B$68,BA791+1,NA())</f>
        <v>#N/A</v>
      </c>
      <c r="BB792" s="45" t="str">
        <f>IF(ISERROR(BA792),"",IF(AY792=AY791+1,BB791*(1+'Retirement Calculator'!$B$67),BB791))</f>
        <v/>
      </c>
      <c r="BC792" s="43" t="e">
        <f>IF(ISERROR(BB792),"",FV((1+'Retirement Calculator'!$B$58)^(1/12)-1,BA792,-BB792,,0))</f>
        <v>#N/A</v>
      </c>
      <c r="BD792" s="47" t="e">
        <f>SUM($AJ$5:BB792)</f>
        <v>#N/A</v>
      </c>
      <c r="BF792" s="43" t="str">
        <f>IF(O792="","",SUM($O$5:O792))</f>
        <v/>
      </c>
      <c r="BH792" s="43" t="str">
        <f t="shared" si="252"/>
        <v/>
      </c>
      <c r="BI792" s="43" t="e">
        <f t="shared" si="253"/>
        <v>#N/A</v>
      </c>
      <c r="BJ792" s="43" t="e">
        <f>IF(BJ791&lt;'Retirement Calculator'!$B$68,BJ791+1,NA())</f>
        <v>#N/A</v>
      </c>
      <c r="BM792" s="43" t="str">
        <f t="shared" si="254"/>
        <v/>
      </c>
      <c r="BN792" s="43" t="e">
        <f t="shared" si="255"/>
        <v>#N/A</v>
      </c>
      <c r="BO792" s="43" t="e">
        <f>IF(BO791&lt;'Retirement Calculator'!$B$68,BO791+1,NA())</f>
        <v>#N/A</v>
      </c>
      <c r="BR792" s="43" t="str">
        <f t="shared" si="256"/>
        <v/>
      </c>
      <c r="BS792" s="43" t="e">
        <f t="shared" si="257"/>
        <v>#N/A</v>
      </c>
      <c r="BT792" s="43" t="e">
        <f>IF(BT791&lt;'Retirement Calculator'!$B$68,BT791+1,NA())</f>
        <v>#N/A</v>
      </c>
      <c r="BW792" s="43" t="str">
        <f t="shared" si="258"/>
        <v/>
      </c>
      <c r="BX792" s="43" t="e">
        <f t="shared" si="259"/>
        <v>#N/A</v>
      </c>
      <c r="BY792" s="43" t="e">
        <f>IF(BY791&lt;'Retirement Calculator'!$B$68,BY791+1,NA())</f>
        <v>#N/A</v>
      </c>
    </row>
    <row r="793" spans="1:77">
      <c r="A793" s="44"/>
      <c r="B793" s="12" t="e">
        <f xml:space="preserve"> IF(ISERROR(F793),NA(),AI793)</f>
        <v>#N/A</v>
      </c>
      <c r="C793" s="71"/>
      <c r="D793" s="104"/>
      <c r="E793" s="99"/>
      <c r="F793" s="102" t="e">
        <f t="shared" si="243"/>
        <v>#N/A</v>
      </c>
      <c r="G793" s="103" t="str">
        <f>IF(D793="","",(D793+G792)*(1+((1+'Retirement Calculator'!$B$56)^(1/12)-1)))</f>
        <v/>
      </c>
      <c r="H793" s="55" t="str">
        <f>IF(C793="","",FV((1+'Retirement Calculator'!$B$56)^(1/12)-1,AI793,-C793,,0))</f>
        <v/>
      </c>
      <c r="I793" s="71"/>
      <c r="J793" s="99"/>
      <c r="K793" s="99"/>
      <c r="L793" s="102" t="e">
        <f t="shared" si="244"/>
        <v>#N/A</v>
      </c>
      <c r="M793" s="12" t="str">
        <f>IF(I793="","",FV((1+'Retirement Calculator'!$B$57)^(1/12)-1,AR793,-I793,,0))</f>
        <v/>
      </c>
      <c r="N793" s="12" t="str">
        <f>IF(J793="","",(J793+N792)*(1+((1+'Retirement Calculator'!$B$57)^(1/12)-1)))</f>
        <v/>
      </c>
      <c r="O793" s="71"/>
      <c r="P793" s="71"/>
      <c r="Q793" s="99"/>
      <c r="R793" s="69" t="e">
        <f t="shared" si="245"/>
        <v>#N/A</v>
      </c>
      <c r="S793" s="12" t="str">
        <f>IF(O793="","",FV((1+'Retirement Calculator'!$B$58)^(1/12)-1,BA793,-O793,,0))</f>
        <v/>
      </c>
      <c r="T793" s="43" t="str">
        <f>IF(P793="","",(P793+T792)*(1+((1+'Retirement Calculator'!$B$58)^(1/12)-1)))</f>
        <v/>
      </c>
      <c r="U793" s="71"/>
      <c r="V793" s="99"/>
      <c r="W793" s="108" t="str">
        <f>IF(U793="","",(U793+W792)*(1+((1+'Retirement Calculator'!$C$65)^(1/12)-1)))</f>
        <v/>
      </c>
      <c r="X793" s="73">
        <f t="shared" si="240"/>
        <v>0</v>
      </c>
      <c r="Y793" s="83" t="str">
        <f>IF(ISERROR(B793),"",SUM($X$5:X793))</f>
        <v/>
      </c>
      <c r="Z793" s="73">
        <f t="shared" si="241"/>
        <v>0</v>
      </c>
      <c r="AA793" s="83" t="str">
        <f>IF(ISERROR(B793),"",IF(Z793=0,NA(),SUM($Z$5:Z793)))</f>
        <v/>
      </c>
      <c r="AB793" s="83">
        <f t="shared" si="242"/>
        <v>0</v>
      </c>
      <c r="AC793" s="83" t="str">
        <f>IF(ISERROR(B793),"",IF(AB793=0,NA(),SUM($AB$5:AB793)))</f>
        <v/>
      </c>
      <c r="AD793" s="68" t="str">
        <f>IF(ISERROR(AI793),"",IF(AG793=AG792+1,AD792*(1+'Retirement Calculator'!$B$6),AD792))</f>
        <v/>
      </c>
      <c r="AE793" s="135"/>
      <c r="AF793" s="83" t="str">
        <f>IF(AE793="","",NPER((1+'Retirement Calculator'!$B$15)/(1+'Retirement Calculator'!$B$14)-1,-12*AE793,AA793,,1))</f>
        <v/>
      </c>
      <c r="AG793" s="129" t="str">
        <f t="shared" si="246"/>
        <v/>
      </c>
      <c r="AH793" s="43" t="e">
        <f t="shared" si="247"/>
        <v>#N/A</v>
      </c>
      <c r="AI793" s="43" t="e">
        <f>IF(AI792&lt;'Retirement Calculator'!$B$68,AI792+1,NA())</f>
        <v>#N/A</v>
      </c>
      <c r="AJ793" s="47" t="str">
        <f>IF(ISERROR(AI793),"",IF(AG793=AG792+1,AJ792*(1+'Retirement Calculator'!$B$67),AJ792))</f>
        <v/>
      </c>
      <c r="AK793" s="43" t="e">
        <f>IF(ISERROR(AJ793),"",FV((1+'Retirement Calculator'!$B$56)^(1/12)-1,AI793,-AJ793,,0))</f>
        <v>#N/A</v>
      </c>
      <c r="AL793" s="47">
        <f>SUM($AJ$5:AJ793)</f>
        <v>15743347.467671828</v>
      </c>
      <c r="AN793" s="43" t="str">
        <f>IF(C793="","",SUM($C$5:C793))</f>
        <v/>
      </c>
      <c r="AP793" s="43" t="str">
        <f t="shared" si="248"/>
        <v/>
      </c>
      <c r="AQ793" s="43" t="e">
        <f t="shared" si="249"/>
        <v>#N/A</v>
      </c>
      <c r="AR793" s="43" t="e">
        <f>IF(AR792&lt;'Retirement Calculator'!$B$68,AR792+1,NA())</f>
        <v>#N/A</v>
      </c>
      <c r="AS793" s="45" t="str">
        <f>IF(ISERROR(AR793),"",IF(AP793=AP792+1,AS792*(1+'Retirement Calculator'!$B$67),AS792))</f>
        <v/>
      </c>
      <c r="AT793" s="43" t="e">
        <f>IF(ISERROR(AS793),"",FV((1+'Retirement Calculator'!$B$57)^(1/12)-1,AR793,-AS793,,0))</f>
        <v>#N/A</v>
      </c>
      <c r="AU793" s="47" t="e">
        <f>SUM($AJ$5:AS793)</f>
        <v>#N/A</v>
      </c>
      <c r="AW793" s="43" t="str">
        <f>IF(I793="","",SUM($I$5:I793))</f>
        <v/>
      </c>
      <c r="AY793" s="43" t="str">
        <f t="shared" si="250"/>
        <v/>
      </c>
      <c r="AZ793" s="43" t="e">
        <f t="shared" si="251"/>
        <v>#N/A</v>
      </c>
      <c r="BA793" s="43" t="e">
        <f>IF(BA792&lt;'Retirement Calculator'!$B$68,BA792+1,NA())</f>
        <v>#N/A</v>
      </c>
      <c r="BB793" s="45" t="str">
        <f>IF(ISERROR(BA793),"",IF(AY793=AY792+1,BB792*(1+'Retirement Calculator'!$B$67),BB792))</f>
        <v/>
      </c>
      <c r="BC793" s="43" t="e">
        <f>IF(ISERROR(BB793),"",FV((1+'Retirement Calculator'!$B$58)^(1/12)-1,BA793,-BB793,,0))</f>
        <v>#N/A</v>
      </c>
      <c r="BD793" s="47" t="e">
        <f>SUM($AJ$5:BB793)</f>
        <v>#N/A</v>
      </c>
      <c r="BF793" s="43" t="str">
        <f>IF(O793="","",SUM($O$5:O793))</f>
        <v/>
      </c>
      <c r="BH793" s="43" t="str">
        <f t="shared" si="252"/>
        <v/>
      </c>
      <c r="BI793" s="43" t="e">
        <f t="shared" si="253"/>
        <v>#N/A</v>
      </c>
      <c r="BJ793" s="43" t="e">
        <f>IF(BJ792&lt;'Retirement Calculator'!$B$68,BJ792+1,NA())</f>
        <v>#N/A</v>
      </c>
      <c r="BM793" s="43" t="str">
        <f t="shared" si="254"/>
        <v/>
      </c>
      <c r="BN793" s="43" t="e">
        <f t="shared" si="255"/>
        <v>#N/A</v>
      </c>
      <c r="BO793" s="43" t="e">
        <f>IF(BO792&lt;'Retirement Calculator'!$B$68,BO792+1,NA())</f>
        <v>#N/A</v>
      </c>
      <c r="BR793" s="43" t="str">
        <f t="shared" si="256"/>
        <v/>
      </c>
      <c r="BS793" s="43" t="e">
        <f t="shared" si="257"/>
        <v>#N/A</v>
      </c>
      <c r="BT793" s="43" t="e">
        <f>IF(BT792&lt;'Retirement Calculator'!$B$68,BT792+1,NA())</f>
        <v>#N/A</v>
      </c>
      <c r="BW793" s="43" t="str">
        <f t="shared" si="258"/>
        <v/>
      </c>
      <c r="BX793" s="43" t="e">
        <f t="shared" si="259"/>
        <v>#N/A</v>
      </c>
      <c r="BY793" s="43" t="e">
        <f>IF(BY792&lt;'Retirement Calculator'!$B$68,BY792+1,NA())</f>
        <v>#N/A</v>
      </c>
    </row>
    <row r="794" spans="1:77">
      <c r="A794" s="44"/>
      <c r="B794" s="12" t="e">
        <f xml:space="preserve"> IF(ISERROR(F794),NA(),AI794)</f>
        <v>#N/A</v>
      </c>
      <c r="C794" s="71"/>
      <c r="D794" s="104"/>
      <c r="E794" s="99"/>
      <c r="F794" s="102" t="e">
        <f t="shared" si="243"/>
        <v>#N/A</v>
      </c>
      <c r="G794" s="103" t="str">
        <f>IF(D794="","",(D794+G793)*(1+((1+'Retirement Calculator'!$B$56)^(1/12)-1)))</f>
        <v/>
      </c>
      <c r="H794" s="55" t="str">
        <f>IF(C794="","",FV((1+'Retirement Calculator'!$B$56)^(1/12)-1,AI794,-C794,,0))</f>
        <v/>
      </c>
      <c r="I794" s="71"/>
      <c r="J794" s="99"/>
      <c r="K794" s="99"/>
      <c r="L794" s="102" t="e">
        <f t="shared" si="244"/>
        <v>#N/A</v>
      </c>
      <c r="M794" s="12" t="str">
        <f>IF(I794="","",FV((1+'Retirement Calculator'!$B$57)^(1/12)-1,AR794,-I794,,0))</f>
        <v/>
      </c>
      <c r="N794" s="12" t="str">
        <f>IF(J794="","",(J794+N793)*(1+((1+'Retirement Calculator'!$B$57)^(1/12)-1)))</f>
        <v/>
      </c>
      <c r="O794" s="71"/>
      <c r="P794" s="71"/>
      <c r="Q794" s="99"/>
      <c r="R794" s="69" t="e">
        <f t="shared" si="245"/>
        <v>#N/A</v>
      </c>
      <c r="S794" s="12" t="str">
        <f>IF(O794="","",FV((1+'Retirement Calculator'!$B$58)^(1/12)-1,BA794,-O794,,0))</f>
        <v/>
      </c>
      <c r="T794" s="43" t="str">
        <f>IF(P794="","",(P794+T793)*(1+((1+'Retirement Calculator'!$B$58)^(1/12)-1)))</f>
        <v/>
      </c>
      <c r="U794" s="71"/>
      <c r="V794" s="99"/>
      <c r="W794" s="108" t="str">
        <f>IF(U794="","",(U794+W793)*(1+((1+'Retirement Calculator'!$C$65)^(1/12)-1)))</f>
        <v/>
      </c>
      <c r="X794" s="73">
        <f t="shared" si="240"/>
        <v>0</v>
      </c>
      <c r="Y794" s="83" t="str">
        <f>IF(ISERROR(B794),"",SUM($X$5:X794))</f>
        <v/>
      </c>
      <c r="Z794" s="73">
        <f t="shared" si="241"/>
        <v>0</v>
      </c>
      <c r="AA794" s="83" t="str">
        <f>IF(ISERROR(B794),"",IF(Z794=0,NA(),SUM($Z$5:Z794)))</f>
        <v/>
      </c>
      <c r="AB794" s="83">
        <f t="shared" si="242"/>
        <v>0</v>
      </c>
      <c r="AC794" s="83" t="str">
        <f>IF(ISERROR(B794),"",IF(AB794=0,NA(),SUM($AB$5:AB794)))</f>
        <v/>
      </c>
      <c r="AD794" s="68" t="str">
        <f>IF(ISERROR(AI794),"",IF(AG794=AG793+1,AD793*(1+'Retirement Calculator'!$B$6),AD793))</f>
        <v/>
      </c>
      <c r="AE794" s="135"/>
      <c r="AF794" s="83" t="str">
        <f>IF(AE794="","",NPER((1+'Retirement Calculator'!$B$15)/(1+'Retirement Calculator'!$B$14)-1,-12*AE794,AA794,,1))</f>
        <v/>
      </c>
      <c r="AG794" s="129" t="str">
        <f t="shared" si="246"/>
        <v/>
      </c>
      <c r="AH794" s="43" t="e">
        <f t="shared" si="247"/>
        <v>#N/A</v>
      </c>
      <c r="AI794" s="43" t="e">
        <f>IF(AI793&lt;'Retirement Calculator'!$B$68,AI793+1,NA())</f>
        <v>#N/A</v>
      </c>
      <c r="AJ794" s="47" t="str">
        <f>IF(ISERROR(AI794),"",IF(AG794=AG793+1,AJ793*(1+'Retirement Calculator'!$B$67),AJ793))</f>
        <v/>
      </c>
      <c r="AK794" s="43" t="e">
        <f>IF(ISERROR(AJ794),"",FV((1+'Retirement Calculator'!$B$56)^(1/12)-1,AI794,-AJ794,,0))</f>
        <v>#N/A</v>
      </c>
      <c r="AL794" s="47">
        <f>SUM($AJ$5:AJ794)</f>
        <v>15743347.467671828</v>
      </c>
      <c r="AN794" s="43" t="str">
        <f>IF(C794="","",SUM($C$5:C794))</f>
        <v/>
      </c>
      <c r="AP794" s="43" t="str">
        <f t="shared" si="248"/>
        <v/>
      </c>
      <c r="AQ794" s="43" t="e">
        <f t="shared" si="249"/>
        <v>#N/A</v>
      </c>
      <c r="AR794" s="43" t="e">
        <f>IF(AR793&lt;'Retirement Calculator'!$B$68,AR793+1,NA())</f>
        <v>#N/A</v>
      </c>
      <c r="AS794" s="45" t="str">
        <f>IF(ISERROR(AR794),"",IF(AP794=AP793+1,AS793*(1+'Retirement Calculator'!$B$67),AS793))</f>
        <v/>
      </c>
      <c r="AT794" s="43" t="e">
        <f>IF(ISERROR(AS794),"",FV((1+'Retirement Calculator'!$B$57)^(1/12)-1,AR794,-AS794,,0))</f>
        <v>#N/A</v>
      </c>
      <c r="AU794" s="47" t="e">
        <f>SUM($AJ$5:AS794)</f>
        <v>#N/A</v>
      </c>
      <c r="AW794" s="43" t="str">
        <f>IF(I794="","",SUM($I$5:I794))</f>
        <v/>
      </c>
      <c r="AY794" s="43" t="str">
        <f t="shared" si="250"/>
        <v/>
      </c>
      <c r="AZ794" s="43" t="e">
        <f t="shared" si="251"/>
        <v>#N/A</v>
      </c>
      <c r="BA794" s="43" t="e">
        <f>IF(BA793&lt;'Retirement Calculator'!$B$68,BA793+1,NA())</f>
        <v>#N/A</v>
      </c>
      <c r="BB794" s="45" t="str">
        <f>IF(ISERROR(BA794),"",IF(AY794=AY793+1,BB793*(1+'Retirement Calculator'!$B$67),BB793))</f>
        <v/>
      </c>
      <c r="BC794" s="43" t="e">
        <f>IF(ISERROR(BB794),"",FV((1+'Retirement Calculator'!$B$58)^(1/12)-1,BA794,-BB794,,0))</f>
        <v>#N/A</v>
      </c>
      <c r="BD794" s="47" t="e">
        <f>SUM($AJ$5:BB794)</f>
        <v>#N/A</v>
      </c>
      <c r="BF794" s="43" t="str">
        <f>IF(O794="","",SUM($O$5:O794))</f>
        <v/>
      </c>
      <c r="BH794" s="43" t="str">
        <f t="shared" si="252"/>
        <v/>
      </c>
      <c r="BI794" s="43" t="e">
        <f t="shared" si="253"/>
        <v>#N/A</v>
      </c>
      <c r="BJ794" s="43" t="e">
        <f>IF(BJ793&lt;'Retirement Calculator'!$B$68,BJ793+1,NA())</f>
        <v>#N/A</v>
      </c>
      <c r="BM794" s="43" t="str">
        <f t="shared" si="254"/>
        <v/>
      </c>
      <c r="BN794" s="43" t="e">
        <f t="shared" si="255"/>
        <v>#N/A</v>
      </c>
      <c r="BO794" s="43" t="e">
        <f>IF(BO793&lt;'Retirement Calculator'!$B$68,BO793+1,NA())</f>
        <v>#N/A</v>
      </c>
      <c r="BR794" s="43" t="str">
        <f t="shared" si="256"/>
        <v/>
      </c>
      <c r="BS794" s="43" t="e">
        <f t="shared" si="257"/>
        <v>#N/A</v>
      </c>
      <c r="BT794" s="43" t="e">
        <f>IF(BT793&lt;'Retirement Calculator'!$B$68,BT793+1,NA())</f>
        <v>#N/A</v>
      </c>
      <c r="BW794" s="43" t="str">
        <f t="shared" si="258"/>
        <v/>
      </c>
      <c r="BX794" s="43" t="e">
        <f t="shared" si="259"/>
        <v>#N/A</v>
      </c>
      <c r="BY794" s="43" t="e">
        <f>IF(BY793&lt;'Retirement Calculator'!$B$68,BY793+1,NA())</f>
        <v>#N/A</v>
      </c>
    </row>
    <row r="795" spans="1:77">
      <c r="A795" s="44"/>
      <c r="B795" s="12" t="e">
        <f xml:space="preserve"> IF(ISERROR(F795),NA(),AI795)</f>
        <v>#N/A</v>
      </c>
      <c r="C795" s="71"/>
      <c r="D795" s="104"/>
      <c r="E795" s="99"/>
      <c r="F795" s="102" t="e">
        <f t="shared" si="243"/>
        <v>#N/A</v>
      </c>
      <c r="G795" s="103" t="str">
        <f>IF(D795="","",(D795+G794)*(1+((1+'Retirement Calculator'!$B$56)^(1/12)-1)))</f>
        <v/>
      </c>
      <c r="H795" s="55" t="str">
        <f>IF(C795="","",FV((1+'Retirement Calculator'!$B$56)^(1/12)-1,AI795,-C795,,0))</f>
        <v/>
      </c>
      <c r="I795" s="71"/>
      <c r="J795" s="99"/>
      <c r="K795" s="99"/>
      <c r="L795" s="102" t="e">
        <f t="shared" si="244"/>
        <v>#N/A</v>
      </c>
      <c r="M795" s="12" t="str">
        <f>IF(I795="","",FV((1+'Retirement Calculator'!$B$57)^(1/12)-1,AR795,-I795,,0))</f>
        <v/>
      </c>
      <c r="N795" s="12" t="str">
        <f>IF(J795="","",(J795+N794)*(1+((1+'Retirement Calculator'!$B$57)^(1/12)-1)))</f>
        <v/>
      </c>
      <c r="O795" s="71"/>
      <c r="P795" s="71"/>
      <c r="Q795" s="99"/>
      <c r="R795" s="69" t="e">
        <f t="shared" si="245"/>
        <v>#N/A</v>
      </c>
      <c r="S795" s="12" t="str">
        <f>IF(O795="","",FV((1+'Retirement Calculator'!$B$58)^(1/12)-1,BA795,-O795,,0))</f>
        <v/>
      </c>
      <c r="T795" s="43" t="str">
        <f>IF(P795="","",(P795+T794)*(1+((1+'Retirement Calculator'!$B$58)^(1/12)-1)))</f>
        <v/>
      </c>
      <c r="U795" s="71"/>
      <c r="V795" s="99"/>
      <c r="W795" s="108" t="str">
        <f>IF(U795="","",(U795+W794)*(1+((1+'Retirement Calculator'!$C$65)^(1/12)-1)))</f>
        <v/>
      </c>
      <c r="X795" s="73">
        <f t="shared" si="240"/>
        <v>0</v>
      </c>
      <c r="Y795" s="83" t="str">
        <f>IF(ISERROR(B795),"",SUM($X$5:X795))</f>
        <v/>
      </c>
      <c r="Z795" s="73">
        <f t="shared" si="241"/>
        <v>0</v>
      </c>
      <c r="AA795" s="83" t="str">
        <f>IF(ISERROR(B795),"",IF(Z795=0,NA(),SUM($Z$5:Z795)))</f>
        <v/>
      </c>
      <c r="AB795" s="83">
        <f t="shared" si="242"/>
        <v>0</v>
      </c>
      <c r="AC795" s="83" t="str">
        <f>IF(ISERROR(B795),"",IF(AB795=0,NA(),SUM($AB$5:AB795)))</f>
        <v/>
      </c>
      <c r="AD795" s="68" t="str">
        <f>IF(ISERROR(AI795),"",IF(AG795=AG794+1,AD794*(1+'Retirement Calculator'!$B$6),AD794))</f>
        <v/>
      </c>
      <c r="AE795" s="135"/>
      <c r="AF795" s="83" t="str">
        <f>IF(AE795="","",NPER((1+'Retirement Calculator'!$B$15)/(1+'Retirement Calculator'!$B$14)-1,-12*AE795,AA795,,1))</f>
        <v/>
      </c>
      <c r="AG795" s="129" t="str">
        <f t="shared" si="246"/>
        <v/>
      </c>
      <c r="AH795" s="43" t="e">
        <f t="shared" si="247"/>
        <v>#N/A</v>
      </c>
      <c r="AI795" s="43" t="e">
        <f>IF(AI794&lt;'Retirement Calculator'!$B$68,AI794+1,NA())</f>
        <v>#N/A</v>
      </c>
      <c r="AJ795" s="47" t="str">
        <f>IF(ISERROR(AI795),"",IF(AG795=AG794+1,AJ794*(1+'Retirement Calculator'!$B$67),AJ794))</f>
        <v/>
      </c>
      <c r="AK795" s="43" t="e">
        <f>IF(ISERROR(AJ795),"",FV((1+'Retirement Calculator'!$B$56)^(1/12)-1,AI795,-AJ795,,0))</f>
        <v>#N/A</v>
      </c>
      <c r="AL795" s="47">
        <f>SUM($AJ$5:AJ795)</f>
        <v>15743347.467671828</v>
      </c>
      <c r="AN795" s="43" t="str">
        <f>IF(C795="","",SUM($C$5:C795))</f>
        <v/>
      </c>
      <c r="AP795" s="43" t="str">
        <f t="shared" si="248"/>
        <v/>
      </c>
      <c r="AQ795" s="43" t="e">
        <f t="shared" si="249"/>
        <v>#N/A</v>
      </c>
      <c r="AR795" s="43" t="e">
        <f>IF(AR794&lt;'Retirement Calculator'!$B$68,AR794+1,NA())</f>
        <v>#N/A</v>
      </c>
      <c r="AS795" s="45" t="str">
        <f>IF(ISERROR(AR795),"",IF(AP795=AP794+1,AS794*(1+'Retirement Calculator'!$B$67),AS794))</f>
        <v/>
      </c>
      <c r="AT795" s="43" t="e">
        <f>IF(ISERROR(AS795),"",FV((1+'Retirement Calculator'!$B$57)^(1/12)-1,AR795,-AS795,,0))</f>
        <v>#N/A</v>
      </c>
      <c r="AU795" s="47" t="e">
        <f>SUM($AJ$5:AS795)</f>
        <v>#N/A</v>
      </c>
      <c r="AW795" s="43" t="str">
        <f>IF(I795="","",SUM($I$5:I795))</f>
        <v/>
      </c>
      <c r="AY795" s="43" t="str">
        <f t="shared" si="250"/>
        <v/>
      </c>
      <c r="AZ795" s="43" t="e">
        <f t="shared" si="251"/>
        <v>#N/A</v>
      </c>
      <c r="BA795" s="43" t="e">
        <f>IF(BA794&lt;'Retirement Calculator'!$B$68,BA794+1,NA())</f>
        <v>#N/A</v>
      </c>
      <c r="BB795" s="45" t="str">
        <f>IF(ISERROR(BA795),"",IF(AY795=AY794+1,BB794*(1+'Retirement Calculator'!$B$67),BB794))</f>
        <v/>
      </c>
      <c r="BC795" s="43" t="e">
        <f>IF(ISERROR(BB795),"",FV((1+'Retirement Calculator'!$B$58)^(1/12)-1,BA795,-BB795,,0))</f>
        <v>#N/A</v>
      </c>
      <c r="BD795" s="47" t="e">
        <f>SUM($AJ$5:BB795)</f>
        <v>#N/A</v>
      </c>
      <c r="BF795" s="43" t="str">
        <f>IF(O795="","",SUM($O$5:O795))</f>
        <v/>
      </c>
      <c r="BH795" s="43" t="str">
        <f t="shared" si="252"/>
        <v/>
      </c>
      <c r="BI795" s="43" t="e">
        <f t="shared" si="253"/>
        <v>#N/A</v>
      </c>
      <c r="BJ795" s="43" t="e">
        <f>IF(BJ794&lt;'Retirement Calculator'!$B$68,BJ794+1,NA())</f>
        <v>#N/A</v>
      </c>
      <c r="BM795" s="43" t="str">
        <f t="shared" si="254"/>
        <v/>
      </c>
      <c r="BN795" s="43" t="e">
        <f t="shared" si="255"/>
        <v>#N/A</v>
      </c>
      <c r="BO795" s="43" t="e">
        <f>IF(BO794&lt;'Retirement Calculator'!$B$68,BO794+1,NA())</f>
        <v>#N/A</v>
      </c>
      <c r="BR795" s="43" t="str">
        <f t="shared" si="256"/>
        <v/>
      </c>
      <c r="BS795" s="43" t="e">
        <f t="shared" si="257"/>
        <v>#N/A</v>
      </c>
      <c r="BT795" s="43" t="e">
        <f>IF(BT794&lt;'Retirement Calculator'!$B$68,BT794+1,NA())</f>
        <v>#N/A</v>
      </c>
      <c r="BW795" s="43" t="str">
        <f t="shared" si="258"/>
        <v/>
      </c>
      <c r="BX795" s="43" t="e">
        <f t="shared" si="259"/>
        <v>#N/A</v>
      </c>
      <c r="BY795" s="43" t="e">
        <f>IF(BY794&lt;'Retirement Calculator'!$B$68,BY794+1,NA())</f>
        <v>#N/A</v>
      </c>
    </row>
    <row r="796" spans="1:77">
      <c r="A796" s="44"/>
      <c r="B796" s="12" t="e">
        <f xml:space="preserve"> IF(ISERROR(F796),NA(),AI796)</f>
        <v>#N/A</v>
      </c>
      <c r="C796" s="71"/>
      <c r="D796" s="104"/>
      <c r="E796" s="99"/>
      <c r="F796" s="102" t="e">
        <f t="shared" si="243"/>
        <v>#N/A</v>
      </c>
      <c r="G796" s="103" t="str">
        <f>IF(D796="","",(D796+G795)*(1+((1+'Retirement Calculator'!$B$56)^(1/12)-1)))</f>
        <v/>
      </c>
      <c r="H796" s="55" t="str">
        <f>IF(C796="","",FV((1+'Retirement Calculator'!$B$56)^(1/12)-1,AI796,-C796,,0))</f>
        <v/>
      </c>
      <c r="I796" s="71"/>
      <c r="J796" s="99"/>
      <c r="K796" s="99"/>
      <c r="L796" s="102" t="e">
        <f t="shared" si="244"/>
        <v>#N/A</v>
      </c>
      <c r="M796" s="12" t="str">
        <f>IF(I796="","",FV((1+'Retirement Calculator'!$B$57)^(1/12)-1,AR796,-I796,,0))</f>
        <v/>
      </c>
      <c r="N796" s="12" t="str">
        <f>IF(J796="","",(J796+N795)*(1+((1+'Retirement Calculator'!$B$57)^(1/12)-1)))</f>
        <v/>
      </c>
      <c r="O796" s="71"/>
      <c r="P796" s="71"/>
      <c r="Q796" s="99"/>
      <c r="R796" s="69" t="e">
        <f t="shared" si="245"/>
        <v>#N/A</v>
      </c>
      <c r="S796" s="12" t="str">
        <f>IF(O796="","",FV((1+'Retirement Calculator'!$B$58)^(1/12)-1,BA796,-O796,,0))</f>
        <v/>
      </c>
      <c r="T796" s="43" t="str">
        <f>IF(P796="","",(P796+T795)*(1+((1+'Retirement Calculator'!$B$58)^(1/12)-1)))</f>
        <v/>
      </c>
      <c r="U796" s="71"/>
      <c r="V796" s="99"/>
      <c r="W796" s="108" t="str">
        <f>IF(U796="","",(U796+W795)*(1+((1+'Retirement Calculator'!$C$65)^(1/12)-1)))</f>
        <v/>
      </c>
      <c r="X796" s="73">
        <f t="shared" si="240"/>
        <v>0</v>
      </c>
      <c r="Y796" s="83" t="str">
        <f>IF(ISERROR(B796),"",SUM($X$5:X796))</f>
        <v/>
      </c>
      <c r="Z796" s="73">
        <f t="shared" si="241"/>
        <v>0</v>
      </c>
      <c r="AA796" s="83" t="str">
        <f>IF(ISERROR(B796),"",IF(Z796=0,NA(),SUM($Z$5:Z796)))</f>
        <v/>
      </c>
      <c r="AB796" s="83">
        <f t="shared" si="242"/>
        <v>0</v>
      </c>
      <c r="AC796" s="83" t="str">
        <f>IF(ISERROR(B796),"",IF(AB796=0,NA(),SUM($AB$5:AB796)))</f>
        <v/>
      </c>
      <c r="AD796" s="68" t="str">
        <f>IF(ISERROR(AI796),"",IF(AG796=AG795+1,AD795*(1+'Retirement Calculator'!$B$6),AD795))</f>
        <v/>
      </c>
      <c r="AE796" s="135"/>
      <c r="AF796" s="83" t="str">
        <f>IF(AE796="","",NPER((1+'Retirement Calculator'!$B$15)/(1+'Retirement Calculator'!$B$14)-1,-12*AE796,AA796,,1))</f>
        <v/>
      </c>
      <c r="AG796" s="129" t="str">
        <f t="shared" si="246"/>
        <v/>
      </c>
      <c r="AH796" s="43" t="e">
        <f t="shared" si="247"/>
        <v>#N/A</v>
      </c>
      <c r="AI796" s="43" t="e">
        <f>IF(AI795&lt;'Retirement Calculator'!$B$68,AI795+1,NA())</f>
        <v>#N/A</v>
      </c>
      <c r="AJ796" s="47" t="str">
        <f>IF(ISERROR(AI796),"",IF(AG796=AG795+1,AJ795*(1+'Retirement Calculator'!$B$67),AJ795))</f>
        <v/>
      </c>
      <c r="AK796" s="43" t="e">
        <f>IF(ISERROR(AJ796),"",FV((1+'Retirement Calculator'!$B$56)^(1/12)-1,AI796,-AJ796,,0))</f>
        <v>#N/A</v>
      </c>
      <c r="AL796" s="47">
        <f>SUM($AJ$5:AJ796)</f>
        <v>15743347.467671828</v>
      </c>
      <c r="AN796" s="43" t="str">
        <f>IF(C796="","",SUM($C$5:C796))</f>
        <v/>
      </c>
      <c r="AP796" s="43" t="str">
        <f t="shared" si="248"/>
        <v/>
      </c>
      <c r="AQ796" s="43" t="e">
        <f t="shared" si="249"/>
        <v>#N/A</v>
      </c>
      <c r="AR796" s="43" t="e">
        <f>IF(AR795&lt;'Retirement Calculator'!$B$68,AR795+1,NA())</f>
        <v>#N/A</v>
      </c>
      <c r="AS796" s="45" t="str">
        <f>IF(ISERROR(AR796),"",IF(AP796=AP795+1,AS795*(1+'Retirement Calculator'!$B$67),AS795))</f>
        <v/>
      </c>
      <c r="AT796" s="43" t="e">
        <f>IF(ISERROR(AS796),"",FV((1+'Retirement Calculator'!$B$57)^(1/12)-1,AR796,-AS796,,0))</f>
        <v>#N/A</v>
      </c>
      <c r="AU796" s="47" t="e">
        <f>SUM($AJ$5:AS796)</f>
        <v>#N/A</v>
      </c>
      <c r="AW796" s="43" t="str">
        <f>IF(I796="","",SUM($I$5:I796))</f>
        <v/>
      </c>
      <c r="AY796" s="43" t="str">
        <f t="shared" si="250"/>
        <v/>
      </c>
      <c r="AZ796" s="43" t="e">
        <f t="shared" si="251"/>
        <v>#N/A</v>
      </c>
      <c r="BA796" s="43" t="e">
        <f>IF(BA795&lt;'Retirement Calculator'!$B$68,BA795+1,NA())</f>
        <v>#N/A</v>
      </c>
      <c r="BB796" s="45" t="str">
        <f>IF(ISERROR(BA796),"",IF(AY796=AY795+1,BB795*(1+'Retirement Calculator'!$B$67),BB795))</f>
        <v/>
      </c>
      <c r="BC796" s="43" t="e">
        <f>IF(ISERROR(BB796),"",FV((1+'Retirement Calculator'!$B$58)^(1/12)-1,BA796,-BB796,,0))</f>
        <v>#N/A</v>
      </c>
      <c r="BD796" s="47" t="e">
        <f>SUM($AJ$5:BB796)</f>
        <v>#N/A</v>
      </c>
      <c r="BF796" s="43" t="str">
        <f>IF(O796="","",SUM($O$5:O796))</f>
        <v/>
      </c>
      <c r="BH796" s="43" t="str">
        <f t="shared" si="252"/>
        <v/>
      </c>
      <c r="BI796" s="43" t="e">
        <f t="shared" si="253"/>
        <v>#N/A</v>
      </c>
      <c r="BJ796" s="43" t="e">
        <f>IF(BJ795&lt;'Retirement Calculator'!$B$68,BJ795+1,NA())</f>
        <v>#N/A</v>
      </c>
      <c r="BM796" s="43" t="str">
        <f t="shared" si="254"/>
        <v/>
      </c>
      <c r="BN796" s="43" t="e">
        <f t="shared" si="255"/>
        <v>#N/A</v>
      </c>
      <c r="BO796" s="43" t="e">
        <f>IF(BO795&lt;'Retirement Calculator'!$B$68,BO795+1,NA())</f>
        <v>#N/A</v>
      </c>
      <c r="BR796" s="43" t="str">
        <f t="shared" si="256"/>
        <v/>
      </c>
      <c r="BS796" s="43" t="e">
        <f t="shared" si="257"/>
        <v>#N/A</v>
      </c>
      <c r="BT796" s="43" t="e">
        <f>IF(BT795&lt;'Retirement Calculator'!$B$68,BT795+1,NA())</f>
        <v>#N/A</v>
      </c>
      <c r="BW796" s="43" t="str">
        <f t="shared" si="258"/>
        <v/>
      </c>
      <c r="BX796" s="43" t="e">
        <f t="shared" si="259"/>
        <v>#N/A</v>
      </c>
      <c r="BY796" s="43" t="e">
        <f>IF(BY795&lt;'Retirement Calculator'!$B$68,BY795+1,NA())</f>
        <v>#N/A</v>
      </c>
    </row>
    <row r="797" spans="1:77">
      <c r="A797" s="44"/>
      <c r="B797" s="12" t="e">
        <f xml:space="preserve"> IF(ISERROR(F797),NA(),AI797)</f>
        <v>#N/A</v>
      </c>
      <c r="C797" s="71"/>
      <c r="D797" s="104"/>
      <c r="E797" s="99"/>
      <c r="F797" s="102" t="e">
        <f t="shared" si="243"/>
        <v>#N/A</v>
      </c>
      <c r="G797" s="103" t="str">
        <f>IF(D797="","",(D797+G796)*(1+((1+'Retirement Calculator'!$B$56)^(1/12)-1)))</f>
        <v/>
      </c>
      <c r="H797" s="55" t="str">
        <f>IF(C797="","",FV((1+'Retirement Calculator'!$B$56)^(1/12)-1,AI797,-C797,,0))</f>
        <v/>
      </c>
      <c r="I797" s="71"/>
      <c r="J797" s="99"/>
      <c r="K797" s="99"/>
      <c r="L797" s="102" t="e">
        <f t="shared" si="244"/>
        <v>#N/A</v>
      </c>
      <c r="M797" s="12" t="str">
        <f>IF(I797="","",FV((1+'Retirement Calculator'!$B$57)^(1/12)-1,AR797,-I797,,0))</f>
        <v/>
      </c>
      <c r="N797" s="12" t="str">
        <f>IF(J797="","",(J797+N796)*(1+((1+'Retirement Calculator'!$B$57)^(1/12)-1)))</f>
        <v/>
      </c>
      <c r="O797" s="71"/>
      <c r="P797" s="71"/>
      <c r="Q797" s="99"/>
      <c r="R797" s="69" t="e">
        <f t="shared" si="245"/>
        <v>#N/A</v>
      </c>
      <c r="S797" s="12" t="str">
        <f>IF(O797="","",FV((1+'Retirement Calculator'!$B$58)^(1/12)-1,BA797,-O797,,0))</f>
        <v/>
      </c>
      <c r="T797" s="43" t="str">
        <f>IF(P797="","",(P797+T796)*(1+((1+'Retirement Calculator'!$B$58)^(1/12)-1)))</f>
        <v/>
      </c>
      <c r="U797" s="71"/>
      <c r="V797" s="99"/>
      <c r="W797" s="108" t="str">
        <f>IF(U797="","",(U797+W796)*(1+((1+'Retirement Calculator'!$C$65)^(1/12)-1)))</f>
        <v/>
      </c>
      <c r="X797" s="73">
        <f t="shared" si="240"/>
        <v>0</v>
      </c>
      <c r="Y797" s="83" t="str">
        <f>IF(ISERROR(B797),"",SUM($X$5:X797))</f>
        <v/>
      </c>
      <c r="Z797" s="73">
        <f t="shared" si="241"/>
        <v>0</v>
      </c>
      <c r="AA797" s="83" t="str">
        <f>IF(ISERROR(B797),"",IF(Z797=0,NA(),SUM($Z$5:Z797)))</f>
        <v/>
      </c>
      <c r="AB797" s="83">
        <f t="shared" si="242"/>
        <v>0</v>
      </c>
      <c r="AC797" s="83" t="str">
        <f>IF(ISERROR(B797),"",IF(AB797=0,NA(),SUM($AB$5:AB797)))</f>
        <v/>
      </c>
      <c r="AD797" s="68" t="str">
        <f>IF(ISERROR(AI797),"",IF(AG797=AG796+1,AD796*(1+'Retirement Calculator'!$B$6),AD796))</f>
        <v/>
      </c>
      <c r="AE797" s="135"/>
      <c r="AF797" s="83" t="str">
        <f>IF(AE797="","",NPER((1+'Retirement Calculator'!$B$15)/(1+'Retirement Calculator'!$B$14)-1,-12*AE797,AA797,,1))</f>
        <v/>
      </c>
      <c r="AG797" s="129" t="str">
        <f t="shared" si="246"/>
        <v/>
      </c>
      <c r="AH797" s="43" t="e">
        <f t="shared" si="247"/>
        <v>#N/A</v>
      </c>
      <c r="AI797" s="43" t="e">
        <f>IF(AI796&lt;'Retirement Calculator'!$B$68,AI796+1,NA())</f>
        <v>#N/A</v>
      </c>
      <c r="AJ797" s="47" t="str">
        <f>IF(ISERROR(AI797),"",IF(AG797=AG796+1,AJ796*(1+'Retirement Calculator'!$B$67),AJ796))</f>
        <v/>
      </c>
      <c r="AK797" s="43" t="e">
        <f>IF(ISERROR(AJ797),"",FV((1+'Retirement Calculator'!$B$56)^(1/12)-1,AI797,-AJ797,,0))</f>
        <v>#N/A</v>
      </c>
      <c r="AL797" s="47">
        <f>SUM($AJ$5:AJ797)</f>
        <v>15743347.467671828</v>
      </c>
      <c r="AN797" s="43" t="str">
        <f>IF(C797="","",SUM($C$5:C797))</f>
        <v/>
      </c>
      <c r="AP797" s="43" t="str">
        <f t="shared" si="248"/>
        <v/>
      </c>
      <c r="AQ797" s="43" t="e">
        <f t="shared" si="249"/>
        <v>#N/A</v>
      </c>
      <c r="AR797" s="43" t="e">
        <f>IF(AR796&lt;'Retirement Calculator'!$B$68,AR796+1,NA())</f>
        <v>#N/A</v>
      </c>
      <c r="AS797" s="45" t="str">
        <f>IF(ISERROR(AR797),"",IF(AP797=AP796+1,AS796*(1+'Retirement Calculator'!$B$67),AS796))</f>
        <v/>
      </c>
      <c r="AT797" s="43" t="e">
        <f>IF(ISERROR(AS797),"",FV((1+'Retirement Calculator'!$B$57)^(1/12)-1,AR797,-AS797,,0))</f>
        <v>#N/A</v>
      </c>
      <c r="AU797" s="47" t="e">
        <f>SUM($AJ$5:AS797)</f>
        <v>#N/A</v>
      </c>
      <c r="AW797" s="43" t="str">
        <f>IF(I797="","",SUM($I$5:I797))</f>
        <v/>
      </c>
      <c r="AY797" s="43" t="str">
        <f t="shared" si="250"/>
        <v/>
      </c>
      <c r="AZ797" s="43" t="e">
        <f t="shared" si="251"/>
        <v>#N/A</v>
      </c>
      <c r="BA797" s="43" t="e">
        <f>IF(BA796&lt;'Retirement Calculator'!$B$68,BA796+1,NA())</f>
        <v>#N/A</v>
      </c>
      <c r="BB797" s="45" t="str">
        <f>IF(ISERROR(BA797),"",IF(AY797=AY796+1,BB796*(1+'Retirement Calculator'!$B$67),BB796))</f>
        <v/>
      </c>
      <c r="BC797" s="43" t="e">
        <f>IF(ISERROR(BB797),"",FV((1+'Retirement Calculator'!$B$58)^(1/12)-1,BA797,-BB797,,0))</f>
        <v>#N/A</v>
      </c>
      <c r="BD797" s="47" t="e">
        <f>SUM($AJ$5:BB797)</f>
        <v>#N/A</v>
      </c>
      <c r="BF797" s="43" t="str">
        <f>IF(O797="","",SUM($O$5:O797))</f>
        <v/>
      </c>
      <c r="BH797" s="43" t="str">
        <f t="shared" si="252"/>
        <v/>
      </c>
      <c r="BI797" s="43" t="e">
        <f t="shared" si="253"/>
        <v>#N/A</v>
      </c>
      <c r="BJ797" s="43" t="e">
        <f>IF(BJ796&lt;'Retirement Calculator'!$B$68,BJ796+1,NA())</f>
        <v>#N/A</v>
      </c>
      <c r="BM797" s="43" t="str">
        <f t="shared" si="254"/>
        <v/>
      </c>
      <c r="BN797" s="43" t="e">
        <f t="shared" si="255"/>
        <v>#N/A</v>
      </c>
      <c r="BO797" s="43" t="e">
        <f>IF(BO796&lt;'Retirement Calculator'!$B$68,BO796+1,NA())</f>
        <v>#N/A</v>
      </c>
      <c r="BR797" s="43" t="str">
        <f t="shared" si="256"/>
        <v/>
      </c>
      <c r="BS797" s="43" t="e">
        <f t="shared" si="257"/>
        <v>#N/A</v>
      </c>
      <c r="BT797" s="43" t="e">
        <f>IF(BT796&lt;'Retirement Calculator'!$B$68,BT796+1,NA())</f>
        <v>#N/A</v>
      </c>
      <c r="BW797" s="43" t="str">
        <f t="shared" si="258"/>
        <v/>
      </c>
      <c r="BX797" s="43" t="e">
        <f t="shared" si="259"/>
        <v>#N/A</v>
      </c>
      <c r="BY797" s="43" t="e">
        <f>IF(BY796&lt;'Retirement Calculator'!$B$68,BY796+1,NA())</f>
        <v>#N/A</v>
      </c>
    </row>
    <row r="798" spans="1:77">
      <c r="A798" s="44"/>
      <c r="B798" s="12" t="e">
        <f xml:space="preserve"> IF(ISERROR(F798),NA(),AI798)</f>
        <v>#N/A</v>
      </c>
      <c r="C798" s="71"/>
      <c r="D798" s="104"/>
      <c r="E798" s="99"/>
      <c r="F798" s="102" t="e">
        <f t="shared" si="243"/>
        <v>#N/A</v>
      </c>
      <c r="G798" s="103" t="str">
        <f>IF(D798="","",(D798+G797)*(1+((1+'Retirement Calculator'!$B$56)^(1/12)-1)))</f>
        <v/>
      </c>
      <c r="H798" s="55" t="str">
        <f>IF(C798="","",FV((1+'Retirement Calculator'!$B$56)^(1/12)-1,AI798,-C798,,0))</f>
        <v/>
      </c>
      <c r="I798" s="71"/>
      <c r="J798" s="99"/>
      <c r="K798" s="99"/>
      <c r="L798" s="102" t="e">
        <f t="shared" si="244"/>
        <v>#N/A</v>
      </c>
      <c r="M798" s="12" t="str">
        <f>IF(I798="","",FV((1+'Retirement Calculator'!$B$57)^(1/12)-1,AR798,-I798,,0))</f>
        <v/>
      </c>
      <c r="N798" s="12" t="str">
        <f>IF(J798="","",(J798+N797)*(1+((1+'Retirement Calculator'!$B$57)^(1/12)-1)))</f>
        <v/>
      </c>
      <c r="O798" s="71"/>
      <c r="P798" s="71"/>
      <c r="Q798" s="99"/>
      <c r="R798" s="69" t="e">
        <f t="shared" si="245"/>
        <v>#N/A</v>
      </c>
      <c r="S798" s="12" t="str">
        <f>IF(O798="","",FV((1+'Retirement Calculator'!$B$58)^(1/12)-1,BA798,-O798,,0))</f>
        <v/>
      </c>
      <c r="T798" s="43" t="str">
        <f>IF(P798="","",(P798+T797)*(1+((1+'Retirement Calculator'!$B$58)^(1/12)-1)))</f>
        <v/>
      </c>
      <c r="U798" s="71"/>
      <c r="V798" s="99"/>
      <c r="W798" s="108" t="str">
        <f>IF(U798="","",(U798+W797)*(1+((1+'Retirement Calculator'!$C$65)^(1/12)-1)))</f>
        <v/>
      </c>
      <c r="X798" s="73">
        <f t="shared" si="240"/>
        <v>0</v>
      </c>
      <c r="Y798" s="83" t="str">
        <f>IF(ISERROR(B798),"",SUM($X$5:X798))</f>
        <v/>
      </c>
      <c r="Z798" s="73">
        <f t="shared" si="241"/>
        <v>0</v>
      </c>
      <c r="AA798" s="83" t="str">
        <f>IF(ISERROR(B798),"",IF(Z798=0,NA(),SUM($Z$5:Z798)))</f>
        <v/>
      </c>
      <c r="AB798" s="83">
        <f t="shared" si="242"/>
        <v>0</v>
      </c>
      <c r="AC798" s="83" t="str">
        <f>IF(ISERROR(B798),"",IF(AB798=0,NA(),SUM($AB$5:AB798)))</f>
        <v/>
      </c>
      <c r="AD798" s="68" t="str">
        <f>IF(ISERROR(AI798),"",IF(AG798=AG797+1,AD797*(1+'Retirement Calculator'!$B$6),AD797))</f>
        <v/>
      </c>
      <c r="AE798" s="135"/>
      <c r="AF798" s="83" t="str">
        <f>IF(AE798="","",NPER((1+'Retirement Calculator'!$B$15)/(1+'Retirement Calculator'!$B$14)-1,-12*AE798,AA798,,1))</f>
        <v/>
      </c>
      <c r="AG798" s="129" t="str">
        <f t="shared" si="246"/>
        <v/>
      </c>
      <c r="AH798" s="43" t="e">
        <f t="shared" si="247"/>
        <v>#N/A</v>
      </c>
      <c r="AI798" s="43" t="e">
        <f>IF(AI797&lt;'Retirement Calculator'!$B$68,AI797+1,NA())</f>
        <v>#N/A</v>
      </c>
      <c r="AJ798" s="47" t="str">
        <f>IF(ISERROR(AI798),"",IF(AG798=AG797+1,AJ797*(1+'Retirement Calculator'!$B$67),AJ797))</f>
        <v/>
      </c>
      <c r="AK798" s="43" t="e">
        <f>IF(ISERROR(AJ798),"",FV((1+'Retirement Calculator'!$B$56)^(1/12)-1,AI798,-AJ798,,0))</f>
        <v>#N/A</v>
      </c>
      <c r="AL798" s="47">
        <f>SUM($AJ$5:AJ798)</f>
        <v>15743347.467671828</v>
      </c>
      <c r="AN798" s="43" t="str">
        <f>IF(C798="","",SUM($C$5:C798))</f>
        <v/>
      </c>
      <c r="AP798" s="43" t="str">
        <f t="shared" si="248"/>
        <v/>
      </c>
      <c r="AQ798" s="43" t="e">
        <f t="shared" si="249"/>
        <v>#N/A</v>
      </c>
      <c r="AR798" s="43" t="e">
        <f>IF(AR797&lt;'Retirement Calculator'!$B$68,AR797+1,NA())</f>
        <v>#N/A</v>
      </c>
      <c r="AS798" s="45" t="str">
        <f>IF(ISERROR(AR798),"",IF(AP798=AP797+1,AS797*(1+'Retirement Calculator'!$B$67),AS797))</f>
        <v/>
      </c>
      <c r="AT798" s="43" t="e">
        <f>IF(ISERROR(AS798),"",FV((1+'Retirement Calculator'!$B$57)^(1/12)-1,AR798,-AS798,,0))</f>
        <v>#N/A</v>
      </c>
      <c r="AU798" s="47" t="e">
        <f>SUM($AJ$5:AS798)</f>
        <v>#N/A</v>
      </c>
      <c r="AW798" s="43" t="str">
        <f>IF(I798="","",SUM($I$5:I798))</f>
        <v/>
      </c>
      <c r="AY798" s="43" t="str">
        <f t="shared" si="250"/>
        <v/>
      </c>
      <c r="AZ798" s="43" t="e">
        <f t="shared" si="251"/>
        <v>#N/A</v>
      </c>
      <c r="BA798" s="43" t="e">
        <f>IF(BA797&lt;'Retirement Calculator'!$B$68,BA797+1,NA())</f>
        <v>#N/A</v>
      </c>
      <c r="BB798" s="45" t="str">
        <f>IF(ISERROR(BA798),"",IF(AY798=AY797+1,BB797*(1+'Retirement Calculator'!$B$67),BB797))</f>
        <v/>
      </c>
      <c r="BC798" s="43" t="e">
        <f>IF(ISERROR(BB798),"",FV((1+'Retirement Calculator'!$B$58)^(1/12)-1,BA798,-BB798,,0))</f>
        <v>#N/A</v>
      </c>
      <c r="BD798" s="47" t="e">
        <f>SUM($AJ$5:BB798)</f>
        <v>#N/A</v>
      </c>
      <c r="BF798" s="43" t="str">
        <f>IF(O798="","",SUM($O$5:O798))</f>
        <v/>
      </c>
      <c r="BH798" s="43" t="str">
        <f t="shared" si="252"/>
        <v/>
      </c>
      <c r="BI798" s="43" t="e">
        <f t="shared" si="253"/>
        <v>#N/A</v>
      </c>
      <c r="BJ798" s="43" t="e">
        <f>IF(BJ797&lt;'Retirement Calculator'!$B$68,BJ797+1,NA())</f>
        <v>#N/A</v>
      </c>
      <c r="BM798" s="43" t="str">
        <f t="shared" si="254"/>
        <v/>
      </c>
      <c r="BN798" s="43" t="e">
        <f t="shared" si="255"/>
        <v>#N/A</v>
      </c>
      <c r="BO798" s="43" t="e">
        <f>IF(BO797&lt;'Retirement Calculator'!$B$68,BO797+1,NA())</f>
        <v>#N/A</v>
      </c>
      <c r="BR798" s="43" t="str">
        <f t="shared" si="256"/>
        <v/>
      </c>
      <c r="BS798" s="43" t="e">
        <f t="shared" si="257"/>
        <v>#N/A</v>
      </c>
      <c r="BT798" s="43" t="e">
        <f>IF(BT797&lt;'Retirement Calculator'!$B$68,BT797+1,NA())</f>
        <v>#N/A</v>
      </c>
      <c r="BW798" s="43" t="str">
        <f t="shared" si="258"/>
        <v/>
      </c>
      <c r="BX798" s="43" t="e">
        <f t="shared" si="259"/>
        <v>#N/A</v>
      </c>
      <c r="BY798" s="43" t="e">
        <f>IF(BY797&lt;'Retirement Calculator'!$B$68,BY797+1,NA())</f>
        <v>#N/A</v>
      </c>
    </row>
    <row r="799" spans="1:77">
      <c r="A799" s="44"/>
      <c r="B799" s="12" t="e">
        <f xml:space="preserve"> IF(ISERROR(F799),NA(),AI799)</f>
        <v>#N/A</v>
      </c>
      <c r="C799" s="71"/>
      <c r="D799" s="104"/>
      <c r="E799" s="99"/>
      <c r="F799" s="102" t="e">
        <f t="shared" si="243"/>
        <v>#N/A</v>
      </c>
      <c r="G799" s="103" t="str">
        <f>IF(D799="","",(D799+G798)*(1+((1+'Retirement Calculator'!$B$56)^(1/12)-1)))</f>
        <v/>
      </c>
      <c r="H799" s="55" t="str">
        <f>IF(C799="","",FV((1+'Retirement Calculator'!$B$56)^(1/12)-1,AI799,-C799,,0))</f>
        <v/>
      </c>
      <c r="I799" s="71"/>
      <c r="J799" s="99"/>
      <c r="K799" s="99"/>
      <c r="L799" s="102" t="e">
        <f t="shared" si="244"/>
        <v>#N/A</v>
      </c>
      <c r="M799" s="12" t="str">
        <f>IF(I799="","",FV((1+'Retirement Calculator'!$B$57)^(1/12)-1,AR799,-I799,,0))</f>
        <v/>
      </c>
      <c r="N799" s="12" t="str">
        <f>IF(J799="","",(J799+N798)*(1+((1+'Retirement Calculator'!$B$57)^(1/12)-1)))</f>
        <v/>
      </c>
      <c r="O799" s="71"/>
      <c r="P799" s="71"/>
      <c r="Q799" s="99"/>
      <c r="R799" s="69" t="e">
        <f t="shared" si="245"/>
        <v>#N/A</v>
      </c>
      <c r="S799" s="12" t="str">
        <f>IF(O799="","",FV((1+'Retirement Calculator'!$B$58)^(1/12)-1,BA799,-O799,,0))</f>
        <v/>
      </c>
      <c r="T799" s="43" t="str">
        <f>IF(P799="","",(P799+T798)*(1+((1+'Retirement Calculator'!$B$58)^(1/12)-1)))</f>
        <v/>
      </c>
      <c r="U799" s="71"/>
      <c r="V799" s="99"/>
      <c r="W799" s="108" t="str">
        <f>IF(U799="","",(U799+W798)*(1+((1+'Retirement Calculator'!$C$65)^(1/12)-1)))</f>
        <v/>
      </c>
      <c r="X799" s="73">
        <f t="shared" si="240"/>
        <v>0</v>
      </c>
      <c r="Y799" s="83" t="str">
        <f>IF(ISERROR(B799),"",SUM($X$5:X799))</f>
        <v/>
      </c>
      <c r="Z799" s="73">
        <f t="shared" si="241"/>
        <v>0</v>
      </c>
      <c r="AA799" s="83" t="str">
        <f>IF(ISERROR(B799),"",IF(Z799=0,NA(),SUM($Z$5:Z799)))</f>
        <v/>
      </c>
      <c r="AB799" s="83">
        <f t="shared" si="242"/>
        <v>0</v>
      </c>
      <c r="AC799" s="83" t="str">
        <f>IF(ISERROR(B799),"",IF(AB799=0,NA(),SUM($AB$5:AB799)))</f>
        <v/>
      </c>
      <c r="AD799" s="68" t="str">
        <f>IF(ISERROR(AI799),"",IF(AG799=AG798+1,AD798*(1+'Retirement Calculator'!$B$6),AD798))</f>
        <v/>
      </c>
      <c r="AE799" s="135"/>
      <c r="AF799" s="83" t="str">
        <f>IF(AE799="","",NPER((1+'Retirement Calculator'!$B$15)/(1+'Retirement Calculator'!$B$14)-1,-12*AE799,AA799,,1))</f>
        <v/>
      </c>
      <c r="AG799" s="129" t="str">
        <f t="shared" si="246"/>
        <v/>
      </c>
      <c r="AH799" s="43" t="e">
        <f t="shared" si="247"/>
        <v>#N/A</v>
      </c>
      <c r="AI799" s="43" t="e">
        <f>IF(AI798&lt;'Retirement Calculator'!$B$68,AI798+1,NA())</f>
        <v>#N/A</v>
      </c>
      <c r="AJ799" s="47" t="str">
        <f>IF(ISERROR(AI799),"",IF(AG799=AG798+1,AJ798*(1+'Retirement Calculator'!$B$67),AJ798))</f>
        <v/>
      </c>
      <c r="AK799" s="43" t="e">
        <f>IF(ISERROR(AJ799),"",FV((1+'Retirement Calculator'!$B$56)^(1/12)-1,AI799,-AJ799,,0))</f>
        <v>#N/A</v>
      </c>
      <c r="AL799" s="47">
        <f>SUM($AJ$5:AJ799)</f>
        <v>15743347.467671828</v>
      </c>
      <c r="AN799" s="43" t="str">
        <f>IF(C799="","",SUM($C$5:C799))</f>
        <v/>
      </c>
      <c r="AP799" s="43" t="str">
        <f t="shared" si="248"/>
        <v/>
      </c>
      <c r="AQ799" s="43" t="e">
        <f t="shared" si="249"/>
        <v>#N/A</v>
      </c>
      <c r="AR799" s="43" t="e">
        <f>IF(AR798&lt;'Retirement Calculator'!$B$68,AR798+1,NA())</f>
        <v>#N/A</v>
      </c>
      <c r="AS799" s="45" t="str">
        <f>IF(ISERROR(AR799),"",IF(AP799=AP798+1,AS798*(1+'Retirement Calculator'!$B$67),AS798))</f>
        <v/>
      </c>
      <c r="AT799" s="43" t="e">
        <f>IF(ISERROR(AS799),"",FV((1+'Retirement Calculator'!$B$57)^(1/12)-1,AR799,-AS799,,0))</f>
        <v>#N/A</v>
      </c>
      <c r="AU799" s="47" t="e">
        <f>SUM($AJ$5:AS799)</f>
        <v>#N/A</v>
      </c>
      <c r="AW799" s="43" t="str">
        <f>IF(I799="","",SUM($I$5:I799))</f>
        <v/>
      </c>
      <c r="AY799" s="43" t="str">
        <f t="shared" si="250"/>
        <v/>
      </c>
      <c r="AZ799" s="43" t="e">
        <f t="shared" si="251"/>
        <v>#N/A</v>
      </c>
      <c r="BA799" s="43" t="e">
        <f>IF(BA798&lt;'Retirement Calculator'!$B$68,BA798+1,NA())</f>
        <v>#N/A</v>
      </c>
      <c r="BB799" s="45" t="str">
        <f>IF(ISERROR(BA799),"",IF(AY799=AY798+1,BB798*(1+'Retirement Calculator'!$B$67),BB798))</f>
        <v/>
      </c>
      <c r="BC799" s="43" t="e">
        <f>IF(ISERROR(BB799),"",FV((1+'Retirement Calculator'!$B$58)^(1/12)-1,BA799,-BB799,,0))</f>
        <v>#N/A</v>
      </c>
      <c r="BD799" s="47" t="e">
        <f>SUM($AJ$5:BB799)</f>
        <v>#N/A</v>
      </c>
      <c r="BF799" s="43" t="str">
        <f>IF(O799="","",SUM($O$5:O799))</f>
        <v/>
      </c>
      <c r="BH799" s="43" t="str">
        <f t="shared" si="252"/>
        <v/>
      </c>
      <c r="BI799" s="43" t="e">
        <f t="shared" si="253"/>
        <v>#N/A</v>
      </c>
      <c r="BJ799" s="43" t="e">
        <f>IF(BJ798&lt;'Retirement Calculator'!$B$68,BJ798+1,NA())</f>
        <v>#N/A</v>
      </c>
      <c r="BM799" s="43" t="str">
        <f t="shared" si="254"/>
        <v/>
      </c>
      <c r="BN799" s="43" t="e">
        <f t="shared" si="255"/>
        <v>#N/A</v>
      </c>
      <c r="BO799" s="43" t="e">
        <f>IF(BO798&lt;'Retirement Calculator'!$B$68,BO798+1,NA())</f>
        <v>#N/A</v>
      </c>
      <c r="BR799" s="43" t="str">
        <f t="shared" si="256"/>
        <v/>
      </c>
      <c r="BS799" s="43" t="e">
        <f t="shared" si="257"/>
        <v>#N/A</v>
      </c>
      <c r="BT799" s="43" t="e">
        <f>IF(BT798&lt;'Retirement Calculator'!$B$68,BT798+1,NA())</f>
        <v>#N/A</v>
      </c>
      <c r="BW799" s="43" t="str">
        <f t="shared" si="258"/>
        <v/>
      </c>
      <c r="BX799" s="43" t="e">
        <f t="shared" si="259"/>
        <v>#N/A</v>
      </c>
      <c r="BY799" s="43" t="e">
        <f>IF(BY798&lt;'Retirement Calculator'!$B$68,BY798+1,NA())</f>
        <v>#N/A</v>
      </c>
    </row>
    <row r="800" spans="1:77">
      <c r="A800" s="44"/>
      <c r="B800" s="12" t="e">
        <f xml:space="preserve"> IF(ISERROR(F800),NA(),AI800)</f>
        <v>#N/A</v>
      </c>
      <c r="C800" s="71"/>
      <c r="D800" s="104"/>
      <c r="E800" s="99"/>
      <c r="F800" s="102" t="e">
        <f t="shared" si="243"/>
        <v>#N/A</v>
      </c>
      <c r="G800" s="103" t="str">
        <f>IF(D800="","",(D800+G799)*(1+((1+'Retirement Calculator'!$B$56)^(1/12)-1)))</f>
        <v/>
      </c>
      <c r="H800" s="55" t="str">
        <f>IF(C800="","",FV((1+'Retirement Calculator'!$B$56)^(1/12)-1,AI800,-C800,,0))</f>
        <v/>
      </c>
      <c r="I800" s="71"/>
      <c r="J800" s="99"/>
      <c r="K800" s="99"/>
      <c r="L800" s="102" t="e">
        <f t="shared" si="244"/>
        <v>#N/A</v>
      </c>
      <c r="M800" s="12" t="str">
        <f>IF(I800="","",FV((1+'Retirement Calculator'!$B$57)^(1/12)-1,AR800,-I800,,0))</f>
        <v/>
      </c>
      <c r="N800" s="12" t="str">
        <f>IF(J800="","",(J800+N799)*(1+((1+'Retirement Calculator'!$B$57)^(1/12)-1)))</f>
        <v/>
      </c>
      <c r="O800" s="71"/>
      <c r="P800" s="71"/>
      <c r="Q800" s="99"/>
      <c r="R800" s="69" t="e">
        <f t="shared" si="245"/>
        <v>#N/A</v>
      </c>
      <c r="S800" s="12" t="str">
        <f>IF(O800="","",FV((1+'Retirement Calculator'!$B$58)^(1/12)-1,BA800,-O800,,0))</f>
        <v/>
      </c>
      <c r="T800" s="43" t="str">
        <f>IF(P800="","",(P800+T799)*(1+((1+'Retirement Calculator'!$B$58)^(1/12)-1)))</f>
        <v/>
      </c>
      <c r="U800" s="71"/>
      <c r="V800" s="99"/>
      <c r="W800" s="108" t="str">
        <f>IF(U800="","",(U800+W799)*(1+((1+'Retirement Calculator'!$C$65)^(1/12)-1)))</f>
        <v/>
      </c>
      <c r="X800" s="73">
        <f t="shared" si="240"/>
        <v>0</v>
      </c>
      <c r="Y800" s="83" t="str">
        <f>IF(ISERROR(B800),"",SUM($X$5:X800))</f>
        <v/>
      </c>
      <c r="Z800" s="73">
        <f t="shared" si="241"/>
        <v>0</v>
      </c>
      <c r="AA800" s="83" t="str">
        <f>IF(ISERROR(B800),"",IF(Z800=0,NA(),SUM($Z$5:Z800)))</f>
        <v/>
      </c>
      <c r="AB800" s="83">
        <f t="shared" si="242"/>
        <v>0</v>
      </c>
      <c r="AC800" s="83" t="str">
        <f>IF(ISERROR(B800),"",IF(AB800=0,NA(),SUM($AB$5:AB800)))</f>
        <v/>
      </c>
      <c r="AD800" s="68" t="str">
        <f>IF(ISERROR(AI800),"",IF(AG800=AG799+1,AD799*(1+'Retirement Calculator'!$B$6),AD799))</f>
        <v/>
      </c>
      <c r="AE800" s="135"/>
      <c r="AF800" s="83" t="str">
        <f>IF(AE800="","",NPER((1+'Retirement Calculator'!$B$15)/(1+'Retirement Calculator'!$B$14)-1,-12*AE800,AA800,,1))</f>
        <v/>
      </c>
      <c r="AG800" s="129" t="str">
        <f t="shared" si="246"/>
        <v/>
      </c>
      <c r="AH800" s="43" t="e">
        <f t="shared" si="247"/>
        <v>#N/A</v>
      </c>
      <c r="AI800" s="43" t="e">
        <f>IF(AI799&lt;'Retirement Calculator'!$B$68,AI799+1,NA())</f>
        <v>#N/A</v>
      </c>
      <c r="AJ800" s="47" t="str">
        <f>IF(ISERROR(AI800),"",IF(AG800=AG799+1,AJ799*(1+'Retirement Calculator'!$B$67),AJ799))</f>
        <v/>
      </c>
      <c r="AK800" s="43" t="e">
        <f>IF(ISERROR(AJ800),"",FV((1+'Retirement Calculator'!$B$56)^(1/12)-1,AI800,-AJ800,,0))</f>
        <v>#N/A</v>
      </c>
      <c r="AL800" s="47">
        <f>SUM($AJ$5:AJ800)</f>
        <v>15743347.467671828</v>
      </c>
      <c r="AN800" s="43" t="str">
        <f>IF(C800="","",SUM($C$5:C800))</f>
        <v/>
      </c>
      <c r="AP800" s="43" t="str">
        <f t="shared" si="248"/>
        <v/>
      </c>
      <c r="AQ800" s="43" t="e">
        <f t="shared" si="249"/>
        <v>#N/A</v>
      </c>
      <c r="AR800" s="43" t="e">
        <f>IF(AR799&lt;'Retirement Calculator'!$B$68,AR799+1,NA())</f>
        <v>#N/A</v>
      </c>
      <c r="AS800" s="45" t="str">
        <f>IF(ISERROR(AR800),"",IF(AP800=AP799+1,AS799*(1+'Retirement Calculator'!$B$67),AS799))</f>
        <v/>
      </c>
      <c r="AT800" s="43" t="e">
        <f>IF(ISERROR(AS800),"",FV((1+'Retirement Calculator'!$B$57)^(1/12)-1,AR800,-AS800,,0))</f>
        <v>#N/A</v>
      </c>
      <c r="AU800" s="47" t="e">
        <f>SUM($AJ$5:AS800)</f>
        <v>#N/A</v>
      </c>
      <c r="AW800" s="43" t="str">
        <f>IF(I800="","",SUM($I$5:I800))</f>
        <v/>
      </c>
      <c r="AY800" s="43" t="str">
        <f t="shared" si="250"/>
        <v/>
      </c>
      <c r="AZ800" s="43" t="e">
        <f t="shared" si="251"/>
        <v>#N/A</v>
      </c>
      <c r="BA800" s="43" t="e">
        <f>IF(BA799&lt;'Retirement Calculator'!$B$68,BA799+1,NA())</f>
        <v>#N/A</v>
      </c>
      <c r="BB800" s="45" t="str">
        <f>IF(ISERROR(BA800),"",IF(AY800=AY799+1,BB799*(1+'Retirement Calculator'!$B$67),BB799))</f>
        <v/>
      </c>
      <c r="BC800" s="43" t="e">
        <f>IF(ISERROR(BB800),"",FV((1+'Retirement Calculator'!$B$58)^(1/12)-1,BA800,-BB800,,0))</f>
        <v>#N/A</v>
      </c>
      <c r="BD800" s="47" t="e">
        <f>SUM($AJ$5:BB800)</f>
        <v>#N/A</v>
      </c>
      <c r="BF800" s="43" t="str">
        <f>IF(O800="","",SUM($O$5:O800))</f>
        <v/>
      </c>
      <c r="BH800" s="43" t="str">
        <f t="shared" si="252"/>
        <v/>
      </c>
      <c r="BI800" s="43" t="e">
        <f t="shared" si="253"/>
        <v>#N/A</v>
      </c>
      <c r="BJ800" s="43" t="e">
        <f>IF(BJ799&lt;'Retirement Calculator'!$B$68,BJ799+1,NA())</f>
        <v>#N/A</v>
      </c>
      <c r="BM800" s="43" t="str">
        <f t="shared" si="254"/>
        <v/>
      </c>
      <c r="BN800" s="43" t="e">
        <f t="shared" si="255"/>
        <v>#N/A</v>
      </c>
      <c r="BO800" s="43" t="e">
        <f>IF(BO799&lt;'Retirement Calculator'!$B$68,BO799+1,NA())</f>
        <v>#N/A</v>
      </c>
      <c r="BR800" s="43" t="str">
        <f t="shared" si="256"/>
        <v/>
      </c>
      <c r="BS800" s="43" t="e">
        <f t="shared" si="257"/>
        <v>#N/A</v>
      </c>
      <c r="BT800" s="43" t="e">
        <f>IF(BT799&lt;'Retirement Calculator'!$B$68,BT799+1,NA())</f>
        <v>#N/A</v>
      </c>
      <c r="BW800" s="43" t="str">
        <f t="shared" si="258"/>
        <v/>
      </c>
      <c r="BX800" s="43" t="e">
        <f t="shared" si="259"/>
        <v>#N/A</v>
      </c>
      <c r="BY800" s="43" t="e">
        <f>IF(BY799&lt;'Retirement Calculator'!$B$68,BY799+1,NA())</f>
        <v>#N/A</v>
      </c>
    </row>
    <row r="801" spans="1:77">
      <c r="A801" s="44"/>
      <c r="B801" s="12" t="e">
        <f xml:space="preserve"> IF(ISERROR(F801),NA(),AI801)</f>
        <v>#N/A</v>
      </c>
      <c r="C801" s="71"/>
      <c r="D801" s="104"/>
      <c r="E801" s="99"/>
      <c r="F801" s="102" t="e">
        <f t="shared" si="243"/>
        <v>#N/A</v>
      </c>
      <c r="G801" s="103" t="str">
        <f>IF(D801="","",(D801+G800)*(1+((1+'Retirement Calculator'!$B$56)^(1/12)-1)))</f>
        <v/>
      </c>
      <c r="H801" s="55" t="str">
        <f>IF(C801="","",FV((1+'Retirement Calculator'!$B$56)^(1/12)-1,AI801,-C801,,0))</f>
        <v/>
      </c>
      <c r="I801" s="71"/>
      <c r="J801" s="99"/>
      <c r="K801" s="99"/>
      <c r="L801" s="102" t="e">
        <f t="shared" si="244"/>
        <v>#N/A</v>
      </c>
      <c r="M801" s="12" t="str">
        <f>IF(I801="","",FV((1+'Retirement Calculator'!$B$57)^(1/12)-1,AR801,-I801,,0))</f>
        <v/>
      </c>
      <c r="N801" s="12" t="str">
        <f>IF(J801="","",(J801+N800)*(1+((1+'Retirement Calculator'!$B$57)^(1/12)-1)))</f>
        <v/>
      </c>
      <c r="O801" s="71"/>
      <c r="P801" s="71"/>
      <c r="Q801" s="99"/>
      <c r="R801" s="69" t="e">
        <f t="shared" si="245"/>
        <v>#N/A</v>
      </c>
      <c r="S801" s="12" t="str">
        <f>IF(O801="","",FV((1+'Retirement Calculator'!$B$58)^(1/12)-1,BA801,-O801,,0))</f>
        <v/>
      </c>
      <c r="T801" s="43" t="str">
        <f>IF(P801="","",(P801+T800)*(1+((1+'Retirement Calculator'!$B$58)^(1/12)-1)))</f>
        <v/>
      </c>
      <c r="U801" s="71"/>
      <c r="V801" s="99"/>
      <c r="W801" s="108" t="str">
        <f>IF(U801="","",(U801+W800)*(1+((1+'Retirement Calculator'!$C$65)^(1/12)-1)))</f>
        <v/>
      </c>
      <c r="X801" s="73">
        <f t="shared" si="240"/>
        <v>0</v>
      </c>
      <c r="Y801" s="83" t="str">
        <f>IF(ISERROR(B801),"",SUM($X$5:X801))</f>
        <v/>
      </c>
      <c r="Z801" s="73">
        <f t="shared" si="241"/>
        <v>0</v>
      </c>
      <c r="AA801" s="83" t="str">
        <f>IF(ISERROR(B801),"",IF(Z801=0,NA(),SUM($Z$5:Z801)))</f>
        <v/>
      </c>
      <c r="AB801" s="83">
        <f t="shared" si="242"/>
        <v>0</v>
      </c>
      <c r="AC801" s="83" t="str">
        <f>IF(ISERROR(B801),"",IF(AB801=0,NA(),SUM($AB$5:AB801)))</f>
        <v/>
      </c>
      <c r="AD801" s="68" t="str">
        <f>IF(ISERROR(AI801),"",IF(AG801=AG800+1,AD800*(1+'Retirement Calculator'!$B$6),AD800))</f>
        <v/>
      </c>
      <c r="AE801" s="135"/>
      <c r="AF801" s="83" t="str">
        <f>IF(AE801="","",NPER((1+'Retirement Calculator'!$B$15)/(1+'Retirement Calculator'!$B$14)-1,-12*AE801,AA801,,1))</f>
        <v/>
      </c>
      <c r="AG801" s="129" t="str">
        <f t="shared" si="246"/>
        <v/>
      </c>
      <c r="AH801" s="43" t="e">
        <f t="shared" si="247"/>
        <v>#N/A</v>
      </c>
      <c r="AI801" s="43" t="e">
        <f>IF(AI800&lt;'Retirement Calculator'!$B$68,AI800+1,NA())</f>
        <v>#N/A</v>
      </c>
      <c r="AJ801" s="47" t="str">
        <f>IF(ISERROR(AI801),"",IF(AG801=AG800+1,AJ800*(1+'Retirement Calculator'!$B$67),AJ800))</f>
        <v/>
      </c>
      <c r="AK801" s="43" t="e">
        <f>IF(ISERROR(AJ801),"",FV((1+'Retirement Calculator'!$B$56)^(1/12)-1,AI801,-AJ801,,0))</f>
        <v>#N/A</v>
      </c>
      <c r="AL801" s="47">
        <f>SUM($AJ$5:AJ801)</f>
        <v>15743347.467671828</v>
      </c>
      <c r="AN801" s="43" t="str">
        <f>IF(C801="","",SUM($C$5:C801))</f>
        <v/>
      </c>
      <c r="AP801" s="43" t="str">
        <f t="shared" si="248"/>
        <v/>
      </c>
      <c r="AQ801" s="43" t="e">
        <f t="shared" si="249"/>
        <v>#N/A</v>
      </c>
      <c r="AR801" s="43" t="e">
        <f>IF(AR800&lt;'Retirement Calculator'!$B$68,AR800+1,NA())</f>
        <v>#N/A</v>
      </c>
      <c r="AS801" s="45" t="str">
        <f>IF(ISERROR(AR801),"",IF(AP801=AP800+1,AS800*(1+'Retirement Calculator'!$B$67),AS800))</f>
        <v/>
      </c>
      <c r="AT801" s="43" t="e">
        <f>IF(ISERROR(AS801),"",FV((1+'Retirement Calculator'!$B$57)^(1/12)-1,AR801,-AS801,,0))</f>
        <v>#N/A</v>
      </c>
      <c r="AU801" s="47" t="e">
        <f>SUM($AJ$5:AS801)</f>
        <v>#N/A</v>
      </c>
      <c r="AW801" s="43" t="str">
        <f>IF(I801="","",SUM($I$5:I801))</f>
        <v/>
      </c>
      <c r="AY801" s="43" t="str">
        <f t="shared" si="250"/>
        <v/>
      </c>
      <c r="AZ801" s="43" t="e">
        <f t="shared" si="251"/>
        <v>#N/A</v>
      </c>
      <c r="BA801" s="43" t="e">
        <f>IF(BA800&lt;'Retirement Calculator'!$B$68,BA800+1,NA())</f>
        <v>#N/A</v>
      </c>
      <c r="BB801" s="45" t="str">
        <f>IF(ISERROR(BA801),"",IF(AY801=AY800+1,BB800*(1+'Retirement Calculator'!$B$67),BB800))</f>
        <v/>
      </c>
      <c r="BC801" s="43" t="e">
        <f>IF(ISERROR(BB801),"",FV((1+'Retirement Calculator'!$B$58)^(1/12)-1,BA801,-BB801,,0))</f>
        <v>#N/A</v>
      </c>
      <c r="BD801" s="47" t="e">
        <f>SUM($AJ$5:BB801)</f>
        <v>#N/A</v>
      </c>
      <c r="BF801" s="43" t="str">
        <f>IF(O801="","",SUM($O$5:O801))</f>
        <v/>
      </c>
      <c r="BH801" s="43" t="str">
        <f t="shared" si="252"/>
        <v/>
      </c>
      <c r="BI801" s="43" t="e">
        <f t="shared" si="253"/>
        <v>#N/A</v>
      </c>
      <c r="BJ801" s="43" t="e">
        <f>IF(BJ800&lt;'Retirement Calculator'!$B$68,BJ800+1,NA())</f>
        <v>#N/A</v>
      </c>
      <c r="BM801" s="43" t="str">
        <f t="shared" si="254"/>
        <v/>
      </c>
      <c r="BN801" s="43" t="e">
        <f t="shared" si="255"/>
        <v>#N/A</v>
      </c>
      <c r="BO801" s="43" t="e">
        <f>IF(BO800&lt;'Retirement Calculator'!$B$68,BO800+1,NA())</f>
        <v>#N/A</v>
      </c>
      <c r="BR801" s="43" t="str">
        <f t="shared" si="256"/>
        <v/>
      </c>
      <c r="BS801" s="43" t="e">
        <f t="shared" si="257"/>
        <v>#N/A</v>
      </c>
      <c r="BT801" s="43" t="e">
        <f>IF(BT800&lt;'Retirement Calculator'!$B$68,BT800+1,NA())</f>
        <v>#N/A</v>
      </c>
      <c r="BW801" s="43" t="str">
        <f t="shared" si="258"/>
        <v/>
      </c>
      <c r="BX801" s="43" t="e">
        <f t="shared" si="259"/>
        <v>#N/A</v>
      </c>
      <c r="BY801" s="43" t="e">
        <f>IF(BY800&lt;'Retirement Calculator'!$B$68,BY800+1,NA())</f>
        <v>#N/A</v>
      </c>
    </row>
    <row r="802" spans="1:77">
      <c r="A802" s="44"/>
      <c r="B802" s="12" t="e">
        <f xml:space="preserve"> IF(ISERROR(F802),NA(),AI802)</f>
        <v>#N/A</v>
      </c>
      <c r="C802" s="71"/>
      <c r="D802" s="104"/>
      <c r="E802" s="99"/>
      <c r="F802" s="102" t="e">
        <f t="shared" si="243"/>
        <v>#N/A</v>
      </c>
      <c r="G802" s="103" t="str">
        <f>IF(D802="","",(D802+G801)*(1+((1+'Retirement Calculator'!$B$56)^(1/12)-1)))</f>
        <v/>
      </c>
      <c r="H802" s="55" t="str">
        <f>IF(C802="","",FV((1+'Retirement Calculator'!$B$56)^(1/12)-1,AI802,-C802,,0))</f>
        <v/>
      </c>
      <c r="I802" s="71"/>
      <c r="J802" s="99"/>
      <c r="K802" s="99"/>
      <c r="L802" s="102" t="e">
        <f t="shared" si="244"/>
        <v>#N/A</v>
      </c>
      <c r="M802" s="12" t="str">
        <f>IF(I802="","",FV((1+'Retirement Calculator'!$B$57)^(1/12)-1,AR802,-I802,,0))</f>
        <v/>
      </c>
      <c r="N802" s="12" t="str">
        <f>IF(J802="","",(J802+N801)*(1+((1+'Retirement Calculator'!$B$57)^(1/12)-1)))</f>
        <v/>
      </c>
      <c r="O802" s="71"/>
      <c r="P802" s="71"/>
      <c r="Q802" s="99"/>
      <c r="R802" s="69" t="e">
        <f t="shared" si="245"/>
        <v>#N/A</v>
      </c>
      <c r="S802" s="12" t="str">
        <f>IF(O802="","",FV((1+'Retirement Calculator'!$B$58)^(1/12)-1,BA802,-O802,,0))</f>
        <v/>
      </c>
      <c r="T802" s="43" t="str">
        <f>IF(P802="","",(P802+T801)*(1+((1+'Retirement Calculator'!$B$58)^(1/12)-1)))</f>
        <v/>
      </c>
      <c r="U802" s="71"/>
      <c r="V802" s="99"/>
      <c r="W802" s="108" t="str">
        <f>IF(U802="","",(U802+W801)*(1+((1+'Retirement Calculator'!$C$65)^(1/12)-1)))</f>
        <v/>
      </c>
      <c r="X802" s="73">
        <f t="shared" si="240"/>
        <v>0</v>
      </c>
      <c r="Y802" s="83" t="str">
        <f>IF(ISERROR(B802),"",SUM($X$5:X802))</f>
        <v/>
      </c>
      <c r="Z802" s="73">
        <f t="shared" si="241"/>
        <v>0</v>
      </c>
      <c r="AA802" s="83" t="str">
        <f>IF(ISERROR(B802),"",IF(Z802=0,NA(),SUM($Z$5:Z802)))</f>
        <v/>
      </c>
      <c r="AB802" s="83">
        <f t="shared" si="242"/>
        <v>0</v>
      </c>
      <c r="AC802" s="83" t="str">
        <f>IF(ISERROR(B802),"",IF(AB802=0,NA(),SUM($AB$5:AB802)))</f>
        <v/>
      </c>
      <c r="AD802" s="68" t="str">
        <f>IF(ISERROR(AI802),"",IF(AG802=AG801+1,AD801*(1+'Retirement Calculator'!$B$6),AD801))</f>
        <v/>
      </c>
      <c r="AE802" s="135"/>
      <c r="AF802" s="83" t="str">
        <f>IF(AE802="","",NPER((1+'Retirement Calculator'!$B$15)/(1+'Retirement Calculator'!$B$14)-1,-12*AE802,AA802,,1))</f>
        <v/>
      </c>
      <c r="AG802" s="129" t="str">
        <f t="shared" si="246"/>
        <v/>
      </c>
      <c r="AH802" s="43" t="e">
        <f t="shared" si="247"/>
        <v>#N/A</v>
      </c>
      <c r="AI802" s="43" t="e">
        <f>IF(AI801&lt;'Retirement Calculator'!$B$68,AI801+1,NA())</f>
        <v>#N/A</v>
      </c>
      <c r="AJ802" s="47" t="str">
        <f>IF(ISERROR(AI802),"",IF(AG802=AG801+1,AJ801*(1+'Retirement Calculator'!$B$67),AJ801))</f>
        <v/>
      </c>
      <c r="AK802" s="43" t="e">
        <f>IF(ISERROR(AJ802),"",FV((1+'Retirement Calculator'!$B$56)^(1/12)-1,AI802,-AJ802,,0))</f>
        <v>#N/A</v>
      </c>
      <c r="AL802" s="47">
        <f>SUM($AJ$5:AJ802)</f>
        <v>15743347.467671828</v>
      </c>
      <c r="AN802" s="43" t="str">
        <f>IF(C802="","",SUM($C$5:C802))</f>
        <v/>
      </c>
      <c r="AP802" s="43" t="str">
        <f t="shared" si="248"/>
        <v/>
      </c>
      <c r="AQ802" s="43" t="e">
        <f t="shared" si="249"/>
        <v>#N/A</v>
      </c>
      <c r="AR802" s="43" t="e">
        <f>IF(AR801&lt;'Retirement Calculator'!$B$68,AR801+1,NA())</f>
        <v>#N/A</v>
      </c>
      <c r="AS802" s="45" t="str">
        <f>IF(ISERROR(AR802),"",IF(AP802=AP801+1,AS801*(1+'Retirement Calculator'!$B$67),AS801))</f>
        <v/>
      </c>
      <c r="AT802" s="43" t="e">
        <f>IF(ISERROR(AS802),"",FV((1+'Retirement Calculator'!$B$57)^(1/12)-1,AR802,-AS802,,0))</f>
        <v>#N/A</v>
      </c>
      <c r="AU802" s="47" t="e">
        <f>SUM($AJ$5:AS802)</f>
        <v>#N/A</v>
      </c>
      <c r="AW802" s="43" t="str">
        <f>IF(I802="","",SUM($I$5:I802))</f>
        <v/>
      </c>
      <c r="AY802" s="43" t="str">
        <f t="shared" si="250"/>
        <v/>
      </c>
      <c r="AZ802" s="43" t="e">
        <f t="shared" si="251"/>
        <v>#N/A</v>
      </c>
      <c r="BA802" s="43" t="e">
        <f>IF(BA801&lt;'Retirement Calculator'!$B$68,BA801+1,NA())</f>
        <v>#N/A</v>
      </c>
      <c r="BB802" s="45" t="str">
        <f>IF(ISERROR(BA802),"",IF(AY802=AY801+1,BB801*(1+'Retirement Calculator'!$B$67),BB801))</f>
        <v/>
      </c>
      <c r="BC802" s="43" t="e">
        <f>IF(ISERROR(BB802),"",FV((1+'Retirement Calculator'!$B$58)^(1/12)-1,BA802,-BB802,,0))</f>
        <v>#N/A</v>
      </c>
      <c r="BD802" s="47" t="e">
        <f>SUM($AJ$5:BB802)</f>
        <v>#N/A</v>
      </c>
      <c r="BF802" s="43" t="str">
        <f>IF(O802="","",SUM($O$5:O802))</f>
        <v/>
      </c>
      <c r="BH802" s="43" t="str">
        <f t="shared" si="252"/>
        <v/>
      </c>
      <c r="BI802" s="43" t="e">
        <f t="shared" si="253"/>
        <v>#N/A</v>
      </c>
      <c r="BJ802" s="43" t="e">
        <f>IF(BJ801&lt;'Retirement Calculator'!$B$68,BJ801+1,NA())</f>
        <v>#N/A</v>
      </c>
      <c r="BM802" s="43" t="str">
        <f t="shared" si="254"/>
        <v/>
      </c>
      <c r="BN802" s="43" t="e">
        <f t="shared" si="255"/>
        <v>#N/A</v>
      </c>
      <c r="BO802" s="43" t="e">
        <f>IF(BO801&lt;'Retirement Calculator'!$B$68,BO801+1,NA())</f>
        <v>#N/A</v>
      </c>
      <c r="BR802" s="43" t="str">
        <f t="shared" si="256"/>
        <v/>
      </c>
      <c r="BS802" s="43" t="e">
        <f t="shared" si="257"/>
        <v>#N/A</v>
      </c>
      <c r="BT802" s="43" t="e">
        <f>IF(BT801&lt;'Retirement Calculator'!$B$68,BT801+1,NA())</f>
        <v>#N/A</v>
      </c>
      <c r="BW802" s="43" t="str">
        <f t="shared" si="258"/>
        <v/>
      </c>
      <c r="BX802" s="43" t="e">
        <f t="shared" si="259"/>
        <v>#N/A</v>
      </c>
      <c r="BY802" s="43" t="e">
        <f>IF(BY801&lt;'Retirement Calculator'!$B$68,BY801+1,NA())</f>
        <v>#N/A</v>
      </c>
    </row>
    <row r="803" spans="1:77">
      <c r="A803" s="44"/>
      <c r="B803" s="12" t="e">
        <f xml:space="preserve"> IF(ISERROR(F803),NA(),AI803)</f>
        <v>#N/A</v>
      </c>
      <c r="C803" s="71"/>
      <c r="D803" s="104"/>
      <c r="E803" s="99"/>
      <c r="F803" s="102" t="e">
        <f t="shared" si="243"/>
        <v>#N/A</v>
      </c>
      <c r="G803" s="103" t="str">
        <f>IF(D803="","",(D803+G802)*(1+((1+'Retirement Calculator'!$B$56)^(1/12)-1)))</f>
        <v/>
      </c>
      <c r="H803" s="55" t="str">
        <f>IF(C803="","",FV((1+'Retirement Calculator'!$B$56)^(1/12)-1,AI803,-C803,,0))</f>
        <v/>
      </c>
      <c r="I803" s="71"/>
      <c r="J803" s="99"/>
      <c r="K803" s="99"/>
      <c r="L803" s="102" t="e">
        <f t="shared" si="244"/>
        <v>#N/A</v>
      </c>
      <c r="M803" s="12" t="str">
        <f>IF(I803="","",FV((1+'Retirement Calculator'!$B$57)^(1/12)-1,AR803,-I803,,0))</f>
        <v/>
      </c>
      <c r="N803" s="12" t="str">
        <f>IF(J803="","",(J803+N802)*(1+((1+'Retirement Calculator'!$B$57)^(1/12)-1)))</f>
        <v/>
      </c>
      <c r="O803" s="71"/>
      <c r="P803" s="71"/>
      <c r="Q803" s="99"/>
      <c r="R803" s="69" t="e">
        <f t="shared" si="245"/>
        <v>#N/A</v>
      </c>
      <c r="S803" s="12" t="str">
        <f>IF(O803="","",FV((1+'Retirement Calculator'!$B$58)^(1/12)-1,BA803,-O803,,0))</f>
        <v/>
      </c>
      <c r="T803" s="43" t="str">
        <f>IF(P803="","",(P803+T802)*(1+((1+'Retirement Calculator'!$B$58)^(1/12)-1)))</f>
        <v/>
      </c>
      <c r="U803" s="71"/>
      <c r="V803" s="99"/>
      <c r="W803" s="108" t="str">
        <f>IF(U803="","",(U803+W802)*(1+((1+'Retirement Calculator'!$C$65)^(1/12)-1)))</f>
        <v/>
      </c>
      <c r="X803" s="73">
        <f t="shared" si="240"/>
        <v>0</v>
      </c>
      <c r="Y803" s="83" t="str">
        <f>IF(ISERROR(B803),"",SUM($X$5:X803))</f>
        <v/>
      </c>
      <c r="Z803" s="73">
        <f t="shared" si="241"/>
        <v>0</v>
      </c>
      <c r="AA803" s="83" t="str">
        <f>IF(ISERROR(B803),"",IF(Z803=0,NA(),SUM($Z$5:Z803)))</f>
        <v/>
      </c>
      <c r="AB803" s="83">
        <f t="shared" si="242"/>
        <v>0</v>
      </c>
      <c r="AC803" s="83" t="str">
        <f>IF(ISERROR(B803),"",IF(AB803=0,NA(),SUM($AB$5:AB803)))</f>
        <v/>
      </c>
      <c r="AD803" s="68" t="str">
        <f>IF(ISERROR(AI803),"",IF(AG803=AG802+1,AD802*(1+'Retirement Calculator'!$B$6),AD802))</f>
        <v/>
      </c>
      <c r="AE803" s="135"/>
      <c r="AF803" s="83" t="str">
        <f>IF(AE803="","",NPER((1+'Retirement Calculator'!$B$15)/(1+'Retirement Calculator'!$B$14)-1,-12*AE803,AA803,,1))</f>
        <v/>
      </c>
      <c r="AG803" s="129" t="str">
        <f t="shared" si="246"/>
        <v/>
      </c>
      <c r="AH803" s="43" t="e">
        <f t="shared" si="247"/>
        <v>#N/A</v>
      </c>
      <c r="AI803" s="43" t="e">
        <f>IF(AI802&lt;'Retirement Calculator'!$B$68,AI802+1,NA())</f>
        <v>#N/A</v>
      </c>
      <c r="AJ803" s="47" t="str">
        <f>IF(ISERROR(AI803),"",IF(AG803=AG802+1,AJ802*(1+'Retirement Calculator'!$B$67),AJ802))</f>
        <v/>
      </c>
      <c r="AK803" s="43" t="e">
        <f>IF(ISERROR(AJ803),"",FV((1+'Retirement Calculator'!$B$56)^(1/12)-1,AI803,-AJ803,,0))</f>
        <v>#N/A</v>
      </c>
      <c r="AL803" s="47">
        <f>SUM($AJ$5:AJ803)</f>
        <v>15743347.467671828</v>
      </c>
      <c r="AN803" s="43" t="str">
        <f>IF(C803="","",SUM($C$5:C803))</f>
        <v/>
      </c>
      <c r="AP803" s="43" t="str">
        <f t="shared" si="248"/>
        <v/>
      </c>
      <c r="AQ803" s="43" t="e">
        <f t="shared" si="249"/>
        <v>#N/A</v>
      </c>
      <c r="AR803" s="43" t="e">
        <f>IF(AR802&lt;'Retirement Calculator'!$B$68,AR802+1,NA())</f>
        <v>#N/A</v>
      </c>
      <c r="AS803" s="45" t="str">
        <f>IF(ISERROR(AR803),"",IF(AP803=AP802+1,AS802*(1+'Retirement Calculator'!$B$67),AS802))</f>
        <v/>
      </c>
      <c r="AT803" s="43" t="e">
        <f>IF(ISERROR(AS803),"",FV((1+'Retirement Calculator'!$B$57)^(1/12)-1,AR803,-AS803,,0))</f>
        <v>#N/A</v>
      </c>
      <c r="AU803" s="47" t="e">
        <f>SUM($AJ$5:AS803)</f>
        <v>#N/A</v>
      </c>
      <c r="AW803" s="43" t="str">
        <f>IF(I803="","",SUM($I$5:I803))</f>
        <v/>
      </c>
      <c r="AY803" s="43" t="str">
        <f t="shared" si="250"/>
        <v/>
      </c>
      <c r="AZ803" s="43" t="e">
        <f t="shared" si="251"/>
        <v>#N/A</v>
      </c>
      <c r="BA803" s="43" t="e">
        <f>IF(BA802&lt;'Retirement Calculator'!$B$68,BA802+1,NA())</f>
        <v>#N/A</v>
      </c>
      <c r="BB803" s="45" t="str">
        <f>IF(ISERROR(BA803),"",IF(AY803=AY802+1,BB802*(1+'Retirement Calculator'!$B$67),BB802))</f>
        <v/>
      </c>
      <c r="BC803" s="43" t="e">
        <f>IF(ISERROR(BB803),"",FV((1+'Retirement Calculator'!$B$58)^(1/12)-1,BA803,-BB803,,0))</f>
        <v>#N/A</v>
      </c>
      <c r="BD803" s="47" t="e">
        <f>SUM($AJ$5:BB803)</f>
        <v>#N/A</v>
      </c>
      <c r="BF803" s="43" t="str">
        <f>IF(O803="","",SUM($O$5:O803))</f>
        <v/>
      </c>
      <c r="BH803" s="43" t="str">
        <f t="shared" si="252"/>
        <v/>
      </c>
      <c r="BI803" s="43" t="e">
        <f t="shared" si="253"/>
        <v>#N/A</v>
      </c>
      <c r="BJ803" s="43" t="e">
        <f>IF(BJ802&lt;'Retirement Calculator'!$B$68,BJ802+1,NA())</f>
        <v>#N/A</v>
      </c>
      <c r="BM803" s="43" t="str">
        <f t="shared" si="254"/>
        <v/>
      </c>
      <c r="BN803" s="43" t="e">
        <f t="shared" si="255"/>
        <v>#N/A</v>
      </c>
      <c r="BO803" s="43" t="e">
        <f>IF(BO802&lt;'Retirement Calculator'!$B$68,BO802+1,NA())</f>
        <v>#N/A</v>
      </c>
      <c r="BR803" s="43" t="str">
        <f t="shared" si="256"/>
        <v/>
      </c>
      <c r="BS803" s="43" t="e">
        <f t="shared" si="257"/>
        <v>#N/A</v>
      </c>
      <c r="BT803" s="43" t="e">
        <f>IF(BT802&lt;'Retirement Calculator'!$B$68,BT802+1,NA())</f>
        <v>#N/A</v>
      </c>
      <c r="BW803" s="43" t="str">
        <f t="shared" si="258"/>
        <v/>
      </c>
      <c r="BX803" s="43" t="e">
        <f t="shared" si="259"/>
        <v>#N/A</v>
      </c>
      <c r="BY803" s="43" t="e">
        <f>IF(BY802&lt;'Retirement Calculator'!$B$68,BY802+1,NA())</f>
        <v>#N/A</v>
      </c>
    </row>
    <row r="804" spans="1:77">
      <c r="A804" s="44"/>
      <c r="B804" s="12" t="e">
        <f xml:space="preserve"> IF(ISERROR(F804),NA(),AI804)</f>
        <v>#N/A</v>
      </c>
      <c r="C804" s="71"/>
      <c r="D804" s="104"/>
      <c r="E804" s="99"/>
      <c r="F804" s="102" t="e">
        <f t="shared" si="243"/>
        <v>#N/A</v>
      </c>
      <c r="G804" s="103" t="str">
        <f>IF(D804="","",(D804+G803)*(1+((1+'Retirement Calculator'!$B$56)^(1/12)-1)))</f>
        <v/>
      </c>
      <c r="H804" s="55" t="str">
        <f>IF(C804="","",FV((1+'Retirement Calculator'!$B$56)^(1/12)-1,AI804,-C804,,0))</f>
        <v/>
      </c>
      <c r="I804" s="71"/>
      <c r="J804" s="99"/>
      <c r="K804" s="99"/>
      <c r="L804" s="102" t="e">
        <f t="shared" si="244"/>
        <v>#N/A</v>
      </c>
      <c r="M804" s="12" t="str">
        <f>IF(I804="","",FV((1+'Retirement Calculator'!$B$57)^(1/12)-1,AR804,-I804,,0))</f>
        <v/>
      </c>
      <c r="N804" s="12" t="str">
        <f>IF(J804="","",(J804+N803)*(1+((1+'Retirement Calculator'!$B$57)^(1/12)-1)))</f>
        <v/>
      </c>
      <c r="O804" s="71"/>
      <c r="P804" s="71"/>
      <c r="Q804" s="99"/>
      <c r="R804" s="69" t="e">
        <f t="shared" si="245"/>
        <v>#N/A</v>
      </c>
      <c r="S804" s="12" t="str">
        <f>IF(O804="","",FV((1+'Retirement Calculator'!$B$58)^(1/12)-1,BA804,-O804,,0))</f>
        <v/>
      </c>
      <c r="T804" s="43" t="str">
        <f>IF(P804="","",(P804+T803)*(1+((1+'Retirement Calculator'!$B$58)^(1/12)-1)))</f>
        <v/>
      </c>
      <c r="U804" s="71"/>
      <c r="V804" s="99"/>
      <c r="W804" s="108" t="str">
        <f>IF(U804="","",(U804+W803)*(1+((1+'Retirement Calculator'!$C$65)^(1/12)-1)))</f>
        <v/>
      </c>
      <c r="X804" s="73">
        <f t="shared" si="240"/>
        <v>0</v>
      </c>
      <c r="Y804" s="83" t="str">
        <f>IF(ISERROR(B804),"",SUM($X$5:X804))</f>
        <v/>
      </c>
      <c r="Z804" s="73">
        <f t="shared" si="241"/>
        <v>0</v>
      </c>
      <c r="AA804" s="83" t="str">
        <f>IF(ISERROR(B804),"",IF(Z804=0,NA(),SUM($Z$5:Z804)))</f>
        <v/>
      </c>
      <c r="AB804" s="83">
        <f t="shared" si="242"/>
        <v>0</v>
      </c>
      <c r="AC804" s="83" t="str">
        <f>IF(ISERROR(B804),"",IF(AB804=0,NA(),SUM($AB$5:AB804)))</f>
        <v/>
      </c>
      <c r="AD804" s="68" t="str">
        <f>IF(ISERROR(AI804),"",IF(AG804=AG803+1,AD803*(1+'Retirement Calculator'!$B$6),AD803))</f>
        <v/>
      </c>
      <c r="AE804" s="135"/>
      <c r="AF804" s="83" t="str">
        <f>IF(AE804="","",NPER((1+'Retirement Calculator'!$B$15)/(1+'Retirement Calculator'!$B$14)-1,-12*AE804,AA804,,1))</f>
        <v/>
      </c>
      <c r="AG804" s="129" t="str">
        <f t="shared" si="246"/>
        <v/>
      </c>
      <c r="AH804" s="43" t="e">
        <f t="shared" si="247"/>
        <v>#N/A</v>
      </c>
      <c r="AI804" s="43" t="e">
        <f>IF(AI803&lt;'Retirement Calculator'!$B$68,AI803+1,NA())</f>
        <v>#N/A</v>
      </c>
      <c r="AJ804" s="47" t="str">
        <f>IF(ISERROR(AI804),"",IF(AG804=AG803+1,AJ803*(1+'Retirement Calculator'!$B$67),AJ803))</f>
        <v/>
      </c>
      <c r="AK804" s="43" t="e">
        <f>IF(ISERROR(AJ804),"",FV((1+'Retirement Calculator'!$B$56)^(1/12)-1,AI804,-AJ804,,0))</f>
        <v>#N/A</v>
      </c>
      <c r="AL804" s="47">
        <f>SUM($AJ$5:AJ804)</f>
        <v>15743347.467671828</v>
      </c>
      <c r="AN804" s="43" t="str">
        <f>IF(C804="","",SUM($C$5:C804))</f>
        <v/>
      </c>
      <c r="AP804" s="43" t="str">
        <f t="shared" si="248"/>
        <v/>
      </c>
      <c r="AQ804" s="43" t="e">
        <f t="shared" si="249"/>
        <v>#N/A</v>
      </c>
      <c r="AR804" s="43" t="e">
        <f>IF(AR803&lt;'Retirement Calculator'!$B$68,AR803+1,NA())</f>
        <v>#N/A</v>
      </c>
      <c r="AS804" s="45" t="str">
        <f>IF(ISERROR(AR804),"",IF(AP804=AP803+1,AS803*(1+'Retirement Calculator'!$B$67),AS803))</f>
        <v/>
      </c>
      <c r="AT804" s="43" t="e">
        <f>IF(ISERROR(AS804),"",FV((1+'Retirement Calculator'!$B$57)^(1/12)-1,AR804,-AS804,,0))</f>
        <v>#N/A</v>
      </c>
      <c r="AU804" s="47" t="e">
        <f>SUM($AJ$5:AS804)</f>
        <v>#N/A</v>
      </c>
      <c r="AW804" s="43" t="str">
        <f>IF(I804="","",SUM($I$5:I804))</f>
        <v/>
      </c>
      <c r="AY804" s="43" t="str">
        <f t="shared" si="250"/>
        <v/>
      </c>
      <c r="AZ804" s="43" t="e">
        <f t="shared" si="251"/>
        <v>#N/A</v>
      </c>
      <c r="BA804" s="43" t="e">
        <f>IF(BA803&lt;'Retirement Calculator'!$B$68,BA803+1,NA())</f>
        <v>#N/A</v>
      </c>
      <c r="BB804" s="45" t="str">
        <f>IF(ISERROR(BA804),"",IF(AY804=AY803+1,BB803*(1+'Retirement Calculator'!$B$67),BB803))</f>
        <v/>
      </c>
      <c r="BC804" s="43" t="e">
        <f>IF(ISERROR(BB804),"",FV((1+'Retirement Calculator'!$B$58)^(1/12)-1,BA804,-BB804,,0))</f>
        <v>#N/A</v>
      </c>
      <c r="BD804" s="47" t="e">
        <f>SUM($AJ$5:BB804)</f>
        <v>#N/A</v>
      </c>
      <c r="BF804" s="43" t="str">
        <f>IF(O804="","",SUM($O$5:O804))</f>
        <v/>
      </c>
      <c r="BH804" s="43" t="str">
        <f t="shared" si="252"/>
        <v/>
      </c>
      <c r="BI804" s="43" t="e">
        <f t="shared" si="253"/>
        <v>#N/A</v>
      </c>
      <c r="BJ804" s="43" t="e">
        <f>IF(BJ803&lt;'Retirement Calculator'!$B$68,BJ803+1,NA())</f>
        <v>#N/A</v>
      </c>
      <c r="BM804" s="43" t="str">
        <f t="shared" si="254"/>
        <v/>
      </c>
      <c r="BN804" s="43" t="e">
        <f t="shared" si="255"/>
        <v>#N/A</v>
      </c>
      <c r="BO804" s="43" t="e">
        <f>IF(BO803&lt;'Retirement Calculator'!$B$68,BO803+1,NA())</f>
        <v>#N/A</v>
      </c>
      <c r="BR804" s="43" t="str">
        <f t="shared" si="256"/>
        <v/>
      </c>
      <c r="BS804" s="43" t="e">
        <f t="shared" si="257"/>
        <v>#N/A</v>
      </c>
      <c r="BT804" s="43" t="e">
        <f>IF(BT803&lt;'Retirement Calculator'!$B$68,BT803+1,NA())</f>
        <v>#N/A</v>
      </c>
      <c r="BW804" s="43" t="str">
        <f t="shared" si="258"/>
        <v/>
      </c>
      <c r="BX804" s="43" t="e">
        <f t="shared" si="259"/>
        <v>#N/A</v>
      </c>
      <c r="BY804" s="43" t="e">
        <f>IF(BY803&lt;'Retirement Calculator'!$B$68,BY803+1,NA())</f>
        <v>#N/A</v>
      </c>
    </row>
    <row r="805" spans="1:77">
      <c r="A805" s="44"/>
      <c r="B805" s="12" t="e">
        <f xml:space="preserve"> IF(ISERROR(F805),NA(),AI805)</f>
        <v>#N/A</v>
      </c>
      <c r="C805" s="71"/>
      <c r="D805" s="104"/>
      <c r="E805" s="99"/>
      <c r="F805" s="102" t="e">
        <f t="shared" si="243"/>
        <v>#N/A</v>
      </c>
      <c r="G805" s="103" t="str">
        <f>IF(D805="","",(D805+G804)*(1+((1+'Retirement Calculator'!$B$56)^(1/12)-1)))</f>
        <v/>
      </c>
      <c r="H805" s="55" t="str">
        <f>IF(C805="","",FV((1+'Retirement Calculator'!$B$56)^(1/12)-1,AI805,-C805,,0))</f>
        <v/>
      </c>
      <c r="I805" s="71"/>
      <c r="J805" s="99"/>
      <c r="K805" s="99"/>
      <c r="L805" s="102" t="e">
        <f t="shared" si="244"/>
        <v>#N/A</v>
      </c>
      <c r="M805" s="12" t="str">
        <f>IF(I805="","",FV((1+'Retirement Calculator'!$B$57)^(1/12)-1,AR805,-I805,,0))</f>
        <v/>
      </c>
      <c r="N805" s="12" t="str">
        <f>IF(J805="","",(J805+N804)*(1+((1+'Retirement Calculator'!$B$57)^(1/12)-1)))</f>
        <v/>
      </c>
      <c r="O805" s="71"/>
      <c r="P805" s="71"/>
      <c r="Q805" s="99"/>
      <c r="R805" s="69" t="e">
        <f t="shared" si="245"/>
        <v>#N/A</v>
      </c>
      <c r="S805" s="12" t="str">
        <f>IF(O805="","",FV((1+'Retirement Calculator'!$B$58)^(1/12)-1,BA805,-O805,,0))</f>
        <v/>
      </c>
      <c r="T805" s="43" t="str">
        <f>IF(P805="","",(P805+T804)*(1+((1+'Retirement Calculator'!$B$58)^(1/12)-1)))</f>
        <v/>
      </c>
      <c r="U805" s="71"/>
      <c r="V805" s="99"/>
      <c r="W805" s="108" t="str">
        <f>IF(U805="","",(U805+W804)*(1+((1+'Retirement Calculator'!$C$65)^(1/12)-1)))</f>
        <v/>
      </c>
      <c r="X805" s="73">
        <f t="shared" si="240"/>
        <v>0</v>
      </c>
      <c r="Y805" s="83" t="str">
        <f>IF(ISERROR(B805),"",SUM($X$5:X805))</f>
        <v/>
      </c>
      <c r="Z805" s="73">
        <f t="shared" si="241"/>
        <v>0</v>
      </c>
      <c r="AA805" s="83" t="str">
        <f>IF(ISERROR(B805),"",IF(Z805=0,NA(),SUM($Z$5:Z805)))</f>
        <v/>
      </c>
      <c r="AB805" s="83">
        <f t="shared" si="242"/>
        <v>0</v>
      </c>
      <c r="AC805" s="83" t="str">
        <f>IF(ISERROR(B805),"",IF(AB805=0,NA(),SUM($AB$5:AB805)))</f>
        <v/>
      </c>
      <c r="AD805" s="68" t="str">
        <f>IF(ISERROR(AI805),"",IF(AG805=AG804+1,AD804*(1+'Retirement Calculator'!$B$6),AD804))</f>
        <v/>
      </c>
      <c r="AE805" s="135"/>
      <c r="AF805" s="83" t="str">
        <f>IF(AE805="","",NPER((1+'Retirement Calculator'!$B$15)/(1+'Retirement Calculator'!$B$14)-1,-12*AE805,AA805,,1))</f>
        <v/>
      </c>
      <c r="AG805" s="129" t="str">
        <f t="shared" si="246"/>
        <v/>
      </c>
      <c r="AH805" s="43" t="e">
        <f t="shared" si="247"/>
        <v>#N/A</v>
      </c>
      <c r="AI805" s="43" t="e">
        <f>IF(AI804&lt;'Retirement Calculator'!$B$68,AI804+1,NA())</f>
        <v>#N/A</v>
      </c>
      <c r="AJ805" s="47" t="str">
        <f>IF(ISERROR(AI805),"",IF(AG805=AG804+1,AJ804*(1+'Retirement Calculator'!$B$67),AJ804))</f>
        <v/>
      </c>
      <c r="AK805" s="43" t="e">
        <f>IF(ISERROR(AJ805),"",FV((1+'Retirement Calculator'!$B$56)^(1/12)-1,AI805,-AJ805,,0))</f>
        <v>#N/A</v>
      </c>
      <c r="AL805" s="47">
        <f>SUM($AJ$5:AJ805)</f>
        <v>15743347.467671828</v>
      </c>
      <c r="AN805" s="43" t="str">
        <f>IF(C805="","",SUM($C$5:C805))</f>
        <v/>
      </c>
      <c r="AP805" s="43" t="str">
        <f t="shared" si="248"/>
        <v/>
      </c>
      <c r="AQ805" s="43" t="e">
        <f t="shared" si="249"/>
        <v>#N/A</v>
      </c>
      <c r="AR805" s="43" t="e">
        <f>IF(AR804&lt;'Retirement Calculator'!$B$68,AR804+1,NA())</f>
        <v>#N/A</v>
      </c>
      <c r="AS805" s="45" t="str">
        <f>IF(ISERROR(AR805),"",IF(AP805=AP804+1,AS804*(1+'Retirement Calculator'!$B$67),AS804))</f>
        <v/>
      </c>
      <c r="AT805" s="43" t="e">
        <f>IF(ISERROR(AS805),"",FV((1+'Retirement Calculator'!$B$57)^(1/12)-1,AR805,-AS805,,0))</f>
        <v>#N/A</v>
      </c>
      <c r="AU805" s="47" t="e">
        <f>SUM($AJ$5:AS805)</f>
        <v>#N/A</v>
      </c>
      <c r="AW805" s="43" t="str">
        <f>IF(I805="","",SUM($I$5:I805))</f>
        <v/>
      </c>
      <c r="AY805" s="43" t="str">
        <f t="shared" si="250"/>
        <v/>
      </c>
      <c r="AZ805" s="43" t="e">
        <f t="shared" si="251"/>
        <v>#N/A</v>
      </c>
      <c r="BA805" s="43" t="e">
        <f>IF(BA804&lt;'Retirement Calculator'!$B$68,BA804+1,NA())</f>
        <v>#N/A</v>
      </c>
      <c r="BB805" s="45" t="str">
        <f>IF(ISERROR(BA805),"",IF(AY805=AY804+1,BB804*(1+'Retirement Calculator'!$B$67),BB804))</f>
        <v/>
      </c>
      <c r="BC805" s="43" t="e">
        <f>IF(ISERROR(BB805),"",FV((1+'Retirement Calculator'!$B$58)^(1/12)-1,BA805,-BB805,,0))</f>
        <v>#N/A</v>
      </c>
      <c r="BD805" s="47" t="e">
        <f>SUM($AJ$5:BB805)</f>
        <v>#N/A</v>
      </c>
      <c r="BF805" s="43" t="str">
        <f>IF(O805="","",SUM($O$5:O805))</f>
        <v/>
      </c>
      <c r="BH805" s="43" t="str">
        <f t="shared" si="252"/>
        <v/>
      </c>
      <c r="BI805" s="43" t="e">
        <f t="shared" si="253"/>
        <v>#N/A</v>
      </c>
      <c r="BJ805" s="43" t="e">
        <f>IF(BJ804&lt;'Retirement Calculator'!$B$68,BJ804+1,NA())</f>
        <v>#N/A</v>
      </c>
      <c r="BM805" s="43" t="str">
        <f t="shared" si="254"/>
        <v/>
      </c>
      <c r="BN805" s="43" t="e">
        <f t="shared" si="255"/>
        <v>#N/A</v>
      </c>
      <c r="BO805" s="43" t="e">
        <f>IF(BO804&lt;'Retirement Calculator'!$B$68,BO804+1,NA())</f>
        <v>#N/A</v>
      </c>
      <c r="BR805" s="43" t="str">
        <f t="shared" si="256"/>
        <v/>
      </c>
      <c r="BS805" s="43" t="e">
        <f t="shared" si="257"/>
        <v>#N/A</v>
      </c>
      <c r="BT805" s="43" t="e">
        <f>IF(BT804&lt;'Retirement Calculator'!$B$68,BT804+1,NA())</f>
        <v>#N/A</v>
      </c>
      <c r="BW805" s="43" t="str">
        <f t="shared" si="258"/>
        <v/>
      </c>
      <c r="BX805" s="43" t="e">
        <f t="shared" si="259"/>
        <v>#N/A</v>
      </c>
      <c r="BY805" s="43" t="e">
        <f>IF(BY804&lt;'Retirement Calculator'!$B$68,BY804+1,NA())</f>
        <v>#N/A</v>
      </c>
    </row>
    <row r="806" spans="1:77">
      <c r="A806" s="44"/>
      <c r="B806" s="12" t="e">
        <f xml:space="preserve"> IF(ISERROR(F806),NA(),AI806)</f>
        <v>#N/A</v>
      </c>
      <c r="C806" s="71"/>
      <c r="D806" s="104"/>
      <c r="E806" s="99"/>
      <c r="F806" s="102" t="e">
        <f t="shared" si="243"/>
        <v>#N/A</v>
      </c>
      <c r="G806" s="103" t="str">
        <f>IF(D806="","",(D806+G805)*(1+((1+'Retirement Calculator'!$B$56)^(1/12)-1)))</f>
        <v/>
      </c>
      <c r="H806" s="55" t="str">
        <f>IF(C806="","",FV((1+'Retirement Calculator'!$B$56)^(1/12)-1,AI806,-C806,,0))</f>
        <v/>
      </c>
      <c r="I806" s="71"/>
      <c r="J806" s="99"/>
      <c r="K806" s="99"/>
      <c r="L806" s="102" t="e">
        <f t="shared" si="244"/>
        <v>#N/A</v>
      </c>
      <c r="M806" s="12" t="str">
        <f>IF(I806="","",FV((1+'Retirement Calculator'!$B$57)^(1/12)-1,AR806,-I806,,0))</f>
        <v/>
      </c>
      <c r="N806" s="12" t="str">
        <f>IF(J806="","",(J806+N805)*(1+((1+'Retirement Calculator'!$B$57)^(1/12)-1)))</f>
        <v/>
      </c>
      <c r="O806" s="71"/>
      <c r="P806" s="71"/>
      <c r="Q806" s="99"/>
      <c r="R806" s="69" t="e">
        <f t="shared" si="245"/>
        <v>#N/A</v>
      </c>
      <c r="S806" s="12" t="str">
        <f>IF(O806="","",FV((1+'Retirement Calculator'!$B$58)^(1/12)-1,BA806,-O806,,0))</f>
        <v/>
      </c>
      <c r="T806" s="43" t="str">
        <f>IF(P806="","",(P806+T805)*(1+((1+'Retirement Calculator'!$B$58)^(1/12)-1)))</f>
        <v/>
      </c>
      <c r="U806" s="71"/>
      <c r="V806" s="99"/>
      <c r="W806" s="108" t="str">
        <f>IF(U806="","",(U806+W805)*(1+((1+'Retirement Calculator'!$C$65)^(1/12)-1)))</f>
        <v/>
      </c>
      <c r="X806" s="73">
        <f t="shared" si="240"/>
        <v>0</v>
      </c>
      <c r="Y806" s="83" t="str">
        <f>IF(ISERROR(B806),"",SUM($X$5:X806))</f>
        <v/>
      </c>
      <c r="Z806" s="73">
        <f t="shared" si="241"/>
        <v>0</v>
      </c>
      <c r="AA806" s="83" t="str">
        <f>IF(ISERROR(B806),"",IF(Z806=0,NA(),SUM($Z$5:Z806)))</f>
        <v/>
      </c>
      <c r="AB806" s="83">
        <f t="shared" si="242"/>
        <v>0</v>
      </c>
      <c r="AC806" s="83" t="str">
        <f>IF(ISERROR(B806),"",IF(AB806=0,NA(),SUM($AB$5:AB806)))</f>
        <v/>
      </c>
      <c r="AD806" s="68" t="str">
        <f>IF(ISERROR(AI806),"",IF(AG806=AG805+1,AD805*(1+'Retirement Calculator'!$B$6),AD805))</f>
        <v/>
      </c>
      <c r="AE806" s="135"/>
      <c r="AF806" s="83" t="str">
        <f>IF(AE806="","",NPER((1+'Retirement Calculator'!$B$15)/(1+'Retirement Calculator'!$B$14)-1,-12*AE806,AA806,,1))</f>
        <v/>
      </c>
      <c r="AG806" s="129" t="str">
        <f t="shared" si="246"/>
        <v/>
      </c>
      <c r="AH806" s="43" t="e">
        <f t="shared" si="247"/>
        <v>#N/A</v>
      </c>
      <c r="AI806" s="43" t="e">
        <f>IF(AI805&lt;'Retirement Calculator'!$B$68,AI805+1,NA())</f>
        <v>#N/A</v>
      </c>
      <c r="AJ806" s="47" t="str">
        <f>IF(ISERROR(AI806),"",IF(AG806=AG805+1,AJ805*(1+'Retirement Calculator'!$B$67),AJ805))</f>
        <v/>
      </c>
      <c r="AK806" s="43" t="e">
        <f>IF(ISERROR(AJ806),"",FV((1+'Retirement Calculator'!$B$56)^(1/12)-1,AI806,-AJ806,,0))</f>
        <v>#N/A</v>
      </c>
      <c r="AL806" s="47">
        <f>SUM($AJ$5:AJ806)</f>
        <v>15743347.467671828</v>
      </c>
      <c r="AN806" s="43" t="str">
        <f>IF(C806="","",SUM($C$5:C806))</f>
        <v/>
      </c>
      <c r="AP806" s="43" t="str">
        <f t="shared" si="248"/>
        <v/>
      </c>
      <c r="AQ806" s="43" t="e">
        <f t="shared" si="249"/>
        <v>#N/A</v>
      </c>
      <c r="AR806" s="43" t="e">
        <f>IF(AR805&lt;'Retirement Calculator'!$B$68,AR805+1,NA())</f>
        <v>#N/A</v>
      </c>
      <c r="AS806" s="45" t="str">
        <f>IF(ISERROR(AR806),"",IF(AP806=AP805+1,AS805*(1+'Retirement Calculator'!$B$67),AS805))</f>
        <v/>
      </c>
      <c r="AT806" s="43" t="e">
        <f>IF(ISERROR(AS806),"",FV((1+'Retirement Calculator'!$B$57)^(1/12)-1,AR806,-AS806,,0))</f>
        <v>#N/A</v>
      </c>
      <c r="AU806" s="47" t="e">
        <f>SUM($AJ$5:AS806)</f>
        <v>#N/A</v>
      </c>
      <c r="AW806" s="43" t="str">
        <f>IF(I806="","",SUM($I$5:I806))</f>
        <v/>
      </c>
      <c r="AY806" s="43" t="str">
        <f t="shared" si="250"/>
        <v/>
      </c>
      <c r="AZ806" s="43" t="e">
        <f t="shared" si="251"/>
        <v>#N/A</v>
      </c>
      <c r="BA806" s="43" t="e">
        <f>IF(BA805&lt;'Retirement Calculator'!$B$68,BA805+1,NA())</f>
        <v>#N/A</v>
      </c>
      <c r="BB806" s="45" t="str">
        <f>IF(ISERROR(BA806),"",IF(AY806=AY805+1,BB805*(1+'Retirement Calculator'!$B$67),BB805))</f>
        <v/>
      </c>
      <c r="BC806" s="43" t="e">
        <f>IF(ISERROR(BB806),"",FV((1+'Retirement Calculator'!$B$58)^(1/12)-1,BA806,-BB806,,0))</f>
        <v>#N/A</v>
      </c>
      <c r="BD806" s="47" t="e">
        <f>SUM($AJ$5:BB806)</f>
        <v>#N/A</v>
      </c>
      <c r="BF806" s="43" t="str">
        <f>IF(O806="","",SUM($O$5:O806))</f>
        <v/>
      </c>
      <c r="BH806" s="43" t="str">
        <f t="shared" si="252"/>
        <v/>
      </c>
      <c r="BI806" s="43" t="e">
        <f t="shared" si="253"/>
        <v>#N/A</v>
      </c>
      <c r="BJ806" s="43" t="e">
        <f>IF(BJ805&lt;'Retirement Calculator'!$B$68,BJ805+1,NA())</f>
        <v>#N/A</v>
      </c>
      <c r="BM806" s="43" t="str">
        <f t="shared" si="254"/>
        <v/>
      </c>
      <c r="BN806" s="43" t="e">
        <f t="shared" si="255"/>
        <v>#N/A</v>
      </c>
      <c r="BO806" s="43" t="e">
        <f>IF(BO805&lt;'Retirement Calculator'!$B$68,BO805+1,NA())</f>
        <v>#N/A</v>
      </c>
      <c r="BR806" s="43" t="str">
        <f t="shared" si="256"/>
        <v/>
      </c>
      <c r="BS806" s="43" t="e">
        <f t="shared" si="257"/>
        <v>#N/A</v>
      </c>
      <c r="BT806" s="43" t="e">
        <f>IF(BT805&lt;'Retirement Calculator'!$B$68,BT805+1,NA())</f>
        <v>#N/A</v>
      </c>
      <c r="BW806" s="43" t="str">
        <f t="shared" si="258"/>
        <v/>
      </c>
      <c r="BX806" s="43" t="e">
        <f t="shared" si="259"/>
        <v>#N/A</v>
      </c>
      <c r="BY806" s="43" t="e">
        <f>IF(BY805&lt;'Retirement Calculator'!$B$68,BY805+1,NA())</f>
        <v>#N/A</v>
      </c>
    </row>
    <row r="807" spans="1:77">
      <c r="A807" s="44"/>
      <c r="B807" s="12" t="e">
        <f xml:space="preserve"> IF(ISERROR(F807),NA(),AI807)</f>
        <v>#N/A</v>
      </c>
      <c r="C807" s="71"/>
      <c r="D807" s="104"/>
      <c r="E807" s="99"/>
      <c r="F807" s="102" t="e">
        <f t="shared" si="243"/>
        <v>#N/A</v>
      </c>
      <c r="G807" s="103" t="str">
        <f>IF(D807="","",(D807+G806)*(1+((1+'Retirement Calculator'!$B$56)^(1/12)-1)))</f>
        <v/>
      </c>
      <c r="H807" s="55" t="str">
        <f>IF(C807="","",FV((1+'Retirement Calculator'!$B$56)^(1/12)-1,AI807,-C807,,0))</f>
        <v/>
      </c>
      <c r="I807" s="71"/>
      <c r="J807" s="99"/>
      <c r="K807" s="99"/>
      <c r="L807" s="102" t="e">
        <f t="shared" si="244"/>
        <v>#N/A</v>
      </c>
      <c r="M807" s="12" t="str">
        <f>IF(I807="","",FV((1+'Retirement Calculator'!$B$57)^(1/12)-1,AR807,-I807,,0))</f>
        <v/>
      </c>
      <c r="N807" s="12" t="str">
        <f>IF(J807="","",(J807+N806)*(1+((1+'Retirement Calculator'!$B$57)^(1/12)-1)))</f>
        <v/>
      </c>
      <c r="O807" s="71"/>
      <c r="P807" s="71"/>
      <c r="Q807" s="99"/>
      <c r="R807" s="69" t="e">
        <f t="shared" si="245"/>
        <v>#N/A</v>
      </c>
      <c r="S807" s="12" t="str">
        <f>IF(O807="","",FV((1+'Retirement Calculator'!$B$58)^(1/12)-1,BA807,-O807,,0))</f>
        <v/>
      </c>
      <c r="T807" s="43" t="str">
        <f>IF(P807="","",(P807+T806)*(1+((1+'Retirement Calculator'!$B$58)^(1/12)-1)))</f>
        <v/>
      </c>
      <c r="U807" s="71"/>
      <c r="V807" s="99"/>
      <c r="W807" s="108" t="str">
        <f>IF(U807="","",(U807+W806)*(1+((1+'Retirement Calculator'!$C$65)^(1/12)-1)))</f>
        <v/>
      </c>
      <c r="X807" s="73">
        <f t="shared" si="240"/>
        <v>0</v>
      </c>
      <c r="Y807" s="83" t="str">
        <f>IF(ISERROR(B807),"",SUM($X$5:X807))</f>
        <v/>
      </c>
      <c r="Z807" s="73">
        <f t="shared" si="241"/>
        <v>0</v>
      </c>
      <c r="AA807" s="83" t="str">
        <f>IF(ISERROR(B807),"",IF(Z807=0,NA(),SUM($Z$5:Z807)))</f>
        <v/>
      </c>
      <c r="AB807" s="83">
        <f t="shared" si="242"/>
        <v>0</v>
      </c>
      <c r="AC807" s="83" t="str">
        <f>IF(ISERROR(B807),"",IF(AB807=0,NA(),SUM($AB$5:AB807)))</f>
        <v/>
      </c>
      <c r="AD807" s="68" t="str">
        <f>IF(ISERROR(AI807),"",IF(AG807=AG806+1,AD806*(1+'Retirement Calculator'!$B$6),AD806))</f>
        <v/>
      </c>
      <c r="AE807" s="135"/>
      <c r="AF807" s="83" t="str">
        <f>IF(AE807="","",NPER((1+'Retirement Calculator'!$B$15)/(1+'Retirement Calculator'!$B$14)-1,-12*AE807,AA807,,1))</f>
        <v/>
      </c>
      <c r="AG807" s="129" t="str">
        <f t="shared" si="246"/>
        <v/>
      </c>
      <c r="AH807" s="43" t="e">
        <f t="shared" si="247"/>
        <v>#N/A</v>
      </c>
      <c r="AI807" s="43" t="e">
        <f>IF(AI806&lt;'Retirement Calculator'!$B$68,AI806+1,NA())</f>
        <v>#N/A</v>
      </c>
      <c r="AJ807" s="47" t="str">
        <f>IF(ISERROR(AI807),"",IF(AG807=AG806+1,AJ806*(1+'Retirement Calculator'!$B$67),AJ806))</f>
        <v/>
      </c>
      <c r="AK807" s="43" t="e">
        <f>IF(ISERROR(AJ807),"",FV((1+'Retirement Calculator'!$B$56)^(1/12)-1,AI807,-AJ807,,0))</f>
        <v>#N/A</v>
      </c>
      <c r="AL807" s="47">
        <f>SUM($AJ$5:AJ807)</f>
        <v>15743347.467671828</v>
      </c>
      <c r="AN807" s="43" t="str">
        <f>IF(C807="","",SUM($C$5:C807))</f>
        <v/>
      </c>
      <c r="AP807" s="43" t="str">
        <f t="shared" si="248"/>
        <v/>
      </c>
      <c r="AQ807" s="43" t="e">
        <f t="shared" si="249"/>
        <v>#N/A</v>
      </c>
      <c r="AR807" s="43" t="e">
        <f>IF(AR806&lt;'Retirement Calculator'!$B$68,AR806+1,NA())</f>
        <v>#N/A</v>
      </c>
      <c r="AS807" s="45" t="str">
        <f>IF(ISERROR(AR807),"",IF(AP807=AP806+1,AS806*(1+'Retirement Calculator'!$B$67),AS806))</f>
        <v/>
      </c>
      <c r="AT807" s="43" t="e">
        <f>IF(ISERROR(AS807),"",FV((1+'Retirement Calculator'!$B$57)^(1/12)-1,AR807,-AS807,,0))</f>
        <v>#N/A</v>
      </c>
      <c r="AU807" s="47" t="e">
        <f>SUM($AJ$5:AS807)</f>
        <v>#N/A</v>
      </c>
      <c r="AW807" s="43" t="str">
        <f>IF(I807="","",SUM($I$5:I807))</f>
        <v/>
      </c>
      <c r="AY807" s="43" t="str">
        <f t="shared" si="250"/>
        <v/>
      </c>
      <c r="AZ807" s="43" t="e">
        <f t="shared" si="251"/>
        <v>#N/A</v>
      </c>
      <c r="BA807" s="43" t="e">
        <f>IF(BA806&lt;'Retirement Calculator'!$B$68,BA806+1,NA())</f>
        <v>#N/A</v>
      </c>
      <c r="BB807" s="45" t="str">
        <f>IF(ISERROR(BA807),"",IF(AY807=AY806+1,BB806*(1+'Retirement Calculator'!$B$67),BB806))</f>
        <v/>
      </c>
      <c r="BC807" s="43" t="e">
        <f>IF(ISERROR(BB807),"",FV((1+'Retirement Calculator'!$B$58)^(1/12)-1,BA807,-BB807,,0))</f>
        <v>#N/A</v>
      </c>
      <c r="BD807" s="47" t="e">
        <f>SUM($AJ$5:BB807)</f>
        <v>#N/A</v>
      </c>
      <c r="BF807" s="43" t="str">
        <f>IF(O807="","",SUM($O$5:O807))</f>
        <v/>
      </c>
      <c r="BH807" s="43" t="str">
        <f t="shared" si="252"/>
        <v/>
      </c>
      <c r="BI807" s="43" t="e">
        <f t="shared" si="253"/>
        <v>#N/A</v>
      </c>
      <c r="BJ807" s="43" t="e">
        <f>IF(BJ806&lt;'Retirement Calculator'!$B$68,BJ806+1,NA())</f>
        <v>#N/A</v>
      </c>
      <c r="BM807" s="43" t="str">
        <f t="shared" si="254"/>
        <v/>
      </c>
      <c r="BN807" s="43" t="e">
        <f t="shared" si="255"/>
        <v>#N/A</v>
      </c>
      <c r="BO807" s="43" t="e">
        <f>IF(BO806&lt;'Retirement Calculator'!$B$68,BO806+1,NA())</f>
        <v>#N/A</v>
      </c>
      <c r="BR807" s="43" t="str">
        <f t="shared" si="256"/>
        <v/>
      </c>
      <c r="BS807" s="43" t="e">
        <f t="shared" si="257"/>
        <v>#N/A</v>
      </c>
      <c r="BT807" s="43" t="e">
        <f>IF(BT806&lt;'Retirement Calculator'!$B$68,BT806+1,NA())</f>
        <v>#N/A</v>
      </c>
      <c r="BW807" s="43" t="str">
        <f t="shared" si="258"/>
        <v/>
      </c>
      <c r="BX807" s="43" t="e">
        <f t="shared" si="259"/>
        <v>#N/A</v>
      </c>
      <c r="BY807" s="43" t="e">
        <f>IF(BY806&lt;'Retirement Calculator'!$B$68,BY806+1,NA())</f>
        <v>#N/A</v>
      </c>
    </row>
    <row r="808" spans="1:77">
      <c r="A808" s="44"/>
      <c r="B808" s="12" t="e">
        <f xml:space="preserve"> IF(ISERROR(F808),NA(),AI808)</f>
        <v>#N/A</v>
      </c>
      <c r="C808" s="71"/>
      <c r="D808" s="104"/>
      <c r="E808" s="99"/>
      <c r="F808" s="102" t="e">
        <f t="shared" si="243"/>
        <v>#N/A</v>
      </c>
      <c r="G808" s="103" t="str">
        <f>IF(D808="","",(D808+G807)*(1+((1+'Retirement Calculator'!$B$56)^(1/12)-1)))</f>
        <v/>
      </c>
      <c r="H808" s="55" t="str">
        <f>IF(C808="","",FV((1+'Retirement Calculator'!$B$56)^(1/12)-1,AI808,-C808,,0))</f>
        <v/>
      </c>
      <c r="I808" s="71"/>
      <c r="J808" s="99"/>
      <c r="K808" s="99"/>
      <c r="L808" s="102" t="e">
        <f t="shared" si="244"/>
        <v>#N/A</v>
      </c>
      <c r="M808" s="12" t="str">
        <f>IF(I808="","",FV((1+'Retirement Calculator'!$B$57)^(1/12)-1,AR808,-I808,,0))</f>
        <v/>
      </c>
      <c r="N808" s="12" t="str">
        <f>IF(J808="","",(J808+N807)*(1+((1+'Retirement Calculator'!$B$57)^(1/12)-1)))</f>
        <v/>
      </c>
      <c r="O808" s="71"/>
      <c r="P808" s="71"/>
      <c r="Q808" s="99"/>
      <c r="R808" s="69" t="e">
        <f t="shared" si="245"/>
        <v>#N/A</v>
      </c>
      <c r="S808" s="12" t="str">
        <f>IF(O808="","",FV((1+'Retirement Calculator'!$B$58)^(1/12)-1,BA808,-O808,,0))</f>
        <v/>
      </c>
      <c r="T808" s="43" t="str">
        <f>IF(P808="","",(P808+T807)*(1+((1+'Retirement Calculator'!$B$58)^(1/12)-1)))</f>
        <v/>
      </c>
      <c r="U808" s="71"/>
      <c r="V808" s="99"/>
      <c r="W808" s="108" t="str">
        <f>IF(U808="","",(U808+W807)*(1+((1+'Retirement Calculator'!$C$65)^(1/12)-1)))</f>
        <v/>
      </c>
      <c r="X808" s="73">
        <f t="shared" si="240"/>
        <v>0</v>
      </c>
      <c r="Y808" s="83" t="str">
        <f>IF(ISERROR(B808),"",SUM($X$5:X808))</f>
        <v/>
      </c>
      <c r="Z808" s="73">
        <f t="shared" si="241"/>
        <v>0</v>
      </c>
      <c r="AA808" s="83" t="str">
        <f>IF(ISERROR(B808),"",IF(Z808=0,NA(),SUM($Z$5:Z808)))</f>
        <v/>
      </c>
      <c r="AB808" s="83">
        <f t="shared" si="242"/>
        <v>0</v>
      </c>
      <c r="AC808" s="83" t="str">
        <f>IF(ISERROR(B808),"",IF(AB808=0,NA(),SUM($AB$5:AB808)))</f>
        <v/>
      </c>
      <c r="AD808" s="68" t="str">
        <f>IF(ISERROR(AI808),"",IF(AG808=AG807+1,AD807*(1+'Retirement Calculator'!$B$6),AD807))</f>
        <v/>
      </c>
      <c r="AE808" s="135"/>
      <c r="AF808" s="83" t="str">
        <f>IF(AE808="","",NPER((1+'Retirement Calculator'!$B$15)/(1+'Retirement Calculator'!$B$14)-1,-12*AE808,AA808,,1))</f>
        <v/>
      </c>
      <c r="AG808" s="129" t="str">
        <f t="shared" si="246"/>
        <v/>
      </c>
      <c r="AH808" s="43" t="e">
        <f t="shared" si="247"/>
        <v>#N/A</v>
      </c>
      <c r="AI808" s="43" t="e">
        <f>IF(AI807&lt;'Retirement Calculator'!$B$68,AI807+1,NA())</f>
        <v>#N/A</v>
      </c>
      <c r="AJ808" s="47" t="str">
        <f>IF(ISERROR(AI808),"",IF(AG808=AG807+1,AJ807*(1+'Retirement Calculator'!$B$67),AJ807))</f>
        <v/>
      </c>
      <c r="AK808" s="43" t="e">
        <f>IF(ISERROR(AJ808),"",FV((1+'Retirement Calculator'!$B$56)^(1/12)-1,AI808,-AJ808,,0))</f>
        <v>#N/A</v>
      </c>
      <c r="AL808" s="47">
        <f>SUM($AJ$5:AJ808)</f>
        <v>15743347.467671828</v>
      </c>
      <c r="AN808" s="43" t="str">
        <f>IF(C808="","",SUM($C$5:C808))</f>
        <v/>
      </c>
      <c r="AP808" s="43" t="str">
        <f t="shared" si="248"/>
        <v/>
      </c>
      <c r="AQ808" s="43" t="e">
        <f t="shared" si="249"/>
        <v>#N/A</v>
      </c>
      <c r="AR808" s="43" t="e">
        <f>IF(AR807&lt;'Retirement Calculator'!$B$68,AR807+1,NA())</f>
        <v>#N/A</v>
      </c>
      <c r="AS808" s="45" t="str">
        <f>IF(ISERROR(AR808),"",IF(AP808=AP807+1,AS807*(1+'Retirement Calculator'!$B$67),AS807))</f>
        <v/>
      </c>
      <c r="AT808" s="43" t="e">
        <f>IF(ISERROR(AS808),"",FV((1+'Retirement Calculator'!$B$57)^(1/12)-1,AR808,-AS808,,0))</f>
        <v>#N/A</v>
      </c>
      <c r="AU808" s="47" t="e">
        <f>SUM($AJ$5:AS808)</f>
        <v>#N/A</v>
      </c>
      <c r="AW808" s="43" t="str">
        <f>IF(I808="","",SUM($I$5:I808))</f>
        <v/>
      </c>
      <c r="AY808" s="43" t="str">
        <f t="shared" si="250"/>
        <v/>
      </c>
      <c r="AZ808" s="43" t="e">
        <f t="shared" si="251"/>
        <v>#N/A</v>
      </c>
      <c r="BA808" s="43" t="e">
        <f>IF(BA807&lt;'Retirement Calculator'!$B$68,BA807+1,NA())</f>
        <v>#N/A</v>
      </c>
      <c r="BB808" s="45" t="str">
        <f>IF(ISERROR(BA808),"",IF(AY808=AY807+1,BB807*(1+'Retirement Calculator'!$B$67),BB807))</f>
        <v/>
      </c>
      <c r="BC808" s="43" t="e">
        <f>IF(ISERROR(BB808),"",FV((1+'Retirement Calculator'!$B$58)^(1/12)-1,BA808,-BB808,,0))</f>
        <v>#N/A</v>
      </c>
      <c r="BD808" s="47" t="e">
        <f>SUM($AJ$5:BB808)</f>
        <v>#N/A</v>
      </c>
      <c r="BF808" s="43" t="str">
        <f>IF(O808="","",SUM($O$5:O808))</f>
        <v/>
      </c>
      <c r="BH808" s="43" t="str">
        <f t="shared" si="252"/>
        <v/>
      </c>
      <c r="BI808" s="43" t="e">
        <f t="shared" si="253"/>
        <v>#N/A</v>
      </c>
      <c r="BJ808" s="43" t="e">
        <f>IF(BJ807&lt;'Retirement Calculator'!$B$68,BJ807+1,NA())</f>
        <v>#N/A</v>
      </c>
      <c r="BM808" s="43" t="str">
        <f t="shared" si="254"/>
        <v/>
      </c>
      <c r="BN808" s="43" t="e">
        <f t="shared" si="255"/>
        <v>#N/A</v>
      </c>
      <c r="BO808" s="43" t="e">
        <f>IF(BO807&lt;'Retirement Calculator'!$B$68,BO807+1,NA())</f>
        <v>#N/A</v>
      </c>
      <c r="BR808" s="43" t="str">
        <f t="shared" si="256"/>
        <v/>
      </c>
      <c r="BS808" s="43" t="e">
        <f t="shared" si="257"/>
        <v>#N/A</v>
      </c>
      <c r="BT808" s="43" t="e">
        <f>IF(BT807&lt;'Retirement Calculator'!$B$68,BT807+1,NA())</f>
        <v>#N/A</v>
      </c>
      <c r="BW808" s="43" t="str">
        <f t="shared" si="258"/>
        <v/>
      </c>
      <c r="BX808" s="43" t="e">
        <f t="shared" si="259"/>
        <v>#N/A</v>
      </c>
      <c r="BY808" s="43" t="e">
        <f>IF(BY807&lt;'Retirement Calculator'!$B$68,BY807+1,NA())</f>
        <v>#N/A</v>
      </c>
    </row>
    <row r="809" spans="1:77">
      <c r="A809" s="44"/>
      <c r="B809" s="12" t="e">
        <f xml:space="preserve"> IF(ISERROR(F809),NA(),AI809)</f>
        <v>#N/A</v>
      </c>
      <c r="C809" s="71"/>
      <c r="D809" s="104"/>
      <c r="E809" s="99"/>
      <c r="F809" s="102" t="e">
        <f t="shared" si="243"/>
        <v>#N/A</v>
      </c>
      <c r="G809" s="103" t="str">
        <f>IF(D809="","",(D809+G808)*(1+((1+'Retirement Calculator'!$B$56)^(1/12)-1)))</f>
        <v/>
      </c>
      <c r="H809" s="55" t="str">
        <f>IF(C809="","",FV((1+'Retirement Calculator'!$B$56)^(1/12)-1,AI809,-C809,,0))</f>
        <v/>
      </c>
      <c r="I809" s="71"/>
      <c r="J809" s="99"/>
      <c r="K809" s="99"/>
      <c r="L809" s="102" t="e">
        <f t="shared" si="244"/>
        <v>#N/A</v>
      </c>
      <c r="M809" s="12" t="str">
        <f>IF(I809="","",FV((1+'Retirement Calculator'!$B$57)^(1/12)-1,AR809,-I809,,0))</f>
        <v/>
      </c>
      <c r="N809" s="12" t="str">
        <f>IF(J809="","",(J809+N808)*(1+((1+'Retirement Calculator'!$B$57)^(1/12)-1)))</f>
        <v/>
      </c>
      <c r="O809" s="71"/>
      <c r="P809" s="71"/>
      <c r="Q809" s="99"/>
      <c r="R809" s="69" t="e">
        <f t="shared" si="245"/>
        <v>#N/A</v>
      </c>
      <c r="S809" s="12" t="str">
        <f>IF(O809="","",FV((1+'Retirement Calculator'!$B$58)^(1/12)-1,BA809,-O809,,0))</f>
        <v/>
      </c>
      <c r="T809" s="43" t="str">
        <f>IF(P809="","",(P809+T808)*(1+((1+'Retirement Calculator'!$B$58)^(1/12)-1)))</f>
        <v/>
      </c>
      <c r="U809" s="71"/>
      <c r="V809" s="99"/>
      <c r="W809" s="108" t="str">
        <f>IF(U809="","",(U809+W808)*(1+((1+'Retirement Calculator'!$C$65)^(1/12)-1)))</f>
        <v/>
      </c>
      <c r="X809" s="73">
        <f t="shared" si="240"/>
        <v>0</v>
      </c>
      <c r="Y809" s="83" t="str">
        <f>IF(ISERROR(B809),"",SUM($X$5:X809))</f>
        <v/>
      </c>
      <c r="Z809" s="73">
        <f t="shared" si="241"/>
        <v>0</v>
      </c>
      <c r="AA809" s="83" t="str">
        <f>IF(ISERROR(B809),"",IF(Z809=0,NA(),SUM($Z$5:Z809)))</f>
        <v/>
      </c>
      <c r="AB809" s="83">
        <f t="shared" si="242"/>
        <v>0</v>
      </c>
      <c r="AC809" s="83" t="str">
        <f>IF(ISERROR(B809),"",IF(AB809=0,NA(),SUM($AB$5:AB809)))</f>
        <v/>
      </c>
      <c r="AD809" s="68" t="str">
        <f>IF(ISERROR(AI809),"",IF(AG809=AG808+1,AD808*(1+'Retirement Calculator'!$B$6),AD808))</f>
        <v/>
      </c>
      <c r="AE809" s="135"/>
      <c r="AF809" s="83" t="str">
        <f>IF(AE809="","",NPER((1+'Retirement Calculator'!$B$15)/(1+'Retirement Calculator'!$B$14)-1,-12*AE809,AA809,,1))</f>
        <v/>
      </c>
      <c r="AG809" s="129" t="str">
        <f t="shared" si="246"/>
        <v/>
      </c>
      <c r="AH809" s="43" t="e">
        <f t="shared" si="247"/>
        <v>#N/A</v>
      </c>
      <c r="AI809" s="43" t="e">
        <f>IF(AI808&lt;'Retirement Calculator'!$B$68,AI808+1,NA())</f>
        <v>#N/A</v>
      </c>
      <c r="AJ809" s="47" t="str">
        <f>IF(ISERROR(AI809),"",IF(AG809=AG808+1,AJ808*(1+'Retirement Calculator'!$B$67),AJ808))</f>
        <v/>
      </c>
      <c r="AK809" s="43" t="e">
        <f>IF(ISERROR(AJ809),"",FV((1+'Retirement Calculator'!$B$56)^(1/12)-1,AI809,-AJ809,,0))</f>
        <v>#N/A</v>
      </c>
      <c r="AL809" s="47">
        <f>SUM($AJ$5:AJ809)</f>
        <v>15743347.467671828</v>
      </c>
      <c r="AN809" s="43" t="str">
        <f>IF(C809="","",SUM($C$5:C809))</f>
        <v/>
      </c>
      <c r="AP809" s="43" t="str">
        <f t="shared" si="248"/>
        <v/>
      </c>
      <c r="AQ809" s="43" t="e">
        <f t="shared" si="249"/>
        <v>#N/A</v>
      </c>
      <c r="AR809" s="43" t="e">
        <f>IF(AR808&lt;'Retirement Calculator'!$B$68,AR808+1,NA())</f>
        <v>#N/A</v>
      </c>
      <c r="AS809" s="45" t="str">
        <f>IF(ISERROR(AR809),"",IF(AP809=AP808+1,AS808*(1+'Retirement Calculator'!$B$67),AS808))</f>
        <v/>
      </c>
      <c r="AT809" s="43" t="e">
        <f>IF(ISERROR(AS809),"",FV((1+'Retirement Calculator'!$B$57)^(1/12)-1,AR809,-AS809,,0))</f>
        <v>#N/A</v>
      </c>
      <c r="AU809" s="47" t="e">
        <f>SUM($AJ$5:AS809)</f>
        <v>#N/A</v>
      </c>
      <c r="AW809" s="43" t="str">
        <f>IF(I809="","",SUM($I$5:I809))</f>
        <v/>
      </c>
      <c r="AY809" s="43" t="str">
        <f t="shared" si="250"/>
        <v/>
      </c>
      <c r="AZ809" s="43" t="e">
        <f t="shared" si="251"/>
        <v>#N/A</v>
      </c>
      <c r="BA809" s="43" t="e">
        <f>IF(BA808&lt;'Retirement Calculator'!$B$68,BA808+1,NA())</f>
        <v>#N/A</v>
      </c>
      <c r="BB809" s="45" t="str">
        <f>IF(ISERROR(BA809),"",IF(AY809=AY808+1,BB808*(1+'Retirement Calculator'!$B$67),BB808))</f>
        <v/>
      </c>
      <c r="BC809" s="43" t="e">
        <f>IF(ISERROR(BB809),"",FV((1+'Retirement Calculator'!$B$58)^(1/12)-1,BA809,-BB809,,0))</f>
        <v>#N/A</v>
      </c>
      <c r="BD809" s="47" t="e">
        <f>SUM($AJ$5:BB809)</f>
        <v>#N/A</v>
      </c>
      <c r="BF809" s="43" t="str">
        <f>IF(O809="","",SUM($O$5:O809))</f>
        <v/>
      </c>
      <c r="BH809" s="43" t="str">
        <f t="shared" si="252"/>
        <v/>
      </c>
      <c r="BI809" s="43" t="e">
        <f t="shared" si="253"/>
        <v>#N/A</v>
      </c>
      <c r="BJ809" s="43" t="e">
        <f>IF(BJ808&lt;'Retirement Calculator'!$B$68,BJ808+1,NA())</f>
        <v>#N/A</v>
      </c>
      <c r="BM809" s="43" t="str">
        <f t="shared" si="254"/>
        <v/>
      </c>
      <c r="BN809" s="43" t="e">
        <f t="shared" si="255"/>
        <v>#N/A</v>
      </c>
      <c r="BO809" s="43" t="e">
        <f>IF(BO808&lt;'Retirement Calculator'!$B$68,BO808+1,NA())</f>
        <v>#N/A</v>
      </c>
      <c r="BR809" s="43" t="str">
        <f t="shared" si="256"/>
        <v/>
      </c>
      <c r="BS809" s="43" t="e">
        <f t="shared" si="257"/>
        <v>#N/A</v>
      </c>
      <c r="BT809" s="43" t="e">
        <f>IF(BT808&lt;'Retirement Calculator'!$B$68,BT808+1,NA())</f>
        <v>#N/A</v>
      </c>
      <c r="BW809" s="43" t="str">
        <f t="shared" si="258"/>
        <v/>
      </c>
      <c r="BX809" s="43" t="e">
        <f t="shared" si="259"/>
        <v>#N/A</v>
      </c>
      <c r="BY809" s="43" t="e">
        <f>IF(BY808&lt;'Retirement Calculator'!$B$68,BY808+1,NA())</f>
        <v>#N/A</v>
      </c>
    </row>
    <row r="810" spans="1:77">
      <c r="A810" s="44"/>
      <c r="B810" s="12" t="e">
        <f xml:space="preserve"> IF(ISERROR(F810),NA(),AI810)</f>
        <v>#N/A</v>
      </c>
      <c r="C810" s="71"/>
      <c r="D810" s="104"/>
      <c r="E810" s="99"/>
      <c r="F810" s="102" t="e">
        <f t="shared" si="243"/>
        <v>#N/A</v>
      </c>
      <c r="G810" s="103" t="str">
        <f>IF(D810="","",(D810+G809)*(1+((1+'Retirement Calculator'!$B$56)^(1/12)-1)))</f>
        <v/>
      </c>
      <c r="H810" s="55" t="str">
        <f>IF(C810="","",FV((1+'Retirement Calculator'!$B$56)^(1/12)-1,AI810,-C810,,0))</f>
        <v/>
      </c>
      <c r="I810" s="71"/>
      <c r="J810" s="99"/>
      <c r="K810" s="99"/>
      <c r="L810" s="102" t="e">
        <f t="shared" si="244"/>
        <v>#N/A</v>
      </c>
      <c r="M810" s="12" t="str">
        <f>IF(I810="","",FV((1+'Retirement Calculator'!$B$57)^(1/12)-1,AR810,-I810,,0))</f>
        <v/>
      </c>
      <c r="N810" s="12" t="str">
        <f>IF(J810="","",(J810+N809)*(1+((1+'Retirement Calculator'!$B$57)^(1/12)-1)))</f>
        <v/>
      </c>
      <c r="O810" s="71"/>
      <c r="P810" s="71"/>
      <c r="Q810" s="99"/>
      <c r="R810" s="69" t="e">
        <f t="shared" si="245"/>
        <v>#N/A</v>
      </c>
      <c r="S810" s="12" t="str">
        <f>IF(O810="","",FV((1+'Retirement Calculator'!$B$58)^(1/12)-1,BA810,-O810,,0))</f>
        <v/>
      </c>
      <c r="T810" s="43" t="str">
        <f>IF(P810="","",(P810+T809)*(1+((1+'Retirement Calculator'!$B$58)^(1/12)-1)))</f>
        <v/>
      </c>
      <c r="U810" s="71"/>
      <c r="V810" s="99"/>
      <c r="W810" s="108" t="str">
        <f>IF(U810="","",(U810+W809)*(1+((1+'Retirement Calculator'!$C$65)^(1/12)-1)))</f>
        <v/>
      </c>
      <c r="X810" s="73">
        <f t="shared" si="240"/>
        <v>0</v>
      </c>
      <c r="Y810" s="83" t="str">
        <f>IF(ISERROR(B810),"",SUM($X$5:X810))</f>
        <v/>
      </c>
      <c r="Z810" s="73">
        <f t="shared" si="241"/>
        <v>0</v>
      </c>
      <c r="AA810" s="83" t="str">
        <f>IF(ISERROR(B810),"",IF(Z810=0,NA(),SUM($Z$5:Z810)))</f>
        <v/>
      </c>
      <c r="AB810" s="83">
        <f t="shared" si="242"/>
        <v>0</v>
      </c>
      <c r="AC810" s="83" t="str">
        <f>IF(ISERROR(B810),"",IF(AB810=0,NA(),SUM($AB$5:AB810)))</f>
        <v/>
      </c>
      <c r="AD810" s="68" t="str">
        <f>IF(ISERROR(AI810),"",IF(AG810=AG809+1,AD809*(1+'Retirement Calculator'!$B$6),AD809))</f>
        <v/>
      </c>
      <c r="AE810" s="135"/>
      <c r="AF810" s="83" t="str">
        <f>IF(AE810="","",NPER((1+'Retirement Calculator'!$B$15)/(1+'Retirement Calculator'!$B$14)-1,-12*AE810,AA810,,1))</f>
        <v/>
      </c>
      <c r="AG810" s="129" t="str">
        <f t="shared" si="246"/>
        <v/>
      </c>
      <c r="AH810" s="43" t="e">
        <f t="shared" si="247"/>
        <v>#N/A</v>
      </c>
      <c r="AI810" s="43" t="e">
        <f>IF(AI809&lt;'Retirement Calculator'!$B$68,AI809+1,NA())</f>
        <v>#N/A</v>
      </c>
      <c r="AJ810" s="47" t="str">
        <f>IF(ISERROR(AI810),"",IF(AG810=AG809+1,AJ809*(1+'Retirement Calculator'!$B$67),AJ809))</f>
        <v/>
      </c>
      <c r="AK810" s="43" t="e">
        <f>IF(ISERROR(AJ810),"",FV((1+'Retirement Calculator'!$B$56)^(1/12)-1,AI810,-AJ810,,0))</f>
        <v>#N/A</v>
      </c>
      <c r="AL810" s="47">
        <f>SUM($AJ$5:AJ810)</f>
        <v>15743347.467671828</v>
      </c>
      <c r="AN810" s="43" t="str">
        <f>IF(C810="","",SUM($C$5:C810))</f>
        <v/>
      </c>
      <c r="AP810" s="43" t="str">
        <f t="shared" si="248"/>
        <v/>
      </c>
      <c r="AQ810" s="43" t="e">
        <f t="shared" si="249"/>
        <v>#N/A</v>
      </c>
      <c r="AR810" s="43" t="e">
        <f>IF(AR809&lt;'Retirement Calculator'!$B$68,AR809+1,NA())</f>
        <v>#N/A</v>
      </c>
      <c r="AS810" s="45" t="str">
        <f>IF(ISERROR(AR810),"",IF(AP810=AP809+1,AS809*(1+'Retirement Calculator'!$B$67),AS809))</f>
        <v/>
      </c>
      <c r="AT810" s="43" t="e">
        <f>IF(ISERROR(AS810),"",FV((1+'Retirement Calculator'!$B$57)^(1/12)-1,AR810,-AS810,,0))</f>
        <v>#N/A</v>
      </c>
      <c r="AU810" s="47" t="e">
        <f>SUM($AJ$5:AS810)</f>
        <v>#N/A</v>
      </c>
      <c r="AW810" s="43" t="str">
        <f>IF(I810="","",SUM($I$5:I810))</f>
        <v/>
      </c>
      <c r="AY810" s="43" t="str">
        <f t="shared" si="250"/>
        <v/>
      </c>
      <c r="AZ810" s="43" t="e">
        <f t="shared" si="251"/>
        <v>#N/A</v>
      </c>
      <c r="BA810" s="43" t="e">
        <f>IF(BA809&lt;'Retirement Calculator'!$B$68,BA809+1,NA())</f>
        <v>#N/A</v>
      </c>
      <c r="BB810" s="45" t="str">
        <f>IF(ISERROR(BA810),"",IF(AY810=AY809+1,BB809*(1+'Retirement Calculator'!$B$67),BB809))</f>
        <v/>
      </c>
      <c r="BC810" s="43" t="e">
        <f>IF(ISERROR(BB810),"",FV((1+'Retirement Calculator'!$B$58)^(1/12)-1,BA810,-BB810,,0))</f>
        <v>#N/A</v>
      </c>
      <c r="BD810" s="47" t="e">
        <f>SUM($AJ$5:BB810)</f>
        <v>#N/A</v>
      </c>
      <c r="BF810" s="43" t="str">
        <f>IF(O810="","",SUM($O$5:O810))</f>
        <v/>
      </c>
      <c r="BH810" s="43" t="str">
        <f t="shared" si="252"/>
        <v/>
      </c>
      <c r="BI810" s="43" t="e">
        <f t="shared" si="253"/>
        <v>#N/A</v>
      </c>
      <c r="BJ810" s="43" t="e">
        <f>IF(BJ809&lt;'Retirement Calculator'!$B$68,BJ809+1,NA())</f>
        <v>#N/A</v>
      </c>
      <c r="BM810" s="43" t="str">
        <f t="shared" si="254"/>
        <v/>
      </c>
      <c r="BN810" s="43" t="e">
        <f t="shared" si="255"/>
        <v>#N/A</v>
      </c>
      <c r="BO810" s="43" t="e">
        <f>IF(BO809&lt;'Retirement Calculator'!$B$68,BO809+1,NA())</f>
        <v>#N/A</v>
      </c>
      <c r="BR810" s="43" t="str">
        <f t="shared" si="256"/>
        <v/>
      </c>
      <c r="BS810" s="43" t="e">
        <f t="shared" si="257"/>
        <v>#N/A</v>
      </c>
      <c r="BT810" s="43" t="e">
        <f>IF(BT809&lt;'Retirement Calculator'!$B$68,BT809+1,NA())</f>
        <v>#N/A</v>
      </c>
      <c r="BW810" s="43" t="str">
        <f t="shared" si="258"/>
        <v/>
      </c>
      <c r="BX810" s="43" t="e">
        <f t="shared" si="259"/>
        <v>#N/A</v>
      </c>
      <c r="BY810" s="43" t="e">
        <f>IF(BY809&lt;'Retirement Calculator'!$B$68,BY809+1,NA())</f>
        <v>#N/A</v>
      </c>
    </row>
    <row r="811" spans="1:77">
      <c r="A811" s="44"/>
      <c r="B811" s="12" t="e">
        <f xml:space="preserve"> IF(ISERROR(F811),NA(),AI811)</f>
        <v>#N/A</v>
      </c>
      <c r="C811" s="71"/>
      <c r="D811" s="104"/>
      <c r="E811" s="99"/>
      <c r="F811" s="102" t="e">
        <f t="shared" si="243"/>
        <v>#N/A</v>
      </c>
      <c r="G811" s="103" t="str">
        <f>IF(D811="","",(D811+G810)*(1+((1+'Retirement Calculator'!$B$56)^(1/12)-1)))</f>
        <v/>
      </c>
      <c r="H811" s="55" t="str">
        <f>IF(C811="","",FV((1+'Retirement Calculator'!$B$56)^(1/12)-1,AI811,-C811,,0))</f>
        <v/>
      </c>
      <c r="I811" s="71"/>
      <c r="J811" s="99"/>
      <c r="K811" s="99"/>
      <c r="L811" s="102" t="e">
        <f t="shared" si="244"/>
        <v>#N/A</v>
      </c>
      <c r="M811" s="12" t="str">
        <f>IF(I811="","",FV((1+'Retirement Calculator'!$B$57)^(1/12)-1,AR811,-I811,,0))</f>
        <v/>
      </c>
      <c r="N811" s="12" t="str">
        <f>IF(J811="","",(J811+N810)*(1+((1+'Retirement Calculator'!$B$57)^(1/12)-1)))</f>
        <v/>
      </c>
      <c r="O811" s="71"/>
      <c r="P811" s="71"/>
      <c r="Q811" s="99"/>
      <c r="R811" s="69" t="e">
        <f t="shared" si="245"/>
        <v>#N/A</v>
      </c>
      <c r="S811" s="12" t="str">
        <f>IF(O811="","",FV((1+'Retirement Calculator'!$B$58)^(1/12)-1,BA811,-O811,,0))</f>
        <v/>
      </c>
      <c r="T811" s="43" t="str">
        <f>IF(P811="","",(P811+T810)*(1+((1+'Retirement Calculator'!$B$58)^(1/12)-1)))</f>
        <v/>
      </c>
      <c r="U811" s="71"/>
      <c r="V811" s="99"/>
      <c r="W811" s="108" t="str">
        <f>IF(U811="","",(U811+W810)*(1+((1+'Retirement Calculator'!$C$65)^(1/12)-1)))</f>
        <v/>
      </c>
      <c r="X811" s="73">
        <f t="shared" si="240"/>
        <v>0</v>
      </c>
      <c r="Y811" s="83" t="str">
        <f>IF(ISERROR(B811),"",SUM($X$5:X811))</f>
        <v/>
      </c>
      <c r="Z811" s="73">
        <f t="shared" si="241"/>
        <v>0</v>
      </c>
      <c r="AA811" s="83" t="str">
        <f>IF(ISERROR(B811),"",IF(Z811=0,NA(),SUM($Z$5:Z811)))</f>
        <v/>
      </c>
      <c r="AB811" s="83">
        <f t="shared" si="242"/>
        <v>0</v>
      </c>
      <c r="AC811" s="83" t="str">
        <f>IF(ISERROR(B811),"",IF(AB811=0,NA(),SUM($AB$5:AB811)))</f>
        <v/>
      </c>
      <c r="AD811" s="68" t="str">
        <f>IF(ISERROR(AI811),"",IF(AG811=AG810+1,AD810*(1+'Retirement Calculator'!$B$6),AD810))</f>
        <v/>
      </c>
      <c r="AE811" s="135"/>
      <c r="AF811" s="83" t="str">
        <f>IF(AE811="","",NPER((1+'Retirement Calculator'!$B$15)/(1+'Retirement Calculator'!$B$14)-1,-12*AE811,AA811,,1))</f>
        <v/>
      </c>
      <c r="AG811" s="129" t="str">
        <f t="shared" si="246"/>
        <v/>
      </c>
      <c r="AH811" s="43" t="e">
        <f t="shared" si="247"/>
        <v>#N/A</v>
      </c>
      <c r="AI811" s="43" t="e">
        <f>IF(AI810&lt;'Retirement Calculator'!$B$68,AI810+1,NA())</f>
        <v>#N/A</v>
      </c>
      <c r="AJ811" s="47" t="str">
        <f>IF(ISERROR(AI811),"",IF(AG811=AG810+1,AJ810*(1+'Retirement Calculator'!$B$67),AJ810))</f>
        <v/>
      </c>
      <c r="AK811" s="43" t="e">
        <f>IF(ISERROR(AJ811),"",FV((1+'Retirement Calculator'!$B$56)^(1/12)-1,AI811,-AJ811,,0))</f>
        <v>#N/A</v>
      </c>
      <c r="AL811" s="47">
        <f>SUM($AJ$5:AJ811)</f>
        <v>15743347.467671828</v>
      </c>
      <c r="AN811" s="43" t="str">
        <f>IF(C811="","",SUM($C$5:C811))</f>
        <v/>
      </c>
      <c r="AP811" s="43" t="str">
        <f t="shared" si="248"/>
        <v/>
      </c>
      <c r="AQ811" s="43" t="e">
        <f t="shared" si="249"/>
        <v>#N/A</v>
      </c>
      <c r="AR811" s="43" t="e">
        <f>IF(AR810&lt;'Retirement Calculator'!$B$68,AR810+1,NA())</f>
        <v>#N/A</v>
      </c>
      <c r="AS811" s="45" t="str">
        <f>IF(ISERROR(AR811),"",IF(AP811=AP810+1,AS810*(1+'Retirement Calculator'!$B$67),AS810))</f>
        <v/>
      </c>
      <c r="AT811" s="43" t="e">
        <f>IF(ISERROR(AS811),"",FV((1+'Retirement Calculator'!$B$57)^(1/12)-1,AR811,-AS811,,0))</f>
        <v>#N/A</v>
      </c>
      <c r="AU811" s="47" t="e">
        <f>SUM($AJ$5:AS811)</f>
        <v>#N/A</v>
      </c>
      <c r="AW811" s="43" t="str">
        <f>IF(I811="","",SUM($I$5:I811))</f>
        <v/>
      </c>
      <c r="AY811" s="43" t="str">
        <f t="shared" si="250"/>
        <v/>
      </c>
      <c r="AZ811" s="43" t="e">
        <f t="shared" si="251"/>
        <v>#N/A</v>
      </c>
      <c r="BA811" s="43" t="e">
        <f>IF(BA810&lt;'Retirement Calculator'!$B$68,BA810+1,NA())</f>
        <v>#N/A</v>
      </c>
      <c r="BB811" s="45" t="str">
        <f>IF(ISERROR(BA811),"",IF(AY811=AY810+1,BB810*(1+'Retirement Calculator'!$B$67),BB810))</f>
        <v/>
      </c>
      <c r="BC811" s="43" t="e">
        <f>IF(ISERROR(BB811),"",FV((1+'Retirement Calculator'!$B$58)^(1/12)-1,BA811,-BB811,,0))</f>
        <v>#N/A</v>
      </c>
      <c r="BD811" s="47" t="e">
        <f>SUM($AJ$5:BB811)</f>
        <v>#N/A</v>
      </c>
      <c r="BF811" s="43" t="str">
        <f>IF(O811="","",SUM($O$5:O811))</f>
        <v/>
      </c>
      <c r="BH811" s="43" t="str">
        <f t="shared" si="252"/>
        <v/>
      </c>
      <c r="BI811" s="43" t="e">
        <f t="shared" si="253"/>
        <v>#N/A</v>
      </c>
      <c r="BJ811" s="43" t="e">
        <f>IF(BJ810&lt;'Retirement Calculator'!$B$68,BJ810+1,NA())</f>
        <v>#N/A</v>
      </c>
      <c r="BM811" s="43" t="str">
        <f t="shared" si="254"/>
        <v/>
      </c>
      <c r="BN811" s="43" t="e">
        <f t="shared" si="255"/>
        <v>#N/A</v>
      </c>
      <c r="BO811" s="43" t="e">
        <f>IF(BO810&lt;'Retirement Calculator'!$B$68,BO810+1,NA())</f>
        <v>#N/A</v>
      </c>
      <c r="BR811" s="43" t="str">
        <f t="shared" si="256"/>
        <v/>
      </c>
      <c r="BS811" s="43" t="e">
        <f t="shared" si="257"/>
        <v>#N/A</v>
      </c>
      <c r="BT811" s="43" t="e">
        <f>IF(BT810&lt;'Retirement Calculator'!$B$68,BT810+1,NA())</f>
        <v>#N/A</v>
      </c>
      <c r="BW811" s="43" t="str">
        <f t="shared" si="258"/>
        <v/>
      </c>
      <c r="BX811" s="43" t="e">
        <f t="shared" si="259"/>
        <v>#N/A</v>
      </c>
      <c r="BY811" s="43" t="e">
        <f>IF(BY810&lt;'Retirement Calculator'!$B$68,BY810+1,NA())</f>
        <v>#N/A</v>
      </c>
    </row>
    <row r="812" spans="1:77">
      <c r="A812" s="44"/>
      <c r="B812" s="12" t="e">
        <f xml:space="preserve"> IF(ISERROR(F812),NA(),AI812)</f>
        <v>#N/A</v>
      </c>
      <c r="C812" s="71"/>
      <c r="D812" s="104"/>
      <c r="E812" s="99"/>
      <c r="F812" s="102" t="e">
        <f t="shared" si="243"/>
        <v>#N/A</v>
      </c>
      <c r="G812" s="103" t="str">
        <f>IF(D812="","",(D812+G811)*(1+((1+'Retirement Calculator'!$B$56)^(1/12)-1)))</f>
        <v/>
      </c>
      <c r="H812" s="55" t="str">
        <f>IF(C812="","",FV((1+'Retirement Calculator'!$B$56)^(1/12)-1,AI812,-C812,,0))</f>
        <v/>
      </c>
      <c r="I812" s="71"/>
      <c r="J812" s="99"/>
      <c r="K812" s="99"/>
      <c r="L812" s="102" t="e">
        <f t="shared" si="244"/>
        <v>#N/A</v>
      </c>
      <c r="M812" s="12" t="str">
        <f>IF(I812="","",FV((1+'Retirement Calculator'!$B$57)^(1/12)-1,AR812,-I812,,0))</f>
        <v/>
      </c>
      <c r="N812" s="12" t="str">
        <f>IF(J812="","",(J812+N811)*(1+((1+'Retirement Calculator'!$B$57)^(1/12)-1)))</f>
        <v/>
      </c>
      <c r="O812" s="71"/>
      <c r="P812" s="71"/>
      <c r="Q812" s="99"/>
      <c r="R812" s="69" t="e">
        <f t="shared" si="245"/>
        <v>#N/A</v>
      </c>
      <c r="S812" s="12" t="str">
        <f>IF(O812="","",FV((1+'Retirement Calculator'!$B$58)^(1/12)-1,BA812,-O812,,0))</f>
        <v/>
      </c>
      <c r="T812" s="43" t="str">
        <f>IF(P812="","",(P812+T811)*(1+((1+'Retirement Calculator'!$B$58)^(1/12)-1)))</f>
        <v/>
      </c>
      <c r="U812" s="71"/>
      <c r="V812" s="99"/>
      <c r="W812" s="108" t="str">
        <f>IF(U812="","",(U812+W811)*(1+((1+'Retirement Calculator'!$C$65)^(1/12)-1)))</f>
        <v/>
      </c>
      <c r="X812" s="73">
        <f t="shared" si="240"/>
        <v>0</v>
      </c>
      <c r="Y812" s="83" t="str">
        <f>IF(ISERROR(B812),"",SUM($X$5:X812))</f>
        <v/>
      </c>
      <c r="Z812" s="73">
        <f t="shared" si="241"/>
        <v>0</v>
      </c>
      <c r="AA812" s="83" t="str">
        <f>IF(ISERROR(B812),"",IF(Z812=0,NA(),SUM($Z$5:Z812)))</f>
        <v/>
      </c>
      <c r="AB812" s="83">
        <f t="shared" si="242"/>
        <v>0</v>
      </c>
      <c r="AC812" s="83" t="str">
        <f>IF(ISERROR(B812),"",IF(AB812=0,NA(),SUM($AB$5:AB812)))</f>
        <v/>
      </c>
      <c r="AD812" s="68" t="str">
        <f>IF(ISERROR(AI812),"",IF(AG812=AG811+1,AD811*(1+'Retirement Calculator'!$B$6),AD811))</f>
        <v/>
      </c>
      <c r="AE812" s="135"/>
      <c r="AF812" s="83" t="str">
        <f>IF(AE812="","",NPER((1+'Retirement Calculator'!$B$15)/(1+'Retirement Calculator'!$B$14)-1,-12*AE812,AA812,,1))</f>
        <v/>
      </c>
      <c r="AG812" s="129" t="str">
        <f t="shared" si="246"/>
        <v/>
      </c>
      <c r="AH812" s="43" t="e">
        <f t="shared" si="247"/>
        <v>#N/A</v>
      </c>
      <c r="AI812" s="43" t="e">
        <f>IF(AI811&lt;'Retirement Calculator'!$B$68,AI811+1,NA())</f>
        <v>#N/A</v>
      </c>
      <c r="AJ812" s="47" t="str">
        <f>IF(ISERROR(AI812),"",IF(AG812=AG811+1,AJ811*(1+'Retirement Calculator'!$B$67),AJ811))</f>
        <v/>
      </c>
      <c r="AK812" s="43" t="e">
        <f>IF(ISERROR(AJ812),"",FV((1+'Retirement Calculator'!$B$56)^(1/12)-1,AI812,-AJ812,,0))</f>
        <v>#N/A</v>
      </c>
      <c r="AL812" s="47">
        <f>SUM($AJ$5:AJ812)</f>
        <v>15743347.467671828</v>
      </c>
      <c r="AN812" s="43" t="str">
        <f>IF(C812="","",SUM($C$5:C812))</f>
        <v/>
      </c>
      <c r="AP812" s="43" t="str">
        <f t="shared" si="248"/>
        <v/>
      </c>
      <c r="AQ812" s="43" t="e">
        <f t="shared" si="249"/>
        <v>#N/A</v>
      </c>
      <c r="AR812" s="43" t="e">
        <f>IF(AR811&lt;'Retirement Calculator'!$B$68,AR811+1,NA())</f>
        <v>#N/A</v>
      </c>
      <c r="AS812" s="45" t="str">
        <f>IF(ISERROR(AR812),"",IF(AP812=AP811+1,AS811*(1+'Retirement Calculator'!$B$67),AS811))</f>
        <v/>
      </c>
      <c r="AT812" s="43" t="e">
        <f>IF(ISERROR(AS812),"",FV((1+'Retirement Calculator'!$B$57)^(1/12)-1,AR812,-AS812,,0))</f>
        <v>#N/A</v>
      </c>
      <c r="AU812" s="47" t="e">
        <f>SUM($AJ$5:AS812)</f>
        <v>#N/A</v>
      </c>
      <c r="AW812" s="43" t="str">
        <f>IF(I812="","",SUM($I$5:I812))</f>
        <v/>
      </c>
      <c r="AY812" s="43" t="str">
        <f t="shared" si="250"/>
        <v/>
      </c>
      <c r="AZ812" s="43" t="e">
        <f t="shared" si="251"/>
        <v>#N/A</v>
      </c>
      <c r="BA812" s="43" t="e">
        <f>IF(BA811&lt;'Retirement Calculator'!$B$68,BA811+1,NA())</f>
        <v>#N/A</v>
      </c>
      <c r="BB812" s="45" t="str">
        <f>IF(ISERROR(BA812),"",IF(AY812=AY811+1,BB811*(1+'Retirement Calculator'!$B$67),BB811))</f>
        <v/>
      </c>
      <c r="BC812" s="43" t="e">
        <f>IF(ISERROR(BB812),"",FV((1+'Retirement Calculator'!$B$58)^(1/12)-1,BA812,-BB812,,0))</f>
        <v>#N/A</v>
      </c>
      <c r="BD812" s="47" t="e">
        <f>SUM($AJ$5:BB812)</f>
        <v>#N/A</v>
      </c>
      <c r="BF812" s="43" t="str">
        <f>IF(O812="","",SUM($O$5:O812))</f>
        <v/>
      </c>
      <c r="BH812" s="43" t="str">
        <f t="shared" si="252"/>
        <v/>
      </c>
      <c r="BI812" s="43" t="e">
        <f t="shared" si="253"/>
        <v>#N/A</v>
      </c>
      <c r="BJ812" s="43" t="e">
        <f>IF(BJ811&lt;'Retirement Calculator'!$B$68,BJ811+1,NA())</f>
        <v>#N/A</v>
      </c>
      <c r="BM812" s="43" t="str">
        <f t="shared" si="254"/>
        <v/>
      </c>
      <c r="BN812" s="43" t="e">
        <f t="shared" si="255"/>
        <v>#N/A</v>
      </c>
      <c r="BO812" s="43" t="e">
        <f>IF(BO811&lt;'Retirement Calculator'!$B$68,BO811+1,NA())</f>
        <v>#N/A</v>
      </c>
      <c r="BR812" s="43" t="str">
        <f t="shared" si="256"/>
        <v/>
      </c>
      <c r="BS812" s="43" t="e">
        <f t="shared" si="257"/>
        <v>#N/A</v>
      </c>
      <c r="BT812" s="43" t="e">
        <f>IF(BT811&lt;'Retirement Calculator'!$B$68,BT811+1,NA())</f>
        <v>#N/A</v>
      </c>
      <c r="BW812" s="43" t="str">
        <f t="shared" si="258"/>
        <v/>
      </c>
      <c r="BX812" s="43" t="e">
        <f t="shared" si="259"/>
        <v>#N/A</v>
      </c>
      <c r="BY812" s="43" t="e">
        <f>IF(BY811&lt;'Retirement Calculator'!$B$68,BY811+1,NA())</f>
        <v>#N/A</v>
      </c>
    </row>
    <row r="813" spans="1:77">
      <c r="A813" s="44"/>
      <c r="B813" s="12" t="e">
        <f xml:space="preserve"> IF(ISERROR(F813),NA(),AI813)</f>
        <v>#N/A</v>
      </c>
      <c r="C813" s="71"/>
      <c r="D813" s="104"/>
      <c r="E813" s="99"/>
      <c r="F813" s="102" t="e">
        <f t="shared" si="243"/>
        <v>#N/A</v>
      </c>
      <c r="G813" s="103" t="str">
        <f>IF(D813="","",(D813+G812)*(1+((1+'Retirement Calculator'!$B$56)^(1/12)-1)))</f>
        <v/>
      </c>
      <c r="H813" s="55" t="str">
        <f>IF(C813="","",FV((1+'Retirement Calculator'!$B$56)^(1/12)-1,AI813,-C813,,0))</f>
        <v/>
      </c>
      <c r="I813" s="71"/>
      <c r="J813" s="99"/>
      <c r="K813" s="99"/>
      <c r="L813" s="102" t="e">
        <f t="shared" si="244"/>
        <v>#N/A</v>
      </c>
      <c r="M813" s="12" t="str">
        <f>IF(I813="","",FV((1+'Retirement Calculator'!$B$57)^(1/12)-1,AR813,-I813,,0))</f>
        <v/>
      </c>
      <c r="N813" s="12" t="str">
        <f>IF(J813="","",(J813+N812)*(1+((1+'Retirement Calculator'!$B$57)^(1/12)-1)))</f>
        <v/>
      </c>
      <c r="O813" s="71"/>
      <c r="P813" s="71"/>
      <c r="Q813" s="99"/>
      <c r="R813" s="69" t="e">
        <f t="shared" si="245"/>
        <v>#N/A</v>
      </c>
      <c r="S813" s="12" t="str">
        <f>IF(O813="","",FV((1+'Retirement Calculator'!$B$58)^(1/12)-1,BA813,-O813,,0))</f>
        <v/>
      </c>
      <c r="T813" s="43" t="str">
        <f>IF(P813="","",(P813+T812)*(1+((1+'Retirement Calculator'!$B$58)^(1/12)-1)))</f>
        <v/>
      </c>
      <c r="U813" s="71"/>
      <c r="V813" s="99"/>
      <c r="W813" s="108" t="str">
        <f>IF(U813="","",(U813+W812)*(1+((1+'Retirement Calculator'!$C$65)^(1/12)-1)))</f>
        <v/>
      </c>
      <c r="X813" s="73">
        <f t="shared" si="240"/>
        <v>0</v>
      </c>
      <c r="Y813" s="83" t="str">
        <f>IF(ISERROR(B813),"",SUM($X$5:X813))</f>
        <v/>
      </c>
      <c r="Z813" s="73">
        <f t="shared" si="241"/>
        <v>0</v>
      </c>
      <c r="AA813" s="83" t="str">
        <f>IF(ISERROR(B813),"",IF(Z813=0,NA(),SUM($Z$5:Z813)))</f>
        <v/>
      </c>
      <c r="AB813" s="83">
        <f t="shared" si="242"/>
        <v>0</v>
      </c>
      <c r="AC813" s="83" t="str">
        <f>IF(ISERROR(B813),"",IF(AB813=0,NA(),SUM($AB$5:AB813)))</f>
        <v/>
      </c>
      <c r="AD813" s="68" t="str">
        <f>IF(ISERROR(AI813),"",IF(AG813=AG812+1,AD812*(1+'Retirement Calculator'!$B$6),AD812))</f>
        <v/>
      </c>
      <c r="AE813" s="135"/>
      <c r="AF813" s="83" t="str">
        <f>IF(AE813="","",NPER((1+'Retirement Calculator'!$B$15)/(1+'Retirement Calculator'!$B$14)-1,-12*AE813,AA813,,1))</f>
        <v/>
      </c>
      <c r="AG813" s="129" t="str">
        <f t="shared" si="246"/>
        <v/>
      </c>
      <c r="AH813" s="43" t="e">
        <f t="shared" si="247"/>
        <v>#N/A</v>
      </c>
      <c r="AI813" s="43" t="e">
        <f>IF(AI812&lt;'Retirement Calculator'!$B$68,AI812+1,NA())</f>
        <v>#N/A</v>
      </c>
      <c r="AJ813" s="47" t="str">
        <f>IF(ISERROR(AI813),"",IF(AG813=AG812+1,AJ812*(1+'Retirement Calculator'!$B$67),AJ812))</f>
        <v/>
      </c>
      <c r="AK813" s="43" t="e">
        <f>IF(ISERROR(AJ813),"",FV((1+'Retirement Calculator'!$B$56)^(1/12)-1,AI813,-AJ813,,0))</f>
        <v>#N/A</v>
      </c>
      <c r="AL813" s="47">
        <f>SUM($AJ$5:AJ813)</f>
        <v>15743347.467671828</v>
      </c>
      <c r="AN813" s="43" t="str">
        <f>IF(C813="","",SUM($C$5:C813))</f>
        <v/>
      </c>
      <c r="AP813" s="43" t="str">
        <f t="shared" si="248"/>
        <v/>
      </c>
      <c r="AQ813" s="43" t="e">
        <f t="shared" si="249"/>
        <v>#N/A</v>
      </c>
      <c r="AR813" s="43" t="e">
        <f>IF(AR812&lt;'Retirement Calculator'!$B$68,AR812+1,NA())</f>
        <v>#N/A</v>
      </c>
      <c r="AS813" s="45" t="str">
        <f>IF(ISERROR(AR813),"",IF(AP813=AP812+1,AS812*(1+'Retirement Calculator'!$B$67),AS812))</f>
        <v/>
      </c>
      <c r="AT813" s="43" t="e">
        <f>IF(ISERROR(AS813),"",FV((1+'Retirement Calculator'!$B$57)^(1/12)-1,AR813,-AS813,,0))</f>
        <v>#N/A</v>
      </c>
      <c r="AU813" s="47" t="e">
        <f>SUM($AJ$5:AS813)</f>
        <v>#N/A</v>
      </c>
      <c r="AW813" s="43" t="str">
        <f>IF(I813="","",SUM($I$5:I813))</f>
        <v/>
      </c>
      <c r="AY813" s="43" t="str">
        <f t="shared" si="250"/>
        <v/>
      </c>
      <c r="AZ813" s="43" t="e">
        <f t="shared" si="251"/>
        <v>#N/A</v>
      </c>
      <c r="BA813" s="43" t="e">
        <f>IF(BA812&lt;'Retirement Calculator'!$B$68,BA812+1,NA())</f>
        <v>#N/A</v>
      </c>
      <c r="BB813" s="45" t="str">
        <f>IF(ISERROR(BA813),"",IF(AY813=AY812+1,BB812*(1+'Retirement Calculator'!$B$67),BB812))</f>
        <v/>
      </c>
      <c r="BC813" s="43" t="e">
        <f>IF(ISERROR(BB813),"",FV((1+'Retirement Calculator'!$B$58)^(1/12)-1,BA813,-BB813,,0))</f>
        <v>#N/A</v>
      </c>
      <c r="BD813" s="47" t="e">
        <f>SUM($AJ$5:BB813)</f>
        <v>#N/A</v>
      </c>
      <c r="BF813" s="43" t="str">
        <f>IF(O813="","",SUM($O$5:O813))</f>
        <v/>
      </c>
      <c r="BH813" s="43" t="str">
        <f t="shared" si="252"/>
        <v/>
      </c>
      <c r="BI813" s="43" t="e">
        <f t="shared" si="253"/>
        <v>#N/A</v>
      </c>
      <c r="BJ813" s="43" t="e">
        <f>IF(BJ812&lt;'Retirement Calculator'!$B$68,BJ812+1,NA())</f>
        <v>#N/A</v>
      </c>
      <c r="BM813" s="43" t="str">
        <f t="shared" si="254"/>
        <v/>
      </c>
      <c r="BN813" s="43" t="e">
        <f t="shared" si="255"/>
        <v>#N/A</v>
      </c>
      <c r="BO813" s="43" t="e">
        <f>IF(BO812&lt;'Retirement Calculator'!$B$68,BO812+1,NA())</f>
        <v>#N/A</v>
      </c>
      <c r="BR813" s="43" t="str">
        <f t="shared" si="256"/>
        <v/>
      </c>
      <c r="BS813" s="43" t="e">
        <f t="shared" si="257"/>
        <v>#N/A</v>
      </c>
      <c r="BT813" s="43" t="e">
        <f>IF(BT812&lt;'Retirement Calculator'!$B$68,BT812+1,NA())</f>
        <v>#N/A</v>
      </c>
      <c r="BW813" s="43" t="str">
        <f t="shared" si="258"/>
        <v/>
      </c>
      <c r="BX813" s="43" t="e">
        <f t="shared" si="259"/>
        <v>#N/A</v>
      </c>
      <c r="BY813" s="43" t="e">
        <f>IF(BY812&lt;'Retirement Calculator'!$B$68,BY812+1,NA())</f>
        <v>#N/A</v>
      </c>
    </row>
    <row r="814" spans="1:77">
      <c r="A814" s="44"/>
      <c r="B814" s="12" t="e">
        <f xml:space="preserve"> IF(ISERROR(F814),NA(),AI814)</f>
        <v>#N/A</v>
      </c>
      <c r="C814" s="71"/>
      <c r="D814" s="104"/>
      <c r="E814" s="99"/>
      <c r="F814" s="102" t="e">
        <f t="shared" si="243"/>
        <v>#N/A</v>
      </c>
      <c r="G814" s="103" t="str">
        <f>IF(D814="","",(D814+G813)*(1+((1+'Retirement Calculator'!$B$56)^(1/12)-1)))</f>
        <v/>
      </c>
      <c r="H814" s="55" t="str">
        <f>IF(C814="","",FV((1+'Retirement Calculator'!$B$56)^(1/12)-1,AI814,-C814,,0))</f>
        <v/>
      </c>
      <c r="I814" s="71"/>
      <c r="J814" s="99"/>
      <c r="K814" s="99"/>
      <c r="L814" s="102" t="e">
        <f t="shared" si="244"/>
        <v>#N/A</v>
      </c>
      <c r="M814" s="12" t="str">
        <f>IF(I814="","",FV((1+'Retirement Calculator'!$B$57)^(1/12)-1,AR814,-I814,,0))</f>
        <v/>
      </c>
      <c r="N814" s="12" t="str">
        <f>IF(J814="","",(J814+N813)*(1+((1+'Retirement Calculator'!$B$57)^(1/12)-1)))</f>
        <v/>
      </c>
      <c r="O814" s="71"/>
      <c r="P814" s="71"/>
      <c r="Q814" s="99"/>
      <c r="R814" s="69" t="e">
        <f t="shared" si="245"/>
        <v>#N/A</v>
      </c>
      <c r="S814" s="12" t="str">
        <f>IF(O814="","",FV((1+'Retirement Calculator'!$B$58)^(1/12)-1,BA814,-O814,,0))</f>
        <v/>
      </c>
      <c r="T814" s="43" t="str">
        <f>IF(P814="","",(P814+T813)*(1+((1+'Retirement Calculator'!$B$58)^(1/12)-1)))</f>
        <v/>
      </c>
      <c r="U814" s="71"/>
      <c r="V814" s="99"/>
      <c r="W814" s="108" t="str">
        <f>IF(U814="","",(U814+W813)*(1+((1+'Retirement Calculator'!$C$65)^(1/12)-1)))</f>
        <v/>
      </c>
      <c r="X814" s="73">
        <f t="shared" si="240"/>
        <v>0</v>
      </c>
      <c r="Y814" s="83" t="str">
        <f>IF(ISERROR(B814),"",SUM($X$5:X814))</f>
        <v/>
      </c>
      <c r="Z814" s="73">
        <f t="shared" si="241"/>
        <v>0</v>
      </c>
      <c r="AA814" s="83" t="str">
        <f>IF(ISERROR(B814),"",IF(Z814=0,NA(),SUM($Z$5:Z814)))</f>
        <v/>
      </c>
      <c r="AB814" s="83">
        <f t="shared" si="242"/>
        <v>0</v>
      </c>
      <c r="AC814" s="83" t="str">
        <f>IF(ISERROR(B814),"",IF(AB814=0,NA(),SUM($AB$5:AB814)))</f>
        <v/>
      </c>
      <c r="AD814" s="68" t="str">
        <f>IF(ISERROR(AI814),"",IF(AG814=AG813+1,AD813*(1+'Retirement Calculator'!$B$6),AD813))</f>
        <v/>
      </c>
      <c r="AE814" s="135"/>
      <c r="AF814" s="83" t="str">
        <f>IF(AE814="","",NPER((1+'Retirement Calculator'!$B$15)/(1+'Retirement Calculator'!$B$14)-1,-12*AE814,AA814,,1))</f>
        <v/>
      </c>
      <c r="AG814" s="129" t="str">
        <f t="shared" si="246"/>
        <v/>
      </c>
      <c r="AH814" s="43" t="e">
        <f t="shared" si="247"/>
        <v>#N/A</v>
      </c>
      <c r="AI814" s="43" t="e">
        <f>IF(AI813&lt;'Retirement Calculator'!$B$68,AI813+1,NA())</f>
        <v>#N/A</v>
      </c>
      <c r="AJ814" s="47" t="str">
        <f>IF(ISERROR(AI814),"",IF(AG814=AG813+1,AJ813*(1+'Retirement Calculator'!$B$67),AJ813))</f>
        <v/>
      </c>
      <c r="AK814" s="43" t="e">
        <f>IF(ISERROR(AJ814),"",FV((1+'Retirement Calculator'!$B$56)^(1/12)-1,AI814,-AJ814,,0))</f>
        <v>#N/A</v>
      </c>
      <c r="AL814" s="47">
        <f>SUM($AJ$5:AJ814)</f>
        <v>15743347.467671828</v>
      </c>
      <c r="AN814" s="43" t="str">
        <f>IF(C814="","",SUM($C$5:C814))</f>
        <v/>
      </c>
      <c r="AP814" s="43" t="str">
        <f t="shared" si="248"/>
        <v/>
      </c>
      <c r="AQ814" s="43" t="e">
        <f t="shared" si="249"/>
        <v>#N/A</v>
      </c>
      <c r="AR814" s="43" t="e">
        <f>IF(AR813&lt;'Retirement Calculator'!$B$68,AR813+1,NA())</f>
        <v>#N/A</v>
      </c>
      <c r="AS814" s="45" t="str">
        <f>IF(ISERROR(AR814),"",IF(AP814=AP813+1,AS813*(1+'Retirement Calculator'!$B$67),AS813))</f>
        <v/>
      </c>
      <c r="AT814" s="43" t="e">
        <f>IF(ISERROR(AS814),"",FV((1+'Retirement Calculator'!$B$57)^(1/12)-1,AR814,-AS814,,0))</f>
        <v>#N/A</v>
      </c>
      <c r="AU814" s="47" t="e">
        <f>SUM($AJ$5:AS814)</f>
        <v>#N/A</v>
      </c>
      <c r="AW814" s="43" t="str">
        <f>IF(I814="","",SUM($I$5:I814))</f>
        <v/>
      </c>
      <c r="AY814" s="43" t="str">
        <f t="shared" si="250"/>
        <v/>
      </c>
      <c r="AZ814" s="43" t="e">
        <f t="shared" si="251"/>
        <v>#N/A</v>
      </c>
      <c r="BA814" s="43" t="e">
        <f>IF(BA813&lt;'Retirement Calculator'!$B$68,BA813+1,NA())</f>
        <v>#N/A</v>
      </c>
      <c r="BB814" s="45" t="str">
        <f>IF(ISERROR(BA814),"",IF(AY814=AY813+1,BB813*(1+'Retirement Calculator'!$B$67),BB813))</f>
        <v/>
      </c>
      <c r="BC814" s="43" t="e">
        <f>IF(ISERROR(BB814),"",FV((1+'Retirement Calculator'!$B$58)^(1/12)-1,BA814,-BB814,,0))</f>
        <v>#N/A</v>
      </c>
      <c r="BD814" s="47" t="e">
        <f>SUM($AJ$5:BB814)</f>
        <v>#N/A</v>
      </c>
      <c r="BF814" s="43" t="str">
        <f>IF(O814="","",SUM($O$5:O814))</f>
        <v/>
      </c>
      <c r="BH814" s="43" t="str">
        <f t="shared" si="252"/>
        <v/>
      </c>
      <c r="BI814" s="43" t="e">
        <f t="shared" si="253"/>
        <v>#N/A</v>
      </c>
      <c r="BJ814" s="43" t="e">
        <f>IF(BJ813&lt;'Retirement Calculator'!$B$68,BJ813+1,NA())</f>
        <v>#N/A</v>
      </c>
      <c r="BM814" s="43" t="str">
        <f t="shared" si="254"/>
        <v/>
      </c>
      <c r="BN814" s="43" t="e">
        <f t="shared" si="255"/>
        <v>#N/A</v>
      </c>
      <c r="BO814" s="43" t="e">
        <f>IF(BO813&lt;'Retirement Calculator'!$B$68,BO813+1,NA())</f>
        <v>#N/A</v>
      </c>
      <c r="BR814" s="43" t="str">
        <f t="shared" si="256"/>
        <v/>
      </c>
      <c r="BS814" s="43" t="e">
        <f t="shared" si="257"/>
        <v>#N/A</v>
      </c>
      <c r="BT814" s="43" t="e">
        <f>IF(BT813&lt;'Retirement Calculator'!$B$68,BT813+1,NA())</f>
        <v>#N/A</v>
      </c>
      <c r="BW814" s="43" t="str">
        <f t="shared" si="258"/>
        <v/>
      </c>
      <c r="BX814" s="43" t="e">
        <f t="shared" si="259"/>
        <v>#N/A</v>
      </c>
      <c r="BY814" s="43" t="e">
        <f>IF(BY813&lt;'Retirement Calculator'!$B$68,BY813+1,NA())</f>
        <v>#N/A</v>
      </c>
    </row>
    <row r="815" spans="1:77">
      <c r="A815" s="44"/>
      <c r="B815" s="12" t="e">
        <f xml:space="preserve"> IF(ISERROR(F815),NA(),AI815)</f>
        <v>#N/A</v>
      </c>
      <c r="C815" s="71"/>
      <c r="D815" s="104"/>
      <c r="E815" s="99"/>
      <c r="F815" s="102" t="e">
        <f t="shared" si="243"/>
        <v>#N/A</v>
      </c>
      <c r="G815" s="103" t="str">
        <f>IF(D815="","",(D815+G814)*(1+((1+'Retirement Calculator'!$B$56)^(1/12)-1)))</f>
        <v/>
      </c>
      <c r="H815" s="55" t="str">
        <f>IF(C815="","",FV((1+'Retirement Calculator'!$B$56)^(1/12)-1,AI815,-C815,,0))</f>
        <v/>
      </c>
      <c r="I815" s="71"/>
      <c r="J815" s="99"/>
      <c r="K815" s="99"/>
      <c r="L815" s="102" t="e">
        <f t="shared" si="244"/>
        <v>#N/A</v>
      </c>
      <c r="M815" s="12" t="str">
        <f>IF(I815="","",FV((1+'Retirement Calculator'!$B$57)^(1/12)-1,AR815,-I815,,0))</f>
        <v/>
      </c>
      <c r="N815" s="12" t="str">
        <f>IF(J815="","",(J815+N814)*(1+((1+'Retirement Calculator'!$B$57)^(1/12)-1)))</f>
        <v/>
      </c>
      <c r="O815" s="71"/>
      <c r="P815" s="71"/>
      <c r="Q815" s="99"/>
      <c r="R815" s="69" t="e">
        <f t="shared" si="245"/>
        <v>#N/A</v>
      </c>
      <c r="S815" s="12" t="str">
        <f>IF(O815="","",FV((1+'Retirement Calculator'!$B$58)^(1/12)-1,BA815,-O815,,0))</f>
        <v/>
      </c>
      <c r="T815" s="43" t="str">
        <f>IF(P815="","",(P815+T814)*(1+((1+'Retirement Calculator'!$B$58)^(1/12)-1)))</f>
        <v/>
      </c>
      <c r="U815" s="71"/>
      <c r="V815" s="99"/>
      <c r="W815" s="108" t="str">
        <f>IF(U815="","",(U815+W814)*(1+((1+'Retirement Calculator'!$C$65)^(1/12)-1)))</f>
        <v/>
      </c>
      <c r="X815" s="73">
        <f t="shared" si="240"/>
        <v>0</v>
      </c>
      <c r="Y815" s="83" t="str">
        <f>IF(ISERROR(B815),"",SUM($X$5:X815))</f>
        <v/>
      </c>
      <c r="Z815" s="73">
        <f t="shared" si="241"/>
        <v>0</v>
      </c>
      <c r="AA815" s="83" t="str">
        <f>IF(ISERROR(B815),"",IF(Z815=0,NA(),SUM($Z$5:Z815)))</f>
        <v/>
      </c>
      <c r="AB815" s="83">
        <f t="shared" si="242"/>
        <v>0</v>
      </c>
      <c r="AC815" s="83" t="str">
        <f>IF(ISERROR(B815),"",IF(AB815=0,NA(),SUM($AB$5:AB815)))</f>
        <v/>
      </c>
      <c r="AD815" s="68" t="str">
        <f>IF(ISERROR(AI815),"",IF(AG815=AG814+1,AD814*(1+'Retirement Calculator'!$B$6),AD814))</f>
        <v/>
      </c>
      <c r="AE815" s="135"/>
      <c r="AF815" s="83" t="str">
        <f>IF(AE815="","",NPER((1+'Retirement Calculator'!$B$15)/(1+'Retirement Calculator'!$B$14)-1,-12*AE815,AA815,,1))</f>
        <v/>
      </c>
      <c r="AG815" s="129" t="str">
        <f t="shared" si="246"/>
        <v/>
      </c>
      <c r="AH815" s="43" t="e">
        <f t="shared" si="247"/>
        <v>#N/A</v>
      </c>
      <c r="AI815" s="43" t="e">
        <f>IF(AI814&lt;'Retirement Calculator'!$B$68,AI814+1,NA())</f>
        <v>#N/A</v>
      </c>
      <c r="AJ815" s="47" t="str">
        <f>IF(ISERROR(AI815),"",IF(AG815=AG814+1,AJ814*(1+'Retirement Calculator'!$B$67),AJ814))</f>
        <v/>
      </c>
      <c r="AK815" s="43" t="e">
        <f>IF(ISERROR(AJ815),"",FV((1+'Retirement Calculator'!$B$56)^(1/12)-1,AI815,-AJ815,,0))</f>
        <v>#N/A</v>
      </c>
      <c r="AL815" s="47">
        <f>SUM($AJ$5:AJ815)</f>
        <v>15743347.467671828</v>
      </c>
      <c r="AN815" s="43" t="str">
        <f>IF(C815="","",SUM($C$5:C815))</f>
        <v/>
      </c>
      <c r="AP815" s="43" t="str">
        <f t="shared" si="248"/>
        <v/>
      </c>
      <c r="AQ815" s="43" t="e">
        <f t="shared" si="249"/>
        <v>#N/A</v>
      </c>
      <c r="AR815" s="43" t="e">
        <f>IF(AR814&lt;'Retirement Calculator'!$B$68,AR814+1,NA())</f>
        <v>#N/A</v>
      </c>
      <c r="AS815" s="45" t="str">
        <f>IF(ISERROR(AR815),"",IF(AP815=AP814+1,AS814*(1+'Retirement Calculator'!$B$67),AS814))</f>
        <v/>
      </c>
      <c r="AT815" s="43" t="e">
        <f>IF(ISERROR(AS815),"",FV((1+'Retirement Calculator'!$B$57)^(1/12)-1,AR815,-AS815,,0))</f>
        <v>#N/A</v>
      </c>
      <c r="AU815" s="47" t="e">
        <f>SUM($AJ$5:AS815)</f>
        <v>#N/A</v>
      </c>
      <c r="AW815" s="43" t="str">
        <f>IF(I815="","",SUM($I$5:I815))</f>
        <v/>
      </c>
      <c r="AY815" s="43" t="str">
        <f t="shared" si="250"/>
        <v/>
      </c>
      <c r="AZ815" s="43" t="e">
        <f t="shared" si="251"/>
        <v>#N/A</v>
      </c>
      <c r="BA815" s="43" t="e">
        <f>IF(BA814&lt;'Retirement Calculator'!$B$68,BA814+1,NA())</f>
        <v>#N/A</v>
      </c>
      <c r="BB815" s="45" t="str">
        <f>IF(ISERROR(BA815),"",IF(AY815=AY814+1,BB814*(1+'Retirement Calculator'!$B$67),BB814))</f>
        <v/>
      </c>
      <c r="BC815" s="43" t="e">
        <f>IF(ISERROR(BB815),"",FV((1+'Retirement Calculator'!$B$58)^(1/12)-1,BA815,-BB815,,0))</f>
        <v>#N/A</v>
      </c>
      <c r="BD815" s="47" t="e">
        <f>SUM($AJ$5:BB815)</f>
        <v>#N/A</v>
      </c>
      <c r="BF815" s="43" t="str">
        <f>IF(O815="","",SUM($O$5:O815))</f>
        <v/>
      </c>
      <c r="BH815" s="43" t="str">
        <f t="shared" si="252"/>
        <v/>
      </c>
      <c r="BI815" s="43" t="e">
        <f t="shared" si="253"/>
        <v>#N/A</v>
      </c>
      <c r="BJ815" s="43" t="e">
        <f>IF(BJ814&lt;'Retirement Calculator'!$B$68,BJ814+1,NA())</f>
        <v>#N/A</v>
      </c>
      <c r="BM815" s="43" t="str">
        <f t="shared" si="254"/>
        <v/>
      </c>
      <c r="BN815" s="43" t="e">
        <f t="shared" si="255"/>
        <v>#N/A</v>
      </c>
      <c r="BO815" s="43" t="e">
        <f>IF(BO814&lt;'Retirement Calculator'!$B$68,BO814+1,NA())</f>
        <v>#N/A</v>
      </c>
      <c r="BR815" s="43" t="str">
        <f t="shared" si="256"/>
        <v/>
      </c>
      <c r="BS815" s="43" t="e">
        <f t="shared" si="257"/>
        <v>#N/A</v>
      </c>
      <c r="BT815" s="43" t="e">
        <f>IF(BT814&lt;'Retirement Calculator'!$B$68,BT814+1,NA())</f>
        <v>#N/A</v>
      </c>
      <c r="BW815" s="43" t="str">
        <f t="shared" si="258"/>
        <v/>
      </c>
      <c r="BX815" s="43" t="e">
        <f t="shared" si="259"/>
        <v>#N/A</v>
      </c>
      <c r="BY815" s="43" t="e">
        <f>IF(BY814&lt;'Retirement Calculator'!$B$68,BY814+1,NA())</f>
        <v>#N/A</v>
      </c>
    </row>
    <row r="816" spans="1:77">
      <c r="A816" s="44"/>
      <c r="B816" s="12" t="e">
        <f xml:space="preserve"> IF(ISERROR(F816),NA(),AI816)</f>
        <v>#N/A</v>
      </c>
      <c r="C816" s="71"/>
      <c r="D816" s="104"/>
      <c r="E816" s="99"/>
      <c r="F816" s="102" t="e">
        <f t="shared" si="243"/>
        <v>#N/A</v>
      </c>
      <c r="G816" s="103" t="str">
        <f>IF(D816="","",(D816+G815)*(1+((1+'Retirement Calculator'!$B$56)^(1/12)-1)))</f>
        <v/>
      </c>
      <c r="H816" s="55" t="str">
        <f>IF(C816="","",FV((1+'Retirement Calculator'!$B$56)^(1/12)-1,AI816,-C816,,0))</f>
        <v/>
      </c>
      <c r="I816" s="71"/>
      <c r="J816" s="99"/>
      <c r="K816" s="99"/>
      <c r="L816" s="102" t="e">
        <f t="shared" si="244"/>
        <v>#N/A</v>
      </c>
      <c r="M816" s="12" t="str">
        <f>IF(I816="","",FV((1+'Retirement Calculator'!$B$57)^(1/12)-1,AR816,-I816,,0))</f>
        <v/>
      </c>
      <c r="N816" s="12" t="str">
        <f>IF(J816="","",(J816+N815)*(1+((1+'Retirement Calculator'!$B$57)^(1/12)-1)))</f>
        <v/>
      </c>
      <c r="O816" s="71"/>
      <c r="P816" s="71"/>
      <c r="Q816" s="99"/>
      <c r="R816" s="69" t="e">
        <f t="shared" si="245"/>
        <v>#N/A</v>
      </c>
      <c r="S816" s="12" t="str">
        <f>IF(O816="","",FV((1+'Retirement Calculator'!$B$58)^(1/12)-1,BA816,-O816,,0))</f>
        <v/>
      </c>
      <c r="T816" s="43" t="str">
        <f>IF(P816="","",(P816+T815)*(1+((1+'Retirement Calculator'!$B$58)^(1/12)-1)))</f>
        <v/>
      </c>
      <c r="U816" s="71"/>
      <c r="V816" s="99"/>
      <c r="W816" s="108" t="str">
        <f>IF(U816="","",(U816+W815)*(1+((1+'Retirement Calculator'!$C$65)^(1/12)-1)))</f>
        <v/>
      </c>
      <c r="X816" s="73">
        <f t="shared" si="240"/>
        <v>0</v>
      </c>
      <c r="Y816" s="83" t="str">
        <f>IF(ISERROR(B816),"",SUM($X$5:X816))</f>
        <v/>
      </c>
      <c r="Z816" s="73">
        <f t="shared" si="241"/>
        <v>0</v>
      </c>
      <c r="AA816" s="83" t="str">
        <f>IF(ISERROR(B816),"",IF(Z816=0,NA(),SUM($Z$5:Z816)))</f>
        <v/>
      </c>
      <c r="AB816" s="83">
        <f t="shared" si="242"/>
        <v>0</v>
      </c>
      <c r="AC816" s="83" t="str">
        <f>IF(ISERROR(B816),"",IF(AB816=0,NA(),SUM($AB$5:AB816)))</f>
        <v/>
      </c>
      <c r="AD816" s="68" t="str">
        <f>IF(ISERROR(AI816),"",IF(AG816=AG815+1,AD815*(1+'Retirement Calculator'!$B$6),AD815))</f>
        <v/>
      </c>
      <c r="AE816" s="135"/>
      <c r="AF816" s="83" t="str">
        <f>IF(AE816="","",NPER((1+'Retirement Calculator'!$B$15)/(1+'Retirement Calculator'!$B$14)-1,-12*AE816,AA816,,1))</f>
        <v/>
      </c>
      <c r="AG816" s="129" t="str">
        <f t="shared" si="246"/>
        <v/>
      </c>
      <c r="AH816" s="43" t="e">
        <f t="shared" si="247"/>
        <v>#N/A</v>
      </c>
      <c r="AI816" s="43" t="e">
        <f>IF(AI815&lt;'Retirement Calculator'!$B$68,AI815+1,NA())</f>
        <v>#N/A</v>
      </c>
      <c r="AJ816" s="47" t="str">
        <f>IF(ISERROR(AI816),"",IF(AG816=AG815+1,AJ815*(1+'Retirement Calculator'!$B$67),AJ815))</f>
        <v/>
      </c>
      <c r="AK816" s="43" t="e">
        <f>IF(ISERROR(AJ816),"",FV((1+'Retirement Calculator'!$B$56)^(1/12)-1,AI816,-AJ816,,0))</f>
        <v>#N/A</v>
      </c>
      <c r="AL816" s="47">
        <f>SUM($AJ$5:AJ816)</f>
        <v>15743347.467671828</v>
      </c>
      <c r="AN816" s="43" t="str">
        <f>IF(C816="","",SUM($C$5:C816))</f>
        <v/>
      </c>
      <c r="AP816" s="43" t="str">
        <f t="shared" si="248"/>
        <v/>
      </c>
      <c r="AQ816" s="43" t="e">
        <f t="shared" si="249"/>
        <v>#N/A</v>
      </c>
      <c r="AR816" s="43" t="e">
        <f>IF(AR815&lt;'Retirement Calculator'!$B$68,AR815+1,NA())</f>
        <v>#N/A</v>
      </c>
      <c r="AS816" s="45" t="str">
        <f>IF(ISERROR(AR816),"",IF(AP816=AP815+1,AS815*(1+'Retirement Calculator'!$B$67),AS815))</f>
        <v/>
      </c>
      <c r="AT816" s="43" t="e">
        <f>IF(ISERROR(AS816),"",FV((1+'Retirement Calculator'!$B$57)^(1/12)-1,AR816,-AS816,,0))</f>
        <v>#N/A</v>
      </c>
      <c r="AU816" s="47" t="e">
        <f>SUM($AJ$5:AS816)</f>
        <v>#N/A</v>
      </c>
      <c r="AW816" s="43" t="str">
        <f>IF(I816="","",SUM($I$5:I816))</f>
        <v/>
      </c>
      <c r="AY816" s="43" t="str">
        <f t="shared" si="250"/>
        <v/>
      </c>
      <c r="AZ816" s="43" t="e">
        <f t="shared" si="251"/>
        <v>#N/A</v>
      </c>
      <c r="BA816" s="43" t="e">
        <f>IF(BA815&lt;'Retirement Calculator'!$B$68,BA815+1,NA())</f>
        <v>#N/A</v>
      </c>
      <c r="BB816" s="45" t="str">
        <f>IF(ISERROR(BA816),"",IF(AY816=AY815+1,BB815*(1+'Retirement Calculator'!$B$67),BB815))</f>
        <v/>
      </c>
      <c r="BC816" s="43" t="e">
        <f>IF(ISERROR(BB816),"",FV((1+'Retirement Calculator'!$B$58)^(1/12)-1,BA816,-BB816,,0))</f>
        <v>#N/A</v>
      </c>
      <c r="BD816" s="47" t="e">
        <f>SUM($AJ$5:BB816)</f>
        <v>#N/A</v>
      </c>
      <c r="BF816" s="43" t="str">
        <f>IF(O816="","",SUM($O$5:O816))</f>
        <v/>
      </c>
      <c r="BH816" s="43" t="str">
        <f t="shared" si="252"/>
        <v/>
      </c>
      <c r="BI816" s="43" t="e">
        <f t="shared" si="253"/>
        <v>#N/A</v>
      </c>
      <c r="BJ816" s="43" t="e">
        <f>IF(BJ815&lt;'Retirement Calculator'!$B$68,BJ815+1,NA())</f>
        <v>#N/A</v>
      </c>
      <c r="BM816" s="43" t="str">
        <f t="shared" si="254"/>
        <v/>
      </c>
      <c r="BN816" s="43" t="e">
        <f t="shared" si="255"/>
        <v>#N/A</v>
      </c>
      <c r="BO816" s="43" t="e">
        <f>IF(BO815&lt;'Retirement Calculator'!$B$68,BO815+1,NA())</f>
        <v>#N/A</v>
      </c>
      <c r="BR816" s="43" t="str">
        <f t="shared" si="256"/>
        <v/>
      </c>
      <c r="BS816" s="43" t="e">
        <f t="shared" si="257"/>
        <v>#N/A</v>
      </c>
      <c r="BT816" s="43" t="e">
        <f>IF(BT815&lt;'Retirement Calculator'!$B$68,BT815+1,NA())</f>
        <v>#N/A</v>
      </c>
      <c r="BW816" s="43" t="str">
        <f t="shared" si="258"/>
        <v/>
      </c>
      <c r="BX816" s="43" t="e">
        <f t="shared" si="259"/>
        <v>#N/A</v>
      </c>
      <c r="BY816" s="43" t="e">
        <f>IF(BY815&lt;'Retirement Calculator'!$B$68,BY815+1,NA())</f>
        <v>#N/A</v>
      </c>
    </row>
    <row r="817" spans="1:77">
      <c r="A817" s="44"/>
      <c r="B817" s="12" t="e">
        <f xml:space="preserve"> IF(ISERROR(F817),NA(),AI817)</f>
        <v>#N/A</v>
      </c>
      <c r="C817" s="71"/>
      <c r="D817" s="104"/>
      <c r="E817" s="99"/>
      <c r="F817" s="102" t="e">
        <f t="shared" si="243"/>
        <v>#N/A</v>
      </c>
      <c r="G817" s="103" t="str">
        <f>IF(D817="","",(D817+G816)*(1+((1+'Retirement Calculator'!$B$56)^(1/12)-1)))</f>
        <v/>
      </c>
      <c r="H817" s="55" t="str">
        <f>IF(C817="","",FV((1+'Retirement Calculator'!$B$56)^(1/12)-1,AI817,-C817,,0))</f>
        <v/>
      </c>
      <c r="I817" s="71"/>
      <c r="J817" s="99"/>
      <c r="K817" s="99"/>
      <c r="L817" s="102" t="e">
        <f t="shared" si="244"/>
        <v>#N/A</v>
      </c>
      <c r="M817" s="12" t="str">
        <f>IF(I817="","",FV((1+'Retirement Calculator'!$B$57)^(1/12)-1,AR817,-I817,,0))</f>
        <v/>
      </c>
      <c r="N817" s="12" t="str">
        <f>IF(J817="","",(J817+N816)*(1+((1+'Retirement Calculator'!$B$57)^(1/12)-1)))</f>
        <v/>
      </c>
      <c r="O817" s="71"/>
      <c r="P817" s="71"/>
      <c r="Q817" s="99"/>
      <c r="R817" s="69" t="e">
        <f t="shared" si="245"/>
        <v>#N/A</v>
      </c>
      <c r="S817" s="12" t="str">
        <f>IF(O817="","",FV((1+'Retirement Calculator'!$B$58)^(1/12)-1,BA817,-O817,,0))</f>
        <v/>
      </c>
      <c r="T817" s="43" t="str">
        <f>IF(P817="","",(P817+T816)*(1+((1+'Retirement Calculator'!$B$58)^(1/12)-1)))</f>
        <v/>
      </c>
      <c r="U817" s="71"/>
      <c r="V817" s="99"/>
      <c r="W817" s="108" t="str">
        <f>IF(U817="","",(U817+W816)*(1+((1+'Retirement Calculator'!$C$65)^(1/12)-1)))</f>
        <v/>
      </c>
      <c r="X817" s="73">
        <f t="shared" si="240"/>
        <v>0</v>
      </c>
      <c r="Y817" s="83" t="str">
        <f>IF(ISERROR(B817),"",SUM($X$5:X817))</f>
        <v/>
      </c>
      <c r="Z817" s="73">
        <f t="shared" si="241"/>
        <v>0</v>
      </c>
      <c r="AA817" s="83" t="str">
        <f>IF(ISERROR(B817),"",IF(Z817=0,NA(),SUM($Z$5:Z817)))</f>
        <v/>
      </c>
      <c r="AB817" s="83">
        <f t="shared" si="242"/>
        <v>0</v>
      </c>
      <c r="AC817" s="83" t="str">
        <f>IF(ISERROR(B817),"",IF(AB817=0,NA(),SUM($AB$5:AB817)))</f>
        <v/>
      </c>
      <c r="AD817" s="68" t="str">
        <f>IF(ISERROR(AI817),"",IF(AG817=AG816+1,AD816*(1+'Retirement Calculator'!$B$6),AD816))</f>
        <v/>
      </c>
      <c r="AE817" s="135"/>
      <c r="AF817" s="83" t="str">
        <f>IF(AE817="","",NPER((1+'Retirement Calculator'!$B$15)/(1+'Retirement Calculator'!$B$14)-1,-12*AE817,AA817,,1))</f>
        <v/>
      </c>
      <c r="AG817" s="129" t="str">
        <f t="shared" si="246"/>
        <v/>
      </c>
      <c r="AH817" s="43" t="e">
        <f t="shared" si="247"/>
        <v>#N/A</v>
      </c>
      <c r="AI817" s="43" t="e">
        <f>IF(AI816&lt;'Retirement Calculator'!$B$68,AI816+1,NA())</f>
        <v>#N/A</v>
      </c>
      <c r="AJ817" s="47" t="str">
        <f>IF(ISERROR(AI817),"",IF(AG817=AG816+1,AJ816*(1+'Retirement Calculator'!$B$67),AJ816))</f>
        <v/>
      </c>
      <c r="AK817" s="43" t="e">
        <f>IF(ISERROR(AJ817),"",FV((1+'Retirement Calculator'!$B$56)^(1/12)-1,AI817,-AJ817,,0))</f>
        <v>#N/A</v>
      </c>
      <c r="AL817" s="47">
        <f>SUM($AJ$5:AJ817)</f>
        <v>15743347.467671828</v>
      </c>
      <c r="AN817" s="43" t="str">
        <f>IF(C817="","",SUM($C$5:C817))</f>
        <v/>
      </c>
      <c r="AP817" s="43" t="str">
        <f t="shared" si="248"/>
        <v/>
      </c>
      <c r="AQ817" s="43" t="e">
        <f t="shared" si="249"/>
        <v>#N/A</v>
      </c>
      <c r="AR817" s="43" t="e">
        <f>IF(AR816&lt;'Retirement Calculator'!$B$68,AR816+1,NA())</f>
        <v>#N/A</v>
      </c>
      <c r="AS817" s="45" t="str">
        <f>IF(ISERROR(AR817),"",IF(AP817=AP816+1,AS816*(1+'Retirement Calculator'!$B$67),AS816))</f>
        <v/>
      </c>
      <c r="AT817" s="43" t="e">
        <f>IF(ISERROR(AS817),"",FV((1+'Retirement Calculator'!$B$57)^(1/12)-1,AR817,-AS817,,0))</f>
        <v>#N/A</v>
      </c>
      <c r="AU817" s="47" t="e">
        <f>SUM($AJ$5:AS817)</f>
        <v>#N/A</v>
      </c>
      <c r="AW817" s="43" t="str">
        <f>IF(I817="","",SUM($I$5:I817))</f>
        <v/>
      </c>
      <c r="AY817" s="43" t="str">
        <f t="shared" si="250"/>
        <v/>
      </c>
      <c r="AZ817" s="43" t="e">
        <f t="shared" si="251"/>
        <v>#N/A</v>
      </c>
      <c r="BA817" s="43" t="e">
        <f>IF(BA816&lt;'Retirement Calculator'!$B$68,BA816+1,NA())</f>
        <v>#N/A</v>
      </c>
      <c r="BB817" s="45" t="str">
        <f>IF(ISERROR(BA817),"",IF(AY817=AY816+1,BB816*(1+'Retirement Calculator'!$B$67),BB816))</f>
        <v/>
      </c>
      <c r="BC817" s="43" t="e">
        <f>IF(ISERROR(BB817),"",FV((1+'Retirement Calculator'!$B$58)^(1/12)-1,BA817,-BB817,,0))</f>
        <v>#N/A</v>
      </c>
      <c r="BD817" s="47" t="e">
        <f>SUM($AJ$5:BB817)</f>
        <v>#N/A</v>
      </c>
      <c r="BF817" s="43" t="str">
        <f>IF(O817="","",SUM($O$5:O817))</f>
        <v/>
      </c>
      <c r="BH817" s="43" t="str">
        <f t="shared" si="252"/>
        <v/>
      </c>
      <c r="BI817" s="43" t="e">
        <f t="shared" si="253"/>
        <v>#N/A</v>
      </c>
      <c r="BJ817" s="43" t="e">
        <f>IF(BJ816&lt;'Retirement Calculator'!$B$68,BJ816+1,NA())</f>
        <v>#N/A</v>
      </c>
      <c r="BM817" s="43" t="str">
        <f t="shared" si="254"/>
        <v/>
      </c>
      <c r="BN817" s="43" t="e">
        <f t="shared" si="255"/>
        <v>#N/A</v>
      </c>
      <c r="BO817" s="43" t="e">
        <f>IF(BO816&lt;'Retirement Calculator'!$B$68,BO816+1,NA())</f>
        <v>#N/A</v>
      </c>
      <c r="BR817" s="43" t="str">
        <f t="shared" si="256"/>
        <v/>
      </c>
      <c r="BS817" s="43" t="e">
        <f t="shared" si="257"/>
        <v>#N/A</v>
      </c>
      <c r="BT817" s="43" t="e">
        <f>IF(BT816&lt;'Retirement Calculator'!$B$68,BT816+1,NA())</f>
        <v>#N/A</v>
      </c>
      <c r="BW817" s="43" t="str">
        <f t="shared" si="258"/>
        <v/>
      </c>
      <c r="BX817" s="43" t="e">
        <f t="shared" si="259"/>
        <v>#N/A</v>
      </c>
      <c r="BY817" s="43" t="e">
        <f>IF(BY816&lt;'Retirement Calculator'!$B$68,BY816+1,NA())</f>
        <v>#N/A</v>
      </c>
    </row>
    <row r="818" spans="1:77">
      <c r="A818" s="44"/>
      <c r="B818" s="12" t="e">
        <f xml:space="preserve"> IF(ISERROR(F818),NA(),AI818)</f>
        <v>#N/A</v>
      </c>
      <c r="C818" s="71"/>
      <c r="D818" s="104"/>
      <c r="E818" s="99"/>
      <c r="F818" s="102" t="e">
        <f t="shared" si="243"/>
        <v>#N/A</v>
      </c>
      <c r="G818" s="103" t="str">
        <f>IF(D818="","",(D818+G817)*(1+((1+'Retirement Calculator'!$B$56)^(1/12)-1)))</f>
        <v/>
      </c>
      <c r="H818" s="55" t="str">
        <f>IF(C818="","",FV((1+'Retirement Calculator'!$B$56)^(1/12)-1,AI818,-C818,,0))</f>
        <v/>
      </c>
      <c r="I818" s="71"/>
      <c r="J818" s="99"/>
      <c r="K818" s="99"/>
      <c r="L818" s="102" t="e">
        <f t="shared" si="244"/>
        <v>#N/A</v>
      </c>
      <c r="M818" s="12" t="str">
        <f>IF(I818="","",FV((1+'Retirement Calculator'!$B$57)^(1/12)-1,AR818,-I818,,0))</f>
        <v/>
      </c>
      <c r="N818" s="12" t="str">
        <f>IF(J818="","",(J818+N817)*(1+((1+'Retirement Calculator'!$B$57)^(1/12)-1)))</f>
        <v/>
      </c>
      <c r="O818" s="71"/>
      <c r="P818" s="71"/>
      <c r="Q818" s="99"/>
      <c r="R818" s="69" t="e">
        <f t="shared" si="245"/>
        <v>#N/A</v>
      </c>
      <c r="S818" s="12" t="str">
        <f>IF(O818="","",FV((1+'Retirement Calculator'!$B$58)^(1/12)-1,BA818,-O818,,0))</f>
        <v/>
      </c>
      <c r="T818" s="43" t="str">
        <f>IF(P818="","",(P818+T817)*(1+((1+'Retirement Calculator'!$B$58)^(1/12)-1)))</f>
        <v/>
      </c>
      <c r="U818" s="71"/>
      <c r="V818" s="99"/>
      <c r="W818" s="108" t="str">
        <f>IF(U818="","",(U818+W817)*(1+((1+'Retirement Calculator'!$C$65)^(1/12)-1)))</f>
        <v/>
      </c>
      <c r="X818" s="73">
        <f t="shared" si="240"/>
        <v>0</v>
      </c>
      <c r="Y818" s="83" t="str">
        <f>IF(ISERROR(B818),"",SUM($X$5:X818))</f>
        <v/>
      </c>
      <c r="Z818" s="73">
        <f t="shared" si="241"/>
        <v>0</v>
      </c>
      <c r="AA818" s="83" t="str">
        <f>IF(ISERROR(B818),"",IF(Z818=0,NA(),SUM($Z$5:Z818)))</f>
        <v/>
      </c>
      <c r="AB818" s="83">
        <f t="shared" si="242"/>
        <v>0</v>
      </c>
      <c r="AC818" s="83" t="str">
        <f>IF(ISERROR(B818),"",IF(AB818=0,NA(),SUM($AB$5:AB818)))</f>
        <v/>
      </c>
      <c r="AD818" s="68" t="str">
        <f>IF(ISERROR(AI818),"",IF(AG818=AG817+1,AD817*(1+'Retirement Calculator'!$B$6),AD817))</f>
        <v/>
      </c>
      <c r="AE818" s="135"/>
      <c r="AF818" s="83" t="str">
        <f>IF(AE818="","",NPER((1+'Retirement Calculator'!$B$15)/(1+'Retirement Calculator'!$B$14)-1,-12*AE818,AA818,,1))</f>
        <v/>
      </c>
      <c r="AG818" s="129" t="str">
        <f t="shared" si="246"/>
        <v/>
      </c>
      <c r="AH818" s="43" t="e">
        <f t="shared" si="247"/>
        <v>#N/A</v>
      </c>
      <c r="AI818" s="43" t="e">
        <f>IF(AI817&lt;'Retirement Calculator'!$B$68,AI817+1,NA())</f>
        <v>#N/A</v>
      </c>
      <c r="AJ818" s="47" t="str">
        <f>IF(ISERROR(AI818),"",IF(AG818=AG817+1,AJ817*(1+'Retirement Calculator'!$B$67),AJ817))</f>
        <v/>
      </c>
      <c r="AK818" s="43" t="e">
        <f>IF(ISERROR(AJ818),"",FV((1+'Retirement Calculator'!$B$56)^(1/12)-1,AI818,-AJ818,,0))</f>
        <v>#N/A</v>
      </c>
      <c r="AL818" s="47">
        <f>SUM($AJ$5:AJ818)</f>
        <v>15743347.467671828</v>
      </c>
      <c r="AN818" s="43" t="str">
        <f>IF(C818="","",SUM($C$5:C818))</f>
        <v/>
      </c>
      <c r="AP818" s="43" t="str">
        <f t="shared" si="248"/>
        <v/>
      </c>
      <c r="AQ818" s="43" t="e">
        <f t="shared" si="249"/>
        <v>#N/A</v>
      </c>
      <c r="AR818" s="43" t="e">
        <f>IF(AR817&lt;'Retirement Calculator'!$B$68,AR817+1,NA())</f>
        <v>#N/A</v>
      </c>
      <c r="AS818" s="45" t="str">
        <f>IF(ISERROR(AR818),"",IF(AP818=AP817+1,AS817*(1+'Retirement Calculator'!$B$67),AS817))</f>
        <v/>
      </c>
      <c r="AT818" s="43" t="e">
        <f>IF(ISERROR(AS818),"",FV((1+'Retirement Calculator'!$B$57)^(1/12)-1,AR818,-AS818,,0))</f>
        <v>#N/A</v>
      </c>
      <c r="AU818" s="47" t="e">
        <f>SUM($AJ$5:AS818)</f>
        <v>#N/A</v>
      </c>
      <c r="AW818" s="43" t="str">
        <f>IF(I818="","",SUM($I$5:I818))</f>
        <v/>
      </c>
      <c r="AY818" s="43" t="str">
        <f t="shared" si="250"/>
        <v/>
      </c>
      <c r="AZ818" s="43" t="e">
        <f t="shared" si="251"/>
        <v>#N/A</v>
      </c>
      <c r="BA818" s="43" t="e">
        <f>IF(BA817&lt;'Retirement Calculator'!$B$68,BA817+1,NA())</f>
        <v>#N/A</v>
      </c>
      <c r="BB818" s="45" t="str">
        <f>IF(ISERROR(BA818),"",IF(AY818=AY817+1,BB817*(1+'Retirement Calculator'!$B$67),BB817))</f>
        <v/>
      </c>
      <c r="BC818" s="43" t="e">
        <f>IF(ISERROR(BB818),"",FV((1+'Retirement Calculator'!$B$58)^(1/12)-1,BA818,-BB818,,0))</f>
        <v>#N/A</v>
      </c>
      <c r="BD818" s="47" t="e">
        <f>SUM($AJ$5:BB818)</f>
        <v>#N/A</v>
      </c>
      <c r="BF818" s="43" t="str">
        <f>IF(O818="","",SUM($O$5:O818))</f>
        <v/>
      </c>
      <c r="BH818" s="43" t="str">
        <f t="shared" si="252"/>
        <v/>
      </c>
      <c r="BI818" s="43" t="e">
        <f t="shared" si="253"/>
        <v>#N/A</v>
      </c>
      <c r="BJ818" s="43" t="e">
        <f>IF(BJ817&lt;'Retirement Calculator'!$B$68,BJ817+1,NA())</f>
        <v>#N/A</v>
      </c>
      <c r="BM818" s="43" t="str">
        <f t="shared" si="254"/>
        <v/>
      </c>
      <c r="BN818" s="43" t="e">
        <f t="shared" si="255"/>
        <v>#N/A</v>
      </c>
      <c r="BO818" s="43" t="e">
        <f>IF(BO817&lt;'Retirement Calculator'!$B$68,BO817+1,NA())</f>
        <v>#N/A</v>
      </c>
      <c r="BR818" s="43" t="str">
        <f t="shared" si="256"/>
        <v/>
      </c>
      <c r="BS818" s="43" t="e">
        <f t="shared" si="257"/>
        <v>#N/A</v>
      </c>
      <c r="BT818" s="43" t="e">
        <f>IF(BT817&lt;'Retirement Calculator'!$B$68,BT817+1,NA())</f>
        <v>#N/A</v>
      </c>
      <c r="BW818" s="43" t="str">
        <f t="shared" si="258"/>
        <v/>
      </c>
      <c r="BX818" s="43" t="e">
        <f t="shared" si="259"/>
        <v>#N/A</v>
      </c>
      <c r="BY818" s="43" t="e">
        <f>IF(BY817&lt;'Retirement Calculator'!$B$68,BY817+1,NA())</f>
        <v>#N/A</v>
      </c>
    </row>
    <row r="819" spans="1:77">
      <c r="A819" s="44"/>
      <c r="B819" s="12" t="e">
        <f xml:space="preserve"> IF(ISERROR(F819),NA(),AI819)</f>
        <v>#N/A</v>
      </c>
      <c r="C819" s="71"/>
      <c r="D819" s="104"/>
      <c r="E819" s="99"/>
      <c r="F819" s="102" t="e">
        <f t="shared" si="243"/>
        <v>#N/A</v>
      </c>
      <c r="G819" s="103" t="str">
        <f>IF(D819="","",(D819+G818)*(1+((1+'Retirement Calculator'!$B$56)^(1/12)-1)))</f>
        <v/>
      </c>
      <c r="H819" s="55" t="str">
        <f>IF(C819="","",FV((1+'Retirement Calculator'!$B$56)^(1/12)-1,AI819,-C819,,0))</f>
        <v/>
      </c>
      <c r="I819" s="71"/>
      <c r="J819" s="99"/>
      <c r="K819" s="99"/>
      <c r="L819" s="102" t="e">
        <f t="shared" si="244"/>
        <v>#N/A</v>
      </c>
      <c r="M819" s="12" t="str">
        <f>IF(I819="","",FV((1+'Retirement Calculator'!$B$57)^(1/12)-1,AR819,-I819,,0))</f>
        <v/>
      </c>
      <c r="N819" s="12" t="str">
        <f>IF(J819="","",(J819+N818)*(1+((1+'Retirement Calculator'!$B$57)^(1/12)-1)))</f>
        <v/>
      </c>
      <c r="O819" s="71"/>
      <c r="P819" s="71"/>
      <c r="Q819" s="99"/>
      <c r="R819" s="69" t="e">
        <f t="shared" si="245"/>
        <v>#N/A</v>
      </c>
      <c r="S819" s="12" t="str">
        <f>IF(O819="","",FV((1+'Retirement Calculator'!$B$58)^(1/12)-1,BA819,-O819,,0))</f>
        <v/>
      </c>
      <c r="T819" s="43" t="str">
        <f>IF(P819="","",(P819+T818)*(1+((1+'Retirement Calculator'!$B$58)^(1/12)-1)))</f>
        <v/>
      </c>
      <c r="U819" s="71"/>
      <c r="V819" s="99"/>
      <c r="W819" s="108" t="str">
        <f>IF(U819="","",(U819+W818)*(1+((1+'Retirement Calculator'!$C$65)^(1/12)-1)))</f>
        <v/>
      </c>
      <c r="X819" s="73">
        <f t="shared" si="240"/>
        <v>0</v>
      </c>
      <c r="Y819" s="83" t="str">
        <f>IF(ISERROR(B819),"",SUM($X$5:X819))</f>
        <v/>
      </c>
      <c r="Z819" s="73">
        <f t="shared" si="241"/>
        <v>0</v>
      </c>
      <c r="AA819" s="83" t="str">
        <f>IF(ISERROR(B819),"",IF(Z819=0,NA(),SUM($Z$5:Z819)))</f>
        <v/>
      </c>
      <c r="AB819" s="83">
        <f t="shared" si="242"/>
        <v>0</v>
      </c>
      <c r="AC819" s="83" t="str">
        <f>IF(ISERROR(B819),"",IF(AB819=0,NA(),SUM($AB$5:AB819)))</f>
        <v/>
      </c>
      <c r="AD819" s="68" t="str">
        <f>IF(ISERROR(AI819),"",IF(AG819=AG818+1,AD818*(1+'Retirement Calculator'!$B$6),AD818))</f>
        <v/>
      </c>
      <c r="AE819" s="135"/>
      <c r="AF819" s="83" t="str">
        <f>IF(AE819="","",NPER((1+'Retirement Calculator'!$B$15)/(1+'Retirement Calculator'!$B$14)-1,-12*AE819,AA819,,1))</f>
        <v/>
      </c>
      <c r="AG819" s="129" t="str">
        <f t="shared" si="246"/>
        <v/>
      </c>
      <c r="AH819" s="43" t="e">
        <f t="shared" si="247"/>
        <v>#N/A</v>
      </c>
      <c r="AI819" s="43" t="e">
        <f>IF(AI818&lt;'Retirement Calculator'!$B$68,AI818+1,NA())</f>
        <v>#N/A</v>
      </c>
      <c r="AJ819" s="47" t="str">
        <f>IF(ISERROR(AI819),"",IF(AG819=AG818+1,AJ818*(1+'Retirement Calculator'!$B$67),AJ818))</f>
        <v/>
      </c>
      <c r="AK819" s="43" t="e">
        <f>IF(ISERROR(AJ819),"",FV((1+'Retirement Calculator'!$B$56)^(1/12)-1,AI819,-AJ819,,0))</f>
        <v>#N/A</v>
      </c>
      <c r="AL819" s="47">
        <f>SUM($AJ$5:AJ819)</f>
        <v>15743347.467671828</v>
      </c>
      <c r="AN819" s="43" t="str">
        <f>IF(C819="","",SUM($C$5:C819))</f>
        <v/>
      </c>
      <c r="AP819" s="43" t="str">
        <f t="shared" si="248"/>
        <v/>
      </c>
      <c r="AQ819" s="43" t="e">
        <f t="shared" si="249"/>
        <v>#N/A</v>
      </c>
      <c r="AR819" s="43" t="e">
        <f>IF(AR818&lt;'Retirement Calculator'!$B$68,AR818+1,NA())</f>
        <v>#N/A</v>
      </c>
      <c r="AS819" s="45" t="str">
        <f>IF(ISERROR(AR819),"",IF(AP819=AP818+1,AS818*(1+'Retirement Calculator'!$B$67),AS818))</f>
        <v/>
      </c>
      <c r="AT819" s="43" t="e">
        <f>IF(ISERROR(AS819),"",FV((1+'Retirement Calculator'!$B$57)^(1/12)-1,AR819,-AS819,,0))</f>
        <v>#N/A</v>
      </c>
      <c r="AU819" s="47" t="e">
        <f>SUM($AJ$5:AS819)</f>
        <v>#N/A</v>
      </c>
      <c r="AW819" s="43" t="str">
        <f>IF(I819="","",SUM($I$5:I819))</f>
        <v/>
      </c>
      <c r="AY819" s="43" t="str">
        <f t="shared" si="250"/>
        <v/>
      </c>
      <c r="AZ819" s="43" t="e">
        <f t="shared" si="251"/>
        <v>#N/A</v>
      </c>
      <c r="BA819" s="43" t="e">
        <f>IF(BA818&lt;'Retirement Calculator'!$B$68,BA818+1,NA())</f>
        <v>#N/A</v>
      </c>
      <c r="BB819" s="45" t="str">
        <f>IF(ISERROR(BA819),"",IF(AY819=AY818+1,BB818*(1+'Retirement Calculator'!$B$67),BB818))</f>
        <v/>
      </c>
      <c r="BC819" s="43" t="e">
        <f>IF(ISERROR(BB819),"",FV((1+'Retirement Calculator'!$B$58)^(1/12)-1,BA819,-BB819,,0))</f>
        <v>#N/A</v>
      </c>
      <c r="BD819" s="47" t="e">
        <f>SUM($AJ$5:BB819)</f>
        <v>#N/A</v>
      </c>
      <c r="BF819" s="43" t="str">
        <f>IF(O819="","",SUM($O$5:O819))</f>
        <v/>
      </c>
      <c r="BH819" s="43" t="str">
        <f t="shared" si="252"/>
        <v/>
      </c>
      <c r="BI819" s="43" t="e">
        <f t="shared" si="253"/>
        <v>#N/A</v>
      </c>
      <c r="BJ819" s="43" t="e">
        <f>IF(BJ818&lt;'Retirement Calculator'!$B$68,BJ818+1,NA())</f>
        <v>#N/A</v>
      </c>
      <c r="BM819" s="43" t="str">
        <f t="shared" si="254"/>
        <v/>
      </c>
      <c r="BN819" s="43" t="e">
        <f t="shared" si="255"/>
        <v>#N/A</v>
      </c>
      <c r="BO819" s="43" t="e">
        <f>IF(BO818&lt;'Retirement Calculator'!$B$68,BO818+1,NA())</f>
        <v>#N/A</v>
      </c>
      <c r="BR819" s="43" t="str">
        <f t="shared" si="256"/>
        <v/>
      </c>
      <c r="BS819" s="43" t="e">
        <f t="shared" si="257"/>
        <v>#N/A</v>
      </c>
      <c r="BT819" s="43" t="e">
        <f>IF(BT818&lt;'Retirement Calculator'!$B$68,BT818+1,NA())</f>
        <v>#N/A</v>
      </c>
      <c r="BW819" s="43" t="str">
        <f t="shared" si="258"/>
        <v/>
      </c>
      <c r="BX819" s="43" t="e">
        <f t="shared" si="259"/>
        <v>#N/A</v>
      </c>
      <c r="BY819" s="43" t="e">
        <f>IF(BY818&lt;'Retirement Calculator'!$B$68,BY818+1,NA())</f>
        <v>#N/A</v>
      </c>
    </row>
    <row r="820" spans="1:77">
      <c r="A820" s="44"/>
      <c r="B820" s="12" t="e">
        <f xml:space="preserve"> IF(ISERROR(F820),NA(),AI820)</f>
        <v>#N/A</v>
      </c>
      <c r="C820" s="71"/>
      <c r="D820" s="104"/>
      <c r="E820" s="99"/>
      <c r="F820" s="102" t="e">
        <f t="shared" si="243"/>
        <v>#N/A</v>
      </c>
      <c r="G820" s="103" t="str">
        <f>IF(D820="","",(D820+G819)*(1+((1+'Retirement Calculator'!$B$56)^(1/12)-1)))</f>
        <v/>
      </c>
      <c r="H820" s="55" t="str">
        <f>IF(C820="","",FV((1+'Retirement Calculator'!$B$56)^(1/12)-1,AI820,-C820,,0))</f>
        <v/>
      </c>
      <c r="I820" s="71"/>
      <c r="J820" s="99"/>
      <c r="K820" s="99"/>
      <c r="L820" s="102" t="e">
        <f t="shared" si="244"/>
        <v>#N/A</v>
      </c>
      <c r="M820" s="12" t="str">
        <f>IF(I820="","",FV((1+'Retirement Calculator'!$B$57)^(1/12)-1,AR820,-I820,,0))</f>
        <v/>
      </c>
      <c r="N820" s="12" t="str">
        <f>IF(J820="","",(J820+N819)*(1+((1+'Retirement Calculator'!$B$57)^(1/12)-1)))</f>
        <v/>
      </c>
      <c r="O820" s="71"/>
      <c r="P820" s="71"/>
      <c r="Q820" s="99"/>
      <c r="R820" s="69" t="e">
        <f t="shared" si="245"/>
        <v>#N/A</v>
      </c>
      <c r="S820" s="12" t="str">
        <f>IF(O820="","",FV((1+'Retirement Calculator'!$B$58)^(1/12)-1,BA820,-O820,,0))</f>
        <v/>
      </c>
      <c r="T820" s="43" t="str">
        <f>IF(P820="","",(P820+T819)*(1+((1+'Retirement Calculator'!$B$58)^(1/12)-1)))</f>
        <v/>
      </c>
      <c r="U820" s="71"/>
      <c r="V820" s="99"/>
      <c r="W820" s="108" t="str">
        <f>IF(U820="","",(U820+W819)*(1+((1+'Retirement Calculator'!$C$65)^(1/12)-1)))</f>
        <v/>
      </c>
      <c r="X820" s="73">
        <f t="shared" si="240"/>
        <v>0</v>
      </c>
      <c r="Y820" s="83" t="str">
        <f>IF(ISERROR(B820),"",SUM($X$5:X820))</f>
        <v/>
      </c>
      <c r="Z820" s="73">
        <f t="shared" si="241"/>
        <v>0</v>
      </c>
      <c r="AA820" s="83" t="str">
        <f>IF(ISERROR(B820),"",IF(Z820=0,NA(),SUM($Z$5:Z820)))</f>
        <v/>
      </c>
      <c r="AB820" s="83">
        <f t="shared" si="242"/>
        <v>0</v>
      </c>
      <c r="AC820" s="83" t="str">
        <f>IF(ISERROR(B820),"",IF(AB820=0,NA(),SUM($AB$5:AB820)))</f>
        <v/>
      </c>
      <c r="AD820" s="68" t="str">
        <f>IF(ISERROR(AI820),"",IF(AG820=AG819+1,AD819*(1+'Retirement Calculator'!$B$6),AD819))</f>
        <v/>
      </c>
      <c r="AE820" s="135"/>
      <c r="AF820" s="83" t="str">
        <f>IF(AE820="","",NPER((1+'Retirement Calculator'!$B$15)/(1+'Retirement Calculator'!$B$14)-1,-12*AE820,AA820,,1))</f>
        <v/>
      </c>
      <c r="AG820" s="129" t="str">
        <f t="shared" si="246"/>
        <v/>
      </c>
      <c r="AH820" s="43" t="e">
        <f t="shared" si="247"/>
        <v>#N/A</v>
      </c>
      <c r="AI820" s="43" t="e">
        <f>IF(AI819&lt;'Retirement Calculator'!$B$68,AI819+1,NA())</f>
        <v>#N/A</v>
      </c>
      <c r="AJ820" s="47" t="str">
        <f>IF(ISERROR(AI820),"",IF(AG820=AG819+1,AJ819*(1+'Retirement Calculator'!$B$67),AJ819))</f>
        <v/>
      </c>
      <c r="AK820" s="43" t="e">
        <f>IF(ISERROR(AJ820),"",FV((1+'Retirement Calculator'!$B$56)^(1/12)-1,AI820,-AJ820,,0))</f>
        <v>#N/A</v>
      </c>
      <c r="AL820" s="47">
        <f>SUM($AJ$5:AJ820)</f>
        <v>15743347.467671828</v>
      </c>
      <c r="AN820" s="43" t="str">
        <f>IF(C820="","",SUM($C$5:C820))</f>
        <v/>
      </c>
      <c r="AP820" s="43" t="str">
        <f t="shared" si="248"/>
        <v/>
      </c>
      <c r="AQ820" s="43" t="e">
        <f t="shared" si="249"/>
        <v>#N/A</v>
      </c>
      <c r="AR820" s="43" t="e">
        <f>IF(AR819&lt;'Retirement Calculator'!$B$68,AR819+1,NA())</f>
        <v>#N/A</v>
      </c>
      <c r="AS820" s="45" t="str">
        <f>IF(ISERROR(AR820),"",IF(AP820=AP819+1,AS819*(1+'Retirement Calculator'!$B$67),AS819))</f>
        <v/>
      </c>
      <c r="AT820" s="43" t="e">
        <f>IF(ISERROR(AS820),"",FV((1+'Retirement Calculator'!$B$57)^(1/12)-1,AR820,-AS820,,0))</f>
        <v>#N/A</v>
      </c>
      <c r="AU820" s="47" t="e">
        <f>SUM($AJ$5:AS820)</f>
        <v>#N/A</v>
      </c>
      <c r="AW820" s="43" t="str">
        <f>IF(I820="","",SUM($I$5:I820))</f>
        <v/>
      </c>
      <c r="AY820" s="43" t="str">
        <f t="shared" si="250"/>
        <v/>
      </c>
      <c r="AZ820" s="43" t="e">
        <f t="shared" si="251"/>
        <v>#N/A</v>
      </c>
      <c r="BA820" s="43" t="e">
        <f>IF(BA819&lt;'Retirement Calculator'!$B$68,BA819+1,NA())</f>
        <v>#N/A</v>
      </c>
      <c r="BB820" s="45" t="str">
        <f>IF(ISERROR(BA820),"",IF(AY820=AY819+1,BB819*(1+'Retirement Calculator'!$B$67),BB819))</f>
        <v/>
      </c>
      <c r="BC820" s="43" t="e">
        <f>IF(ISERROR(BB820),"",FV((1+'Retirement Calculator'!$B$58)^(1/12)-1,BA820,-BB820,,0))</f>
        <v>#N/A</v>
      </c>
      <c r="BD820" s="47" t="e">
        <f>SUM($AJ$5:BB820)</f>
        <v>#N/A</v>
      </c>
      <c r="BF820" s="43" t="str">
        <f>IF(O820="","",SUM($O$5:O820))</f>
        <v/>
      </c>
      <c r="BH820" s="43" t="str">
        <f t="shared" si="252"/>
        <v/>
      </c>
      <c r="BI820" s="43" t="e">
        <f t="shared" si="253"/>
        <v>#N/A</v>
      </c>
      <c r="BJ820" s="43" t="e">
        <f>IF(BJ819&lt;'Retirement Calculator'!$B$68,BJ819+1,NA())</f>
        <v>#N/A</v>
      </c>
      <c r="BM820" s="43" t="str">
        <f t="shared" si="254"/>
        <v/>
      </c>
      <c r="BN820" s="43" t="e">
        <f t="shared" si="255"/>
        <v>#N/A</v>
      </c>
      <c r="BO820" s="43" t="e">
        <f>IF(BO819&lt;'Retirement Calculator'!$B$68,BO819+1,NA())</f>
        <v>#N/A</v>
      </c>
      <c r="BR820" s="43" t="str">
        <f t="shared" si="256"/>
        <v/>
      </c>
      <c r="BS820" s="43" t="e">
        <f t="shared" si="257"/>
        <v>#N/A</v>
      </c>
      <c r="BT820" s="43" t="e">
        <f>IF(BT819&lt;'Retirement Calculator'!$B$68,BT819+1,NA())</f>
        <v>#N/A</v>
      </c>
      <c r="BW820" s="43" t="str">
        <f t="shared" si="258"/>
        <v/>
      </c>
      <c r="BX820" s="43" t="e">
        <f t="shared" si="259"/>
        <v>#N/A</v>
      </c>
      <c r="BY820" s="43" t="e">
        <f>IF(BY819&lt;'Retirement Calculator'!$B$68,BY819+1,NA())</f>
        <v>#N/A</v>
      </c>
    </row>
    <row r="821" spans="1:77">
      <c r="A821" s="44"/>
      <c r="B821" s="12" t="e">
        <f xml:space="preserve"> IF(ISERROR(F821),NA(),AI821)</f>
        <v>#N/A</v>
      </c>
      <c r="C821" s="71"/>
      <c r="D821" s="104"/>
      <c r="E821" s="99"/>
      <c r="F821" s="102" t="e">
        <f t="shared" si="243"/>
        <v>#N/A</v>
      </c>
      <c r="G821" s="103" t="str">
        <f>IF(D821="","",(D821+G820)*(1+((1+'Retirement Calculator'!$B$56)^(1/12)-1)))</f>
        <v/>
      </c>
      <c r="H821" s="55" t="str">
        <f>IF(C821="","",FV((1+'Retirement Calculator'!$B$56)^(1/12)-1,AI821,-C821,,0))</f>
        <v/>
      </c>
      <c r="I821" s="71"/>
      <c r="J821" s="99"/>
      <c r="K821" s="99"/>
      <c r="L821" s="102" t="e">
        <f t="shared" si="244"/>
        <v>#N/A</v>
      </c>
      <c r="M821" s="12" t="str">
        <f>IF(I821="","",FV((1+'Retirement Calculator'!$B$57)^(1/12)-1,AR821,-I821,,0))</f>
        <v/>
      </c>
      <c r="N821" s="12" t="str">
        <f>IF(J821="","",(J821+N820)*(1+((1+'Retirement Calculator'!$B$57)^(1/12)-1)))</f>
        <v/>
      </c>
      <c r="O821" s="71"/>
      <c r="P821" s="71"/>
      <c r="Q821" s="99"/>
      <c r="R821" s="69" t="e">
        <f t="shared" si="245"/>
        <v>#N/A</v>
      </c>
      <c r="S821" s="12" t="str">
        <f>IF(O821="","",FV((1+'Retirement Calculator'!$B$58)^(1/12)-1,BA821,-O821,,0))</f>
        <v/>
      </c>
      <c r="T821" s="43" t="str">
        <f>IF(P821="","",(P821+T820)*(1+((1+'Retirement Calculator'!$B$58)^(1/12)-1)))</f>
        <v/>
      </c>
      <c r="U821" s="71"/>
      <c r="V821" s="99"/>
      <c r="W821" s="108" t="str">
        <f>IF(U821="","",(U821+W820)*(1+((1+'Retirement Calculator'!$C$65)^(1/12)-1)))</f>
        <v/>
      </c>
      <c r="X821" s="73">
        <f t="shared" si="240"/>
        <v>0</v>
      </c>
      <c r="Y821" s="83" t="str">
        <f>IF(ISERROR(B821),"",SUM($X$5:X821))</f>
        <v/>
      </c>
      <c r="Z821" s="73">
        <f t="shared" si="241"/>
        <v>0</v>
      </c>
      <c r="AA821" s="83" t="str">
        <f>IF(ISERROR(B821),"",IF(Z821=0,NA(),SUM($Z$5:Z821)))</f>
        <v/>
      </c>
      <c r="AB821" s="83">
        <f t="shared" si="242"/>
        <v>0</v>
      </c>
      <c r="AC821" s="83" t="str">
        <f>IF(ISERROR(B821),"",IF(AB821=0,NA(),SUM($AB$5:AB821)))</f>
        <v/>
      </c>
      <c r="AD821" s="68" t="str">
        <f>IF(ISERROR(AI821),"",IF(AG821=AG820+1,AD820*(1+'Retirement Calculator'!$B$6),AD820))</f>
        <v/>
      </c>
      <c r="AE821" s="135"/>
      <c r="AF821" s="83" t="str">
        <f>IF(AE821="","",NPER((1+'Retirement Calculator'!$B$15)/(1+'Retirement Calculator'!$B$14)-1,-12*AE821,AA821,,1))</f>
        <v/>
      </c>
      <c r="AG821" s="129" t="str">
        <f t="shared" si="246"/>
        <v/>
      </c>
      <c r="AH821" s="43" t="e">
        <f t="shared" si="247"/>
        <v>#N/A</v>
      </c>
      <c r="AI821" s="43" t="e">
        <f>IF(AI820&lt;'Retirement Calculator'!$B$68,AI820+1,NA())</f>
        <v>#N/A</v>
      </c>
      <c r="AJ821" s="47" t="str">
        <f>IF(ISERROR(AI821),"",IF(AG821=AG820+1,AJ820*(1+'Retirement Calculator'!$B$67),AJ820))</f>
        <v/>
      </c>
      <c r="AK821" s="43" t="e">
        <f>IF(ISERROR(AJ821),"",FV((1+'Retirement Calculator'!$B$56)^(1/12)-1,AI821,-AJ821,,0))</f>
        <v>#N/A</v>
      </c>
      <c r="AL821" s="47">
        <f>SUM($AJ$5:AJ821)</f>
        <v>15743347.467671828</v>
      </c>
      <c r="AN821" s="43" t="str">
        <f>IF(C821="","",SUM($C$5:C821))</f>
        <v/>
      </c>
      <c r="AP821" s="43" t="str">
        <f t="shared" si="248"/>
        <v/>
      </c>
      <c r="AQ821" s="43" t="e">
        <f t="shared" si="249"/>
        <v>#N/A</v>
      </c>
      <c r="AR821" s="43" t="e">
        <f>IF(AR820&lt;'Retirement Calculator'!$B$68,AR820+1,NA())</f>
        <v>#N/A</v>
      </c>
      <c r="AS821" s="45" t="str">
        <f>IF(ISERROR(AR821),"",IF(AP821=AP820+1,AS820*(1+'Retirement Calculator'!$B$67),AS820))</f>
        <v/>
      </c>
      <c r="AT821" s="43" t="e">
        <f>IF(ISERROR(AS821),"",FV((1+'Retirement Calculator'!$B$57)^(1/12)-1,AR821,-AS821,,0))</f>
        <v>#N/A</v>
      </c>
      <c r="AU821" s="47" t="e">
        <f>SUM($AJ$5:AS821)</f>
        <v>#N/A</v>
      </c>
      <c r="AW821" s="43" t="str">
        <f>IF(I821="","",SUM($I$5:I821))</f>
        <v/>
      </c>
      <c r="AY821" s="43" t="str">
        <f t="shared" si="250"/>
        <v/>
      </c>
      <c r="AZ821" s="43" t="e">
        <f t="shared" si="251"/>
        <v>#N/A</v>
      </c>
      <c r="BA821" s="43" t="e">
        <f>IF(BA820&lt;'Retirement Calculator'!$B$68,BA820+1,NA())</f>
        <v>#N/A</v>
      </c>
      <c r="BB821" s="45" t="str">
        <f>IF(ISERROR(BA821),"",IF(AY821=AY820+1,BB820*(1+'Retirement Calculator'!$B$67),BB820))</f>
        <v/>
      </c>
      <c r="BC821" s="43" t="e">
        <f>IF(ISERROR(BB821),"",FV((1+'Retirement Calculator'!$B$58)^(1/12)-1,BA821,-BB821,,0))</f>
        <v>#N/A</v>
      </c>
      <c r="BD821" s="47" t="e">
        <f>SUM($AJ$5:BB821)</f>
        <v>#N/A</v>
      </c>
      <c r="BF821" s="43" t="str">
        <f>IF(O821="","",SUM($O$5:O821))</f>
        <v/>
      </c>
      <c r="BH821" s="43" t="str">
        <f t="shared" si="252"/>
        <v/>
      </c>
      <c r="BI821" s="43" t="e">
        <f t="shared" si="253"/>
        <v>#N/A</v>
      </c>
      <c r="BJ821" s="43" t="e">
        <f>IF(BJ820&lt;'Retirement Calculator'!$B$68,BJ820+1,NA())</f>
        <v>#N/A</v>
      </c>
      <c r="BM821" s="43" t="str">
        <f t="shared" si="254"/>
        <v/>
      </c>
      <c r="BN821" s="43" t="e">
        <f t="shared" si="255"/>
        <v>#N/A</v>
      </c>
      <c r="BO821" s="43" t="e">
        <f>IF(BO820&lt;'Retirement Calculator'!$B$68,BO820+1,NA())</f>
        <v>#N/A</v>
      </c>
      <c r="BR821" s="43" t="str">
        <f t="shared" si="256"/>
        <v/>
      </c>
      <c r="BS821" s="43" t="e">
        <f t="shared" si="257"/>
        <v>#N/A</v>
      </c>
      <c r="BT821" s="43" t="e">
        <f>IF(BT820&lt;'Retirement Calculator'!$B$68,BT820+1,NA())</f>
        <v>#N/A</v>
      </c>
      <c r="BW821" s="43" t="str">
        <f t="shared" si="258"/>
        <v/>
      </c>
      <c r="BX821" s="43" t="e">
        <f t="shared" si="259"/>
        <v>#N/A</v>
      </c>
      <c r="BY821" s="43" t="e">
        <f>IF(BY820&lt;'Retirement Calculator'!$B$68,BY820+1,NA())</f>
        <v>#N/A</v>
      </c>
    </row>
    <row r="822" spans="1:77">
      <c r="A822" s="44"/>
      <c r="B822" s="12" t="e">
        <f xml:space="preserve"> IF(ISERROR(F822),NA(),AI822)</f>
        <v>#N/A</v>
      </c>
      <c r="C822" s="71"/>
      <c r="D822" s="104"/>
      <c r="E822" s="99"/>
      <c r="F822" s="102" t="e">
        <f t="shared" si="243"/>
        <v>#N/A</v>
      </c>
      <c r="G822" s="103" t="str">
        <f>IF(D822="","",(D822+G821)*(1+((1+'Retirement Calculator'!$B$56)^(1/12)-1)))</f>
        <v/>
      </c>
      <c r="H822" s="55" t="str">
        <f>IF(C822="","",FV((1+'Retirement Calculator'!$B$56)^(1/12)-1,AI822,-C822,,0))</f>
        <v/>
      </c>
      <c r="I822" s="71"/>
      <c r="J822" s="99"/>
      <c r="K822" s="99"/>
      <c r="L822" s="102" t="e">
        <f t="shared" si="244"/>
        <v>#N/A</v>
      </c>
      <c r="M822" s="12" t="str">
        <f>IF(I822="","",FV((1+'Retirement Calculator'!$B$57)^(1/12)-1,AR822,-I822,,0))</f>
        <v/>
      </c>
      <c r="N822" s="12" t="str">
        <f>IF(J822="","",(J822+N821)*(1+((1+'Retirement Calculator'!$B$57)^(1/12)-1)))</f>
        <v/>
      </c>
      <c r="O822" s="71"/>
      <c r="P822" s="71"/>
      <c r="Q822" s="99"/>
      <c r="R822" s="69" t="e">
        <f t="shared" si="245"/>
        <v>#N/A</v>
      </c>
      <c r="S822" s="12" t="str">
        <f>IF(O822="","",FV((1+'Retirement Calculator'!$B$58)^(1/12)-1,BA822,-O822,,0))</f>
        <v/>
      </c>
      <c r="T822" s="43" t="str">
        <f>IF(P822="","",(P822+T821)*(1+((1+'Retirement Calculator'!$B$58)^(1/12)-1)))</f>
        <v/>
      </c>
      <c r="U822" s="71"/>
      <c r="V822" s="99"/>
      <c r="W822" s="108" t="str">
        <f>IF(U822="","",(U822+W821)*(1+((1+'Retirement Calculator'!$C$65)^(1/12)-1)))</f>
        <v/>
      </c>
      <c r="X822" s="73">
        <f t="shared" si="240"/>
        <v>0</v>
      </c>
      <c r="Y822" s="83" t="str">
        <f>IF(ISERROR(B822),"",SUM($X$5:X822))</f>
        <v/>
      </c>
      <c r="Z822" s="73">
        <f t="shared" si="241"/>
        <v>0</v>
      </c>
      <c r="AA822" s="83" t="str">
        <f>IF(ISERROR(B822),"",IF(Z822=0,NA(),SUM($Z$5:Z822)))</f>
        <v/>
      </c>
      <c r="AB822" s="83">
        <f t="shared" si="242"/>
        <v>0</v>
      </c>
      <c r="AC822" s="83" t="str">
        <f>IF(ISERROR(B822),"",IF(AB822=0,NA(),SUM($AB$5:AB822)))</f>
        <v/>
      </c>
      <c r="AD822" s="68" t="str">
        <f>IF(ISERROR(AI822),"",IF(AG822=AG821+1,AD821*(1+'Retirement Calculator'!$B$6),AD821))</f>
        <v/>
      </c>
      <c r="AE822" s="135"/>
      <c r="AF822" s="83" t="str">
        <f>IF(AE822="","",NPER((1+'Retirement Calculator'!$B$15)/(1+'Retirement Calculator'!$B$14)-1,-12*AE822,AA822,,1))</f>
        <v/>
      </c>
      <c r="AG822" s="129" t="str">
        <f t="shared" si="246"/>
        <v/>
      </c>
      <c r="AH822" s="43" t="e">
        <f t="shared" si="247"/>
        <v>#N/A</v>
      </c>
      <c r="AI822" s="43" t="e">
        <f>IF(AI821&lt;'Retirement Calculator'!$B$68,AI821+1,NA())</f>
        <v>#N/A</v>
      </c>
      <c r="AJ822" s="47" t="str">
        <f>IF(ISERROR(AI822),"",IF(AG822=AG821+1,AJ821*(1+'Retirement Calculator'!$B$67),AJ821))</f>
        <v/>
      </c>
      <c r="AK822" s="43" t="e">
        <f>IF(ISERROR(AJ822),"",FV((1+'Retirement Calculator'!$B$56)^(1/12)-1,AI822,-AJ822,,0))</f>
        <v>#N/A</v>
      </c>
      <c r="AL822" s="47">
        <f>SUM($AJ$5:AJ822)</f>
        <v>15743347.467671828</v>
      </c>
      <c r="AN822" s="43" t="str">
        <f>IF(C822="","",SUM($C$5:C822))</f>
        <v/>
      </c>
      <c r="AP822" s="43" t="str">
        <f t="shared" si="248"/>
        <v/>
      </c>
      <c r="AQ822" s="43" t="e">
        <f t="shared" si="249"/>
        <v>#N/A</v>
      </c>
      <c r="AR822" s="43" t="e">
        <f>IF(AR821&lt;'Retirement Calculator'!$B$68,AR821+1,NA())</f>
        <v>#N/A</v>
      </c>
      <c r="AS822" s="45" t="str">
        <f>IF(ISERROR(AR822),"",IF(AP822=AP821+1,AS821*(1+'Retirement Calculator'!$B$67),AS821))</f>
        <v/>
      </c>
      <c r="AT822" s="43" t="e">
        <f>IF(ISERROR(AS822),"",FV((1+'Retirement Calculator'!$B$57)^(1/12)-1,AR822,-AS822,,0))</f>
        <v>#N/A</v>
      </c>
      <c r="AU822" s="47" t="e">
        <f>SUM($AJ$5:AS822)</f>
        <v>#N/A</v>
      </c>
      <c r="AW822" s="43" t="str">
        <f>IF(I822="","",SUM($I$5:I822))</f>
        <v/>
      </c>
      <c r="AY822" s="43" t="str">
        <f t="shared" si="250"/>
        <v/>
      </c>
      <c r="AZ822" s="43" t="e">
        <f t="shared" si="251"/>
        <v>#N/A</v>
      </c>
      <c r="BA822" s="43" t="e">
        <f>IF(BA821&lt;'Retirement Calculator'!$B$68,BA821+1,NA())</f>
        <v>#N/A</v>
      </c>
      <c r="BB822" s="45" t="str">
        <f>IF(ISERROR(BA822),"",IF(AY822=AY821+1,BB821*(1+'Retirement Calculator'!$B$67),BB821))</f>
        <v/>
      </c>
      <c r="BC822" s="43" t="e">
        <f>IF(ISERROR(BB822),"",FV((1+'Retirement Calculator'!$B$58)^(1/12)-1,BA822,-BB822,,0))</f>
        <v>#N/A</v>
      </c>
      <c r="BD822" s="47" t="e">
        <f>SUM($AJ$5:BB822)</f>
        <v>#N/A</v>
      </c>
      <c r="BF822" s="43" t="str">
        <f>IF(O822="","",SUM($O$5:O822))</f>
        <v/>
      </c>
      <c r="BH822" s="43" t="str">
        <f t="shared" si="252"/>
        <v/>
      </c>
      <c r="BI822" s="43" t="e">
        <f t="shared" si="253"/>
        <v>#N/A</v>
      </c>
      <c r="BJ822" s="43" t="e">
        <f>IF(BJ821&lt;'Retirement Calculator'!$B$68,BJ821+1,NA())</f>
        <v>#N/A</v>
      </c>
      <c r="BM822" s="43" t="str">
        <f t="shared" si="254"/>
        <v/>
      </c>
      <c r="BN822" s="43" t="e">
        <f t="shared" si="255"/>
        <v>#N/A</v>
      </c>
      <c r="BO822" s="43" t="e">
        <f>IF(BO821&lt;'Retirement Calculator'!$B$68,BO821+1,NA())</f>
        <v>#N/A</v>
      </c>
      <c r="BR822" s="43" t="str">
        <f t="shared" si="256"/>
        <v/>
      </c>
      <c r="BS822" s="43" t="e">
        <f t="shared" si="257"/>
        <v>#N/A</v>
      </c>
      <c r="BT822" s="43" t="e">
        <f>IF(BT821&lt;'Retirement Calculator'!$B$68,BT821+1,NA())</f>
        <v>#N/A</v>
      </c>
      <c r="BW822" s="43" t="str">
        <f t="shared" si="258"/>
        <v/>
      </c>
      <c r="BX822" s="43" t="e">
        <f t="shared" si="259"/>
        <v>#N/A</v>
      </c>
      <c r="BY822" s="43" t="e">
        <f>IF(BY821&lt;'Retirement Calculator'!$B$68,BY821+1,NA())</f>
        <v>#N/A</v>
      </c>
    </row>
    <row r="823" spans="1:77">
      <c r="A823" s="44"/>
      <c r="B823" s="12" t="e">
        <f xml:space="preserve"> IF(ISERROR(F823),NA(),AI823)</f>
        <v>#N/A</v>
      </c>
      <c r="C823" s="71"/>
      <c r="D823" s="104"/>
      <c r="E823" s="99"/>
      <c r="F823" s="102" t="e">
        <f t="shared" si="243"/>
        <v>#N/A</v>
      </c>
      <c r="G823" s="103" t="str">
        <f>IF(D823="","",(D823+G822)*(1+((1+'Retirement Calculator'!$B$56)^(1/12)-1)))</f>
        <v/>
      </c>
      <c r="H823" s="55" t="str">
        <f>IF(C823="","",FV((1+'Retirement Calculator'!$B$56)^(1/12)-1,AI823,-C823,,0))</f>
        <v/>
      </c>
      <c r="I823" s="71"/>
      <c r="J823" s="99"/>
      <c r="K823" s="99"/>
      <c r="L823" s="102" t="e">
        <f t="shared" si="244"/>
        <v>#N/A</v>
      </c>
      <c r="M823" s="12" t="str">
        <f>IF(I823="","",FV((1+'Retirement Calculator'!$B$57)^(1/12)-1,AR823,-I823,,0))</f>
        <v/>
      </c>
      <c r="N823" s="12" t="str">
        <f>IF(J823="","",(J823+N822)*(1+((1+'Retirement Calculator'!$B$57)^(1/12)-1)))</f>
        <v/>
      </c>
      <c r="O823" s="71"/>
      <c r="P823" s="71"/>
      <c r="Q823" s="99"/>
      <c r="R823" s="69" t="e">
        <f t="shared" si="245"/>
        <v>#N/A</v>
      </c>
      <c r="S823" s="12" t="str">
        <f>IF(O823="","",FV((1+'Retirement Calculator'!$B$58)^(1/12)-1,BA823,-O823,,0))</f>
        <v/>
      </c>
      <c r="T823" s="43" t="str">
        <f>IF(P823="","",(P823+T822)*(1+((1+'Retirement Calculator'!$B$58)^(1/12)-1)))</f>
        <v/>
      </c>
      <c r="U823" s="71"/>
      <c r="V823" s="99"/>
      <c r="W823" s="108" t="str">
        <f>IF(U823="","",(U823+W822)*(1+((1+'Retirement Calculator'!$C$65)^(1/12)-1)))</f>
        <v/>
      </c>
      <c r="X823" s="73">
        <f t="shared" si="240"/>
        <v>0</v>
      </c>
      <c r="Y823" s="83" t="str">
        <f>IF(ISERROR(B823),"",SUM($X$5:X823))</f>
        <v/>
      </c>
      <c r="Z823" s="73">
        <f t="shared" si="241"/>
        <v>0</v>
      </c>
      <c r="AA823" s="83" t="str">
        <f>IF(ISERROR(B823),"",IF(Z823=0,NA(),SUM($Z$5:Z823)))</f>
        <v/>
      </c>
      <c r="AB823" s="83">
        <f t="shared" si="242"/>
        <v>0</v>
      </c>
      <c r="AC823" s="83" t="str">
        <f>IF(ISERROR(B823),"",IF(AB823=0,NA(),SUM($AB$5:AB823)))</f>
        <v/>
      </c>
      <c r="AD823" s="68" t="str">
        <f>IF(ISERROR(AI823),"",IF(AG823=AG822+1,AD822*(1+'Retirement Calculator'!$B$6),AD822))</f>
        <v/>
      </c>
      <c r="AE823" s="135"/>
      <c r="AF823" s="83" t="str">
        <f>IF(AE823="","",NPER((1+'Retirement Calculator'!$B$15)/(1+'Retirement Calculator'!$B$14)-1,-12*AE823,AA823,,1))</f>
        <v/>
      </c>
      <c r="AG823" s="129" t="str">
        <f t="shared" si="246"/>
        <v/>
      </c>
      <c r="AH823" s="43" t="e">
        <f t="shared" si="247"/>
        <v>#N/A</v>
      </c>
      <c r="AI823" s="43" t="e">
        <f>IF(AI822&lt;'Retirement Calculator'!$B$68,AI822+1,NA())</f>
        <v>#N/A</v>
      </c>
      <c r="AJ823" s="47" t="str">
        <f>IF(ISERROR(AI823),"",IF(AG823=AG822+1,AJ822*(1+'Retirement Calculator'!$B$67),AJ822))</f>
        <v/>
      </c>
      <c r="AK823" s="43" t="e">
        <f>IF(ISERROR(AJ823),"",FV((1+'Retirement Calculator'!$B$56)^(1/12)-1,AI823,-AJ823,,0))</f>
        <v>#N/A</v>
      </c>
      <c r="AL823" s="47">
        <f>SUM($AJ$5:AJ823)</f>
        <v>15743347.467671828</v>
      </c>
      <c r="AN823" s="43" t="str">
        <f>IF(C823="","",SUM($C$5:C823))</f>
        <v/>
      </c>
      <c r="AP823" s="43" t="str">
        <f t="shared" si="248"/>
        <v/>
      </c>
      <c r="AQ823" s="43" t="e">
        <f t="shared" si="249"/>
        <v>#N/A</v>
      </c>
      <c r="AR823" s="43" t="e">
        <f>IF(AR822&lt;'Retirement Calculator'!$B$68,AR822+1,NA())</f>
        <v>#N/A</v>
      </c>
      <c r="AS823" s="45" t="str">
        <f>IF(ISERROR(AR823),"",IF(AP823=AP822+1,AS822*(1+'Retirement Calculator'!$B$67),AS822))</f>
        <v/>
      </c>
      <c r="AT823" s="43" t="e">
        <f>IF(ISERROR(AS823),"",FV((1+'Retirement Calculator'!$B$57)^(1/12)-1,AR823,-AS823,,0))</f>
        <v>#N/A</v>
      </c>
      <c r="AU823" s="47" t="e">
        <f>SUM($AJ$5:AS823)</f>
        <v>#N/A</v>
      </c>
      <c r="AW823" s="43" t="str">
        <f>IF(I823="","",SUM($I$5:I823))</f>
        <v/>
      </c>
      <c r="AY823" s="43" t="str">
        <f t="shared" si="250"/>
        <v/>
      </c>
      <c r="AZ823" s="43" t="e">
        <f t="shared" si="251"/>
        <v>#N/A</v>
      </c>
      <c r="BA823" s="43" t="e">
        <f>IF(BA822&lt;'Retirement Calculator'!$B$68,BA822+1,NA())</f>
        <v>#N/A</v>
      </c>
      <c r="BB823" s="45" t="str">
        <f>IF(ISERROR(BA823),"",IF(AY823=AY822+1,BB822*(1+'Retirement Calculator'!$B$67),BB822))</f>
        <v/>
      </c>
      <c r="BC823" s="43" t="e">
        <f>IF(ISERROR(BB823),"",FV((1+'Retirement Calculator'!$B$58)^(1/12)-1,BA823,-BB823,,0))</f>
        <v>#N/A</v>
      </c>
      <c r="BD823" s="47" t="e">
        <f>SUM($AJ$5:BB823)</f>
        <v>#N/A</v>
      </c>
      <c r="BF823" s="43" t="str">
        <f>IF(O823="","",SUM($O$5:O823))</f>
        <v/>
      </c>
      <c r="BH823" s="43" t="str">
        <f t="shared" si="252"/>
        <v/>
      </c>
      <c r="BI823" s="43" t="e">
        <f t="shared" si="253"/>
        <v>#N/A</v>
      </c>
      <c r="BJ823" s="43" t="e">
        <f>IF(BJ822&lt;'Retirement Calculator'!$B$68,BJ822+1,NA())</f>
        <v>#N/A</v>
      </c>
      <c r="BM823" s="43" t="str">
        <f t="shared" si="254"/>
        <v/>
      </c>
      <c r="BN823" s="43" t="e">
        <f t="shared" si="255"/>
        <v>#N/A</v>
      </c>
      <c r="BO823" s="43" t="e">
        <f>IF(BO822&lt;'Retirement Calculator'!$B$68,BO822+1,NA())</f>
        <v>#N/A</v>
      </c>
      <c r="BR823" s="43" t="str">
        <f t="shared" si="256"/>
        <v/>
      </c>
      <c r="BS823" s="43" t="e">
        <f t="shared" si="257"/>
        <v>#N/A</v>
      </c>
      <c r="BT823" s="43" t="e">
        <f>IF(BT822&lt;'Retirement Calculator'!$B$68,BT822+1,NA())</f>
        <v>#N/A</v>
      </c>
      <c r="BW823" s="43" t="str">
        <f t="shared" si="258"/>
        <v/>
      </c>
      <c r="BX823" s="43" t="e">
        <f t="shared" si="259"/>
        <v>#N/A</v>
      </c>
      <c r="BY823" s="43" t="e">
        <f>IF(BY822&lt;'Retirement Calculator'!$B$68,BY822+1,NA())</f>
        <v>#N/A</v>
      </c>
    </row>
    <row r="824" spans="1:77">
      <c r="A824" s="44"/>
      <c r="B824" s="12" t="e">
        <f xml:space="preserve"> IF(ISERROR(F824),NA(),AI824)</f>
        <v>#N/A</v>
      </c>
      <c r="C824" s="71"/>
      <c r="D824" s="104"/>
      <c r="E824" s="99"/>
      <c r="F824" s="102" t="e">
        <f t="shared" si="243"/>
        <v>#N/A</v>
      </c>
      <c r="G824" s="103" t="str">
        <f>IF(D824="","",(D824+G823)*(1+((1+'Retirement Calculator'!$B$56)^(1/12)-1)))</f>
        <v/>
      </c>
      <c r="H824" s="55" t="str">
        <f>IF(C824="","",FV((1+'Retirement Calculator'!$B$56)^(1/12)-1,AI824,-C824,,0))</f>
        <v/>
      </c>
      <c r="I824" s="71"/>
      <c r="J824" s="99"/>
      <c r="K824" s="99"/>
      <c r="L824" s="102" t="e">
        <f t="shared" si="244"/>
        <v>#N/A</v>
      </c>
      <c r="M824" s="12" t="str">
        <f>IF(I824="","",FV((1+'Retirement Calculator'!$B$57)^(1/12)-1,AR824,-I824,,0))</f>
        <v/>
      </c>
      <c r="N824" s="12" t="str">
        <f>IF(J824="","",(J824+N823)*(1+((1+'Retirement Calculator'!$B$57)^(1/12)-1)))</f>
        <v/>
      </c>
      <c r="O824" s="71"/>
      <c r="P824" s="71"/>
      <c r="Q824" s="99"/>
      <c r="R824" s="69" t="e">
        <f t="shared" si="245"/>
        <v>#N/A</v>
      </c>
      <c r="S824" s="12" t="str">
        <f>IF(O824="","",FV((1+'Retirement Calculator'!$B$58)^(1/12)-1,BA824,-O824,,0))</f>
        <v/>
      </c>
      <c r="T824" s="43" t="str">
        <f>IF(P824="","",(P824+T823)*(1+((1+'Retirement Calculator'!$B$58)^(1/12)-1)))</f>
        <v/>
      </c>
      <c r="U824" s="71"/>
      <c r="V824" s="99"/>
      <c r="W824" s="108" t="str">
        <f>IF(U824="","",(U824+W823)*(1+((1+'Retirement Calculator'!$C$65)^(1/12)-1)))</f>
        <v/>
      </c>
      <c r="X824" s="73">
        <f t="shared" si="240"/>
        <v>0</v>
      </c>
      <c r="Y824" s="83" t="str">
        <f>IF(ISERROR(B824),"",SUM($X$5:X824))</f>
        <v/>
      </c>
      <c r="Z824" s="73">
        <f t="shared" si="241"/>
        <v>0</v>
      </c>
      <c r="AA824" s="83" t="str">
        <f>IF(ISERROR(B824),"",IF(Z824=0,NA(),SUM($Z$5:Z824)))</f>
        <v/>
      </c>
      <c r="AB824" s="83">
        <f t="shared" si="242"/>
        <v>0</v>
      </c>
      <c r="AC824" s="83" t="str">
        <f>IF(ISERROR(B824),"",IF(AB824=0,NA(),SUM($AB$5:AB824)))</f>
        <v/>
      </c>
      <c r="AD824" s="68" t="str">
        <f>IF(ISERROR(AI824),"",IF(AG824=AG823+1,AD823*(1+'Retirement Calculator'!$B$6),AD823))</f>
        <v/>
      </c>
      <c r="AE824" s="135"/>
      <c r="AF824" s="83" t="str">
        <f>IF(AE824="","",NPER((1+'Retirement Calculator'!$B$15)/(1+'Retirement Calculator'!$B$14)-1,-12*AE824,AA824,,1))</f>
        <v/>
      </c>
      <c r="AG824" s="129" t="str">
        <f t="shared" si="246"/>
        <v/>
      </c>
      <c r="AH824" s="43" t="e">
        <f t="shared" si="247"/>
        <v>#N/A</v>
      </c>
      <c r="AI824" s="43" t="e">
        <f>IF(AI823&lt;'Retirement Calculator'!$B$68,AI823+1,NA())</f>
        <v>#N/A</v>
      </c>
      <c r="AJ824" s="47" t="str">
        <f>IF(ISERROR(AI824),"",IF(AG824=AG823+1,AJ823*(1+'Retirement Calculator'!$B$67),AJ823))</f>
        <v/>
      </c>
      <c r="AK824" s="43" t="e">
        <f>IF(ISERROR(AJ824),"",FV((1+'Retirement Calculator'!$B$56)^(1/12)-1,AI824,-AJ824,,0))</f>
        <v>#N/A</v>
      </c>
      <c r="AL824" s="47">
        <f>SUM($AJ$5:AJ824)</f>
        <v>15743347.467671828</v>
      </c>
      <c r="AN824" s="43" t="str">
        <f>IF(C824="","",SUM($C$5:C824))</f>
        <v/>
      </c>
      <c r="AP824" s="43" t="str">
        <f t="shared" si="248"/>
        <v/>
      </c>
      <c r="AQ824" s="43" t="e">
        <f t="shared" si="249"/>
        <v>#N/A</v>
      </c>
      <c r="AR824" s="43" t="e">
        <f>IF(AR823&lt;'Retirement Calculator'!$B$68,AR823+1,NA())</f>
        <v>#N/A</v>
      </c>
      <c r="AS824" s="45" t="str">
        <f>IF(ISERROR(AR824),"",IF(AP824=AP823+1,AS823*(1+'Retirement Calculator'!$B$67),AS823))</f>
        <v/>
      </c>
      <c r="AT824" s="43" t="e">
        <f>IF(ISERROR(AS824),"",FV((1+'Retirement Calculator'!$B$57)^(1/12)-1,AR824,-AS824,,0))</f>
        <v>#N/A</v>
      </c>
      <c r="AU824" s="47" t="e">
        <f>SUM($AJ$5:AS824)</f>
        <v>#N/A</v>
      </c>
      <c r="AW824" s="43" t="str">
        <f>IF(I824="","",SUM($I$5:I824))</f>
        <v/>
      </c>
      <c r="AY824" s="43" t="str">
        <f t="shared" si="250"/>
        <v/>
      </c>
      <c r="AZ824" s="43" t="e">
        <f t="shared" si="251"/>
        <v>#N/A</v>
      </c>
      <c r="BA824" s="43" t="e">
        <f>IF(BA823&lt;'Retirement Calculator'!$B$68,BA823+1,NA())</f>
        <v>#N/A</v>
      </c>
      <c r="BB824" s="45" t="str">
        <f>IF(ISERROR(BA824),"",IF(AY824=AY823+1,BB823*(1+'Retirement Calculator'!$B$67),BB823))</f>
        <v/>
      </c>
      <c r="BC824" s="43" t="e">
        <f>IF(ISERROR(BB824),"",FV((1+'Retirement Calculator'!$B$58)^(1/12)-1,BA824,-BB824,,0))</f>
        <v>#N/A</v>
      </c>
      <c r="BD824" s="47" t="e">
        <f>SUM($AJ$5:BB824)</f>
        <v>#N/A</v>
      </c>
      <c r="BF824" s="43" t="str">
        <f>IF(O824="","",SUM($O$5:O824))</f>
        <v/>
      </c>
      <c r="BH824" s="43" t="str">
        <f t="shared" si="252"/>
        <v/>
      </c>
      <c r="BI824" s="43" t="e">
        <f t="shared" si="253"/>
        <v>#N/A</v>
      </c>
      <c r="BJ824" s="43" t="e">
        <f>IF(BJ823&lt;'Retirement Calculator'!$B$68,BJ823+1,NA())</f>
        <v>#N/A</v>
      </c>
      <c r="BM824" s="43" t="str">
        <f t="shared" si="254"/>
        <v/>
      </c>
      <c r="BN824" s="43" t="e">
        <f t="shared" si="255"/>
        <v>#N/A</v>
      </c>
      <c r="BO824" s="43" t="e">
        <f>IF(BO823&lt;'Retirement Calculator'!$B$68,BO823+1,NA())</f>
        <v>#N/A</v>
      </c>
      <c r="BR824" s="43" t="str">
        <f t="shared" si="256"/>
        <v/>
      </c>
      <c r="BS824" s="43" t="e">
        <f t="shared" si="257"/>
        <v>#N/A</v>
      </c>
      <c r="BT824" s="43" t="e">
        <f>IF(BT823&lt;'Retirement Calculator'!$B$68,BT823+1,NA())</f>
        <v>#N/A</v>
      </c>
      <c r="BW824" s="43" t="str">
        <f t="shared" si="258"/>
        <v/>
      </c>
      <c r="BX824" s="43" t="e">
        <f t="shared" si="259"/>
        <v>#N/A</v>
      </c>
      <c r="BY824" s="43" t="e">
        <f>IF(BY823&lt;'Retirement Calculator'!$B$68,BY823+1,NA())</f>
        <v>#N/A</v>
      </c>
    </row>
    <row r="825" spans="1:77">
      <c r="A825" s="44"/>
      <c r="B825" s="12" t="e">
        <f xml:space="preserve"> IF(ISERROR(F825),NA(),AI825)</f>
        <v>#N/A</v>
      </c>
      <c r="C825" s="71"/>
      <c r="D825" s="104"/>
      <c r="E825" s="99"/>
      <c r="F825" s="102" t="e">
        <f t="shared" si="243"/>
        <v>#N/A</v>
      </c>
      <c r="G825" s="103" t="str">
        <f>IF(D825="","",(D825+G824)*(1+((1+'Retirement Calculator'!$B$56)^(1/12)-1)))</f>
        <v/>
      </c>
      <c r="H825" s="55" t="str">
        <f>IF(C825="","",FV((1+'Retirement Calculator'!$B$56)^(1/12)-1,AI825,-C825,,0))</f>
        <v/>
      </c>
      <c r="I825" s="71"/>
      <c r="J825" s="99"/>
      <c r="K825" s="99"/>
      <c r="L825" s="102" t="e">
        <f t="shared" si="244"/>
        <v>#N/A</v>
      </c>
      <c r="M825" s="12" t="str">
        <f>IF(I825="","",FV((1+'Retirement Calculator'!$B$57)^(1/12)-1,AR825,-I825,,0))</f>
        <v/>
      </c>
      <c r="N825" s="12" t="str">
        <f>IF(J825="","",(J825+N824)*(1+((1+'Retirement Calculator'!$B$57)^(1/12)-1)))</f>
        <v/>
      </c>
      <c r="O825" s="71"/>
      <c r="P825" s="71"/>
      <c r="Q825" s="99"/>
      <c r="R825" s="69" t="e">
        <f t="shared" si="245"/>
        <v>#N/A</v>
      </c>
      <c r="S825" s="12" t="str">
        <f>IF(O825="","",FV((1+'Retirement Calculator'!$B$58)^(1/12)-1,BA825,-O825,,0))</f>
        <v/>
      </c>
      <c r="T825" s="43" t="str">
        <f>IF(P825="","",(P825+T824)*(1+((1+'Retirement Calculator'!$B$58)^(1/12)-1)))</f>
        <v/>
      </c>
      <c r="U825" s="71"/>
      <c r="V825" s="99"/>
      <c r="W825" s="108" t="str">
        <f>IF(U825="","",(U825+W824)*(1+((1+'Retirement Calculator'!$C$65)^(1/12)-1)))</f>
        <v/>
      </c>
      <c r="X825" s="73">
        <f t="shared" si="240"/>
        <v>0</v>
      </c>
      <c r="Y825" s="83" t="str">
        <f>IF(ISERROR(B825),"",SUM($X$5:X825))</f>
        <v/>
      </c>
      <c r="Z825" s="73">
        <f t="shared" si="241"/>
        <v>0</v>
      </c>
      <c r="AA825" s="83" t="str">
        <f>IF(ISERROR(B825),"",IF(Z825=0,NA(),SUM($Z$5:Z825)))</f>
        <v/>
      </c>
      <c r="AB825" s="83">
        <f t="shared" si="242"/>
        <v>0</v>
      </c>
      <c r="AC825" s="83" t="str">
        <f>IF(ISERROR(B825),"",IF(AB825=0,NA(),SUM($AB$5:AB825)))</f>
        <v/>
      </c>
      <c r="AD825" s="68" t="str">
        <f>IF(ISERROR(AI825),"",IF(AG825=AG824+1,AD824*(1+'Retirement Calculator'!$B$6),AD824))</f>
        <v/>
      </c>
      <c r="AE825" s="135"/>
      <c r="AF825" s="83" t="str">
        <f>IF(AE825="","",NPER((1+'Retirement Calculator'!$B$15)/(1+'Retirement Calculator'!$B$14)-1,-12*AE825,AA825,,1))</f>
        <v/>
      </c>
      <c r="AG825" s="129" t="str">
        <f t="shared" si="246"/>
        <v/>
      </c>
      <c r="AH825" s="43" t="e">
        <f t="shared" si="247"/>
        <v>#N/A</v>
      </c>
      <c r="AI825" s="43" t="e">
        <f>IF(AI824&lt;'Retirement Calculator'!$B$68,AI824+1,NA())</f>
        <v>#N/A</v>
      </c>
      <c r="AJ825" s="47" t="str">
        <f>IF(ISERROR(AI825),"",IF(AG825=AG824+1,AJ824*(1+'Retirement Calculator'!$B$67),AJ824))</f>
        <v/>
      </c>
      <c r="AK825" s="43" t="e">
        <f>IF(ISERROR(AJ825),"",FV((1+'Retirement Calculator'!$B$56)^(1/12)-1,AI825,-AJ825,,0))</f>
        <v>#N/A</v>
      </c>
      <c r="AL825" s="47">
        <f>SUM($AJ$5:AJ825)</f>
        <v>15743347.467671828</v>
      </c>
      <c r="AN825" s="43" t="str">
        <f>IF(C825="","",SUM($C$5:C825))</f>
        <v/>
      </c>
      <c r="AP825" s="43" t="str">
        <f t="shared" si="248"/>
        <v/>
      </c>
      <c r="AQ825" s="43" t="e">
        <f t="shared" si="249"/>
        <v>#N/A</v>
      </c>
      <c r="AR825" s="43" t="e">
        <f>IF(AR824&lt;'Retirement Calculator'!$B$68,AR824+1,NA())</f>
        <v>#N/A</v>
      </c>
      <c r="AS825" s="45" t="str">
        <f>IF(ISERROR(AR825),"",IF(AP825=AP824+1,AS824*(1+'Retirement Calculator'!$B$67),AS824))</f>
        <v/>
      </c>
      <c r="AT825" s="43" t="e">
        <f>IF(ISERROR(AS825),"",FV((1+'Retirement Calculator'!$B$57)^(1/12)-1,AR825,-AS825,,0))</f>
        <v>#N/A</v>
      </c>
      <c r="AU825" s="47" t="e">
        <f>SUM($AJ$5:AS825)</f>
        <v>#N/A</v>
      </c>
      <c r="AW825" s="43" t="str">
        <f>IF(I825="","",SUM($I$5:I825))</f>
        <v/>
      </c>
      <c r="AY825" s="43" t="str">
        <f t="shared" si="250"/>
        <v/>
      </c>
      <c r="AZ825" s="43" t="e">
        <f t="shared" si="251"/>
        <v>#N/A</v>
      </c>
      <c r="BA825" s="43" t="e">
        <f>IF(BA824&lt;'Retirement Calculator'!$B$68,BA824+1,NA())</f>
        <v>#N/A</v>
      </c>
      <c r="BB825" s="45" t="str">
        <f>IF(ISERROR(BA825),"",IF(AY825=AY824+1,BB824*(1+'Retirement Calculator'!$B$67),BB824))</f>
        <v/>
      </c>
      <c r="BC825" s="43" t="e">
        <f>IF(ISERROR(BB825),"",FV((1+'Retirement Calculator'!$B$58)^(1/12)-1,BA825,-BB825,,0))</f>
        <v>#N/A</v>
      </c>
      <c r="BD825" s="47" t="e">
        <f>SUM($AJ$5:BB825)</f>
        <v>#N/A</v>
      </c>
      <c r="BF825" s="43" t="str">
        <f>IF(O825="","",SUM($O$5:O825))</f>
        <v/>
      </c>
      <c r="BH825" s="43" t="str">
        <f t="shared" si="252"/>
        <v/>
      </c>
      <c r="BI825" s="43" t="e">
        <f t="shared" si="253"/>
        <v>#N/A</v>
      </c>
      <c r="BJ825" s="43" t="e">
        <f>IF(BJ824&lt;'Retirement Calculator'!$B$68,BJ824+1,NA())</f>
        <v>#N/A</v>
      </c>
      <c r="BM825" s="43" t="str">
        <f t="shared" si="254"/>
        <v/>
      </c>
      <c r="BN825" s="43" t="e">
        <f t="shared" si="255"/>
        <v>#N/A</v>
      </c>
      <c r="BO825" s="43" t="e">
        <f>IF(BO824&lt;'Retirement Calculator'!$B$68,BO824+1,NA())</f>
        <v>#N/A</v>
      </c>
      <c r="BR825" s="43" t="str">
        <f t="shared" si="256"/>
        <v/>
      </c>
      <c r="BS825" s="43" t="e">
        <f t="shared" si="257"/>
        <v>#N/A</v>
      </c>
      <c r="BT825" s="43" t="e">
        <f>IF(BT824&lt;'Retirement Calculator'!$B$68,BT824+1,NA())</f>
        <v>#N/A</v>
      </c>
      <c r="BW825" s="43" t="str">
        <f t="shared" si="258"/>
        <v/>
      </c>
      <c r="BX825" s="43" t="e">
        <f t="shared" si="259"/>
        <v>#N/A</v>
      </c>
      <c r="BY825" s="43" t="e">
        <f>IF(BY824&lt;'Retirement Calculator'!$B$68,BY824+1,NA())</f>
        <v>#N/A</v>
      </c>
    </row>
    <row r="826" spans="1:77">
      <c r="A826" s="44"/>
      <c r="B826" s="12" t="e">
        <f xml:space="preserve"> IF(ISERROR(F826),NA(),AI826)</f>
        <v>#N/A</v>
      </c>
      <c r="C826" s="71"/>
      <c r="D826" s="104"/>
      <c r="E826" s="99"/>
      <c r="F826" s="102" t="e">
        <f t="shared" si="243"/>
        <v>#N/A</v>
      </c>
      <c r="G826" s="103" t="str">
        <f>IF(D826="","",(D826+G825)*(1+((1+'Retirement Calculator'!$B$56)^(1/12)-1)))</f>
        <v/>
      </c>
      <c r="H826" s="55" t="str">
        <f>IF(C826="","",FV((1+'Retirement Calculator'!$B$56)^(1/12)-1,AI826,-C826,,0))</f>
        <v/>
      </c>
      <c r="I826" s="71"/>
      <c r="J826" s="99"/>
      <c r="K826" s="99"/>
      <c r="L826" s="102" t="e">
        <f t="shared" si="244"/>
        <v>#N/A</v>
      </c>
      <c r="M826" s="12" t="str">
        <f>IF(I826="","",FV((1+'Retirement Calculator'!$B$57)^(1/12)-1,AR826,-I826,,0))</f>
        <v/>
      </c>
      <c r="N826" s="12" t="str">
        <f>IF(J826="","",(J826+N825)*(1+((1+'Retirement Calculator'!$B$57)^(1/12)-1)))</f>
        <v/>
      </c>
      <c r="O826" s="71"/>
      <c r="P826" s="71"/>
      <c r="Q826" s="99"/>
      <c r="R826" s="69" t="e">
        <f t="shared" si="245"/>
        <v>#N/A</v>
      </c>
      <c r="S826" s="12" t="str">
        <f>IF(O826="","",FV((1+'Retirement Calculator'!$B$58)^(1/12)-1,BA826,-O826,,0))</f>
        <v/>
      </c>
      <c r="T826" s="43" t="str">
        <f>IF(P826="","",(P826+T825)*(1+((1+'Retirement Calculator'!$B$58)^(1/12)-1)))</f>
        <v/>
      </c>
      <c r="U826" s="71"/>
      <c r="V826" s="99"/>
      <c r="W826" s="108" t="str">
        <f>IF(U826="","",(U826+W825)*(1+((1+'Retirement Calculator'!$C$65)^(1/12)-1)))</f>
        <v/>
      </c>
      <c r="X826" s="73">
        <f t="shared" si="240"/>
        <v>0</v>
      </c>
      <c r="Y826" s="83" t="str">
        <f>IF(ISERROR(B826),"",SUM($X$5:X826))</f>
        <v/>
      </c>
      <c r="Z826" s="73">
        <f t="shared" si="241"/>
        <v>0</v>
      </c>
      <c r="AA826" s="83" t="str">
        <f>IF(ISERROR(B826),"",IF(Z826=0,NA(),SUM($Z$5:Z826)))</f>
        <v/>
      </c>
      <c r="AB826" s="83">
        <f t="shared" si="242"/>
        <v>0</v>
      </c>
      <c r="AC826" s="83" t="str">
        <f>IF(ISERROR(B826),"",IF(AB826=0,NA(),SUM($AB$5:AB826)))</f>
        <v/>
      </c>
      <c r="AD826" s="68" t="str">
        <f>IF(ISERROR(AI826),"",IF(AG826=AG825+1,AD825*(1+'Retirement Calculator'!$B$6),AD825))</f>
        <v/>
      </c>
      <c r="AE826" s="135"/>
      <c r="AF826" s="83" t="str">
        <f>IF(AE826="","",NPER((1+'Retirement Calculator'!$B$15)/(1+'Retirement Calculator'!$B$14)-1,-12*AE826,AA826,,1))</f>
        <v/>
      </c>
      <c r="AG826" s="129" t="str">
        <f t="shared" si="246"/>
        <v/>
      </c>
      <c r="AH826" s="43" t="e">
        <f t="shared" si="247"/>
        <v>#N/A</v>
      </c>
      <c r="AI826" s="43" t="e">
        <f>IF(AI825&lt;'Retirement Calculator'!$B$68,AI825+1,NA())</f>
        <v>#N/A</v>
      </c>
      <c r="AJ826" s="47" t="str">
        <f>IF(ISERROR(AI826),"",IF(AG826=AG825+1,AJ825*(1+'Retirement Calculator'!$B$67),AJ825))</f>
        <v/>
      </c>
      <c r="AK826" s="43" t="e">
        <f>IF(ISERROR(AJ826),"",FV((1+'Retirement Calculator'!$B$56)^(1/12)-1,AI826,-AJ826,,0))</f>
        <v>#N/A</v>
      </c>
      <c r="AL826" s="47">
        <f>SUM($AJ$5:AJ826)</f>
        <v>15743347.467671828</v>
      </c>
      <c r="AN826" s="43" t="str">
        <f>IF(C826="","",SUM($C$5:C826))</f>
        <v/>
      </c>
      <c r="AP826" s="43" t="str">
        <f t="shared" si="248"/>
        <v/>
      </c>
      <c r="AQ826" s="43" t="e">
        <f t="shared" si="249"/>
        <v>#N/A</v>
      </c>
      <c r="AR826" s="43" t="e">
        <f>IF(AR825&lt;'Retirement Calculator'!$B$68,AR825+1,NA())</f>
        <v>#N/A</v>
      </c>
      <c r="AS826" s="45" t="str">
        <f>IF(ISERROR(AR826),"",IF(AP826=AP825+1,AS825*(1+'Retirement Calculator'!$B$67),AS825))</f>
        <v/>
      </c>
      <c r="AT826" s="43" t="e">
        <f>IF(ISERROR(AS826),"",FV((1+'Retirement Calculator'!$B$57)^(1/12)-1,AR826,-AS826,,0))</f>
        <v>#N/A</v>
      </c>
      <c r="AU826" s="47" t="e">
        <f>SUM($AJ$5:AS826)</f>
        <v>#N/A</v>
      </c>
      <c r="AW826" s="43" t="str">
        <f>IF(I826="","",SUM($I$5:I826))</f>
        <v/>
      </c>
      <c r="AY826" s="43" t="str">
        <f t="shared" si="250"/>
        <v/>
      </c>
      <c r="AZ826" s="43" t="e">
        <f t="shared" si="251"/>
        <v>#N/A</v>
      </c>
      <c r="BA826" s="43" t="e">
        <f>IF(BA825&lt;'Retirement Calculator'!$B$68,BA825+1,NA())</f>
        <v>#N/A</v>
      </c>
      <c r="BB826" s="45" t="str">
        <f>IF(ISERROR(BA826),"",IF(AY826=AY825+1,BB825*(1+'Retirement Calculator'!$B$67),BB825))</f>
        <v/>
      </c>
      <c r="BC826" s="43" t="e">
        <f>IF(ISERROR(BB826),"",FV((1+'Retirement Calculator'!$B$58)^(1/12)-1,BA826,-BB826,,0))</f>
        <v>#N/A</v>
      </c>
      <c r="BD826" s="47" t="e">
        <f>SUM($AJ$5:BB826)</f>
        <v>#N/A</v>
      </c>
      <c r="BF826" s="43" t="str">
        <f>IF(O826="","",SUM($O$5:O826))</f>
        <v/>
      </c>
      <c r="BH826" s="43" t="str">
        <f t="shared" si="252"/>
        <v/>
      </c>
      <c r="BI826" s="43" t="e">
        <f t="shared" si="253"/>
        <v>#N/A</v>
      </c>
      <c r="BJ826" s="43" t="e">
        <f>IF(BJ825&lt;'Retirement Calculator'!$B$68,BJ825+1,NA())</f>
        <v>#N/A</v>
      </c>
      <c r="BM826" s="43" t="str">
        <f t="shared" si="254"/>
        <v/>
      </c>
      <c r="BN826" s="43" t="e">
        <f t="shared" si="255"/>
        <v>#N/A</v>
      </c>
      <c r="BO826" s="43" t="e">
        <f>IF(BO825&lt;'Retirement Calculator'!$B$68,BO825+1,NA())</f>
        <v>#N/A</v>
      </c>
      <c r="BR826" s="43" t="str">
        <f t="shared" si="256"/>
        <v/>
      </c>
      <c r="BS826" s="43" t="e">
        <f t="shared" si="257"/>
        <v>#N/A</v>
      </c>
      <c r="BT826" s="43" t="e">
        <f>IF(BT825&lt;'Retirement Calculator'!$B$68,BT825+1,NA())</f>
        <v>#N/A</v>
      </c>
      <c r="BW826" s="43" t="str">
        <f t="shared" si="258"/>
        <v/>
      </c>
      <c r="BX826" s="43" t="e">
        <f t="shared" si="259"/>
        <v>#N/A</v>
      </c>
      <c r="BY826" s="43" t="e">
        <f>IF(BY825&lt;'Retirement Calculator'!$B$68,BY825+1,NA())</f>
        <v>#N/A</v>
      </c>
    </row>
    <row r="827" spans="1:77">
      <c r="A827" s="44"/>
      <c r="B827" s="12" t="e">
        <f xml:space="preserve"> IF(ISERROR(F827),NA(),AI827)</f>
        <v>#N/A</v>
      </c>
      <c r="C827" s="71"/>
      <c r="D827" s="104"/>
      <c r="E827" s="99"/>
      <c r="F827" s="102" t="e">
        <f t="shared" si="243"/>
        <v>#N/A</v>
      </c>
      <c r="G827" s="103" t="str">
        <f>IF(D827="","",(D827+G826)*(1+((1+'Retirement Calculator'!$B$56)^(1/12)-1)))</f>
        <v/>
      </c>
      <c r="H827" s="55" t="str">
        <f>IF(C827="","",FV((1+'Retirement Calculator'!$B$56)^(1/12)-1,AI827,-C827,,0))</f>
        <v/>
      </c>
      <c r="I827" s="71"/>
      <c r="J827" s="99"/>
      <c r="K827" s="99"/>
      <c r="L827" s="102" t="e">
        <f t="shared" si="244"/>
        <v>#N/A</v>
      </c>
      <c r="M827" s="12" t="str">
        <f>IF(I827="","",FV((1+'Retirement Calculator'!$B$57)^(1/12)-1,AR827,-I827,,0))</f>
        <v/>
      </c>
      <c r="N827" s="12" t="str">
        <f>IF(J827="","",(J827+N826)*(1+((1+'Retirement Calculator'!$B$57)^(1/12)-1)))</f>
        <v/>
      </c>
      <c r="O827" s="71"/>
      <c r="P827" s="71"/>
      <c r="Q827" s="99"/>
      <c r="R827" s="69" t="e">
        <f t="shared" si="245"/>
        <v>#N/A</v>
      </c>
      <c r="S827" s="12" t="str">
        <f>IF(O827="","",FV((1+'Retirement Calculator'!$B$58)^(1/12)-1,BA827,-O827,,0))</f>
        <v/>
      </c>
      <c r="T827" s="43" t="str">
        <f>IF(P827="","",(P827+T826)*(1+((1+'Retirement Calculator'!$B$58)^(1/12)-1)))</f>
        <v/>
      </c>
      <c r="U827" s="71"/>
      <c r="V827" s="99"/>
      <c r="W827" s="108" t="str">
        <f>IF(U827="","",(U827+W826)*(1+((1+'Retirement Calculator'!$C$65)^(1/12)-1)))</f>
        <v/>
      </c>
      <c r="X827" s="73">
        <f t="shared" si="240"/>
        <v>0</v>
      </c>
      <c r="Y827" s="83" t="str">
        <f>IF(ISERROR(B827),"",SUM($X$5:X827))</f>
        <v/>
      </c>
      <c r="Z827" s="73">
        <f t="shared" si="241"/>
        <v>0</v>
      </c>
      <c r="AA827" s="83" t="str">
        <f>IF(ISERROR(B827),"",IF(Z827=0,NA(),SUM($Z$5:Z827)))</f>
        <v/>
      </c>
      <c r="AB827" s="83">
        <f t="shared" si="242"/>
        <v>0</v>
      </c>
      <c r="AC827" s="83" t="str">
        <f>IF(ISERROR(B827),"",IF(AB827=0,NA(),SUM($AB$5:AB827)))</f>
        <v/>
      </c>
      <c r="AD827" s="68" t="str">
        <f>IF(ISERROR(AI827),"",IF(AG827=AG826+1,AD826*(1+'Retirement Calculator'!$B$6),AD826))</f>
        <v/>
      </c>
      <c r="AE827" s="135"/>
      <c r="AF827" s="83" t="str">
        <f>IF(AE827="","",NPER((1+'Retirement Calculator'!$B$15)/(1+'Retirement Calculator'!$B$14)-1,-12*AE827,AA827,,1))</f>
        <v/>
      </c>
      <c r="AG827" s="129" t="str">
        <f t="shared" si="246"/>
        <v/>
      </c>
      <c r="AH827" s="43" t="e">
        <f t="shared" si="247"/>
        <v>#N/A</v>
      </c>
      <c r="AI827" s="43" t="e">
        <f>IF(AI826&lt;'Retirement Calculator'!$B$68,AI826+1,NA())</f>
        <v>#N/A</v>
      </c>
      <c r="AJ827" s="47" t="str">
        <f>IF(ISERROR(AI827),"",IF(AG827=AG826+1,AJ826*(1+'Retirement Calculator'!$B$67),AJ826))</f>
        <v/>
      </c>
      <c r="AK827" s="43" t="e">
        <f>IF(ISERROR(AJ827),"",FV((1+'Retirement Calculator'!$B$56)^(1/12)-1,AI827,-AJ827,,0))</f>
        <v>#N/A</v>
      </c>
      <c r="AL827" s="47">
        <f>SUM($AJ$5:AJ827)</f>
        <v>15743347.467671828</v>
      </c>
      <c r="AN827" s="43" t="str">
        <f>IF(C827="","",SUM($C$5:C827))</f>
        <v/>
      </c>
      <c r="AP827" s="43" t="str">
        <f t="shared" si="248"/>
        <v/>
      </c>
      <c r="AQ827" s="43" t="e">
        <f t="shared" si="249"/>
        <v>#N/A</v>
      </c>
      <c r="AR827" s="43" t="e">
        <f>IF(AR826&lt;'Retirement Calculator'!$B$68,AR826+1,NA())</f>
        <v>#N/A</v>
      </c>
      <c r="AS827" s="45" t="str">
        <f>IF(ISERROR(AR827),"",IF(AP827=AP826+1,AS826*(1+'Retirement Calculator'!$B$67),AS826))</f>
        <v/>
      </c>
      <c r="AT827" s="43" t="e">
        <f>IF(ISERROR(AS827),"",FV((1+'Retirement Calculator'!$B$57)^(1/12)-1,AR827,-AS827,,0))</f>
        <v>#N/A</v>
      </c>
      <c r="AU827" s="47" t="e">
        <f>SUM($AJ$5:AS827)</f>
        <v>#N/A</v>
      </c>
      <c r="AW827" s="43" t="str">
        <f>IF(I827="","",SUM($I$5:I827))</f>
        <v/>
      </c>
      <c r="AY827" s="43" t="str">
        <f t="shared" si="250"/>
        <v/>
      </c>
      <c r="AZ827" s="43" t="e">
        <f t="shared" si="251"/>
        <v>#N/A</v>
      </c>
      <c r="BA827" s="43" t="e">
        <f>IF(BA826&lt;'Retirement Calculator'!$B$68,BA826+1,NA())</f>
        <v>#N/A</v>
      </c>
      <c r="BB827" s="45" t="str">
        <f>IF(ISERROR(BA827),"",IF(AY827=AY826+1,BB826*(1+'Retirement Calculator'!$B$67),BB826))</f>
        <v/>
      </c>
      <c r="BC827" s="43" t="e">
        <f>IF(ISERROR(BB827),"",FV((1+'Retirement Calculator'!$B$58)^(1/12)-1,BA827,-BB827,,0))</f>
        <v>#N/A</v>
      </c>
      <c r="BD827" s="47" t="e">
        <f>SUM($AJ$5:BB827)</f>
        <v>#N/A</v>
      </c>
      <c r="BF827" s="43" t="str">
        <f>IF(O827="","",SUM($O$5:O827))</f>
        <v/>
      </c>
      <c r="BH827" s="43" t="str">
        <f t="shared" si="252"/>
        <v/>
      </c>
      <c r="BI827" s="43" t="e">
        <f t="shared" si="253"/>
        <v>#N/A</v>
      </c>
      <c r="BJ827" s="43" t="e">
        <f>IF(BJ826&lt;'Retirement Calculator'!$B$68,BJ826+1,NA())</f>
        <v>#N/A</v>
      </c>
      <c r="BM827" s="43" t="str">
        <f t="shared" si="254"/>
        <v/>
      </c>
      <c r="BN827" s="43" t="e">
        <f t="shared" si="255"/>
        <v>#N/A</v>
      </c>
      <c r="BO827" s="43" t="e">
        <f>IF(BO826&lt;'Retirement Calculator'!$B$68,BO826+1,NA())</f>
        <v>#N/A</v>
      </c>
      <c r="BR827" s="43" t="str">
        <f t="shared" si="256"/>
        <v/>
      </c>
      <c r="BS827" s="43" t="e">
        <f t="shared" si="257"/>
        <v>#N/A</v>
      </c>
      <c r="BT827" s="43" t="e">
        <f>IF(BT826&lt;'Retirement Calculator'!$B$68,BT826+1,NA())</f>
        <v>#N/A</v>
      </c>
      <c r="BW827" s="43" t="str">
        <f t="shared" si="258"/>
        <v/>
      </c>
      <c r="BX827" s="43" t="e">
        <f t="shared" si="259"/>
        <v>#N/A</v>
      </c>
      <c r="BY827" s="43" t="e">
        <f>IF(BY826&lt;'Retirement Calculator'!$B$68,BY826+1,NA())</f>
        <v>#N/A</v>
      </c>
    </row>
    <row r="828" spans="1:77">
      <c r="A828" s="44"/>
      <c r="B828" s="12" t="e">
        <f xml:space="preserve"> IF(ISERROR(F828),NA(),AI828)</f>
        <v>#N/A</v>
      </c>
      <c r="C828" s="71"/>
      <c r="D828" s="104"/>
      <c r="E828" s="99"/>
      <c r="F828" s="102" t="e">
        <f t="shared" si="243"/>
        <v>#N/A</v>
      </c>
      <c r="G828" s="103" t="str">
        <f>IF(D828="","",(D828+G827)*(1+((1+'Retirement Calculator'!$B$56)^(1/12)-1)))</f>
        <v/>
      </c>
      <c r="H828" s="55" t="str">
        <f>IF(C828="","",FV((1+'Retirement Calculator'!$B$56)^(1/12)-1,AI828,-C828,,0))</f>
        <v/>
      </c>
      <c r="I828" s="71"/>
      <c r="J828" s="99"/>
      <c r="K828" s="99"/>
      <c r="L828" s="102" t="e">
        <f t="shared" si="244"/>
        <v>#N/A</v>
      </c>
      <c r="M828" s="12" t="str">
        <f>IF(I828="","",FV((1+'Retirement Calculator'!$B$57)^(1/12)-1,AR828,-I828,,0))</f>
        <v/>
      </c>
      <c r="N828" s="12" t="str">
        <f>IF(J828="","",(J828+N827)*(1+((1+'Retirement Calculator'!$B$57)^(1/12)-1)))</f>
        <v/>
      </c>
      <c r="O828" s="71"/>
      <c r="P828" s="71"/>
      <c r="Q828" s="99"/>
      <c r="R828" s="69" t="e">
        <f t="shared" si="245"/>
        <v>#N/A</v>
      </c>
      <c r="S828" s="12" t="str">
        <f>IF(O828="","",FV((1+'Retirement Calculator'!$B$58)^(1/12)-1,BA828,-O828,,0))</f>
        <v/>
      </c>
      <c r="T828" s="43" t="str">
        <f>IF(P828="","",(P828+T827)*(1+((1+'Retirement Calculator'!$B$58)^(1/12)-1)))</f>
        <v/>
      </c>
      <c r="U828" s="71"/>
      <c r="V828" s="99"/>
      <c r="W828" s="108" t="str">
        <f>IF(U828="","",(U828+W827)*(1+((1+'Retirement Calculator'!$C$65)^(1/12)-1)))</f>
        <v/>
      </c>
      <c r="X828" s="73">
        <f t="shared" si="240"/>
        <v>0</v>
      </c>
      <c r="Y828" s="83" t="str">
        <f>IF(ISERROR(B828),"",SUM($X$5:X828))</f>
        <v/>
      </c>
      <c r="Z828" s="73">
        <f t="shared" si="241"/>
        <v>0</v>
      </c>
      <c r="AA828" s="83" t="str">
        <f>IF(ISERROR(B828),"",IF(Z828=0,NA(),SUM($Z$5:Z828)))</f>
        <v/>
      </c>
      <c r="AB828" s="83">
        <f t="shared" si="242"/>
        <v>0</v>
      </c>
      <c r="AC828" s="83" t="str">
        <f>IF(ISERROR(B828),"",IF(AB828=0,NA(),SUM($AB$5:AB828)))</f>
        <v/>
      </c>
      <c r="AD828" s="68" t="str">
        <f>IF(ISERROR(AI828),"",IF(AG828=AG827+1,AD827*(1+'Retirement Calculator'!$B$6),AD827))</f>
        <v/>
      </c>
      <c r="AE828" s="135"/>
      <c r="AF828" s="83" t="str">
        <f>IF(AE828="","",NPER((1+'Retirement Calculator'!$B$15)/(1+'Retirement Calculator'!$B$14)-1,-12*AE828,AA828,,1))</f>
        <v/>
      </c>
      <c r="AG828" s="129" t="str">
        <f t="shared" si="246"/>
        <v/>
      </c>
      <c r="AH828" s="43" t="e">
        <f t="shared" si="247"/>
        <v>#N/A</v>
      </c>
      <c r="AI828" s="43" t="e">
        <f>IF(AI827&lt;'Retirement Calculator'!$B$68,AI827+1,NA())</f>
        <v>#N/A</v>
      </c>
      <c r="AJ828" s="47" t="str">
        <f>IF(ISERROR(AI828),"",IF(AG828=AG827+1,AJ827*(1+'Retirement Calculator'!$B$67),AJ827))</f>
        <v/>
      </c>
      <c r="AK828" s="43" t="e">
        <f>IF(ISERROR(AJ828),"",FV((1+'Retirement Calculator'!$B$56)^(1/12)-1,AI828,-AJ828,,0))</f>
        <v>#N/A</v>
      </c>
      <c r="AL828" s="47">
        <f>SUM($AJ$5:AJ828)</f>
        <v>15743347.467671828</v>
      </c>
      <c r="AN828" s="43" t="str">
        <f>IF(C828="","",SUM($C$5:C828))</f>
        <v/>
      </c>
      <c r="AP828" s="43" t="str">
        <f t="shared" si="248"/>
        <v/>
      </c>
      <c r="AQ828" s="43" t="e">
        <f t="shared" si="249"/>
        <v>#N/A</v>
      </c>
      <c r="AR828" s="43" t="e">
        <f>IF(AR827&lt;'Retirement Calculator'!$B$68,AR827+1,NA())</f>
        <v>#N/A</v>
      </c>
      <c r="AS828" s="45" t="str">
        <f>IF(ISERROR(AR828),"",IF(AP828=AP827+1,AS827*(1+'Retirement Calculator'!$B$67),AS827))</f>
        <v/>
      </c>
      <c r="AT828" s="43" t="e">
        <f>IF(ISERROR(AS828),"",FV((1+'Retirement Calculator'!$B$57)^(1/12)-1,AR828,-AS828,,0))</f>
        <v>#N/A</v>
      </c>
      <c r="AU828" s="47" t="e">
        <f>SUM($AJ$5:AS828)</f>
        <v>#N/A</v>
      </c>
      <c r="AW828" s="43" t="str">
        <f>IF(I828="","",SUM($I$5:I828))</f>
        <v/>
      </c>
      <c r="AY828" s="43" t="str">
        <f t="shared" si="250"/>
        <v/>
      </c>
      <c r="AZ828" s="43" t="e">
        <f t="shared" si="251"/>
        <v>#N/A</v>
      </c>
      <c r="BA828" s="43" t="e">
        <f>IF(BA827&lt;'Retirement Calculator'!$B$68,BA827+1,NA())</f>
        <v>#N/A</v>
      </c>
      <c r="BB828" s="45" t="str">
        <f>IF(ISERROR(BA828),"",IF(AY828=AY827+1,BB827*(1+'Retirement Calculator'!$B$67),BB827))</f>
        <v/>
      </c>
      <c r="BC828" s="43" t="e">
        <f>IF(ISERROR(BB828),"",FV((1+'Retirement Calculator'!$B$58)^(1/12)-1,BA828,-BB828,,0))</f>
        <v>#N/A</v>
      </c>
      <c r="BD828" s="47" t="e">
        <f>SUM($AJ$5:BB828)</f>
        <v>#N/A</v>
      </c>
      <c r="BF828" s="43" t="str">
        <f>IF(O828="","",SUM($O$5:O828))</f>
        <v/>
      </c>
      <c r="BH828" s="43" t="str">
        <f t="shared" si="252"/>
        <v/>
      </c>
      <c r="BI828" s="43" t="e">
        <f t="shared" si="253"/>
        <v>#N/A</v>
      </c>
      <c r="BJ828" s="43" t="e">
        <f>IF(BJ827&lt;'Retirement Calculator'!$B$68,BJ827+1,NA())</f>
        <v>#N/A</v>
      </c>
      <c r="BM828" s="43" t="str">
        <f t="shared" si="254"/>
        <v/>
      </c>
      <c r="BN828" s="43" t="e">
        <f t="shared" si="255"/>
        <v>#N/A</v>
      </c>
      <c r="BO828" s="43" t="e">
        <f>IF(BO827&lt;'Retirement Calculator'!$B$68,BO827+1,NA())</f>
        <v>#N/A</v>
      </c>
      <c r="BR828" s="43" t="str">
        <f t="shared" si="256"/>
        <v/>
      </c>
      <c r="BS828" s="43" t="e">
        <f t="shared" si="257"/>
        <v>#N/A</v>
      </c>
      <c r="BT828" s="43" t="e">
        <f>IF(BT827&lt;'Retirement Calculator'!$B$68,BT827+1,NA())</f>
        <v>#N/A</v>
      </c>
      <c r="BW828" s="43" t="str">
        <f t="shared" si="258"/>
        <v/>
      </c>
      <c r="BX828" s="43" t="e">
        <f t="shared" si="259"/>
        <v>#N/A</v>
      </c>
      <c r="BY828" s="43" t="e">
        <f>IF(BY827&lt;'Retirement Calculator'!$B$68,BY827+1,NA())</f>
        <v>#N/A</v>
      </c>
    </row>
    <row r="829" spans="1:77">
      <c r="A829" s="44"/>
      <c r="B829" s="12" t="e">
        <f xml:space="preserve"> IF(ISERROR(F829),NA(),AI829)</f>
        <v>#N/A</v>
      </c>
      <c r="C829" s="71"/>
      <c r="D829" s="104"/>
      <c r="E829" s="99"/>
      <c r="F829" s="102" t="e">
        <f t="shared" si="243"/>
        <v>#N/A</v>
      </c>
      <c r="G829" s="103" t="str">
        <f>IF(D829="","",(D829+G828)*(1+((1+'Retirement Calculator'!$B$56)^(1/12)-1)))</f>
        <v/>
      </c>
      <c r="H829" s="55" t="str">
        <f>IF(C829="","",FV((1+'Retirement Calculator'!$B$56)^(1/12)-1,AI829,-C829,,0))</f>
        <v/>
      </c>
      <c r="I829" s="71"/>
      <c r="J829" s="99"/>
      <c r="K829" s="99"/>
      <c r="L829" s="102" t="e">
        <f t="shared" si="244"/>
        <v>#N/A</v>
      </c>
      <c r="M829" s="12" t="str">
        <f>IF(I829="","",FV((1+'Retirement Calculator'!$B$57)^(1/12)-1,AR829,-I829,,0))</f>
        <v/>
      </c>
      <c r="N829" s="12" t="str">
        <f>IF(J829="","",(J829+N828)*(1+((1+'Retirement Calculator'!$B$57)^(1/12)-1)))</f>
        <v/>
      </c>
      <c r="O829" s="71"/>
      <c r="P829" s="71"/>
      <c r="Q829" s="99"/>
      <c r="R829" s="69" t="e">
        <f t="shared" si="245"/>
        <v>#N/A</v>
      </c>
      <c r="S829" s="12" t="str">
        <f>IF(O829="","",FV((1+'Retirement Calculator'!$B$58)^(1/12)-1,BA829,-O829,,0))</f>
        <v/>
      </c>
      <c r="T829" s="43" t="str">
        <f>IF(P829="","",(P829+T828)*(1+((1+'Retirement Calculator'!$B$58)^(1/12)-1)))</f>
        <v/>
      </c>
      <c r="U829" s="71"/>
      <c r="V829" s="99"/>
      <c r="W829" s="108" t="str">
        <f>IF(U829="","",(U829+W828)*(1+((1+'Retirement Calculator'!$C$65)^(1/12)-1)))</f>
        <v/>
      </c>
      <c r="X829" s="73">
        <f t="shared" si="240"/>
        <v>0</v>
      </c>
      <c r="Y829" s="83" t="str">
        <f>IF(ISERROR(B829),"",SUM($X$5:X829))</f>
        <v/>
      </c>
      <c r="Z829" s="73">
        <f t="shared" si="241"/>
        <v>0</v>
      </c>
      <c r="AA829" s="83" t="str">
        <f>IF(ISERROR(B829),"",IF(Z829=0,NA(),SUM($Z$5:Z829)))</f>
        <v/>
      </c>
      <c r="AB829" s="83">
        <f t="shared" si="242"/>
        <v>0</v>
      </c>
      <c r="AC829" s="83" t="str">
        <f>IF(ISERROR(B829),"",IF(AB829=0,NA(),SUM($AB$5:AB829)))</f>
        <v/>
      </c>
      <c r="AD829" s="68" t="str">
        <f>IF(ISERROR(AI829),"",IF(AG829=AG828+1,AD828*(1+'Retirement Calculator'!$B$6),AD828))</f>
        <v/>
      </c>
      <c r="AE829" s="135"/>
      <c r="AF829" s="83" t="str">
        <f>IF(AE829="","",NPER((1+'Retirement Calculator'!$B$15)/(1+'Retirement Calculator'!$B$14)-1,-12*AE829,AA829,,1))</f>
        <v/>
      </c>
      <c r="AG829" s="129" t="str">
        <f t="shared" si="246"/>
        <v/>
      </c>
      <c r="AH829" s="43" t="e">
        <f t="shared" si="247"/>
        <v>#N/A</v>
      </c>
      <c r="AI829" s="43" t="e">
        <f>IF(AI828&lt;'Retirement Calculator'!$B$68,AI828+1,NA())</f>
        <v>#N/A</v>
      </c>
      <c r="AJ829" s="47" t="str">
        <f>IF(ISERROR(AI829),"",IF(AG829=AG828+1,AJ828*(1+'Retirement Calculator'!$B$67),AJ828))</f>
        <v/>
      </c>
      <c r="AK829" s="43" t="e">
        <f>IF(ISERROR(AJ829),"",FV((1+'Retirement Calculator'!$B$56)^(1/12)-1,AI829,-AJ829,,0))</f>
        <v>#N/A</v>
      </c>
      <c r="AL829" s="47">
        <f>SUM($AJ$5:AJ829)</f>
        <v>15743347.467671828</v>
      </c>
      <c r="AN829" s="43" t="str">
        <f>IF(C829="","",SUM($C$5:C829))</f>
        <v/>
      </c>
      <c r="AP829" s="43" t="str">
        <f t="shared" si="248"/>
        <v/>
      </c>
      <c r="AQ829" s="43" t="e">
        <f t="shared" si="249"/>
        <v>#N/A</v>
      </c>
      <c r="AR829" s="43" t="e">
        <f>IF(AR828&lt;'Retirement Calculator'!$B$68,AR828+1,NA())</f>
        <v>#N/A</v>
      </c>
      <c r="AS829" s="45" t="str">
        <f>IF(ISERROR(AR829),"",IF(AP829=AP828+1,AS828*(1+'Retirement Calculator'!$B$67),AS828))</f>
        <v/>
      </c>
      <c r="AT829" s="43" t="e">
        <f>IF(ISERROR(AS829),"",FV((1+'Retirement Calculator'!$B$57)^(1/12)-1,AR829,-AS829,,0))</f>
        <v>#N/A</v>
      </c>
      <c r="AU829" s="47" t="e">
        <f>SUM($AJ$5:AS829)</f>
        <v>#N/A</v>
      </c>
      <c r="AW829" s="43" t="str">
        <f>IF(I829="","",SUM($I$5:I829))</f>
        <v/>
      </c>
      <c r="AY829" s="43" t="str">
        <f t="shared" si="250"/>
        <v/>
      </c>
      <c r="AZ829" s="43" t="e">
        <f t="shared" si="251"/>
        <v>#N/A</v>
      </c>
      <c r="BA829" s="43" t="e">
        <f>IF(BA828&lt;'Retirement Calculator'!$B$68,BA828+1,NA())</f>
        <v>#N/A</v>
      </c>
      <c r="BB829" s="45" t="str">
        <f>IF(ISERROR(BA829),"",IF(AY829=AY828+1,BB828*(1+'Retirement Calculator'!$B$67),BB828))</f>
        <v/>
      </c>
      <c r="BC829" s="43" t="e">
        <f>IF(ISERROR(BB829),"",FV((1+'Retirement Calculator'!$B$58)^(1/12)-1,BA829,-BB829,,0))</f>
        <v>#N/A</v>
      </c>
      <c r="BD829" s="47" t="e">
        <f>SUM($AJ$5:BB829)</f>
        <v>#N/A</v>
      </c>
      <c r="BF829" s="43" t="str">
        <f>IF(O829="","",SUM($O$5:O829))</f>
        <v/>
      </c>
      <c r="BH829" s="43" t="str">
        <f t="shared" si="252"/>
        <v/>
      </c>
      <c r="BI829" s="43" t="e">
        <f t="shared" si="253"/>
        <v>#N/A</v>
      </c>
      <c r="BJ829" s="43" t="e">
        <f>IF(BJ828&lt;'Retirement Calculator'!$B$68,BJ828+1,NA())</f>
        <v>#N/A</v>
      </c>
      <c r="BM829" s="43" t="str">
        <f t="shared" si="254"/>
        <v/>
      </c>
      <c r="BN829" s="43" t="e">
        <f t="shared" si="255"/>
        <v>#N/A</v>
      </c>
      <c r="BO829" s="43" t="e">
        <f>IF(BO828&lt;'Retirement Calculator'!$B$68,BO828+1,NA())</f>
        <v>#N/A</v>
      </c>
      <c r="BR829" s="43" t="str">
        <f t="shared" si="256"/>
        <v/>
      </c>
      <c r="BS829" s="43" t="e">
        <f t="shared" si="257"/>
        <v>#N/A</v>
      </c>
      <c r="BT829" s="43" t="e">
        <f>IF(BT828&lt;'Retirement Calculator'!$B$68,BT828+1,NA())</f>
        <v>#N/A</v>
      </c>
      <c r="BW829" s="43" t="str">
        <f t="shared" si="258"/>
        <v/>
      </c>
      <c r="BX829" s="43" t="e">
        <f t="shared" si="259"/>
        <v>#N/A</v>
      </c>
      <c r="BY829" s="43" t="e">
        <f>IF(BY828&lt;'Retirement Calculator'!$B$68,BY828+1,NA())</f>
        <v>#N/A</v>
      </c>
    </row>
    <row r="830" spans="1:77">
      <c r="A830" s="44"/>
      <c r="B830" s="12" t="e">
        <f xml:space="preserve"> IF(ISERROR(F830),NA(),AI830)</f>
        <v>#N/A</v>
      </c>
      <c r="C830" s="71"/>
      <c r="D830" s="104"/>
      <c r="E830" s="99"/>
      <c r="F830" s="102" t="e">
        <f t="shared" si="243"/>
        <v>#N/A</v>
      </c>
      <c r="G830" s="103" t="str">
        <f>IF(D830="","",(D830+G829)*(1+((1+'Retirement Calculator'!$B$56)^(1/12)-1)))</f>
        <v/>
      </c>
      <c r="H830" s="55" t="str">
        <f>IF(C830="","",FV((1+'Retirement Calculator'!$B$56)^(1/12)-1,AI830,-C830,,0))</f>
        <v/>
      </c>
      <c r="I830" s="71"/>
      <c r="J830" s="99"/>
      <c r="K830" s="99"/>
      <c r="L830" s="102" t="e">
        <f t="shared" si="244"/>
        <v>#N/A</v>
      </c>
      <c r="M830" s="12" t="str">
        <f>IF(I830="","",FV((1+'Retirement Calculator'!$B$57)^(1/12)-1,AR830,-I830,,0))</f>
        <v/>
      </c>
      <c r="N830" s="12" t="str">
        <f>IF(J830="","",(J830+N829)*(1+((1+'Retirement Calculator'!$B$57)^(1/12)-1)))</f>
        <v/>
      </c>
      <c r="O830" s="71"/>
      <c r="P830" s="71"/>
      <c r="Q830" s="99"/>
      <c r="R830" s="69" t="e">
        <f t="shared" si="245"/>
        <v>#N/A</v>
      </c>
      <c r="S830" s="12" t="str">
        <f>IF(O830="","",FV((1+'Retirement Calculator'!$B$58)^(1/12)-1,BA830,-O830,,0))</f>
        <v/>
      </c>
      <c r="T830" s="43" t="str">
        <f>IF(P830="","",(P830+T829)*(1+((1+'Retirement Calculator'!$B$58)^(1/12)-1)))</f>
        <v/>
      </c>
      <c r="U830" s="71"/>
      <c r="V830" s="99"/>
      <c r="W830" s="108" t="str">
        <f>IF(U830="","",(U830+W829)*(1+((1+'Retirement Calculator'!$C$65)^(1/12)-1)))</f>
        <v/>
      </c>
      <c r="X830" s="73">
        <f t="shared" si="240"/>
        <v>0</v>
      </c>
      <c r="Y830" s="83" t="str">
        <f>IF(ISERROR(B830),"",SUM($X$5:X830))</f>
        <v/>
      </c>
      <c r="Z830" s="73">
        <f t="shared" si="241"/>
        <v>0</v>
      </c>
      <c r="AA830" s="83" t="str">
        <f>IF(ISERROR(B830),"",IF(Z830=0,NA(),SUM($Z$5:Z830)))</f>
        <v/>
      </c>
      <c r="AB830" s="83">
        <f t="shared" si="242"/>
        <v>0</v>
      </c>
      <c r="AC830" s="83" t="str">
        <f>IF(ISERROR(B830),"",IF(AB830=0,NA(),SUM($AB$5:AB830)))</f>
        <v/>
      </c>
      <c r="AD830" s="68" t="str">
        <f>IF(ISERROR(AI830),"",IF(AG830=AG829+1,AD829*(1+'Retirement Calculator'!$B$6),AD829))</f>
        <v/>
      </c>
      <c r="AE830" s="135"/>
      <c r="AF830" s="83" t="str">
        <f>IF(AE830="","",NPER((1+'Retirement Calculator'!$B$15)/(1+'Retirement Calculator'!$B$14)-1,-12*AE830,AA830,,1))</f>
        <v/>
      </c>
      <c r="AG830" s="129" t="str">
        <f t="shared" si="246"/>
        <v/>
      </c>
      <c r="AH830" s="43" t="e">
        <f t="shared" si="247"/>
        <v>#N/A</v>
      </c>
      <c r="AI830" s="43" t="e">
        <f>IF(AI829&lt;'Retirement Calculator'!$B$68,AI829+1,NA())</f>
        <v>#N/A</v>
      </c>
      <c r="AJ830" s="47" t="str">
        <f>IF(ISERROR(AI830),"",IF(AG830=AG829+1,AJ829*(1+'Retirement Calculator'!$B$67),AJ829))</f>
        <v/>
      </c>
      <c r="AK830" s="43" t="e">
        <f>IF(ISERROR(AJ830),"",FV((1+'Retirement Calculator'!$B$56)^(1/12)-1,AI830,-AJ830,,0))</f>
        <v>#N/A</v>
      </c>
      <c r="AL830" s="47">
        <f>SUM($AJ$5:AJ830)</f>
        <v>15743347.467671828</v>
      </c>
      <c r="AN830" s="43" t="str">
        <f>IF(C830="","",SUM($C$5:C830))</f>
        <v/>
      </c>
      <c r="AP830" s="43" t="str">
        <f t="shared" si="248"/>
        <v/>
      </c>
      <c r="AQ830" s="43" t="e">
        <f t="shared" si="249"/>
        <v>#N/A</v>
      </c>
      <c r="AR830" s="43" t="e">
        <f>IF(AR829&lt;'Retirement Calculator'!$B$68,AR829+1,NA())</f>
        <v>#N/A</v>
      </c>
      <c r="AS830" s="45" t="str">
        <f>IF(ISERROR(AR830),"",IF(AP830=AP829+1,AS829*(1+'Retirement Calculator'!$B$67),AS829))</f>
        <v/>
      </c>
      <c r="AT830" s="43" t="e">
        <f>IF(ISERROR(AS830),"",FV((1+'Retirement Calculator'!$B$57)^(1/12)-1,AR830,-AS830,,0))</f>
        <v>#N/A</v>
      </c>
      <c r="AU830" s="47" t="e">
        <f>SUM($AJ$5:AS830)</f>
        <v>#N/A</v>
      </c>
      <c r="AW830" s="43" t="str">
        <f>IF(I830="","",SUM($I$5:I830))</f>
        <v/>
      </c>
      <c r="AY830" s="43" t="str">
        <f t="shared" si="250"/>
        <v/>
      </c>
      <c r="AZ830" s="43" t="e">
        <f t="shared" si="251"/>
        <v>#N/A</v>
      </c>
      <c r="BA830" s="43" t="e">
        <f>IF(BA829&lt;'Retirement Calculator'!$B$68,BA829+1,NA())</f>
        <v>#N/A</v>
      </c>
      <c r="BB830" s="45" t="str">
        <f>IF(ISERROR(BA830),"",IF(AY830=AY829+1,BB829*(1+'Retirement Calculator'!$B$67),BB829))</f>
        <v/>
      </c>
      <c r="BC830" s="43" t="e">
        <f>IF(ISERROR(BB830),"",FV((1+'Retirement Calculator'!$B$58)^(1/12)-1,BA830,-BB830,,0))</f>
        <v>#N/A</v>
      </c>
      <c r="BD830" s="47" t="e">
        <f>SUM($AJ$5:BB830)</f>
        <v>#N/A</v>
      </c>
      <c r="BF830" s="43" t="str">
        <f>IF(O830="","",SUM($O$5:O830))</f>
        <v/>
      </c>
      <c r="BH830" s="43" t="str">
        <f t="shared" si="252"/>
        <v/>
      </c>
      <c r="BI830" s="43" t="e">
        <f t="shared" si="253"/>
        <v>#N/A</v>
      </c>
      <c r="BJ830" s="43" t="e">
        <f>IF(BJ829&lt;'Retirement Calculator'!$B$68,BJ829+1,NA())</f>
        <v>#N/A</v>
      </c>
      <c r="BM830" s="43" t="str">
        <f t="shared" si="254"/>
        <v/>
      </c>
      <c r="BN830" s="43" t="e">
        <f t="shared" si="255"/>
        <v>#N/A</v>
      </c>
      <c r="BO830" s="43" t="e">
        <f>IF(BO829&lt;'Retirement Calculator'!$B$68,BO829+1,NA())</f>
        <v>#N/A</v>
      </c>
      <c r="BR830" s="43" t="str">
        <f t="shared" si="256"/>
        <v/>
      </c>
      <c r="BS830" s="43" t="e">
        <f t="shared" si="257"/>
        <v>#N/A</v>
      </c>
      <c r="BT830" s="43" t="e">
        <f>IF(BT829&lt;'Retirement Calculator'!$B$68,BT829+1,NA())</f>
        <v>#N/A</v>
      </c>
      <c r="BW830" s="43" t="str">
        <f t="shared" si="258"/>
        <v/>
      </c>
      <c r="BX830" s="43" t="e">
        <f t="shared" si="259"/>
        <v>#N/A</v>
      </c>
      <c r="BY830" s="43" t="e">
        <f>IF(BY829&lt;'Retirement Calculator'!$B$68,BY829+1,NA())</f>
        <v>#N/A</v>
      </c>
    </row>
    <row r="831" spans="1:77">
      <c r="A831" s="44"/>
      <c r="B831" s="12" t="e">
        <f xml:space="preserve"> IF(ISERROR(F831),NA(),AI831)</f>
        <v>#N/A</v>
      </c>
      <c r="C831" s="71"/>
      <c r="D831" s="104"/>
      <c r="E831" s="99"/>
      <c r="F831" s="102" t="e">
        <f t="shared" si="243"/>
        <v>#N/A</v>
      </c>
      <c r="G831" s="103" t="str">
        <f>IF(D831="","",(D831+G830)*(1+((1+'Retirement Calculator'!$B$56)^(1/12)-1)))</f>
        <v/>
      </c>
      <c r="H831" s="55" t="str">
        <f>IF(C831="","",FV((1+'Retirement Calculator'!$B$56)^(1/12)-1,AI831,-C831,,0))</f>
        <v/>
      </c>
      <c r="I831" s="71"/>
      <c r="J831" s="99"/>
      <c r="K831" s="99"/>
      <c r="L831" s="102" t="e">
        <f t="shared" si="244"/>
        <v>#N/A</v>
      </c>
      <c r="M831" s="12" t="str">
        <f>IF(I831="","",FV((1+'Retirement Calculator'!$B$57)^(1/12)-1,AR831,-I831,,0))</f>
        <v/>
      </c>
      <c r="N831" s="12" t="str">
        <f>IF(J831="","",(J831+N830)*(1+((1+'Retirement Calculator'!$B$57)^(1/12)-1)))</f>
        <v/>
      </c>
      <c r="O831" s="71"/>
      <c r="P831" s="71"/>
      <c r="Q831" s="99"/>
      <c r="R831" s="69" t="e">
        <f t="shared" si="245"/>
        <v>#N/A</v>
      </c>
      <c r="S831" s="12" t="str">
        <f>IF(O831="","",FV((1+'Retirement Calculator'!$B$58)^(1/12)-1,BA831,-O831,,0))</f>
        <v/>
      </c>
      <c r="T831" s="43" t="str">
        <f>IF(P831="","",(P831+T830)*(1+((1+'Retirement Calculator'!$B$58)^(1/12)-1)))</f>
        <v/>
      </c>
      <c r="U831" s="71"/>
      <c r="V831" s="99"/>
      <c r="W831" s="108" t="str">
        <f>IF(U831="","",(U831+W830)*(1+((1+'Retirement Calculator'!$C$65)^(1/12)-1)))</f>
        <v/>
      </c>
      <c r="X831" s="73">
        <f t="shared" si="240"/>
        <v>0</v>
      </c>
      <c r="Y831" s="83" t="str">
        <f>IF(ISERROR(B831),"",SUM($X$5:X831))</f>
        <v/>
      </c>
      <c r="Z831" s="73">
        <f t="shared" si="241"/>
        <v>0</v>
      </c>
      <c r="AA831" s="83" t="str">
        <f>IF(ISERROR(B831),"",IF(Z831=0,NA(),SUM($Z$5:Z831)))</f>
        <v/>
      </c>
      <c r="AB831" s="83">
        <f t="shared" si="242"/>
        <v>0</v>
      </c>
      <c r="AC831" s="83" t="str">
        <f>IF(ISERROR(B831),"",IF(AB831=0,NA(),SUM($AB$5:AB831)))</f>
        <v/>
      </c>
      <c r="AD831" s="68" t="str">
        <f>IF(ISERROR(AI831),"",IF(AG831=AG830+1,AD830*(1+'Retirement Calculator'!$B$6),AD830))</f>
        <v/>
      </c>
      <c r="AE831" s="135"/>
      <c r="AF831" s="83" t="str">
        <f>IF(AE831="","",NPER((1+'Retirement Calculator'!$B$15)/(1+'Retirement Calculator'!$B$14)-1,-12*AE831,AA831,,1))</f>
        <v/>
      </c>
      <c r="AG831" s="129" t="str">
        <f t="shared" si="246"/>
        <v/>
      </c>
      <c r="AH831" s="43" t="e">
        <f t="shared" si="247"/>
        <v>#N/A</v>
      </c>
      <c r="AI831" s="43" t="e">
        <f>IF(AI830&lt;'Retirement Calculator'!$B$68,AI830+1,NA())</f>
        <v>#N/A</v>
      </c>
      <c r="AJ831" s="47" t="str">
        <f>IF(ISERROR(AI831),"",IF(AG831=AG830+1,AJ830*(1+'Retirement Calculator'!$B$67),AJ830))</f>
        <v/>
      </c>
      <c r="AK831" s="43" t="e">
        <f>IF(ISERROR(AJ831),"",FV((1+'Retirement Calculator'!$B$56)^(1/12)-1,AI831,-AJ831,,0))</f>
        <v>#N/A</v>
      </c>
      <c r="AL831" s="47">
        <f>SUM($AJ$5:AJ831)</f>
        <v>15743347.467671828</v>
      </c>
      <c r="AN831" s="43" t="str">
        <f>IF(C831="","",SUM($C$5:C831))</f>
        <v/>
      </c>
      <c r="AP831" s="43" t="str">
        <f t="shared" si="248"/>
        <v/>
      </c>
      <c r="AQ831" s="43" t="e">
        <f t="shared" si="249"/>
        <v>#N/A</v>
      </c>
      <c r="AR831" s="43" t="e">
        <f>IF(AR830&lt;'Retirement Calculator'!$B$68,AR830+1,NA())</f>
        <v>#N/A</v>
      </c>
      <c r="AS831" s="45" t="str">
        <f>IF(ISERROR(AR831),"",IF(AP831=AP830+1,AS830*(1+'Retirement Calculator'!$B$67),AS830))</f>
        <v/>
      </c>
      <c r="AT831" s="43" t="e">
        <f>IF(ISERROR(AS831),"",FV((1+'Retirement Calculator'!$B$57)^(1/12)-1,AR831,-AS831,,0))</f>
        <v>#N/A</v>
      </c>
      <c r="AU831" s="47" t="e">
        <f>SUM($AJ$5:AS831)</f>
        <v>#N/A</v>
      </c>
      <c r="AW831" s="43" t="str">
        <f>IF(I831="","",SUM($I$5:I831))</f>
        <v/>
      </c>
      <c r="AY831" s="43" t="str">
        <f t="shared" si="250"/>
        <v/>
      </c>
      <c r="AZ831" s="43" t="e">
        <f t="shared" si="251"/>
        <v>#N/A</v>
      </c>
      <c r="BA831" s="43" t="e">
        <f>IF(BA830&lt;'Retirement Calculator'!$B$68,BA830+1,NA())</f>
        <v>#N/A</v>
      </c>
      <c r="BB831" s="45" t="str">
        <f>IF(ISERROR(BA831),"",IF(AY831=AY830+1,BB830*(1+'Retirement Calculator'!$B$67),BB830))</f>
        <v/>
      </c>
      <c r="BC831" s="43" t="e">
        <f>IF(ISERROR(BB831),"",FV((1+'Retirement Calculator'!$B$58)^(1/12)-1,BA831,-BB831,,0))</f>
        <v>#N/A</v>
      </c>
      <c r="BD831" s="47" t="e">
        <f>SUM($AJ$5:BB831)</f>
        <v>#N/A</v>
      </c>
      <c r="BF831" s="43" t="str">
        <f>IF(O831="","",SUM($O$5:O831))</f>
        <v/>
      </c>
      <c r="BH831" s="43" t="str">
        <f t="shared" si="252"/>
        <v/>
      </c>
      <c r="BI831" s="43" t="e">
        <f t="shared" si="253"/>
        <v>#N/A</v>
      </c>
      <c r="BJ831" s="43" t="e">
        <f>IF(BJ830&lt;'Retirement Calculator'!$B$68,BJ830+1,NA())</f>
        <v>#N/A</v>
      </c>
      <c r="BM831" s="43" t="str">
        <f t="shared" si="254"/>
        <v/>
      </c>
      <c r="BN831" s="43" t="e">
        <f t="shared" si="255"/>
        <v>#N/A</v>
      </c>
      <c r="BO831" s="43" t="e">
        <f>IF(BO830&lt;'Retirement Calculator'!$B$68,BO830+1,NA())</f>
        <v>#N/A</v>
      </c>
      <c r="BR831" s="43" t="str">
        <f t="shared" si="256"/>
        <v/>
      </c>
      <c r="BS831" s="43" t="e">
        <f t="shared" si="257"/>
        <v>#N/A</v>
      </c>
      <c r="BT831" s="43" t="e">
        <f>IF(BT830&lt;'Retirement Calculator'!$B$68,BT830+1,NA())</f>
        <v>#N/A</v>
      </c>
      <c r="BW831" s="43" t="str">
        <f t="shared" si="258"/>
        <v/>
      </c>
      <c r="BX831" s="43" t="e">
        <f t="shared" si="259"/>
        <v>#N/A</v>
      </c>
      <c r="BY831" s="43" t="e">
        <f>IF(BY830&lt;'Retirement Calculator'!$B$68,BY830+1,NA())</f>
        <v>#N/A</v>
      </c>
    </row>
    <row r="832" spans="1:77">
      <c r="A832" s="44"/>
      <c r="B832" s="12" t="e">
        <f xml:space="preserve"> IF(ISERROR(F832),NA(),AI832)</f>
        <v>#N/A</v>
      </c>
      <c r="C832" s="71"/>
      <c r="D832" s="104"/>
      <c r="E832" s="99"/>
      <c r="F832" s="102" t="e">
        <f t="shared" si="243"/>
        <v>#N/A</v>
      </c>
      <c r="G832" s="103" t="str">
        <f>IF(D832="","",(D832+G831)*(1+((1+'Retirement Calculator'!$B$56)^(1/12)-1)))</f>
        <v/>
      </c>
      <c r="H832" s="55" t="str">
        <f>IF(C832="","",FV((1+'Retirement Calculator'!$B$56)^(1/12)-1,AI832,-C832,,0))</f>
        <v/>
      </c>
      <c r="I832" s="71"/>
      <c r="J832" s="99"/>
      <c r="K832" s="99"/>
      <c r="L832" s="102" t="e">
        <f t="shared" si="244"/>
        <v>#N/A</v>
      </c>
      <c r="M832" s="12" t="str">
        <f>IF(I832="","",FV((1+'Retirement Calculator'!$B$57)^(1/12)-1,AR832,-I832,,0))</f>
        <v/>
      </c>
      <c r="N832" s="12" t="str">
        <f>IF(J832="","",(J832+N831)*(1+((1+'Retirement Calculator'!$B$57)^(1/12)-1)))</f>
        <v/>
      </c>
      <c r="O832" s="71"/>
      <c r="P832" s="71"/>
      <c r="Q832" s="99"/>
      <c r="R832" s="69" t="e">
        <f t="shared" si="245"/>
        <v>#N/A</v>
      </c>
      <c r="S832" s="12" t="str">
        <f>IF(O832="","",FV((1+'Retirement Calculator'!$B$58)^(1/12)-1,BA832,-O832,,0))</f>
        <v/>
      </c>
      <c r="T832" s="43" t="str">
        <f>IF(P832="","",(P832+T831)*(1+((1+'Retirement Calculator'!$B$58)^(1/12)-1)))</f>
        <v/>
      </c>
      <c r="U832" s="71"/>
      <c r="V832" s="99"/>
      <c r="W832" s="108" t="str">
        <f>IF(U832="","",(U832+W831)*(1+((1+'Retirement Calculator'!$C$65)^(1/12)-1)))</f>
        <v/>
      </c>
      <c r="X832" s="73">
        <f t="shared" si="240"/>
        <v>0</v>
      </c>
      <c r="Y832" s="83" t="str">
        <f>IF(ISERROR(B832),"",SUM($X$5:X832))</f>
        <v/>
      </c>
      <c r="Z832" s="73">
        <f t="shared" si="241"/>
        <v>0</v>
      </c>
      <c r="AA832" s="83" t="str">
        <f>IF(ISERROR(B832),"",IF(Z832=0,NA(),SUM($Z$5:Z832)))</f>
        <v/>
      </c>
      <c r="AB832" s="83">
        <f t="shared" si="242"/>
        <v>0</v>
      </c>
      <c r="AC832" s="83" t="str">
        <f>IF(ISERROR(B832),"",IF(AB832=0,NA(),SUM($AB$5:AB832)))</f>
        <v/>
      </c>
      <c r="AD832" s="68" t="str">
        <f>IF(ISERROR(AI832),"",IF(AG832=AG831+1,AD831*(1+'Retirement Calculator'!$B$6),AD831))</f>
        <v/>
      </c>
      <c r="AE832" s="135"/>
      <c r="AF832" s="83" t="str">
        <f>IF(AE832="","",NPER((1+'Retirement Calculator'!$B$15)/(1+'Retirement Calculator'!$B$14)-1,-12*AE832,AA832,,1))</f>
        <v/>
      </c>
      <c r="AG832" s="129" t="str">
        <f t="shared" si="246"/>
        <v/>
      </c>
      <c r="AH832" s="43" t="e">
        <f t="shared" si="247"/>
        <v>#N/A</v>
      </c>
      <c r="AI832" s="43" t="e">
        <f>IF(AI831&lt;'Retirement Calculator'!$B$68,AI831+1,NA())</f>
        <v>#N/A</v>
      </c>
      <c r="AJ832" s="47" t="str">
        <f>IF(ISERROR(AI832),"",IF(AG832=AG831+1,AJ831*(1+'Retirement Calculator'!$B$67),AJ831))</f>
        <v/>
      </c>
      <c r="AK832" s="43" t="e">
        <f>IF(ISERROR(AJ832),"",FV((1+'Retirement Calculator'!$B$56)^(1/12)-1,AI832,-AJ832,,0))</f>
        <v>#N/A</v>
      </c>
      <c r="AL832" s="47">
        <f>SUM($AJ$5:AJ832)</f>
        <v>15743347.467671828</v>
      </c>
      <c r="AN832" s="43" t="str">
        <f>IF(C832="","",SUM($C$5:C832))</f>
        <v/>
      </c>
      <c r="AP832" s="43" t="str">
        <f t="shared" si="248"/>
        <v/>
      </c>
      <c r="AQ832" s="43" t="e">
        <f t="shared" si="249"/>
        <v>#N/A</v>
      </c>
      <c r="AR832" s="43" t="e">
        <f>IF(AR831&lt;'Retirement Calculator'!$B$68,AR831+1,NA())</f>
        <v>#N/A</v>
      </c>
      <c r="AS832" s="45" t="str">
        <f>IF(ISERROR(AR832),"",IF(AP832=AP831+1,AS831*(1+'Retirement Calculator'!$B$67),AS831))</f>
        <v/>
      </c>
      <c r="AT832" s="43" t="e">
        <f>IF(ISERROR(AS832),"",FV((1+'Retirement Calculator'!$B$57)^(1/12)-1,AR832,-AS832,,0))</f>
        <v>#N/A</v>
      </c>
      <c r="AU832" s="47" t="e">
        <f>SUM($AJ$5:AS832)</f>
        <v>#N/A</v>
      </c>
      <c r="AW832" s="43" t="str">
        <f>IF(I832="","",SUM($I$5:I832))</f>
        <v/>
      </c>
      <c r="AY832" s="43" t="str">
        <f t="shared" si="250"/>
        <v/>
      </c>
      <c r="AZ832" s="43" t="e">
        <f t="shared" si="251"/>
        <v>#N/A</v>
      </c>
      <c r="BA832" s="43" t="e">
        <f>IF(BA831&lt;'Retirement Calculator'!$B$68,BA831+1,NA())</f>
        <v>#N/A</v>
      </c>
      <c r="BB832" s="45" t="str">
        <f>IF(ISERROR(BA832),"",IF(AY832=AY831+1,BB831*(1+'Retirement Calculator'!$B$67),BB831))</f>
        <v/>
      </c>
      <c r="BC832" s="43" t="e">
        <f>IF(ISERROR(BB832),"",FV((1+'Retirement Calculator'!$B$58)^(1/12)-1,BA832,-BB832,,0))</f>
        <v>#N/A</v>
      </c>
      <c r="BD832" s="47" t="e">
        <f>SUM($AJ$5:BB832)</f>
        <v>#N/A</v>
      </c>
      <c r="BF832" s="43" t="str">
        <f>IF(O832="","",SUM($O$5:O832))</f>
        <v/>
      </c>
      <c r="BH832" s="43" t="str">
        <f t="shared" si="252"/>
        <v/>
      </c>
      <c r="BI832" s="43" t="e">
        <f t="shared" si="253"/>
        <v>#N/A</v>
      </c>
      <c r="BJ832" s="43" t="e">
        <f>IF(BJ831&lt;'Retirement Calculator'!$B$68,BJ831+1,NA())</f>
        <v>#N/A</v>
      </c>
      <c r="BM832" s="43" t="str">
        <f t="shared" si="254"/>
        <v/>
      </c>
      <c r="BN832" s="43" t="e">
        <f t="shared" si="255"/>
        <v>#N/A</v>
      </c>
      <c r="BO832" s="43" t="e">
        <f>IF(BO831&lt;'Retirement Calculator'!$B$68,BO831+1,NA())</f>
        <v>#N/A</v>
      </c>
      <c r="BR832" s="43" t="str">
        <f t="shared" si="256"/>
        <v/>
      </c>
      <c r="BS832" s="43" t="e">
        <f t="shared" si="257"/>
        <v>#N/A</v>
      </c>
      <c r="BT832" s="43" t="e">
        <f>IF(BT831&lt;'Retirement Calculator'!$B$68,BT831+1,NA())</f>
        <v>#N/A</v>
      </c>
      <c r="BW832" s="43" t="str">
        <f t="shared" si="258"/>
        <v/>
      </c>
      <c r="BX832" s="43" t="e">
        <f t="shared" si="259"/>
        <v>#N/A</v>
      </c>
      <c r="BY832" s="43" t="e">
        <f>IF(BY831&lt;'Retirement Calculator'!$B$68,BY831+1,NA())</f>
        <v>#N/A</v>
      </c>
    </row>
    <row r="833" spans="1:77">
      <c r="A833" s="44"/>
      <c r="B833" s="12" t="e">
        <f xml:space="preserve"> IF(ISERROR(F833),NA(),AI833)</f>
        <v>#N/A</v>
      </c>
      <c r="C833" s="71"/>
      <c r="D833" s="104"/>
      <c r="E833" s="99"/>
      <c r="F833" s="102" t="e">
        <f t="shared" si="243"/>
        <v>#N/A</v>
      </c>
      <c r="G833" s="103" t="str">
        <f>IF(D833="","",(D833+G832)*(1+((1+'Retirement Calculator'!$B$56)^(1/12)-1)))</f>
        <v/>
      </c>
      <c r="H833" s="55" t="str">
        <f>IF(C833="","",FV((1+'Retirement Calculator'!$B$56)^(1/12)-1,AI833,-C833,,0))</f>
        <v/>
      </c>
      <c r="I833" s="71"/>
      <c r="J833" s="99"/>
      <c r="K833" s="99"/>
      <c r="L833" s="102" t="e">
        <f t="shared" si="244"/>
        <v>#N/A</v>
      </c>
      <c r="M833" s="12" t="str">
        <f>IF(I833="","",FV((1+'Retirement Calculator'!$B$57)^(1/12)-1,AR833,-I833,,0))</f>
        <v/>
      </c>
      <c r="N833" s="12" t="str">
        <f>IF(J833="","",(J833+N832)*(1+((1+'Retirement Calculator'!$B$57)^(1/12)-1)))</f>
        <v/>
      </c>
      <c r="O833" s="71"/>
      <c r="P833" s="71"/>
      <c r="Q833" s="99"/>
      <c r="R833" s="69" t="e">
        <f t="shared" si="245"/>
        <v>#N/A</v>
      </c>
      <c r="S833" s="12" t="str">
        <f>IF(O833="","",FV((1+'Retirement Calculator'!$B$58)^(1/12)-1,BA833,-O833,,0))</f>
        <v/>
      </c>
      <c r="T833" s="43" t="str">
        <f>IF(P833="","",(P833+T832)*(1+((1+'Retirement Calculator'!$B$58)^(1/12)-1)))</f>
        <v/>
      </c>
      <c r="U833" s="71"/>
      <c r="V833" s="99"/>
      <c r="W833" s="108" t="str">
        <f>IF(U833="","",(U833+W832)*(1+((1+'Retirement Calculator'!$C$65)^(1/12)-1)))</f>
        <v/>
      </c>
      <c r="X833" s="73">
        <f t="shared" si="240"/>
        <v>0</v>
      </c>
      <c r="Y833" s="83" t="str">
        <f>IF(ISERROR(B833),"",SUM($X$5:X833))</f>
        <v/>
      </c>
      <c r="Z833" s="73">
        <f t="shared" si="241"/>
        <v>0</v>
      </c>
      <c r="AA833" s="83" t="str">
        <f>IF(ISERROR(B833),"",IF(Z833=0,NA(),SUM($Z$5:Z833)))</f>
        <v/>
      </c>
      <c r="AB833" s="83">
        <f t="shared" si="242"/>
        <v>0</v>
      </c>
      <c r="AC833" s="83" t="str">
        <f>IF(ISERROR(B833),"",IF(AB833=0,NA(),SUM($AB$5:AB833)))</f>
        <v/>
      </c>
      <c r="AD833" s="68" t="str">
        <f>IF(ISERROR(AI833),"",IF(AG833=AG832+1,AD832*(1+'Retirement Calculator'!$B$6),AD832))</f>
        <v/>
      </c>
      <c r="AE833" s="135"/>
      <c r="AF833" s="83" t="str">
        <f>IF(AE833="","",NPER((1+'Retirement Calculator'!$B$15)/(1+'Retirement Calculator'!$B$14)-1,-12*AE833,AA833,,1))</f>
        <v/>
      </c>
      <c r="AG833" s="129" t="str">
        <f t="shared" si="246"/>
        <v/>
      </c>
      <c r="AH833" s="43" t="e">
        <f t="shared" si="247"/>
        <v>#N/A</v>
      </c>
      <c r="AI833" s="43" t="e">
        <f>IF(AI832&lt;'Retirement Calculator'!$B$68,AI832+1,NA())</f>
        <v>#N/A</v>
      </c>
      <c r="AJ833" s="47" t="str">
        <f>IF(ISERROR(AI833),"",IF(AG833=AG832+1,AJ832*(1+'Retirement Calculator'!$B$67),AJ832))</f>
        <v/>
      </c>
      <c r="AK833" s="43" t="e">
        <f>IF(ISERROR(AJ833),"",FV((1+'Retirement Calculator'!$B$56)^(1/12)-1,AI833,-AJ833,,0))</f>
        <v>#N/A</v>
      </c>
      <c r="AL833" s="47">
        <f>SUM($AJ$5:AJ833)</f>
        <v>15743347.467671828</v>
      </c>
      <c r="AN833" s="43" t="str">
        <f>IF(C833="","",SUM($C$5:C833))</f>
        <v/>
      </c>
      <c r="AP833" s="43" t="str">
        <f t="shared" si="248"/>
        <v/>
      </c>
      <c r="AQ833" s="43" t="e">
        <f t="shared" si="249"/>
        <v>#N/A</v>
      </c>
      <c r="AR833" s="43" t="e">
        <f>IF(AR832&lt;'Retirement Calculator'!$B$68,AR832+1,NA())</f>
        <v>#N/A</v>
      </c>
      <c r="AS833" s="45" t="str">
        <f>IF(ISERROR(AR833),"",IF(AP833=AP832+1,AS832*(1+'Retirement Calculator'!$B$67),AS832))</f>
        <v/>
      </c>
      <c r="AT833" s="43" t="e">
        <f>IF(ISERROR(AS833),"",FV((1+'Retirement Calculator'!$B$57)^(1/12)-1,AR833,-AS833,,0))</f>
        <v>#N/A</v>
      </c>
      <c r="AU833" s="47" t="e">
        <f>SUM($AJ$5:AS833)</f>
        <v>#N/A</v>
      </c>
      <c r="AW833" s="43" t="str">
        <f>IF(I833="","",SUM($I$5:I833))</f>
        <v/>
      </c>
      <c r="AY833" s="43" t="str">
        <f t="shared" si="250"/>
        <v/>
      </c>
      <c r="AZ833" s="43" t="e">
        <f t="shared" si="251"/>
        <v>#N/A</v>
      </c>
      <c r="BA833" s="43" t="e">
        <f>IF(BA832&lt;'Retirement Calculator'!$B$68,BA832+1,NA())</f>
        <v>#N/A</v>
      </c>
      <c r="BB833" s="45" t="str">
        <f>IF(ISERROR(BA833),"",IF(AY833=AY832+1,BB832*(1+'Retirement Calculator'!$B$67),BB832))</f>
        <v/>
      </c>
      <c r="BC833" s="43" t="e">
        <f>IF(ISERROR(BB833),"",FV((1+'Retirement Calculator'!$B$58)^(1/12)-1,BA833,-BB833,,0))</f>
        <v>#N/A</v>
      </c>
      <c r="BD833" s="47" t="e">
        <f>SUM($AJ$5:BB833)</f>
        <v>#N/A</v>
      </c>
      <c r="BF833" s="43" t="str">
        <f>IF(O833="","",SUM($O$5:O833))</f>
        <v/>
      </c>
      <c r="BH833" s="43" t="str">
        <f t="shared" si="252"/>
        <v/>
      </c>
      <c r="BI833" s="43" t="e">
        <f t="shared" si="253"/>
        <v>#N/A</v>
      </c>
      <c r="BJ833" s="43" t="e">
        <f>IF(BJ832&lt;'Retirement Calculator'!$B$68,BJ832+1,NA())</f>
        <v>#N/A</v>
      </c>
      <c r="BM833" s="43" t="str">
        <f t="shared" si="254"/>
        <v/>
      </c>
      <c r="BN833" s="43" t="e">
        <f t="shared" si="255"/>
        <v>#N/A</v>
      </c>
      <c r="BO833" s="43" t="e">
        <f>IF(BO832&lt;'Retirement Calculator'!$B$68,BO832+1,NA())</f>
        <v>#N/A</v>
      </c>
      <c r="BR833" s="43" t="str">
        <f t="shared" si="256"/>
        <v/>
      </c>
      <c r="BS833" s="43" t="e">
        <f t="shared" si="257"/>
        <v>#N/A</v>
      </c>
      <c r="BT833" s="43" t="e">
        <f>IF(BT832&lt;'Retirement Calculator'!$B$68,BT832+1,NA())</f>
        <v>#N/A</v>
      </c>
      <c r="BW833" s="43" t="str">
        <f t="shared" si="258"/>
        <v/>
      </c>
      <c r="BX833" s="43" t="e">
        <f t="shared" si="259"/>
        <v>#N/A</v>
      </c>
      <c r="BY833" s="43" t="e">
        <f>IF(BY832&lt;'Retirement Calculator'!$B$68,BY832+1,NA())</f>
        <v>#N/A</v>
      </c>
    </row>
    <row r="834" spans="1:77">
      <c r="A834" s="44"/>
      <c r="B834" s="12" t="e">
        <f xml:space="preserve"> IF(ISERROR(F834),NA(),AI834)</f>
        <v>#N/A</v>
      </c>
      <c r="C834" s="71"/>
      <c r="D834" s="104"/>
      <c r="E834" s="99"/>
      <c r="F834" s="102" t="e">
        <f t="shared" si="243"/>
        <v>#N/A</v>
      </c>
      <c r="G834" s="103" t="str">
        <f>IF(D834="","",(D834+G833)*(1+((1+'Retirement Calculator'!$B$56)^(1/12)-1)))</f>
        <v/>
      </c>
      <c r="H834" s="55" t="str">
        <f>IF(C834="","",FV((1+'Retirement Calculator'!$B$56)^(1/12)-1,AI834,-C834,,0))</f>
        <v/>
      </c>
      <c r="I834" s="71"/>
      <c r="J834" s="99"/>
      <c r="K834" s="99"/>
      <c r="L834" s="102" t="e">
        <f t="shared" si="244"/>
        <v>#N/A</v>
      </c>
      <c r="M834" s="12" t="str">
        <f>IF(I834="","",FV((1+'Retirement Calculator'!$B$57)^(1/12)-1,AR834,-I834,,0))</f>
        <v/>
      </c>
      <c r="N834" s="12" t="str">
        <f>IF(J834="","",(J834+N833)*(1+((1+'Retirement Calculator'!$B$57)^(1/12)-1)))</f>
        <v/>
      </c>
      <c r="O834" s="71"/>
      <c r="P834" s="71"/>
      <c r="Q834" s="99"/>
      <c r="R834" s="69" t="e">
        <f t="shared" si="245"/>
        <v>#N/A</v>
      </c>
      <c r="S834" s="12" t="str">
        <f>IF(O834="","",FV((1+'Retirement Calculator'!$B$58)^(1/12)-1,BA834,-O834,,0))</f>
        <v/>
      </c>
      <c r="T834" s="43" t="str">
        <f>IF(P834="","",(P834+T833)*(1+((1+'Retirement Calculator'!$B$58)^(1/12)-1)))</f>
        <v/>
      </c>
      <c r="U834" s="71"/>
      <c r="V834" s="99"/>
      <c r="W834" s="108" t="str">
        <f>IF(U834="","",(U834+W833)*(1+((1+'Retirement Calculator'!$C$65)^(1/12)-1)))</f>
        <v/>
      </c>
      <c r="X834" s="73">
        <f t="shared" si="240"/>
        <v>0</v>
      </c>
      <c r="Y834" s="83" t="str">
        <f>IF(ISERROR(B834),"",SUM($X$5:X834))</f>
        <v/>
      </c>
      <c r="Z834" s="73">
        <f t="shared" si="241"/>
        <v>0</v>
      </c>
      <c r="AA834" s="83" t="str">
        <f>IF(ISERROR(B834),"",IF(Z834=0,NA(),SUM($Z$5:Z834)))</f>
        <v/>
      </c>
      <c r="AB834" s="83">
        <f t="shared" si="242"/>
        <v>0</v>
      </c>
      <c r="AC834" s="83" t="str">
        <f>IF(ISERROR(B834),"",IF(AB834=0,NA(),SUM($AB$5:AB834)))</f>
        <v/>
      </c>
      <c r="AD834" s="68" t="str">
        <f>IF(ISERROR(AI834),"",IF(AG834=AG833+1,AD833*(1+'Retirement Calculator'!$B$6),AD833))</f>
        <v/>
      </c>
      <c r="AE834" s="135"/>
      <c r="AF834" s="83" t="str">
        <f>IF(AE834="","",NPER((1+'Retirement Calculator'!$B$15)/(1+'Retirement Calculator'!$B$14)-1,-12*AE834,AA834,,1))</f>
        <v/>
      </c>
      <c r="AG834" s="129" t="str">
        <f t="shared" si="246"/>
        <v/>
      </c>
      <c r="AH834" s="43" t="e">
        <f t="shared" si="247"/>
        <v>#N/A</v>
      </c>
      <c r="AI834" s="43" t="e">
        <f>IF(AI833&lt;'Retirement Calculator'!$B$68,AI833+1,NA())</f>
        <v>#N/A</v>
      </c>
      <c r="AJ834" s="47" t="str">
        <f>IF(ISERROR(AI834),"",IF(AG834=AG833+1,AJ833*(1+'Retirement Calculator'!$B$67),AJ833))</f>
        <v/>
      </c>
      <c r="AK834" s="43" t="e">
        <f>IF(ISERROR(AJ834),"",FV((1+'Retirement Calculator'!$B$56)^(1/12)-1,AI834,-AJ834,,0))</f>
        <v>#N/A</v>
      </c>
      <c r="AL834" s="47">
        <f>SUM($AJ$5:AJ834)</f>
        <v>15743347.467671828</v>
      </c>
      <c r="AN834" s="43" t="str">
        <f>IF(C834="","",SUM($C$5:C834))</f>
        <v/>
      </c>
      <c r="AP834" s="43" t="str">
        <f t="shared" si="248"/>
        <v/>
      </c>
      <c r="AQ834" s="43" t="e">
        <f t="shared" si="249"/>
        <v>#N/A</v>
      </c>
      <c r="AR834" s="43" t="e">
        <f>IF(AR833&lt;'Retirement Calculator'!$B$68,AR833+1,NA())</f>
        <v>#N/A</v>
      </c>
      <c r="AS834" s="45" t="str">
        <f>IF(ISERROR(AR834),"",IF(AP834=AP833+1,AS833*(1+'Retirement Calculator'!$B$67),AS833))</f>
        <v/>
      </c>
      <c r="AT834" s="43" t="e">
        <f>IF(ISERROR(AS834),"",FV((1+'Retirement Calculator'!$B$57)^(1/12)-1,AR834,-AS834,,0))</f>
        <v>#N/A</v>
      </c>
      <c r="AU834" s="47" t="e">
        <f>SUM($AJ$5:AS834)</f>
        <v>#N/A</v>
      </c>
      <c r="AW834" s="43" t="str">
        <f>IF(I834="","",SUM($I$5:I834))</f>
        <v/>
      </c>
      <c r="AY834" s="43" t="str">
        <f t="shared" si="250"/>
        <v/>
      </c>
      <c r="AZ834" s="43" t="e">
        <f t="shared" si="251"/>
        <v>#N/A</v>
      </c>
      <c r="BA834" s="43" t="e">
        <f>IF(BA833&lt;'Retirement Calculator'!$B$68,BA833+1,NA())</f>
        <v>#N/A</v>
      </c>
      <c r="BB834" s="45" t="str">
        <f>IF(ISERROR(BA834),"",IF(AY834=AY833+1,BB833*(1+'Retirement Calculator'!$B$67),BB833))</f>
        <v/>
      </c>
      <c r="BC834" s="43" t="e">
        <f>IF(ISERROR(BB834),"",FV((1+'Retirement Calculator'!$B$58)^(1/12)-1,BA834,-BB834,,0))</f>
        <v>#N/A</v>
      </c>
      <c r="BD834" s="47" t="e">
        <f>SUM($AJ$5:BB834)</f>
        <v>#N/A</v>
      </c>
      <c r="BF834" s="43" t="str">
        <f>IF(O834="","",SUM($O$5:O834))</f>
        <v/>
      </c>
      <c r="BH834" s="43" t="str">
        <f t="shared" si="252"/>
        <v/>
      </c>
      <c r="BI834" s="43" t="e">
        <f t="shared" si="253"/>
        <v>#N/A</v>
      </c>
      <c r="BJ834" s="43" t="e">
        <f>IF(BJ833&lt;'Retirement Calculator'!$B$68,BJ833+1,NA())</f>
        <v>#N/A</v>
      </c>
      <c r="BM834" s="43" t="str">
        <f t="shared" si="254"/>
        <v/>
      </c>
      <c r="BN834" s="43" t="e">
        <f t="shared" si="255"/>
        <v>#N/A</v>
      </c>
      <c r="BO834" s="43" t="e">
        <f>IF(BO833&lt;'Retirement Calculator'!$B$68,BO833+1,NA())</f>
        <v>#N/A</v>
      </c>
      <c r="BR834" s="43" t="str">
        <f t="shared" si="256"/>
        <v/>
      </c>
      <c r="BS834" s="43" t="e">
        <f t="shared" si="257"/>
        <v>#N/A</v>
      </c>
      <c r="BT834" s="43" t="e">
        <f>IF(BT833&lt;'Retirement Calculator'!$B$68,BT833+1,NA())</f>
        <v>#N/A</v>
      </c>
      <c r="BW834" s="43" t="str">
        <f t="shared" si="258"/>
        <v/>
      </c>
      <c r="BX834" s="43" t="e">
        <f t="shared" si="259"/>
        <v>#N/A</v>
      </c>
      <c r="BY834" s="43" t="e">
        <f>IF(BY833&lt;'Retirement Calculator'!$B$68,BY833+1,NA())</f>
        <v>#N/A</v>
      </c>
    </row>
    <row r="835" spans="1:77">
      <c r="A835" s="44"/>
      <c r="B835" s="12" t="e">
        <f xml:space="preserve"> IF(ISERROR(F835),NA(),AI835)</f>
        <v>#N/A</v>
      </c>
      <c r="C835" s="71"/>
      <c r="D835" s="104"/>
      <c r="E835" s="99"/>
      <c r="F835" s="102" t="e">
        <f t="shared" si="243"/>
        <v>#N/A</v>
      </c>
      <c r="G835" s="103" t="str">
        <f>IF(D835="","",(D835+G834)*(1+((1+'Retirement Calculator'!$B$56)^(1/12)-1)))</f>
        <v/>
      </c>
      <c r="H835" s="55" t="str">
        <f>IF(C835="","",FV((1+'Retirement Calculator'!$B$56)^(1/12)-1,AI835,-C835,,0))</f>
        <v/>
      </c>
      <c r="I835" s="71"/>
      <c r="J835" s="99"/>
      <c r="K835" s="99"/>
      <c r="L835" s="102" t="e">
        <f t="shared" si="244"/>
        <v>#N/A</v>
      </c>
      <c r="M835" s="12" t="str">
        <f>IF(I835="","",FV((1+'Retirement Calculator'!$B$57)^(1/12)-1,AR835,-I835,,0))</f>
        <v/>
      </c>
      <c r="N835" s="12" t="str">
        <f>IF(J835="","",(J835+N834)*(1+((1+'Retirement Calculator'!$B$57)^(1/12)-1)))</f>
        <v/>
      </c>
      <c r="O835" s="71"/>
      <c r="P835" s="71"/>
      <c r="Q835" s="99"/>
      <c r="R835" s="69" t="e">
        <f t="shared" si="245"/>
        <v>#N/A</v>
      </c>
      <c r="S835" s="12" t="str">
        <f>IF(O835="","",FV((1+'Retirement Calculator'!$B$58)^(1/12)-1,BA835,-O835,,0))</f>
        <v/>
      </c>
      <c r="T835" s="43" t="str">
        <f>IF(P835="","",(P835+T834)*(1+((1+'Retirement Calculator'!$B$58)^(1/12)-1)))</f>
        <v/>
      </c>
      <c r="U835" s="71"/>
      <c r="V835" s="99"/>
      <c r="W835" s="108" t="str">
        <f>IF(U835="","",(U835+W834)*(1+((1+'Retirement Calculator'!$C$65)^(1/12)-1)))</f>
        <v/>
      </c>
      <c r="X835" s="73">
        <f t="shared" si="240"/>
        <v>0</v>
      </c>
      <c r="Y835" s="83" t="str">
        <f>IF(ISERROR(B835),"",SUM($X$5:X835))</f>
        <v/>
      </c>
      <c r="Z835" s="73">
        <f t="shared" si="241"/>
        <v>0</v>
      </c>
      <c r="AA835" s="83" t="str">
        <f>IF(ISERROR(B835),"",IF(Z835=0,NA(),SUM($Z$5:Z835)))</f>
        <v/>
      </c>
      <c r="AB835" s="83">
        <f t="shared" si="242"/>
        <v>0</v>
      </c>
      <c r="AC835" s="83" t="str">
        <f>IF(ISERROR(B835),"",IF(AB835=0,NA(),SUM($AB$5:AB835)))</f>
        <v/>
      </c>
      <c r="AD835" s="68" t="str">
        <f>IF(ISERROR(AI835),"",IF(AG835=AG834+1,AD834*(1+'Retirement Calculator'!$B$6),AD834))</f>
        <v/>
      </c>
      <c r="AE835" s="135"/>
      <c r="AF835" s="83" t="str">
        <f>IF(AE835="","",NPER((1+'Retirement Calculator'!$B$15)/(1+'Retirement Calculator'!$B$14)-1,-12*AE835,AA835,,1))</f>
        <v/>
      </c>
      <c r="AG835" s="129" t="str">
        <f t="shared" si="246"/>
        <v/>
      </c>
      <c r="AH835" s="43" t="e">
        <f t="shared" si="247"/>
        <v>#N/A</v>
      </c>
      <c r="AI835" s="43" t="e">
        <f>IF(AI834&lt;'Retirement Calculator'!$B$68,AI834+1,NA())</f>
        <v>#N/A</v>
      </c>
      <c r="AJ835" s="47" t="str">
        <f>IF(ISERROR(AI835),"",IF(AG835=AG834+1,AJ834*(1+'Retirement Calculator'!$B$67),AJ834))</f>
        <v/>
      </c>
      <c r="AK835" s="43" t="e">
        <f>IF(ISERROR(AJ835),"",FV((1+'Retirement Calculator'!$B$56)^(1/12)-1,AI835,-AJ835,,0))</f>
        <v>#N/A</v>
      </c>
      <c r="AL835" s="47">
        <f>SUM($AJ$5:AJ835)</f>
        <v>15743347.467671828</v>
      </c>
      <c r="AN835" s="43" t="str">
        <f>IF(C835="","",SUM($C$5:C835))</f>
        <v/>
      </c>
      <c r="AP835" s="43" t="str">
        <f t="shared" si="248"/>
        <v/>
      </c>
      <c r="AQ835" s="43" t="e">
        <f t="shared" si="249"/>
        <v>#N/A</v>
      </c>
      <c r="AR835" s="43" t="e">
        <f>IF(AR834&lt;'Retirement Calculator'!$B$68,AR834+1,NA())</f>
        <v>#N/A</v>
      </c>
      <c r="AS835" s="45" t="str">
        <f>IF(ISERROR(AR835),"",IF(AP835=AP834+1,AS834*(1+'Retirement Calculator'!$B$67),AS834))</f>
        <v/>
      </c>
      <c r="AT835" s="43" t="e">
        <f>IF(ISERROR(AS835),"",FV((1+'Retirement Calculator'!$B$57)^(1/12)-1,AR835,-AS835,,0))</f>
        <v>#N/A</v>
      </c>
      <c r="AU835" s="47" t="e">
        <f>SUM($AJ$5:AS835)</f>
        <v>#N/A</v>
      </c>
      <c r="AW835" s="43" t="str">
        <f>IF(I835="","",SUM($I$5:I835))</f>
        <v/>
      </c>
      <c r="AY835" s="43" t="str">
        <f t="shared" si="250"/>
        <v/>
      </c>
      <c r="AZ835" s="43" t="e">
        <f t="shared" si="251"/>
        <v>#N/A</v>
      </c>
      <c r="BA835" s="43" t="e">
        <f>IF(BA834&lt;'Retirement Calculator'!$B$68,BA834+1,NA())</f>
        <v>#N/A</v>
      </c>
      <c r="BB835" s="45" t="str">
        <f>IF(ISERROR(BA835),"",IF(AY835=AY834+1,BB834*(1+'Retirement Calculator'!$B$67),BB834))</f>
        <v/>
      </c>
      <c r="BC835" s="43" t="e">
        <f>IF(ISERROR(BB835),"",FV((1+'Retirement Calculator'!$B$58)^(1/12)-1,BA835,-BB835,,0))</f>
        <v>#N/A</v>
      </c>
      <c r="BD835" s="47" t="e">
        <f>SUM($AJ$5:BB835)</f>
        <v>#N/A</v>
      </c>
      <c r="BF835" s="43" t="str">
        <f>IF(O835="","",SUM($O$5:O835))</f>
        <v/>
      </c>
      <c r="BH835" s="43" t="str">
        <f t="shared" si="252"/>
        <v/>
      </c>
      <c r="BI835" s="43" t="e">
        <f t="shared" si="253"/>
        <v>#N/A</v>
      </c>
      <c r="BJ835" s="43" t="e">
        <f>IF(BJ834&lt;'Retirement Calculator'!$B$68,BJ834+1,NA())</f>
        <v>#N/A</v>
      </c>
      <c r="BM835" s="43" t="str">
        <f t="shared" si="254"/>
        <v/>
      </c>
      <c r="BN835" s="43" t="e">
        <f t="shared" si="255"/>
        <v>#N/A</v>
      </c>
      <c r="BO835" s="43" t="e">
        <f>IF(BO834&lt;'Retirement Calculator'!$B$68,BO834+1,NA())</f>
        <v>#N/A</v>
      </c>
      <c r="BR835" s="43" t="str">
        <f t="shared" si="256"/>
        <v/>
      </c>
      <c r="BS835" s="43" t="e">
        <f t="shared" si="257"/>
        <v>#N/A</v>
      </c>
      <c r="BT835" s="43" t="e">
        <f>IF(BT834&lt;'Retirement Calculator'!$B$68,BT834+1,NA())</f>
        <v>#N/A</v>
      </c>
      <c r="BW835" s="43" t="str">
        <f t="shared" si="258"/>
        <v/>
      </c>
      <c r="BX835" s="43" t="e">
        <f t="shared" si="259"/>
        <v>#N/A</v>
      </c>
      <c r="BY835" s="43" t="e">
        <f>IF(BY834&lt;'Retirement Calculator'!$B$68,BY834+1,NA())</f>
        <v>#N/A</v>
      </c>
    </row>
    <row r="836" spans="1:77">
      <c r="A836" s="44"/>
      <c r="B836" s="12" t="e">
        <f xml:space="preserve"> IF(ISERROR(F836),NA(),AI836)</f>
        <v>#N/A</v>
      </c>
      <c r="C836" s="71"/>
      <c r="D836" s="104"/>
      <c r="E836" s="99"/>
      <c r="F836" s="102" t="e">
        <f t="shared" si="243"/>
        <v>#N/A</v>
      </c>
      <c r="G836" s="103" t="str">
        <f>IF(D836="","",(D836+G835)*(1+((1+'Retirement Calculator'!$B$56)^(1/12)-1)))</f>
        <v/>
      </c>
      <c r="H836" s="55" t="str">
        <f>IF(C836="","",FV((1+'Retirement Calculator'!$B$56)^(1/12)-1,AI836,-C836,,0))</f>
        <v/>
      </c>
      <c r="I836" s="71"/>
      <c r="J836" s="99"/>
      <c r="K836" s="99"/>
      <c r="L836" s="102" t="e">
        <f t="shared" si="244"/>
        <v>#N/A</v>
      </c>
      <c r="M836" s="12" t="str">
        <f>IF(I836="","",FV((1+'Retirement Calculator'!$B$57)^(1/12)-1,AR836,-I836,,0))</f>
        <v/>
      </c>
      <c r="N836" s="12" t="str">
        <f>IF(J836="","",(J836+N835)*(1+((1+'Retirement Calculator'!$B$57)^(1/12)-1)))</f>
        <v/>
      </c>
      <c r="O836" s="71"/>
      <c r="P836" s="71"/>
      <c r="Q836" s="99"/>
      <c r="R836" s="69" t="e">
        <f t="shared" si="245"/>
        <v>#N/A</v>
      </c>
      <c r="S836" s="12" t="str">
        <f>IF(O836="","",FV((1+'Retirement Calculator'!$B$58)^(1/12)-1,BA836,-O836,,0))</f>
        <v/>
      </c>
      <c r="T836" s="43" t="str">
        <f>IF(P836="","",(P836+T835)*(1+((1+'Retirement Calculator'!$B$58)^(1/12)-1)))</f>
        <v/>
      </c>
      <c r="U836" s="71"/>
      <c r="V836" s="99"/>
      <c r="W836" s="108" t="str">
        <f>IF(U836="","",(U836+W835)*(1+((1+'Retirement Calculator'!$C$65)^(1/12)-1)))</f>
        <v/>
      </c>
      <c r="X836" s="73">
        <f t="shared" si="240"/>
        <v>0</v>
      </c>
      <c r="Y836" s="83" t="str">
        <f>IF(ISERROR(B836),"",SUM($X$5:X836))</f>
        <v/>
      </c>
      <c r="Z836" s="73">
        <f t="shared" si="241"/>
        <v>0</v>
      </c>
      <c r="AA836" s="83" t="str">
        <f>IF(ISERROR(B836),"",IF(Z836=0,NA(),SUM($Z$5:Z836)))</f>
        <v/>
      </c>
      <c r="AB836" s="83">
        <f t="shared" si="242"/>
        <v>0</v>
      </c>
      <c r="AC836" s="83" t="str">
        <f>IF(ISERROR(B836),"",IF(AB836=0,NA(),SUM($AB$5:AB836)))</f>
        <v/>
      </c>
      <c r="AD836" s="68" t="str">
        <f>IF(ISERROR(AI836),"",IF(AG836=AG835+1,AD835*(1+'Retirement Calculator'!$B$6),AD835))</f>
        <v/>
      </c>
      <c r="AE836" s="135"/>
      <c r="AF836" s="83" t="str">
        <f>IF(AE836="","",NPER((1+'Retirement Calculator'!$B$15)/(1+'Retirement Calculator'!$B$14)-1,-12*AE836,AA836,,1))</f>
        <v/>
      </c>
      <c r="AG836" s="129" t="str">
        <f t="shared" si="246"/>
        <v/>
      </c>
      <c r="AH836" s="43" t="e">
        <f t="shared" si="247"/>
        <v>#N/A</v>
      </c>
      <c r="AI836" s="43" t="e">
        <f>IF(AI835&lt;'Retirement Calculator'!$B$68,AI835+1,NA())</f>
        <v>#N/A</v>
      </c>
      <c r="AJ836" s="47" t="str">
        <f>IF(ISERROR(AI836),"",IF(AG836=AG835+1,AJ835*(1+'Retirement Calculator'!$B$67),AJ835))</f>
        <v/>
      </c>
      <c r="AK836" s="43" t="e">
        <f>IF(ISERROR(AJ836),"",FV((1+'Retirement Calculator'!$B$56)^(1/12)-1,AI836,-AJ836,,0))</f>
        <v>#N/A</v>
      </c>
      <c r="AL836" s="47">
        <f>SUM($AJ$5:AJ836)</f>
        <v>15743347.467671828</v>
      </c>
      <c r="AN836" s="43" t="str">
        <f>IF(C836="","",SUM($C$5:C836))</f>
        <v/>
      </c>
      <c r="AP836" s="43" t="str">
        <f t="shared" si="248"/>
        <v/>
      </c>
      <c r="AQ836" s="43" t="e">
        <f t="shared" si="249"/>
        <v>#N/A</v>
      </c>
      <c r="AR836" s="43" t="e">
        <f>IF(AR835&lt;'Retirement Calculator'!$B$68,AR835+1,NA())</f>
        <v>#N/A</v>
      </c>
      <c r="AS836" s="45" t="str">
        <f>IF(ISERROR(AR836),"",IF(AP836=AP835+1,AS835*(1+'Retirement Calculator'!$B$67),AS835))</f>
        <v/>
      </c>
      <c r="AT836" s="43" t="e">
        <f>IF(ISERROR(AS836),"",FV((1+'Retirement Calculator'!$B$57)^(1/12)-1,AR836,-AS836,,0))</f>
        <v>#N/A</v>
      </c>
      <c r="AU836" s="47" t="e">
        <f>SUM($AJ$5:AS836)</f>
        <v>#N/A</v>
      </c>
      <c r="AW836" s="43" t="str">
        <f>IF(I836="","",SUM($I$5:I836))</f>
        <v/>
      </c>
      <c r="AY836" s="43" t="str">
        <f t="shared" si="250"/>
        <v/>
      </c>
      <c r="AZ836" s="43" t="e">
        <f t="shared" si="251"/>
        <v>#N/A</v>
      </c>
      <c r="BA836" s="43" t="e">
        <f>IF(BA835&lt;'Retirement Calculator'!$B$68,BA835+1,NA())</f>
        <v>#N/A</v>
      </c>
      <c r="BB836" s="45" t="str">
        <f>IF(ISERROR(BA836),"",IF(AY836=AY835+1,BB835*(1+'Retirement Calculator'!$B$67),BB835))</f>
        <v/>
      </c>
      <c r="BC836" s="43" t="e">
        <f>IF(ISERROR(BB836),"",FV((1+'Retirement Calculator'!$B$58)^(1/12)-1,BA836,-BB836,,0))</f>
        <v>#N/A</v>
      </c>
      <c r="BD836" s="47" t="e">
        <f>SUM($AJ$5:BB836)</f>
        <v>#N/A</v>
      </c>
      <c r="BF836" s="43" t="str">
        <f>IF(O836="","",SUM($O$5:O836))</f>
        <v/>
      </c>
      <c r="BH836" s="43" t="str">
        <f t="shared" si="252"/>
        <v/>
      </c>
      <c r="BI836" s="43" t="e">
        <f t="shared" si="253"/>
        <v>#N/A</v>
      </c>
      <c r="BJ836" s="43" t="e">
        <f>IF(BJ835&lt;'Retirement Calculator'!$B$68,BJ835+1,NA())</f>
        <v>#N/A</v>
      </c>
      <c r="BM836" s="43" t="str">
        <f t="shared" si="254"/>
        <v/>
      </c>
      <c r="BN836" s="43" t="e">
        <f t="shared" si="255"/>
        <v>#N/A</v>
      </c>
      <c r="BO836" s="43" t="e">
        <f>IF(BO835&lt;'Retirement Calculator'!$B$68,BO835+1,NA())</f>
        <v>#N/A</v>
      </c>
      <c r="BR836" s="43" t="str">
        <f t="shared" si="256"/>
        <v/>
      </c>
      <c r="BS836" s="43" t="e">
        <f t="shared" si="257"/>
        <v>#N/A</v>
      </c>
      <c r="BT836" s="43" t="e">
        <f>IF(BT835&lt;'Retirement Calculator'!$B$68,BT835+1,NA())</f>
        <v>#N/A</v>
      </c>
      <c r="BW836" s="43" t="str">
        <f t="shared" si="258"/>
        <v/>
      </c>
      <c r="BX836" s="43" t="e">
        <f t="shared" si="259"/>
        <v>#N/A</v>
      </c>
      <c r="BY836" s="43" t="e">
        <f>IF(BY835&lt;'Retirement Calculator'!$B$68,BY835+1,NA())</f>
        <v>#N/A</v>
      </c>
    </row>
    <row r="837" spans="1:77">
      <c r="A837" s="44"/>
      <c r="B837" s="12" t="e">
        <f xml:space="preserve"> IF(ISERROR(F837),NA(),AI837)</f>
        <v>#N/A</v>
      </c>
      <c r="C837" s="71"/>
      <c r="D837" s="104"/>
      <c r="E837" s="99"/>
      <c r="F837" s="102" t="e">
        <f t="shared" si="243"/>
        <v>#N/A</v>
      </c>
      <c r="G837" s="103" t="str">
        <f>IF(D837="","",(D837+G836)*(1+((1+'Retirement Calculator'!$B$56)^(1/12)-1)))</f>
        <v/>
      </c>
      <c r="H837" s="55" t="str">
        <f>IF(C837="","",FV((1+'Retirement Calculator'!$B$56)^(1/12)-1,AI837,-C837,,0))</f>
        <v/>
      </c>
      <c r="I837" s="71"/>
      <c r="J837" s="99"/>
      <c r="K837" s="99"/>
      <c r="L837" s="102" t="e">
        <f t="shared" si="244"/>
        <v>#N/A</v>
      </c>
      <c r="M837" s="12" t="str">
        <f>IF(I837="","",FV((1+'Retirement Calculator'!$B$57)^(1/12)-1,AR837,-I837,,0))</f>
        <v/>
      </c>
      <c r="N837" s="12" t="str">
        <f>IF(J837="","",(J837+N836)*(1+((1+'Retirement Calculator'!$B$57)^(1/12)-1)))</f>
        <v/>
      </c>
      <c r="O837" s="71"/>
      <c r="P837" s="71"/>
      <c r="Q837" s="99"/>
      <c r="R837" s="69" t="e">
        <f t="shared" si="245"/>
        <v>#N/A</v>
      </c>
      <c r="S837" s="12" t="str">
        <f>IF(O837="","",FV((1+'Retirement Calculator'!$B$58)^(1/12)-1,BA837,-O837,,0))</f>
        <v/>
      </c>
      <c r="T837" s="43" t="str">
        <f>IF(P837="","",(P837+T836)*(1+((1+'Retirement Calculator'!$B$58)^(1/12)-1)))</f>
        <v/>
      </c>
      <c r="U837" s="71"/>
      <c r="V837" s="99"/>
      <c r="W837" s="108" t="str">
        <f>IF(U837="","",(U837+W836)*(1+((1+'Retirement Calculator'!$C$65)^(1/12)-1)))</f>
        <v/>
      </c>
      <c r="X837" s="73">
        <f t="shared" ref="X837:X900" si="260">C837+D837+I837+J837+O837+P837+U837</f>
        <v>0</v>
      </c>
      <c r="Y837" s="83" t="str">
        <f>IF(ISERROR(B837),"",SUM($X$5:X837))</f>
        <v/>
      </c>
      <c r="Z837" s="73">
        <f t="shared" ref="Z837:Z900" si="261">E837+K837+Q837+V837</f>
        <v>0</v>
      </c>
      <c r="AA837" s="83" t="str">
        <f>IF(ISERROR(B837),"",IF(Z837=0,NA(),SUM($Z$5:Z837)))</f>
        <v/>
      </c>
      <c r="AB837" s="83">
        <f t="shared" si="242"/>
        <v>0</v>
      </c>
      <c r="AC837" s="83" t="str">
        <f>IF(ISERROR(B837),"",IF(AB837=0,NA(),SUM($AB$5:AB837)))</f>
        <v/>
      </c>
      <c r="AD837" s="68" t="str">
        <f>IF(ISERROR(AI837),"",IF(AG837=AG836+1,AD836*(1+'Retirement Calculator'!$B$6),AD836))</f>
        <v/>
      </c>
      <c r="AE837" s="135"/>
      <c r="AF837" s="83" t="str">
        <f>IF(AE837="","",NPER((1+'Retirement Calculator'!$B$15)/(1+'Retirement Calculator'!$B$14)-1,-12*AE837,AA837,,1))</f>
        <v/>
      </c>
      <c r="AG837" s="129" t="str">
        <f t="shared" si="246"/>
        <v/>
      </c>
      <c r="AH837" s="43" t="e">
        <f t="shared" si="247"/>
        <v>#N/A</v>
      </c>
      <c r="AI837" s="43" t="e">
        <f>IF(AI836&lt;'Retirement Calculator'!$B$68,AI836+1,NA())</f>
        <v>#N/A</v>
      </c>
      <c r="AJ837" s="47" t="str">
        <f>IF(ISERROR(AI837),"",IF(AG837=AG836+1,AJ836*(1+'Retirement Calculator'!$B$67),AJ836))</f>
        <v/>
      </c>
      <c r="AK837" s="43" t="e">
        <f>IF(ISERROR(AJ837),"",FV((1+'Retirement Calculator'!$B$56)^(1/12)-1,AI837,-AJ837,,0))</f>
        <v>#N/A</v>
      </c>
      <c r="AL837" s="47">
        <f>SUM($AJ$5:AJ837)</f>
        <v>15743347.467671828</v>
      </c>
      <c r="AN837" s="43" t="str">
        <f>IF(C837="","",SUM($C$5:C837))</f>
        <v/>
      </c>
      <c r="AP837" s="43" t="str">
        <f t="shared" si="248"/>
        <v/>
      </c>
      <c r="AQ837" s="43" t="e">
        <f t="shared" si="249"/>
        <v>#N/A</v>
      </c>
      <c r="AR837" s="43" t="e">
        <f>IF(AR836&lt;'Retirement Calculator'!$B$68,AR836+1,NA())</f>
        <v>#N/A</v>
      </c>
      <c r="AS837" s="45" t="str">
        <f>IF(ISERROR(AR837),"",IF(AP837=AP836+1,AS836*(1+'Retirement Calculator'!$B$67),AS836))</f>
        <v/>
      </c>
      <c r="AT837" s="43" t="e">
        <f>IF(ISERROR(AS837),"",FV((1+'Retirement Calculator'!$B$57)^(1/12)-1,AR837,-AS837,,0))</f>
        <v>#N/A</v>
      </c>
      <c r="AU837" s="47" t="e">
        <f>SUM($AJ$5:AS837)</f>
        <v>#N/A</v>
      </c>
      <c r="AW837" s="43" t="str">
        <f>IF(I837="","",SUM($I$5:I837))</f>
        <v/>
      </c>
      <c r="AY837" s="43" t="str">
        <f t="shared" si="250"/>
        <v/>
      </c>
      <c r="AZ837" s="43" t="e">
        <f t="shared" si="251"/>
        <v>#N/A</v>
      </c>
      <c r="BA837" s="43" t="e">
        <f>IF(BA836&lt;'Retirement Calculator'!$B$68,BA836+1,NA())</f>
        <v>#N/A</v>
      </c>
      <c r="BB837" s="45" t="str">
        <f>IF(ISERROR(BA837),"",IF(AY837=AY836+1,BB836*(1+'Retirement Calculator'!$B$67),BB836))</f>
        <v/>
      </c>
      <c r="BC837" s="43" t="e">
        <f>IF(ISERROR(BB837),"",FV((1+'Retirement Calculator'!$B$58)^(1/12)-1,BA837,-BB837,,0))</f>
        <v>#N/A</v>
      </c>
      <c r="BD837" s="47" t="e">
        <f>SUM($AJ$5:BB837)</f>
        <v>#N/A</v>
      </c>
      <c r="BF837" s="43" t="str">
        <f>IF(O837="","",SUM($O$5:O837))</f>
        <v/>
      </c>
      <c r="BH837" s="43" t="str">
        <f t="shared" si="252"/>
        <v/>
      </c>
      <c r="BI837" s="43" t="e">
        <f t="shared" si="253"/>
        <v>#N/A</v>
      </c>
      <c r="BJ837" s="43" t="e">
        <f>IF(BJ836&lt;'Retirement Calculator'!$B$68,BJ836+1,NA())</f>
        <v>#N/A</v>
      </c>
      <c r="BM837" s="43" t="str">
        <f t="shared" si="254"/>
        <v/>
      </c>
      <c r="BN837" s="43" t="e">
        <f t="shared" si="255"/>
        <v>#N/A</v>
      </c>
      <c r="BO837" s="43" t="e">
        <f>IF(BO836&lt;'Retirement Calculator'!$B$68,BO836+1,NA())</f>
        <v>#N/A</v>
      </c>
      <c r="BR837" s="43" t="str">
        <f t="shared" si="256"/>
        <v/>
      </c>
      <c r="BS837" s="43" t="e">
        <f t="shared" si="257"/>
        <v>#N/A</v>
      </c>
      <c r="BT837" s="43" t="e">
        <f>IF(BT836&lt;'Retirement Calculator'!$B$68,BT836+1,NA())</f>
        <v>#N/A</v>
      </c>
      <c r="BW837" s="43" t="str">
        <f t="shared" si="258"/>
        <v/>
      </c>
      <c r="BX837" s="43" t="e">
        <f t="shared" si="259"/>
        <v>#N/A</v>
      </c>
      <c r="BY837" s="43" t="e">
        <f>IF(BY836&lt;'Retirement Calculator'!$B$68,BY836+1,NA())</f>
        <v>#N/A</v>
      </c>
    </row>
    <row r="838" spans="1:77">
      <c r="A838" s="44"/>
      <c r="B838" s="12" t="e">
        <f xml:space="preserve"> IF(ISERROR(F838),NA(),AI838)</f>
        <v>#N/A</v>
      </c>
      <c r="C838" s="71"/>
      <c r="D838" s="104"/>
      <c r="E838" s="99"/>
      <c r="F838" s="102" t="e">
        <f t="shared" si="243"/>
        <v>#N/A</v>
      </c>
      <c r="G838" s="103" t="str">
        <f>IF(D838="","",(D838+G837)*(1+((1+'Retirement Calculator'!$B$56)^(1/12)-1)))</f>
        <v/>
      </c>
      <c r="H838" s="55" t="str">
        <f>IF(C838="","",FV((1+'Retirement Calculator'!$B$56)^(1/12)-1,AI838,-C838,,0))</f>
        <v/>
      </c>
      <c r="I838" s="71"/>
      <c r="J838" s="99"/>
      <c r="K838" s="99"/>
      <c r="L838" s="102" t="e">
        <f t="shared" si="244"/>
        <v>#N/A</v>
      </c>
      <c r="M838" s="12" t="str">
        <f>IF(I838="","",FV((1+'Retirement Calculator'!$B$57)^(1/12)-1,AR838,-I838,,0))</f>
        <v/>
      </c>
      <c r="N838" s="12" t="str">
        <f>IF(J838="","",(J838+N837)*(1+((1+'Retirement Calculator'!$B$57)^(1/12)-1)))</f>
        <v/>
      </c>
      <c r="O838" s="71"/>
      <c r="P838" s="71"/>
      <c r="Q838" s="99"/>
      <c r="R838" s="69" t="e">
        <f t="shared" si="245"/>
        <v>#N/A</v>
      </c>
      <c r="S838" s="12" t="str">
        <f>IF(O838="","",FV((1+'Retirement Calculator'!$B$58)^(1/12)-1,BA838,-O838,,0))</f>
        <v/>
      </c>
      <c r="T838" s="43" t="str">
        <f>IF(P838="","",(P838+T837)*(1+((1+'Retirement Calculator'!$B$58)^(1/12)-1)))</f>
        <v/>
      </c>
      <c r="U838" s="71"/>
      <c r="V838" s="99"/>
      <c r="W838" s="108" t="str">
        <f>IF(U838="","",(U838+W837)*(1+((1+'Retirement Calculator'!$C$65)^(1/12)-1)))</f>
        <v/>
      </c>
      <c r="X838" s="73">
        <f t="shared" si="260"/>
        <v>0</v>
      </c>
      <c r="Y838" s="83" t="str">
        <f>IF(ISERROR(B838),"",SUM($X$5:X838))</f>
        <v/>
      </c>
      <c r="Z838" s="73">
        <f t="shared" si="261"/>
        <v>0</v>
      </c>
      <c r="AA838" s="83" t="str">
        <f>IF(ISERROR(B838),"",IF(Z838=0,NA(),SUM($Z$5:Z838)))</f>
        <v/>
      </c>
      <c r="AB838" s="83">
        <f t="shared" ref="AB838:AB901" si="262">IF(ISERROR(H838+M838+S838+G838+N838+T838+W838),0,H838+M838+S838+G838+N838+T838+W838)</f>
        <v>0</v>
      </c>
      <c r="AC838" s="83" t="str">
        <f>IF(ISERROR(B838),"",IF(AB838=0,NA(),SUM($AB$5:AB838)))</f>
        <v/>
      </c>
      <c r="AD838" s="68" t="str">
        <f>IF(ISERROR(AI838),"",IF(AG838=AG837+1,AD837*(1+'Retirement Calculator'!$B$6),AD837))</f>
        <v/>
      </c>
      <c r="AE838" s="135"/>
      <c r="AF838" s="83" t="str">
        <f>IF(AE838="","",NPER((1+'Retirement Calculator'!$B$15)/(1+'Retirement Calculator'!$B$14)-1,-12*AE838,AA838,,1))</f>
        <v/>
      </c>
      <c r="AG838" s="129" t="str">
        <f t="shared" si="246"/>
        <v/>
      </c>
      <c r="AH838" s="43" t="e">
        <f t="shared" si="247"/>
        <v>#N/A</v>
      </c>
      <c r="AI838" s="43" t="e">
        <f>IF(AI837&lt;'Retirement Calculator'!$B$68,AI837+1,NA())</f>
        <v>#N/A</v>
      </c>
      <c r="AJ838" s="47" t="str">
        <f>IF(ISERROR(AI838),"",IF(AG838=AG837+1,AJ837*(1+'Retirement Calculator'!$B$67),AJ837))</f>
        <v/>
      </c>
      <c r="AK838" s="43" t="e">
        <f>IF(ISERROR(AJ838),"",FV((1+'Retirement Calculator'!$B$56)^(1/12)-1,AI838,-AJ838,,0))</f>
        <v>#N/A</v>
      </c>
      <c r="AL838" s="47">
        <f>SUM($AJ$5:AJ838)</f>
        <v>15743347.467671828</v>
      </c>
      <c r="AN838" s="43" t="str">
        <f>IF(C838="","",SUM($C$5:C838))</f>
        <v/>
      </c>
      <c r="AP838" s="43" t="str">
        <f t="shared" si="248"/>
        <v/>
      </c>
      <c r="AQ838" s="43" t="e">
        <f t="shared" si="249"/>
        <v>#N/A</v>
      </c>
      <c r="AR838" s="43" t="e">
        <f>IF(AR837&lt;'Retirement Calculator'!$B$68,AR837+1,NA())</f>
        <v>#N/A</v>
      </c>
      <c r="AS838" s="45" t="str">
        <f>IF(ISERROR(AR838),"",IF(AP838=AP837+1,AS837*(1+'Retirement Calculator'!$B$67),AS837))</f>
        <v/>
      </c>
      <c r="AT838" s="43" t="e">
        <f>IF(ISERROR(AS838),"",FV((1+'Retirement Calculator'!$B$57)^(1/12)-1,AR838,-AS838,,0))</f>
        <v>#N/A</v>
      </c>
      <c r="AU838" s="47" t="e">
        <f>SUM($AJ$5:AS838)</f>
        <v>#N/A</v>
      </c>
      <c r="AW838" s="43" t="str">
        <f>IF(I838="","",SUM($I$5:I838))</f>
        <v/>
      </c>
      <c r="AY838" s="43" t="str">
        <f t="shared" si="250"/>
        <v/>
      </c>
      <c r="AZ838" s="43" t="e">
        <f t="shared" si="251"/>
        <v>#N/A</v>
      </c>
      <c r="BA838" s="43" t="e">
        <f>IF(BA837&lt;'Retirement Calculator'!$B$68,BA837+1,NA())</f>
        <v>#N/A</v>
      </c>
      <c r="BB838" s="45" t="str">
        <f>IF(ISERROR(BA838),"",IF(AY838=AY837+1,BB837*(1+'Retirement Calculator'!$B$67),BB837))</f>
        <v/>
      </c>
      <c r="BC838" s="43" t="e">
        <f>IF(ISERROR(BB838),"",FV((1+'Retirement Calculator'!$B$58)^(1/12)-1,BA838,-BB838,,0))</f>
        <v>#N/A</v>
      </c>
      <c r="BD838" s="47" t="e">
        <f>SUM($AJ$5:BB838)</f>
        <v>#N/A</v>
      </c>
      <c r="BF838" s="43" t="str">
        <f>IF(O838="","",SUM($O$5:O838))</f>
        <v/>
      </c>
      <c r="BH838" s="43" t="str">
        <f t="shared" si="252"/>
        <v/>
      </c>
      <c r="BI838" s="43" t="e">
        <f t="shared" si="253"/>
        <v>#N/A</v>
      </c>
      <c r="BJ838" s="43" t="e">
        <f>IF(BJ837&lt;'Retirement Calculator'!$B$68,BJ837+1,NA())</f>
        <v>#N/A</v>
      </c>
      <c r="BM838" s="43" t="str">
        <f t="shared" si="254"/>
        <v/>
      </c>
      <c r="BN838" s="43" t="e">
        <f t="shared" si="255"/>
        <v>#N/A</v>
      </c>
      <c r="BO838" s="43" t="e">
        <f>IF(BO837&lt;'Retirement Calculator'!$B$68,BO837+1,NA())</f>
        <v>#N/A</v>
      </c>
      <c r="BR838" s="43" t="str">
        <f t="shared" si="256"/>
        <v/>
      </c>
      <c r="BS838" s="43" t="e">
        <f t="shared" si="257"/>
        <v>#N/A</v>
      </c>
      <c r="BT838" s="43" t="e">
        <f>IF(BT837&lt;'Retirement Calculator'!$B$68,BT837+1,NA())</f>
        <v>#N/A</v>
      </c>
      <c r="BW838" s="43" t="str">
        <f t="shared" si="258"/>
        <v/>
      </c>
      <c r="BX838" s="43" t="e">
        <f t="shared" si="259"/>
        <v>#N/A</v>
      </c>
      <c r="BY838" s="43" t="e">
        <f>IF(BY837&lt;'Retirement Calculator'!$B$68,BY837+1,NA())</f>
        <v>#N/A</v>
      </c>
    </row>
    <row r="839" spans="1:77">
      <c r="A839" s="44"/>
      <c r="B839" s="12" t="e">
        <f xml:space="preserve"> IF(ISERROR(F839),NA(),AI839)</f>
        <v>#N/A</v>
      </c>
      <c r="C839" s="71"/>
      <c r="D839" s="104"/>
      <c r="E839" s="99"/>
      <c r="F839" s="102" t="e">
        <f t="shared" ref="F839:F902" si="263">IF(ISERROR(G839+H839),NA(),G839+H839)</f>
        <v>#N/A</v>
      </c>
      <c r="G839" s="103" t="str">
        <f>IF(D839="","",(D839+G838)*(1+((1+'Retirement Calculator'!$B$56)^(1/12)-1)))</f>
        <v/>
      </c>
      <c r="H839" s="55" t="str">
        <f>IF(C839="","",FV((1+'Retirement Calculator'!$B$56)^(1/12)-1,AI839,-C839,,0))</f>
        <v/>
      </c>
      <c r="I839" s="71"/>
      <c r="J839" s="99"/>
      <c r="K839" s="99"/>
      <c r="L839" s="102" t="e">
        <f t="shared" ref="L839:L902" si="264">IF(ISERROR(M839+N839),NA(),M839+N839)</f>
        <v>#N/A</v>
      </c>
      <c r="M839" s="12" t="str">
        <f>IF(I839="","",FV((1+'Retirement Calculator'!$B$57)^(1/12)-1,AR839,-I839,,0))</f>
        <v/>
      </c>
      <c r="N839" s="12" t="str">
        <f>IF(J839="","",(J839+N838)*(1+((1+'Retirement Calculator'!$B$57)^(1/12)-1)))</f>
        <v/>
      </c>
      <c r="O839" s="71"/>
      <c r="P839" s="71"/>
      <c r="Q839" s="99"/>
      <c r="R839" s="69" t="e">
        <f t="shared" ref="R839:R902" si="265">IF(ISERROR(S839+T839),NA(),S839+T839)</f>
        <v>#N/A</v>
      </c>
      <c r="S839" s="12" t="str">
        <f>IF(O839="","",FV((1+'Retirement Calculator'!$B$58)^(1/12)-1,BA839,-O839,,0))</f>
        <v/>
      </c>
      <c r="T839" s="43" t="str">
        <f>IF(P839="","",(P839+T838)*(1+((1+'Retirement Calculator'!$B$58)^(1/12)-1)))</f>
        <v/>
      </c>
      <c r="U839" s="71"/>
      <c r="V839" s="99"/>
      <c r="W839" s="108" t="str">
        <f>IF(U839="","",(U839+W838)*(1+((1+'Retirement Calculator'!$C$65)^(1/12)-1)))</f>
        <v/>
      </c>
      <c r="X839" s="73">
        <f t="shared" si="260"/>
        <v>0</v>
      </c>
      <c r="Y839" s="83" t="str">
        <f>IF(ISERROR(B839),"",SUM($X$5:X839))</f>
        <v/>
      </c>
      <c r="Z839" s="73">
        <f t="shared" si="261"/>
        <v>0</v>
      </c>
      <c r="AA839" s="83" t="str">
        <f>IF(ISERROR(B839),"",IF(Z839=0,NA(),SUM($Z$5:Z839)))</f>
        <v/>
      </c>
      <c r="AB839" s="83">
        <f t="shared" si="262"/>
        <v>0</v>
      </c>
      <c r="AC839" s="83" t="str">
        <f>IF(ISERROR(B839),"",IF(AB839=0,NA(),SUM($AB$5:AB839)))</f>
        <v/>
      </c>
      <c r="AD839" s="68" t="str">
        <f>IF(ISERROR(AI839),"",IF(AG839=AG838+1,AD838*(1+'Retirement Calculator'!$B$6),AD838))</f>
        <v/>
      </c>
      <c r="AE839" s="135"/>
      <c r="AF839" s="83" t="str">
        <f>IF(AE839="","",NPER((1+'Retirement Calculator'!$B$15)/(1+'Retirement Calculator'!$B$14)-1,-12*AE839,AA839,,1))</f>
        <v/>
      </c>
      <c r="AG839" s="129" t="str">
        <f t="shared" ref="AG839:AG902" si="266">IF(ISERROR(AI839),"",IF(INT(AI838/12)-(AI838/12)=0,AG838+1,AG838))</f>
        <v/>
      </c>
      <c r="AH839" s="43" t="e">
        <f t="shared" ref="AH839:AH902" si="267">AI839</f>
        <v>#N/A</v>
      </c>
      <c r="AI839" s="43" t="e">
        <f>IF(AI838&lt;'Retirement Calculator'!$B$68,AI838+1,NA())</f>
        <v>#N/A</v>
      </c>
      <c r="AJ839" s="47" t="str">
        <f>IF(ISERROR(AI839),"",IF(AG839=AG838+1,AJ838*(1+'Retirement Calculator'!$B$67),AJ838))</f>
        <v/>
      </c>
      <c r="AK839" s="43" t="e">
        <f>IF(ISERROR(AJ839),"",FV((1+'Retirement Calculator'!$B$56)^(1/12)-1,AI839,-AJ839,,0))</f>
        <v>#N/A</v>
      </c>
      <c r="AL839" s="47">
        <f>SUM($AJ$5:AJ839)</f>
        <v>15743347.467671828</v>
      </c>
      <c r="AN839" s="43" t="str">
        <f>IF(C839="","",SUM($C$5:C839))</f>
        <v/>
      </c>
      <c r="AP839" s="43" t="str">
        <f t="shared" ref="AP839:AP902" si="268">IF(ISERROR(AR839),"",IF(INT(AR838/12)-(AR838/12)=0,AP838+1,AP838))</f>
        <v/>
      </c>
      <c r="AQ839" s="43" t="e">
        <f t="shared" ref="AQ839:AQ902" si="269">AR839</f>
        <v>#N/A</v>
      </c>
      <c r="AR839" s="43" t="e">
        <f>IF(AR838&lt;'Retirement Calculator'!$B$68,AR838+1,NA())</f>
        <v>#N/A</v>
      </c>
      <c r="AS839" s="45" t="str">
        <f>IF(ISERROR(AR839),"",IF(AP839=AP838+1,AS838*(1+'Retirement Calculator'!$B$67),AS838))</f>
        <v/>
      </c>
      <c r="AT839" s="43" t="e">
        <f>IF(ISERROR(AS839),"",FV((1+'Retirement Calculator'!$B$57)^(1/12)-1,AR839,-AS839,,0))</f>
        <v>#N/A</v>
      </c>
      <c r="AU839" s="47" t="e">
        <f>SUM($AJ$5:AS839)</f>
        <v>#N/A</v>
      </c>
      <c r="AW839" s="43" t="str">
        <f>IF(I839="","",SUM($I$5:I839))</f>
        <v/>
      </c>
      <c r="AY839" s="43" t="str">
        <f t="shared" ref="AY839:AY902" si="270">IF(ISERROR(BA839),"",IF(INT(BA838/12)-(BA838/12)=0,AY838+1,AY838))</f>
        <v/>
      </c>
      <c r="AZ839" s="43" t="e">
        <f t="shared" ref="AZ839:AZ902" si="271">BA839</f>
        <v>#N/A</v>
      </c>
      <c r="BA839" s="43" t="e">
        <f>IF(BA838&lt;'Retirement Calculator'!$B$68,BA838+1,NA())</f>
        <v>#N/A</v>
      </c>
      <c r="BB839" s="45" t="str">
        <f>IF(ISERROR(BA839),"",IF(AY839=AY838+1,BB838*(1+'Retirement Calculator'!$B$67),BB838))</f>
        <v/>
      </c>
      <c r="BC839" s="43" t="e">
        <f>IF(ISERROR(BB839),"",FV((1+'Retirement Calculator'!$B$58)^(1/12)-1,BA839,-BB839,,0))</f>
        <v>#N/A</v>
      </c>
      <c r="BD839" s="47" t="e">
        <f>SUM($AJ$5:BB839)</f>
        <v>#N/A</v>
      </c>
      <c r="BF839" s="43" t="str">
        <f>IF(O839="","",SUM($O$5:O839))</f>
        <v/>
      </c>
      <c r="BH839" s="43" t="str">
        <f t="shared" ref="BH839:BH902" si="272">IF(ISERROR(BJ839),"",IF(INT(BJ838/12)-(BJ838/12)=0,BH838+1,BH838))</f>
        <v/>
      </c>
      <c r="BI839" s="43" t="e">
        <f t="shared" ref="BI839:BI902" si="273">BJ839</f>
        <v>#N/A</v>
      </c>
      <c r="BJ839" s="43" t="e">
        <f>IF(BJ838&lt;'Retirement Calculator'!$B$68,BJ838+1,NA())</f>
        <v>#N/A</v>
      </c>
      <c r="BM839" s="43" t="str">
        <f t="shared" ref="BM839:BM902" si="274">IF(ISERROR(BO839),"",IF(INT(BO838/12)-(BO838/12)=0,BM838+1,BM838))</f>
        <v/>
      </c>
      <c r="BN839" s="43" t="e">
        <f t="shared" ref="BN839:BN902" si="275">BO839</f>
        <v>#N/A</v>
      </c>
      <c r="BO839" s="43" t="e">
        <f>IF(BO838&lt;'Retirement Calculator'!$B$68,BO838+1,NA())</f>
        <v>#N/A</v>
      </c>
      <c r="BR839" s="43" t="str">
        <f t="shared" ref="BR839:BR902" si="276">IF(ISERROR(BT839),"",IF(INT(BT838/12)-(BT838/12)=0,BR838+1,BR838))</f>
        <v/>
      </c>
      <c r="BS839" s="43" t="e">
        <f t="shared" ref="BS839:BS902" si="277">BT839</f>
        <v>#N/A</v>
      </c>
      <c r="BT839" s="43" t="e">
        <f>IF(BT838&lt;'Retirement Calculator'!$B$68,BT838+1,NA())</f>
        <v>#N/A</v>
      </c>
      <c r="BW839" s="43" t="str">
        <f t="shared" ref="BW839:BW902" si="278">IF(ISERROR(BY839),"",IF(INT(BY838/12)-(BY838/12)=0,BW838+1,BW838))</f>
        <v/>
      </c>
      <c r="BX839" s="43" t="e">
        <f t="shared" ref="BX839:BX902" si="279">BY839</f>
        <v>#N/A</v>
      </c>
      <c r="BY839" s="43" t="e">
        <f>IF(BY838&lt;'Retirement Calculator'!$B$68,BY838+1,NA())</f>
        <v>#N/A</v>
      </c>
    </row>
    <row r="840" spans="1:77">
      <c r="A840" s="44"/>
      <c r="B840" s="12" t="e">
        <f xml:space="preserve"> IF(ISERROR(F840),NA(),AI840)</f>
        <v>#N/A</v>
      </c>
      <c r="C840" s="71"/>
      <c r="D840" s="104"/>
      <c r="E840" s="99"/>
      <c r="F840" s="102" t="e">
        <f t="shared" si="263"/>
        <v>#N/A</v>
      </c>
      <c r="G840" s="103" t="str">
        <f>IF(D840="","",(D840+G839)*(1+((1+'Retirement Calculator'!$B$56)^(1/12)-1)))</f>
        <v/>
      </c>
      <c r="H840" s="55" t="str">
        <f>IF(C840="","",FV((1+'Retirement Calculator'!$B$56)^(1/12)-1,AI840,-C840,,0))</f>
        <v/>
      </c>
      <c r="I840" s="71"/>
      <c r="J840" s="99"/>
      <c r="K840" s="99"/>
      <c r="L840" s="102" t="e">
        <f t="shared" si="264"/>
        <v>#N/A</v>
      </c>
      <c r="M840" s="12" t="str">
        <f>IF(I840="","",FV((1+'Retirement Calculator'!$B$57)^(1/12)-1,AR840,-I840,,0))</f>
        <v/>
      </c>
      <c r="N840" s="12" t="str">
        <f>IF(J840="","",(J840+N839)*(1+((1+'Retirement Calculator'!$B$57)^(1/12)-1)))</f>
        <v/>
      </c>
      <c r="O840" s="71"/>
      <c r="P840" s="71"/>
      <c r="Q840" s="99"/>
      <c r="R840" s="69" t="e">
        <f t="shared" si="265"/>
        <v>#N/A</v>
      </c>
      <c r="S840" s="12" t="str">
        <f>IF(O840="","",FV((1+'Retirement Calculator'!$B$58)^(1/12)-1,BA840,-O840,,0))</f>
        <v/>
      </c>
      <c r="T840" s="43" t="str">
        <f>IF(P840="","",(P840+T839)*(1+((1+'Retirement Calculator'!$B$58)^(1/12)-1)))</f>
        <v/>
      </c>
      <c r="U840" s="71"/>
      <c r="V840" s="99"/>
      <c r="W840" s="108" t="str">
        <f>IF(U840="","",(U840+W839)*(1+((1+'Retirement Calculator'!$C$65)^(1/12)-1)))</f>
        <v/>
      </c>
      <c r="X840" s="73">
        <f t="shared" si="260"/>
        <v>0</v>
      </c>
      <c r="Y840" s="83" t="str">
        <f>IF(ISERROR(B840),"",SUM($X$5:X840))</f>
        <v/>
      </c>
      <c r="Z840" s="73">
        <f t="shared" si="261"/>
        <v>0</v>
      </c>
      <c r="AA840" s="83" t="str">
        <f>IF(ISERROR(B840),"",IF(Z840=0,NA(),SUM($Z$5:Z840)))</f>
        <v/>
      </c>
      <c r="AB840" s="83">
        <f t="shared" si="262"/>
        <v>0</v>
      </c>
      <c r="AC840" s="83" t="str">
        <f>IF(ISERROR(B840),"",IF(AB840=0,NA(),SUM($AB$5:AB840)))</f>
        <v/>
      </c>
      <c r="AD840" s="68" t="str">
        <f>IF(ISERROR(AI840),"",IF(AG840=AG839+1,AD839*(1+'Retirement Calculator'!$B$6),AD839))</f>
        <v/>
      </c>
      <c r="AE840" s="135"/>
      <c r="AF840" s="83" t="str">
        <f>IF(AE840="","",NPER((1+'Retirement Calculator'!$B$15)/(1+'Retirement Calculator'!$B$14)-1,-12*AE840,AA840,,1))</f>
        <v/>
      </c>
      <c r="AG840" s="129" t="str">
        <f t="shared" si="266"/>
        <v/>
      </c>
      <c r="AH840" s="43" t="e">
        <f t="shared" si="267"/>
        <v>#N/A</v>
      </c>
      <c r="AI840" s="43" t="e">
        <f>IF(AI839&lt;'Retirement Calculator'!$B$68,AI839+1,NA())</f>
        <v>#N/A</v>
      </c>
      <c r="AJ840" s="47" t="str">
        <f>IF(ISERROR(AI840),"",IF(AG840=AG839+1,AJ839*(1+'Retirement Calculator'!$B$67),AJ839))</f>
        <v/>
      </c>
      <c r="AK840" s="43" t="e">
        <f>IF(ISERROR(AJ840),"",FV((1+'Retirement Calculator'!$B$56)^(1/12)-1,AI840,-AJ840,,0))</f>
        <v>#N/A</v>
      </c>
      <c r="AL840" s="47">
        <f>SUM($AJ$5:AJ840)</f>
        <v>15743347.467671828</v>
      </c>
      <c r="AN840" s="43" t="str">
        <f>IF(C840="","",SUM($C$5:C840))</f>
        <v/>
      </c>
      <c r="AP840" s="43" t="str">
        <f t="shared" si="268"/>
        <v/>
      </c>
      <c r="AQ840" s="43" t="e">
        <f t="shared" si="269"/>
        <v>#N/A</v>
      </c>
      <c r="AR840" s="43" t="e">
        <f>IF(AR839&lt;'Retirement Calculator'!$B$68,AR839+1,NA())</f>
        <v>#N/A</v>
      </c>
      <c r="AS840" s="45" t="str">
        <f>IF(ISERROR(AR840),"",IF(AP840=AP839+1,AS839*(1+'Retirement Calculator'!$B$67),AS839))</f>
        <v/>
      </c>
      <c r="AT840" s="43" t="e">
        <f>IF(ISERROR(AS840),"",FV((1+'Retirement Calculator'!$B$57)^(1/12)-1,AR840,-AS840,,0))</f>
        <v>#N/A</v>
      </c>
      <c r="AU840" s="47" t="e">
        <f>SUM($AJ$5:AS840)</f>
        <v>#N/A</v>
      </c>
      <c r="AW840" s="43" t="str">
        <f>IF(I840="","",SUM($I$5:I840))</f>
        <v/>
      </c>
      <c r="AY840" s="43" t="str">
        <f t="shared" si="270"/>
        <v/>
      </c>
      <c r="AZ840" s="43" t="e">
        <f t="shared" si="271"/>
        <v>#N/A</v>
      </c>
      <c r="BA840" s="43" t="e">
        <f>IF(BA839&lt;'Retirement Calculator'!$B$68,BA839+1,NA())</f>
        <v>#N/A</v>
      </c>
      <c r="BB840" s="45" t="str">
        <f>IF(ISERROR(BA840),"",IF(AY840=AY839+1,BB839*(1+'Retirement Calculator'!$B$67),BB839))</f>
        <v/>
      </c>
      <c r="BC840" s="43" t="e">
        <f>IF(ISERROR(BB840),"",FV((1+'Retirement Calculator'!$B$58)^(1/12)-1,BA840,-BB840,,0))</f>
        <v>#N/A</v>
      </c>
      <c r="BD840" s="47" t="e">
        <f>SUM($AJ$5:BB840)</f>
        <v>#N/A</v>
      </c>
      <c r="BF840" s="43" t="str">
        <f>IF(O840="","",SUM($O$5:O840))</f>
        <v/>
      </c>
      <c r="BH840" s="43" t="str">
        <f t="shared" si="272"/>
        <v/>
      </c>
      <c r="BI840" s="43" t="e">
        <f t="shared" si="273"/>
        <v>#N/A</v>
      </c>
      <c r="BJ840" s="43" t="e">
        <f>IF(BJ839&lt;'Retirement Calculator'!$B$68,BJ839+1,NA())</f>
        <v>#N/A</v>
      </c>
      <c r="BM840" s="43" t="str">
        <f t="shared" si="274"/>
        <v/>
      </c>
      <c r="BN840" s="43" t="e">
        <f t="shared" si="275"/>
        <v>#N/A</v>
      </c>
      <c r="BO840" s="43" t="e">
        <f>IF(BO839&lt;'Retirement Calculator'!$B$68,BO839+1,NA())</f>
        <v>#N/A</v>
      </c>
      <c r="BR840" s="43" t="str">
        <f t="shared" si="276"/>
        <v/>
      </c>
      <c r="BS840" s="43" t="e">
        <f t="shared" si="277"/>
        <v>#N/A</v>
      </c>
      <c r="BT840" s="43" t="e">
        <f>IF(BT839&lt;'Retirement Calculator'!$B$68,BT839+1,NA())</f>
        <v>#N/A</v>
      </c>
      <c r="BW840" s="43" t="str">
        <f t="shared" si="278"/>
        <v/>
      </c>
      <c r="BX840" s="43" t="e">
        <f t="shared" si="279"/>
        <v>#N/A</v>
      </c>
      <c r="BY840" s="43" t="e">
        <f>IF(BY839&lt;'Retirement Calculator'!$B$68,BY839+1,NA())</f>
        <v>#N/A</v>
      </c>
    </row>
    <row r="841" spans="1:77">
      <c r="A841" s="44"/>
      <c r="B841" s="12" t="e">
        <f xml:space="preserve"> IF(ISERROR(F841),NA(),AI841)</f>
        <v>#N/A</v>
      </c>
      <c r="C841" s="71"/>
      <c r="D841" s="104"/>
      <c r="E841" s="99"/>
      <c r="F841" s="102" t="e">
        <f t="shared" si="263"/>
        <v>#N/A</v>
      </c>
      <c r="G841" s="103" t="str">
        <f>IF(D841="","",(D841+G840)*(1+((1+'Retirement Calculator'!$B$56)^(1/12)-1)))</f>
        <v/>
      </c>
      <c r="H841" s="55" t="str">
        <f>IF(C841="","",FV((1+'Retirement Calculator'!$B$56)^(1/12)-1,AI841,-C841,,0))</f>
        <v/>
      </c>
      <c r="I841" s="71"/>
      <c r="J841" s="99"/>
      <c r="K841" s="99"/>
      <c r="L841" s="102" t="e">
        <f t="shared" si="264"/>
        <v>#N/A</v>
      </c>
      <c r="M841" s="12" t="str">
        <f>IF(I841="","",FV((1+'Retirement Calculator'!$B$57)^(1/12)-1,AR841,-I841,,0))</f>
        <v/>
      </c>
      <c r="N841" s="12" t="str">
        <f>IF(J841="","",(J841+N840)*(1+((1+'Retirement Calculator'!$B$57)^(1/12)-1)))</f>
        <v/>
      </c>
      <c r="O841" s="71"/>
      <c r="P841" s="71"/>
      <c r="Q841" s="99"/>
      <c r="R841" s="69" t="e">
        <f t="shared" si="265"/>
        <v>#N/A</v>
      </c>
      <c r="S841" s="12" t="str">
        <f>IF(O841="","",FV((1+'Retirement Calculator'!$B$58)^(1/12)-1,BA841,-O841,,0))</f>
        <v/>
      </c>
      <c r="T841" s="43" t="str">
        <f>IF(P841="","",(P841+T840)*(1+((1+'Retirement Calculator'!$B$58)^(1/12)-1)))</f>
        <v/>
      </c>
      <c r="U841" s="71"/>
      <c r="V841" s="99"/>
      <c r="W841" s="108" t="str">
        <f>IF(U841="","",(U841+W840)*(1+((1+'Retirement Calculator'!$C$65)^(1/12)-1)))</f>
        <v/>
      </c>
      <c r="X841" s="73">
        <f t="shared" si="260"/>
        <v>0</v>
      </c>
      <c r="Y841" s="83" t="str">
        <f>IF(ISERROR(B841),"",SUM($X$5:X841))</f>
        <v/>
      </c>
      <c r="Z841" s="73">
        <f t="shared" si="261"/>
        <v>0</v>
      </c>
      <c r="AA841" s="83" t="str">
        <f>IF(ISERROR(B841),"",IF(Z841=0,NA(),SUM($Z$5:Z841)))</f>
        <v/>
      </c>
      <c r="AB841" s="83">
        <f t="shared" si="262"/>
        <v>0</v>
      </c>
      <c r="AC841" s="83" t="str">
        <f>IF(ISERROR(B841),"",IF(AB841=0,NA(),SUM($AB$5:AB841)))</f>
        <v/>
      </c>
      <c r="AD841" s="68" t="str">
        <f>IF(ISERROR(AI841),"",IF(AG841=AG840+1,AD840*(1+'Retirement Calculator'!$B$6),AD840))</f>
        <v/>
      </c>
      <c r="AE841" s="135"/>
      <c r="AF841" s="83" t="str">
        <f>IF(AE841="","",NPER((1+'Retirement Calculator'!$B$15)/(1+'Retirement Calculator'!$B$14)-1,-12*AE841,AA841,,1))</f>
        <v/>
      </c>
      <c r="AG841" s="129" t="str">
        <f t="shared" si="266"/>
        <v/>
      </c>
      <c r="AH841" s="43" t="e">
        <f t="shared" si="267"/>
        <v>#N/A</v>
      </c>
      <c r="AI841" s="43" t="e">
        <f>IF(AI840&lt;'Retirement Calculator'!$B$68,AI840+1,NA())</f>
        <v>#N/A</v>
      </c>
      <c r="AJ841" s="47" t="str">
        <f>IF(ISERROR(AI841),"",IF(AG841=AG840+1,AJ840*(1+'Retirement Calculator'!$B$67),AJ840))</f>
        <v/>
      </c>
      <c r="AK841" s="43" t="e">
        <f>IF(ISERROR(AJ841),"",FV((1+'Retirement Calculator'!$B$56)^(1/12)-1,AI841,-AJ841,,0))</f>
        <v>#N/A</v>
      </c>
      <c r="AL841" s="47">
        <f>SUM($AJ$5:AJ841)</f>
        <v>15743347.467671828</v>
      </c>
      <c r="AN841" s="43" t="str">
        <f>IF(C841="","",SUM($C$5:C841))</f>
        <v/>
      </c>
      <c r="AP841" s="43" t="str">
        <f t="shared" si="268"/>
        <v/>
      </c>
      <c r="AQ841" s="43" t="e">
        <f t="shared" si="269"/>
        <v>#N/A</v>
      </c>
      <c r="AR841" s="43" t="e">
        <f>IF(AR840&lt;'Retirement Calculator'!$B$68,AR840+1,NA())</f>
        <v>#N/A</v>
      </c>
      <c r="AS841" s="45" t="str">
        <f>IF(ISERROR(AR841),"",IF(AP841=AP840+1,AS840*(1+'Retirement Calculator'!$B$67),AS840))</f>
        <v/>
      </c>
      <c r="AT841" s="43" t="e">
        <f>IF(ISERROR(AS841),"",FV((1+'Retirement Calculator'!$B$57)^(1/12)-1,AR841,-AS841,,0))</f>
        <v>#N/A</v>
      </c>
      <c r="AU841" s="47" t="e">
        <f>SUM($AJ$5:AS841)</f>
        <v>#N/A</v>
      </c>
      <c r="AW841" s="43" t="str">
        <f>IF(I841="","",SUM($I$5:I841))</f>
        <v/>
      </c>
      <c r="AY841" s="43" t="str">
        <f t="shared" si="270"/>
        <v/>
      </c>
      <c r="AZ841" s="43" t="e">
        <f t="shared" si="271"/>
        <v>#N/A</v>
      </c>
      <c r="BA841" s="43" t="e">
        <f>IF(BA840&lt;'Retirement Calculator'!$B$68,BA840+1,NA())</f>
        <v>#N/A</v>
      </c>
      <c r="BB841" s="45" t="str">
        <f>IF(ISERROR(BA841),"",IF(AY841=AY840+1,BB840*(1+'Retirement Calculator'!$B$67),BB840))</f>
        <v/>
      </c>
      <c r="BC841" s="43" t="e">
        <f>IF(ISERROR(BB841),"",FV((1+'Retirement Calculator'!$B$58)^(1/12)-1,BA841,-BB841,,0))</f>
        <v>#N/A</v>
      </c>
      <c r="BD841" s="47" t="e">
        <f>SUM($AJ$5:BB841)</f>
        <v>#N/A</v>
      </c>
      <c r="BF841" s="43" t="str">
        <f>IF(O841="","",SUM($O$5:O841))</f>
        <v/>
      </c>
      <c r="BH841" s="43" t="str">
        <f t="shared" si="272"/>
        <v/>
      </c>
      <c r="BI841" s="43" t="e">
        <f t="shared" si="273"/>
        <v>#N/A</v>
      </c>
      <c r="BJ841" s="43" t="e">
        <f>IF(BJ840&lt;'Retirement Calculator'!$B$68,BJ840+1,NA())</f>
        <v>#N/A</v>
      </c>
      <c r="BM841" s="43" t="str">
        <f t="shared" si="274"/>
        <v/>
      </c>
      <c r="BN841" s="43" t="e">
        <f t="shared" si="275"/>
        <v>#N/A</v>
      </c>
      <c r="BO841" s="43" t="e">
        <f>IF(BO840&lt;'Retirement Calculator'!$B$68,BO840+1,NA())</f>
        <v>#N/A</v>
      </c>
      <c r="BR841" s="43" t="str">
        <f t="shared" si="276"/>
        <v/>
      </c>
      <c r="BS841" s="43" t="e">
        <f t="shared" si="277"/>
        <v>#N/A</v>
      </c>
      <c r="BT841" s="43" t="e">
        <f>IF(BT840&lt;'Retirement Calculator'!$B$68,BT840+1,NA())</f>
        <v>#N/A</v>
      </c>
      <c r="BW841" s="43" t="str">
        <f t="shared" si="278"/>
        <v/>
      </c>
      <c r="BX841" s="43" t="e">
        <f t="shared" si="279"/>
        <v>#N/A</v>
      </c>
      <c r="BY841" s="43" t="e">
        <f>IF(BY840&lt;'Retirement Calculator'!$B$68,BY840+1,NA())</f>
        <v>#N/A</v>
      </c>
    </row>
    <row r="842" spans="1:77">
      <c r="A842" s="44"/>
      <c r="B842" s="12" t="e">
        <f xml:space="preserve"> IF(ISERROR(F842),NA(),AI842)</f>
        <v>#N/A</v>
      </c>
      <c r="C842" s="71"/>
      <c r="D842" s="104"/>
      <c r="E842" s="99"/>
      <c r="F842" s="102" t="e">
        <f t="shared" si="263"/>
        <v>#N/A</v>
      </c>
      <c r="G842" s="103" t="str">
        <f>IF(D842="","",(D842+G841)*(1+((1+'Retirement Calculator'!$B$56)^(1/12)-1)))</f>
        <v/>
      </c>
      <c r="H842" s="55" t="str">
        <f>IF(C842="","",FV((1+'Retirement Calculator'!$B$56)^(1/12)-1,AI842,-C842,,0))</f>
        <v/>
      </c>
      <c r="I842" s="71"/>
      <c r="J842" s="99"/>
      <c r="K842" s="99"/>
      <c r="L842" s="102" t="e">
        <f t="shared" si="264"/>
        <v>#N/A</v>
      </c>
      <c r="M842" s="12" t="str">
        <f>IF(I842="","",FV((1+'Retirement Calculator'!$B$57)^(1/12)-1,AR842,-I842,,0))</f>
        <v/>
      </c>
      <c r="N842" s="12" t="str">
        <f>IF(J842="","",(J842+N841)*(1+((1+'Retirement Calculator'!$B$57)^(1/12)-1)))</f>
        <v/>
      </c>
      <c r="O842" s="71"/>
      <c r="P842" s="71"/>
      <c r="Q842" s="99"/>
      <c r="R842" s="69" t="e">
        <f t="shared" si="265"/>
        <v>#N/A</v>
      </c>
      <c r="S842" s="12" t="str">
        <f>IF(O842="","",FV((1+'Retirement Calculator'!$B$58)^(1/12)-1,BA842,-O842,,0))</f>
        <v/>
      </c>
      <c r="T842" s="43" t="str">
        <f>IF(P842="","",(P842+T841)*(1+((1+'Retirement Calculator'!$B$58)^(1/12)-1)))</f>
        <v/>
      </c>
      <c r="U842" s="71"/>
      <c r="V842" s="99"/>
      <c r="W842" s="108" t="str">
        <f>IF(U842="","",(U842+W841)*(1+((1+'Retirement Calculator'!$C$65)^(1/12)-1)))</f>
        <v/>
      </c>
      <c r="X842" s="73">
        <f t="shared" si="260"/>
        <v>0</v>
      </c>
      <c r="Y842" s="83" t="str">
        <f>IF(ISERROR(B842),"",SUM($X$5:X842))</f>
        <v/>
      </c>
      <c r="Z842" s="73">
        <f t="shared" si="261"/>
        <v>0</v>
      </c>
      <c r="AA842" s="83" t="str">
        <f>IF(ISERROR(B842),"",IF(Z842=0,NA(),SUM($Z$5:Z842)))</f>
        <v/>
      </c>
      <c r="AB842" s="83">
        <f t="shared" si="262"/>
        <v>0</v>
      </c>
      <c r="AC842" s="83" t="str">
        <f>IF(ISERROR(B842),"",IF(AB842=0,NA(),SUM($AB$5:AB842)))</f>
        <v/>
      </c>
      <c r="AD842" s="68" t="str">
        <f>IF(ISERROR(AI842),"",IF(AG842=AG841+1,AD841*(1+'Retirement Calculator'!$B$6),AD841))</f>
        <v/>
      </c>
      <c r="AE842" s="135"/>
      <c r="AF842" s="83" t="str">
        <f>IF(AE842="","",NPER((1+'Retirement Calculator'!$B$15)/(1+'Retirement Calculator'!$B$14)-1,-12*AE842,AA842,,1))</f>
        <v/>
      </c>
      <c r="AG842" s="129" t="str">
        <f t="shared" si="266"/>
        <v/>
      </c>
      <c r="AH842" s="43" t="e">
        <f t="shared" si="267"/>
        <v>#N/A</v>
      </c>
      <c r="AI842" s="43" t="e">
        <f>IF(AI841&lt;'Retirement Calculator'!$B$68,AI841+1,NA())</f>
        <v>#N/A</v>
      </c>
      <c r="AJ842" s="47" t="str">
        <f>IF(ISERROR(AI842),"",IF(AG842=AG841+1,AJ841*(1+'Retirement Calculator'!$B$67),AJ841))</f>
        <v/>
      </c>
      <c r="AK842" s="43" t="e">
        <f>IF(ISERROR(AJ842),"",FV((1+'Retirement Calculator'!$B$56)^(1/12)-1,AI842,-AJ842,,0))</f>
        <v>#N/A</v>
      </c>
      <c r="AL842" s="47">
        <f>SUM($AJ$5:AJ842)</f>
        <v>15743347.467671828</v>
      </c>
      <c r="AN842" s="43" t="str">
        <f>IF(C842="","",SUM($C$5:C842))</f>
        <v/>
      </c>
      <c r="AP842" s="43" t="str">
        <f t="shared" si="268"/>
        <v/>
      </c>
      <c r="AQ842" s="43" t="e">
        <f t="shared" si="269"/>
        <v>#N/A</v>
      </c>
      <c r="AR842" s="43" t="e">
        <f>IF(AR841&lt;'Retirement Calculator'!$B$68,AR841+1,NA())</f>
        <v>#N/A</v>
      </c>
      <c r="AS842" s="45" t="str">
        <f>IF(ISERROR(AR842),"",IF(AP842=AP841+1,AS841*(1+'Retirement Calculator'!$B$67),AS841))</f>
        <v/>
      </c>
      <c r="AT842" s="43" t="e">
        <f>IF(ISERROR(AS842),"",FV((1+'Retirement Calculator'!$B$57)^(1/12)-1,AR842,-AS842,,0))</f>
        <v>#N/A</v>
      </c>
      <c r="AU842" s="47" t="e">
        <f>SUM($AJ$5:AS842)</f>
        <v>#N/A</v>
      </c>
      <c r="AW842" s="43" t="str">
        <f>IF(I842="","",SUM($I$5:I842))</f>
        <v/>
      </c>
      <c r="AY842" s="43" t="str">
        <f t="shared" si="270"/>
        <v/>
      </c>
      <c r="AZ842" s="43" t="e">
        <f t="shared" si="271"/>
        <v>#N/A</v>
      </c>
      <c r="BA842" s="43" t="e">
        <f>IF(BA841&lt;'Retirement Calculator'!$B$68,BA841+1,NA())</f>
        <v>#N/A</v>
      </c>
      <c r="BB842" s="45" t="str">
        <f>IF(ISERROR(BA842),"",IF(AY842=AY841+1,BB841*(1+'Retirement Calculator'!$B$67),BB841))</f>
        <v/>
      </c>
      <c r="BC842" s="43" t="e">
        <f>IF(ISERROR(BB842),"",FV((1+'Retirement Calculator'!$B$58)^(1/12)-1,BA842,-BB842,,0))</f>
        <v>#N/A</v>
      </c>
      <c r="BD842" s="47" t="e">
        <f>SUM($AJ$5:BB842)</f>
        <v>#N/A</v>
      </c>
      <c r="BF842" s="43" t="str">
        <f>IF(O842="","",SUM($O$5:O842))</f>
        <v/>
      </c>
      <c r="BH842" s="43" t="str">
        <f t="shared" si="272"/>
        <v/>
      </c>
      <c r="BI842" s="43" t="e">
        <f t="shared" si="273"/>
        <v>#N/A</v>
      </c>
      <c r="BJ842" s="43" t="e">
        <f>IF(BJ841&lt;'Retirement Calculator'!$B$68,BJ841+1,NA())</f>
        <v>#N/A</v>
      </c>
      <c r="BM842" s="43" t="str">
        <f t="shared" si="274"/>
        <v/>
      </c>
      <c r="BN842" s="43" t="e">
        <f t="shared" si="275"/>
        <v>#N/A</v>
      </c>
      <c r="BO842" s="43" t="e">
        <f>IF(BO841&lt;'Retirement Calculator'!$B$68,BO841+1,NA())</f>
        <v>#N/A</v>
      </c>
      <c r="BR842" s="43" t="str">
        <f t="shared" si="276"/>
        <v/>
      </c>
      <c r="BS842" s="43" t="e">
        <f t="shared" si="277"/>
        <v>#N/A</v>
      </c>
      <c r="BT842" s="43" t="e">
        <f>IF(BT841&lt;'Retirement Calculator'!$B$68,BT841+1,NA())</f>
        <v>#N/A</v>
      </c>
      <c r="BW842" s="43" t="str">
        <f t="shared" si="278"/>
        <v/>
      </c>
      <c r="BX842" s="43" t="e">
        <f t="shared" si="279"/>
        <v>#N/A</v>
      </c>
      <c r="BY842" s="43" t="e">
        <f>IF(BY841&lt;'Retirement Calculator'!$B$68,BY841+1,NA())</f>
        <v>#N/A</v>
      </c>
    </row>
    <row r="843" spans="1:77">
      <c r="A843" s="44"/>
      <c r="B843" s="12" t="e">
        <f xml:space="preserve"> IF(ISERROR(F843),NA(),AI843)</f>
        <v>#N/A</v>
      </c>
      <c r="C843" s="71"/>
      <c r="D843" s="104"/>
      <c r="E843" s="99"/>
      <c r="F843" s="102" t="e">
        <f t="shared" si="263"/>
        <v>#N/A</v>
      </c>
      <c r="G843" s="103" t="str">
        <f>IF(D843="","",(D843+G842)*(1+((1+'Retirement Calculator'!$B$56)^(1/12)-1)))</f>
        <v/>
      </c>
      <c r="H843" s="55" t="str">
        <f>IF(C843="","",FV((1+'Retirement Calculator'!$B$56)^(1/12)-1,AI843,-C843,,0))</f>
        <v/>
      </c>
      <c r="I843" s="71"/>
      <c r="J843" s="99"/>
      <c r="K843" s="99"/>
      <c r="L843" s="102" t="e">
        <f t="shared" si="264"/>
        <v>#N/A</v>
      </c>
      <c r="M843" s="12" t="str">
        <f>IF(I843="","",FV((1+'Retirement Calculator'!$B$57)^(1/12)-1,AR843,-I843,,0))</f>
        <v/>
      </c>
      <c r="N843" s="12" t="str">
        <f>IF(J843="","",(J843+N842)*(1+((1+'Retirement Calculator'!$B$57)^(1/12)-1)))</f>
        <v/>
      </c>
      <c r="O843" s="71"/>
      <c r="P843" s="71"/>
      <c r="Q843" s="99"/>
      <c r="R843" s="69" t="e">
        <f t="shared" si="265"/>
        <v>#N/A</v>
      </c>
      <c r="S843" s="12" t="str">
        <f>IF(O843="","",FV((1+'Retirement Calculator'!$B$58)^(1/12)-1,BA843,-O843,,0))</f>
        <v/>
      </c>
      <c r="T843" s="43" t="str">
        <f>IF(P843="","",(P843+T842)*(1+((1+'Retirement Calculator'!$B$58)^(1/12)-1)))</f>
        <v/>
      </c>
      <c r="U843" s="71"/>
      <c r="V843" s="99"/>
      <c r="W843" s="108" t="str">
        <f>IF(U843="","",(U843+W842)*(1+((1+'Retirement Calculator'!$C$65)^(1/12)-1)))</f>
        <v/>
      </c>
      <c r="X843" s="73">
        <f t="shared" si="260"/>
        <v>0</v>
      </c>
      <c r="Y843" s="83" t="str">
        <f>IF(ISERROR(B843),"",SUM($X$5:X843))</f>
        <v/>
      </c>
      <c r="Z843" s="73">
        <f t="shared" si="261"/>
        <v>0</v>
      </c>
      <c r="AA843" s="83" t="str">
        <f>IF(ISERROR(B843),"",IF(Z843=0,NA(),SUM($Z$5:Z843)))</f>
        <v/>
      </c>
      <c r="AB843" s="83">
        <f t="shared" si="262"/>
        <v>0</v>
      </c>
      <c r="AC843" s="83" t="str">
        <f>IF(ISERROR(B843),"",IF(AB843=0,NA(),SUM($AB$5:AB843)))</f>
        <v/>
      </c>
      <c r="AD843" s="68" t="str">
        <f>IF(ISERROR(AI843),"",IF(AG843=AG842+1,AD842*(1+'Retirement Calculator'!$B$6),AD842))</f>
        <v/>
      </c>
      <c r="AE843" s="135"/>
      <c r="AF843" s="83" t="str">
        <f>IF(AE843="","",NPER((1+'Retirement Calculator'!$B$15)/(1+'Retirement Calculator'!$B$14)-1,-12*AE843,AA843,,1))</f>
        <v/>
      </c>
      <c r="AG843" s="129" t="str">
        <f t="shared" si="266"/>
        <v/>
      </c>
      <c r="AH843" s="43" t="e">
        <f t="shared" si="267"/>
        <v>#N/A</v>
      </c>
      <c r="AI843" s="43" t="e">
        <f>IF(AI842&lt;'Retirement Calculator'!$B$68,AI842+1,NA())</f>
        <v>#N/A</v>
      </c>
      <c r="AJ843" s="47" t="str">
        <f>IF(ISERROR(AI843),"",IF(AG843=AG842+1,AJ842*(1+'Retirement Calculator'!$B$67),AJ842))</f>
        <v/>
      </c>
      <c r="AK843" s="43" t="e">
        <f>IF(ISERROR(AJ843),"",FV((1+'Retirement Calculator'!$B$56)^(1/12)-1,AI843,-AJ843,,0))</f>
        <v>#N/A</v>
      </c>
      <c r="AL843" s="47">
        <f>SUM($AJ$5:AJ843)</f>
        <v>15743347.467671828</v>
      </c>
      <c r="AN843" s="43" t="str">
        <f>IF(C843="","",SUM($C$5:C843))</f>
        <v/>
      </c>
      <c r="AP843" s="43" t="str">
        <f t="shared" si="268"/>
        <v/>
      </c>
      <c r="AQ843" s="43" t="e">
        <f t="shared" si="269"/>
        <v>#N/A</v>
      </c>
      <c r="AR843" s="43" t="e">
        <f>IF(AR842&lt;'Retirement Calculator'!$B$68,AR842+1,NA())</f>
        <v>#N/A</v>
      </c>
      <c r="AS843" s="45" t="str">
        <f>IF(ISERROR(AR843),"",IF(AP843=AP842+1,AS842*(1+'Retirement Calculator'!$B$67),AS842))</f>
        <v/>
      </c>
      <c r="AT843" s="43" t="e">
        <f>IF(ISERROR(AS843),"",FV((1+'Retirement Calculator'!$B$57)^(1/12)-1,AR843,-AS843,,0))</f>
        <v>#N/A</v>
      </c>
      <c r="AU843" s="47" t="e">
        <f>SUM($AJ$5:AS843)</f>
        <v>#N/A</v>
      </c>
      <c r="AW843" s="43" t="str">
        <f>IF(I843="","",SUM($I$5:I843))</f>
        <v/>
      </c>
      <c r="AY843" s="43" t="str">
        <f t="shared" si="270"/>
        <v/>
      </c>
      <c r="AZ843" s="43" t="e">
        <f t="shared" si="271"/>
        <v>#N/A</v>
      </c>
      <c r="BA843" s="43" t="e">
        <f>IF(BA842&lt;'Retirement Calculator'!$B$68,BA842+1,NA())</f>
        <v>#N/A</v>
      </c>
      <c r="BB843" s="45" t="str">
        <f>IF(ISERROR(BA843),"",IF(AY843=AY842+1,BB842*(1+'Retirement Calculator'!$B$67),BB842))</f>
        <v/>
      </c>
      <c r="BC843" s="43" t="e">
        <f>IF(ISERROR(BB843),"",FV((1+'Retirement Calculator'!$B$58)^(1/12)-1,BA843,-BB843,,0))</f>
        <v>#N/A</v>
      </c>
      <c r="BD843" s="47" t="e">
        <f>SUM($AJ$5:BB843)</f>
        <v>#N/A</v>
      </c>
      <c r="BF843" s="43" t="str">
        <f>IF(O843="","",SUM($O$5:O843))</f>
        <v/>
      </c>
      <c r="BH843" s="43" t="str">
        <f t="shared" si="272"/>
        <v/>
      </c>
      <c r="BI843" s="43" t="e">
        <f t="shared" si="273"/>
        <v>#N/A</v>
      </c>
      <c r="BJ843" s="43" t="e">
        <f>IF(BJ842&lt;'Retirement Calculator'!$B$68,BJ842+1,NA())</f>
        <v>#N/A</v>
      </c>
      <c r="BM843" s="43" t="str">
        <f t="shared" si="274"/>
        <v/>
      </c>
      <c r="BN843" s="43" t="e">
        <f t="shared" si="275"/>
        <v>#N/A</v>
      </c>
      <c r="BO843" s="43" t="e">
        <f>IF(BO842&lt;'Retirement Calculator'!$B$68,BO842+1,NA())</f>
        <v>#N/A</v>
      </c>
      <c r="BR843" s="43" t="str">
        <f t="shared" si="276"/>
        <v/>
      </c>
      <c r="BS843" s="43" t="e">
        <f t="shared" si="277"/>
        <v>#N/A</v>
      </c>
      <c r="BT843" s="43" t="e">
        <f>IF(BT842&lt;'Retirement Calculator'!$B$68,BT842+1,NA())</f>
        <v>#N/A</v>
      </c>
      <c r="BW843" s="43" t="str">
        <f t="shared" si="278"/>
        <v/>
      </c>
      <c r="BX843" s="43" t="e">
        <f t="shared" si="279"/>
        <v>#N/A</v>
      </c>
      <c r="BY843" s="43" t="e">
        <f>IF(BY842&lt;'Retirement Calculator'!$B$68,BY842+1,NA())</f>
        <v>#N/A</v>
      </c>
    </row>
    <row r="844" spans="1:77">
      <c r="A844" s="44"/>
      <c r="B844" s="12" t="e">
        <f xml:space="preserve"> IF(ISERROR(F844),NA(),AI844)</f>
        <v>#N/A</v>
      </c>
      <c r="C844" s="71"/>
      <c r="D844" s="104"/>
      <c r="E844" s="99"/>
      <c r="F844" s="102" t="e">
        <f t="shared" si="263"/>
        <v>#N/A</v>
      </c>
      <c r="G844" s="103" t="str">
        <f>IF(D844="","",(D844+G843)*(1+((1+'Retirement Calculator'!$B$56)^(1/12)-1)))</f>
        <v/>
      </c>
      <c r="H844" s="55" t="str">
        <f>IF(C844="","",FV((1+'Retirement Calculator'!$B$56)^(1/12)-1,AI844,-C844,,0))</f>
        <v/>
      </c>
      <c r="I844" s="71"/>
      <c r="J844" s="99"/>
      <c r="K844" s="99"/>
      <c r="L844" s="102" t="e">
        <f t="shared" si="264"/>
        <v>#N/A</v>
      </c>
      <c r="M844" s="12" t="str">
        <f>IF(I844="","",FV((1+'Retirement Calculator'!$B$57)^(1/12)-1,AR844,-I844,,0))</f>
        <v/>
      </c>
      <c r="N844" s="12" t="str">
        <f>IF(J844="","",(J844+N843)*(1+((1+'Retirement Calculator'!$B$57)^(1/12)-1)))</f>
        <v/>
      </c>
      <c r="O844" s="71"/>
      <c r="P844" s="71"/>
      <c r="Q844" s="99"/>
      <c r="R844" s="69" t="e">
        <f t="shared" si="265"/>
        <v>#N/A</v>
      </c>
      <c r="S844" s="12" t="str">
        <f>IF(O844="","",FV((1+'Retirement Calculator'!$B$58)^(1/12)-1,BA844,-O844,,0))</f>
        <v/>
      </c>
      <c r="T844" s="43" t="str">
        <f>IF(P844="","",(P844+T843)*(1+((1+'Retirement Calculator'!$B$58)^(1/12)-1)))</f>
        <v/>
      </c>
      <c r="U844" s="71"/>
      <c r="V844" s="99"/>
      <c r="W844" s="108" t="str">
        <f>IF(U844="","",(U844+W843)*(1+((1+'Retirement Calculator'!$C$65)^(1/12)-1)))</f>
        <v/>
      </c>
      <c r="X844" s="73">
        <f t="shared" si="260"/>
        <v>0</v>
      </c>
      <c r="Y844" s="83" t="str">
        <f>IF(ISERROR(B844),"",SUM($X$5:X844))</f>
        <v/>
      </c>
      <c r="Z844" s="73">
        <f t="shared" si="261"/>
        <v>0</v>
      </c>
      <c r="AA844" s="83" t="str">
        <f>IF(ISERROR(B844),"",IF(Z844=0,NA(),SUM($Z$5:Z844)))</f>
        <v/>
      </c>
      <c r="AB844" s="83">
        <f t="shared" si="262"/>
        <v>0</v>
      </c>
      <c r="AC844" s="83" t="str">
        <f>IF(ISERROR(B844),"",IF(AB844=0,NA(),SUM($AB$5:AB844)))</f>
        <v/>
      </c>
      <c r="AD844" s="68" t="str">
        <f>IF(ISERROR(AI844),"",IF(AG844=AG843+1,AD843*(1+'Retirement Calculator'!$B$6),AD843))</f>
        <v/>
      </c>
      <c r="AE844" s="135"/>
      <c r="AF844" s="83" t="str">
        <f>IF(AE844="","",NPER((1+'Retirement Calculator'!$B$15)/(1+'Retirement Calculator'!$B$14)-1,-12*AE844,AA844,,1))</f>
        <v/>
      </c>
      <c r="AG844" s="129" t="str">
        <f t="shared" si="266"/>
        <v/>
      </c>
      <c r="AH844" s="43" t="e">
        <f t="shared" si="267"/>
        <v>#N/A</v>
      </c>
      <c r="AI844" s="43" t="e">
        <f>IF(AI843&lt;'Retirement Calculator'!$B$68,AI843+1,NA())</f>
        <v>#N/A</v>
      </c>
      <c r="AJ844" s="47" t="str">
        <f>IF(ISERROR(AI844),"",IF(AG844=AG843+1,AJ843*(1+'Retirement Calculator'!$B$67),AJ843))</f>
        <v/>
      </c>
      <c r="AK844" s="43" t="e">
        <f>IF(ISERROR(AJ844),"",FV((1+'Retirement Calculator'!$B$56)^(1/12)-1,AI844,-AJ844,,0))</f>
        <v>#N/A</v>
      </c>
      <c r="AL844" s="47">
        <f>SUM($AJ$5:AJ844)</f>
        <v>15743347.467671828</v>
      </c>
      <c r="AN844" s="43" t="str">
        <f>IF(C844="","",SUM($C$5:C844))</f>
        <v/>
      </c>
      <c r="AP844" s="43" t="str">
        <f t="shared" si="268"/>
        <v/>
      </c>
      <c r="AQ844" s="43" t="e">
        <f t="shared" si="269"/>
        <v>#N/A</v>
      </c>
      <c r="AR844" s="43" t="e">
        <f>IF(AR843&lt;'Retirement Calculator'!$B$68,AR843+1,NA())</f>
        <v>#N/A</v>
      </c>
      <c r="AS844" s="45" t="str">
        <f>IF(ISERROR(AR844),"",IF(AP844=AP843+1,AS843*(1+'Retirement Calculator'!$B$67),AS843))</f>
        <v/>
      </c>
      <c r="AT844" s="43" t="e">
        <f>IF(ISERROR(AS844),"",FV((1+'Retirement Calculator'!$B$57)^(1/12)-1,AR844,-AS844,,0))</f>
        <v>#N/A</v>
      </c>
      <c r="AU844" s="47" t="e">
        <f>SUM($AJ$5:AS844)</f>
        <v>#N/A</v>
      </c>
      <c r="AW844" s="43" t="str">
        <f>IF(I844="","",SUM($I$5:I844))</f>
        <v/>
      </c>
      <c r="AY844" s="43" t="str">
        <f t="shared" si="270"/>
        <v/>
      </c>
      <c r="AZ844" s="43" t="e">
        <f t="shared" si="271"/>
        <v>#N/A</v>
      </c>
      <c r="BA844" s="43" t="e">
        <f>IF(BA843&lt;'Retirement Calculator'!$B$68,BA843+1,NA())</f>
        <v>#N/A</v>
      </c>
      <c r="BB844" s="45" t="str">
        <f>IF(ISERROR(BA844),"",IF(AY844=AY843+1,BB843*(1+'Retirement Calculator'!$B$67),BB843))</f>
        <v/>
      </c>
      <c r="BC844" s="43" t="e">
        <f>IF(ISERROR(BB844),"",FV((1+'Retirement Calculator'!$B$58)^(1/12)-1,BA844,-BB844,,0))</f>
        <v>#N/A</v>
      </c>
      <c r="BD844" s="47" t="e">
        <f>SUM($AJ$5:BB844)</f>
        <v>#N/A</v>
      </c>
      <c r="BF844" s="43" t="str">
        <f>IF(O844="","",SUM($O$5:O844))</f>
        <v/>
      </c>
      <c r="BH844" s="43" t="str">
        <f t="shared" si="272"/>
        <v/>
      </c>
      <c r="BI844" s="43" t="e">
        <f t="shared" si="273"/>
        <v>#N/A</v>
      </c>
      <c r="BJ844" s="43" t="e">
        <f>IF(BJ843&lt;'Retirement Calculator'!$B$68,BJ843+1,NA())</f>
        <v>#N/A</v>
      </c>
      <c r="BM844" s="43" t="str">
        <f t="shared" si="274"/>
        <v/>
      </c>
      <c r="BN844" s="43" t="e">
        <f t="shared" si="275"/>
        <v>#N/A</v>
      </c>
      <c r="BO844" s="43" t="e">
        <f>IF(BO843&lt;'Retirement Calculator'!$B$68,BO843+1,NA())</f>
        <v>#N/A</v>
      </c>
      <c r="BR844" s="43" t="str">
        <f t="shared" si="276"/>
        <v/>
      </c>
      <c r="BS844" s="43" t="e">
        <f t="shared" si="277"/>
        <v>#N/A</v>
      </c>
      <c r="BT844" s="43" t="e">
        <f>IF(BT843&lt;'Retirement Calculator'!$B$68,BT843+1,NA())</f>
        <v>#N/A</v>
      </c>
      <c r="BW844" s="43" t="str">
        <f t="shared" si="278"/>
        <v/>
      </c>
      <c r="BX844" s="43" t="e">
        <f t="shared" si="279"/>
        <v>#N/A</v>
      </c>
      <c r="BY844" s="43" t="e">
        <f>IF(BY843&lt;'Retirement Calculator'!$B$68,BY843+1,NA())</f>
        <v>#N/A</v>
      </c>
    </row>
    <row r="845" spans="1:77">
      <c r="A845" s="44"/>
      <c r="B845" s="12" t="e">
        <f xml:space="preserve"> IF(ISERROR(F845),NA(),AI845)</f>
        <v>#N/A</v>
      </c>
      <c r="C845" s="71"/>
      <c r="D845" s="104"/>
      <c r="E845" s="99"/>
      <c r="F845" s="102" t="e">
        <f t="shared" si="263"/>
        <v>#N/A</v>
      </c>
      <c r="G845" s="103" t="str">
        <f>IF(D845="","",(D845+G844)*(1+((1+'Retirement Calculator'!$B$56)^(1/12)-1)))</f>
        <v/>
      </c>
      <c r="H845" s="55" t="str">
        <f>IF(C845="","",FV((1+'Retirement Calculator'!$B$56)^(1/12)-1,AI845,-C845,,0))</f>
        <v/>
      </c>
      <c r="I845" s="71"/>
      <c r="J845" s="99"/>
      <c r="K845" s="99"/>
      <c r="L845" s="102" t="e">
        <f t="shared" si="264"/>
        <v>#N/A</v>
      </c>
      <c r="M845" s="12" t="str">
        <f>IF(I845="","",FV((1+'Retirement Calculator'!$B$57)^(1/12)-1,AR845,-I845,,0))</f>
        <v/>
      </c>
      <c r="N845" s="12" t="str">
        <f>IF(J845="","",(J845+N844)*(1+((1+'Retirement Calculator'!$B$57)^(1/12)-1)))</f>
        <v/>
      </c>
      <c r="O845" s="71"/>
      <c r="P845" s="71"/>
      <c r="Q845" s="99"/>
      <c r="R845" s="69" t="e">
        <f t="shared" si="265"/>
        <v>#N/A</v>
      </c>
      <c r="S845" s="12" t="str">
        <f>IF(O845="","",FV((1+'Retirement Calculator'!$B$58)^(1/12)-1,BA845,-O845,,0))</f>
        <v/>
      </c>
      <c r="T845" s="43" t="str">
        <f>IF(P845="","",(P845+T844)*(1+((1+'Retirement Calculator'!$B$58)^(1/12)-1)))</f>
        <v/>
      </c>
      <c r="U845" s="71"/>
      <c r="V845" s="99"/>
      <c r="W845" s="108" t="str">
        <f>IF(U845="","",(U845+W844)*(1+((1+'Retirement Calculator'!$C$65)^(1/12)-1)))</f>
        <v/>
      </c>
      <c r="X845" s="73">
        <f t="shared" si="260"/>
        <v>0</v>
      </c>
      <c r="Y845" s="83" t="str">
        <f>IF(ISERROR(B845),"",SUM($X$5:X845))</f>
        <v/>
      </c>
      <c r="Z845" s="73">
        <f t="shared" si="261"/>
        <v>0</v>
      </c>
      <c r="AA845" s="83" t="str">
        <f>IF(ISERROR(B845),"",IF(Z845=0,NA(),SUM($Z$5:Z845)))</f>
        <v/>
      </c>
      <c r="AB845" s="83">
        <f t="shared" si="262"/>
        <v>0</v>
      </c>
      <c r="AC845" s="83" t="str">
        <f>IF(ISERROR(B845),"",IF(AB845=0,NA(),SUM($AB$5:AB845)))</f>
        <v/>
      </c>
      <c r="AD845" s="68" t="str">
        <f>IF(ISERROR(AI845),"",IF(AG845=AG844+1,AD844*(1+'Retirement Calculator'!$B$6),AD844))</f>
        <v/>
      </c>
      <c r="AE845" s="135"/>
      <c r="AF845" s="83" t="str">
        <f>IF(AE845="","",NPER((1+'Retirement Calculator'!$B$15)/(1+'Retirement Calculator'!$B$14)-1,-12*AE845,AA845,,1))</f>
        <v/>
      </c>
      <c r="AG845" s="129" t="str">
        <f t="shared" si="266"/>
        <v/>
      </c>
      <c r="AH845" s="43" t="e">
        <f t="shared" si="267"/>
        <v>#N/A</v>
      </c>
      <c r="AI845" s="43" t="e">
        <f>IF(AI844&lt;'Retirement Calculator'!$B$68,AI844+1,NA())</f>
        <v>#N/A</v>
      </c>
      <c r="AJ845" s="47" t="str">
        <f>IF(ISERROR(AI845),"",IF(AG845=AG844+1,AJ844*(1+'Retirement Calculator'!$B$67),AJ844))</f>
        <v/>
      </c>
      <c r="AK845" s="43" t="e">
        <f>IF(ISERROR(AJ845),"",FV((1+'Retirement Calculator'!$B$56)^(1/12)-1,AI845,-AJ845,,0))</f>
        <v>#N/A</v>
      </c>
      <c r="AL845" s="47">
        <f>SUM($AJ$5:AJ845)</f>
        <v>15743347.467671828</v>
      </c>
      <c r="AN845" s="43" t="str">
        <f>IF(C845="","",SUM($C$5:C845))</f>
        <v/>
      </c>
      <c r="AP845" s="43" t="str">
        <f t="shared" si="268"/>
        <v/>
      </c>
      <c r="AQ845" s="43" t="e">
        <f t="shared" si="269"/>
        <v>#N/A</v>
      </c>
      <c r="AR845" s="43" t="e">
        <f>IF(AR844&lt;'Retirement Calculator'!$B$68,AR844+1,NA())</f>
        <v>#N/A</v>
      </c>
      <c r="AS845" s="45" t="str">
        <f>IF(ISERROR(AR845),"",IF(AP845=AP844+1,AS844*(1+'Retirement Calculator'!$B$67),AS844))</f>
        <v/>
      </c>
      <c r="AT845" s="43" t="e">
        <f>IF(ISERROR(AS845),"",FV((1+'Retirement Calculator'!$B$57)^(1/12)-1,AR845,-AS845,,0))</f>
        <v>#N/A</v>
      </c>
      <c r="AU845" s="47" t="e">
        <f>SUM($AJ$5:AS845)</f>
        <v>#N/A</v>
      </c>
      <c r="AW845" s="43" t="str">
        <f>IF(I845="","",SUM($I$5:I845))</f>
        <v/>
      </c>
      <c r="AY845" s="43" t="str">
        <f t="shared" si="270"/>
        <v/>
      </c>
      <c r="AZ845" s="43" t="e">
        <f t="shared" si="271"/>
        <v>#N/A</v>
      </c>
      <c r="BA845" s="43" t="e">
        <f>IF(BA844&lt;'Retirement Calculator'!$B$68,BA844+1,NA())</f>
        <v>#N/A</v>
      </c>
      <c r="BB845" s="45" t="str">
        <f>IF(ISERROR(BA845),"",IF(AY845=AY844+1,BB844*(1+'Retirement Calculator'!$B$67),BB844))</f>
        <v/>
      </c>
      <c r="BC845" s="43" t="e">
        <f>IF(ISERROR(BB845),"",FV((1+'Retirement Calculator'!$B$58)^(1/12)-1,BA845,-BB845,,0))</f>
        <v>#N/A</v>
      </c>
      <c r="BD845" s="47" t="e">
        <f>SUM($AJ$5:BB845)</f>
        <v>#N/A</v>
      </c>
      <c r="BF845" s="43" t="str">
        <f>IF(O845="","",SUM($O$5:O845))</f>
        <v/>
      </c>
      <c r="BH845" s="43" t="str">
        <f t="shared" si="272"/>
        <v/>
      </c>
      <c r="BI845" s="43" t="e">
        <f t="shared" si="273"/>
        <v>#N/A</v>
      </c>
      <c r="BJ845" s="43" t="e">
        <f>IF(BJ844&lt;'Retirement Calculator'!$B$68,BJ844+1,NA())</f>
        <v>#N/A</v>
      </c>
      <c r="BM845" s="43" t="str">
        <f t="shared" si="274"/>
        <v/>
      </c>
      <c r="BN845" s="43" t="e">
        <f t="shared" si="275"/>
        <v>#N/A</v>
      </c>
      <c r="BO845" s="43" t="e">
        <f>IF(BO844&lt;'Retirement Calculator'!$B$68,BO844+1,NA())</f>
        <v>#N/A</v>
      </c>
      <c r="BR845" s="43" t="str">
        <f t="shared" si="276"/>
        <v/>
      </c>
      <c r="BS845" s="43" t="e">
        <f t="shared" si="277"/>
        <v>#N/A</v>
      </c>
      <c r="BT845" s="43" t="e">
        <f>IF(BT844&lt;'Retirement Calculator'!$B$68,BT844+1,NA())</f>
        <v>#N/A</v>
      </c>
      <c r="BW845" s="43" t="str">
        <f t="shared" si="278"/>
        <v/>
      </c>
      <c r="BX845" s="43" t="e">
        <f t="shared" si="279"/>
        <v>#N/A</v>
      </c>
      <c r="BY845" s="43" t="e">
        <f>IF(BY844&lt;'Retirement Calculator'!$B$68,BY844+1,NA())</f>
        <v>#N/A</v>
      </c>
    </row>
    <row r="846" spans="1:77">
      <c r="A846" s="44"/>
      <c r="B846" s="12" t="e">
        <f xml:space="preserve"> IF(ISERROR(F846),NA(),AI846)</f>
        <v>#N/A</v>
      </c>
      <c r="C846" s="71"/>
      <c r="D846" s="104"/>
      <c r="E846" s="99"/>
      <c r="F846" s="102" t="e">
        <f t="shared" si="263"/>
        <v>#N/A</v>
      </c>
      <c r="G846" s="103" t="str">
        <f>IF(D846="","",(D846+G845)*(1+((1+'Retirement Calculator'!$B$56)^(1/12)-1)))</f>
        <v/>
      </c>
      <c r="H846" s="55" t="str">
        <f>IF(C846="","",FV((1+'Retirement Calculator'!$B$56)^(1/12)-1,AI846,-C846,,0))</f>
        <v/>
      </c>
      <c r="I846" s="71"/>
      <c r="J846" s="99"/>
      <c r="K846" s="99"/>
      <c r="L846" s="102" t="e">
        <f t="shared" si="264"/>
        <v>#N/A</v>
      </c>
      <c r="M846" s="12" t="str">
        <f>IF(I846="","",FV((1+'Retirement Calculator'!$B$57)^(1/12)-1,AR846,-I846,,0))</f>
        <v/>
      </c>
      <c r="N846" s="12" t="str">
        <f>IF(J846="","",(J846+N845)*(1+((1+'Retirement Calculator'!$B$57)^(1/12)-1)))</f>
        <v/>
      </c>
      <c r="O846" s="71"/>
      <c r="P846" s="71"/>
      <c r="Q846" s="99"/>
      <c r="R846" s="69" t="e">
        <f t="shared" si="265"/>
        <v>#N/A</v>
      </c>
      <c r="S846" s="12" t="str">
        <f>IF(O846="","",FV((1+'Retirement Calculator'!$B$58)^(1/12)-1,BA846,-O846,,0))</f>
        <v/>
      </c>
      <c r="T846" s="43" t="str">
        <f>IF(P846="","",(P846+T845)*(1+((1+'Retirement Calculator'!$B$58)^(1/12)-1)))</f>
        <v/>
      </c>
      <c r="U846" s="71"/>
      <c r="V846" s="99"/>
      <c r="W846" s="108" t="str">
        <f>IF(U846="","",(U846+W845)*(1+((1+'Retirement Calculator'!$C$65)^(1/12)-1)))</f>
        <v/>
      </c>
      <c r="X846" s="73">
        <f t="shared" si="260"/>
        <v>0</v>
      </c>
      <c r="Y846" s="83" t="str">
        <f>IF(ISERROR(B846),"",SUM($X$5:X846))</f>
        <v/>
      </c>
      <c r="Z846" s="73">
        <f t="shared" si="261"/>
        <v>0</v>
      </c>
      <c r="AA846" s="83" t="str">
        <f>IF(ISERROR(B846),"",IF(Z846=0,NA(),SUM($Z$5:Z846)))</f>
        <v/>
      </c>
      <c r="AB846" s="83">
        <f t="shared" si="262"/>
        <v>0</v>
      </c>
      <c r="AC846" s="83" t="str">
        <f>IF(ISERROR(B846),"",IF(AB846=0,NA(),SUM($AB$5:AB846)))</f>
        <v/>
      </c>
      <c r="AD846" s="68" t="str">
        <f>IF(ISERROR(AI846),"",IF(AG846=AG845+1,AD845*(1+'Retirement Calculator'!$B$6),AD845))</f>
        <v/>
      </c>
      <c r="AE846" s="135"/>
      <c r="AF846" s="83" t="str">
        <f>IF(AE846="","",NPER((1+'Retirement Calculator'!$B$15)/(1+'Retirement Calculator'!$B$14)-1,-12*AE846,AA846,,1))</f>
        <v/>
      </c>
      <c r="AG846" s="129" t="str">
        <f t="shared" si="266"/>
        <v/>
      </c>
      <c r="AH846" s="43" t="e">
        <f t="shared" si="267"/>
        <v>#N/A</v>
      </c>
      <c r="AI846" s="43" t="e">
        <f>IF(AI845&lt;'Retirement Calculator'!$B$68,AI845+1,NA())</f>
        <v>#N/A</v>
      </c>
      <c r="AJ846" s="47" t="str">
        <f>IF(ISERROR(AI846),"",IF(AG846=AG845+1,AJ845*(1+'Retirement Calculator'!$B$67),AJ845))</f>
        <v/>
      </c>
      <c r="AK846" s="43" t="e">
        <f>IF(ISERROR(AJ846),"",FV((1+'Retirement Calculator'!$B$56)^(1/12)-1,AI846,-AJ846,,0))</f>
        <v>#N/A</v>
      </c>
      <c r="AL846" s="47">
        <f>SUM($AJ$5:AJ846)</f>
        <v>15743347.467671828</v>
      </c>
      <c r="AN846" s="43" t="str">
        <f>IF(C846="","",SUM($C$5:C846))</f>
        <v/>
      </c>
      <c r="AP846" s="43" t="str">
        <f t="shared" si="268"/>
        <v/>
      </c>
      <c r="AQ846" s="43" t="e">
        <f t="shared" si="269"/>
        <v>#N/A</v>
      </c>
      <c r="AR846" s="43" t="e">
        <f>IF(AR845&lt;'Retirement Calculator'!$B$68,AR845+1,NA())</f>
        <v>#N/A</v>
      </c>
      <c r="AS846" s="45" t="str">
        <f>IF(ISERROR(AR846),"",IF(AP846=AP845+1,AS845*(1+'Retirement Calculator'!$B$67),AS845))</f>
        <v/>
      </c>
      <c r="AT846" s="43" t="e">
        <f>IF(ISERROR(AS846),"",FV((1+'Retirement Calculator'!$B$57)^(1/12)-1,AR846,-AS846,,0))</f>
        <v>#N/A</v>
      </c>
      <c r="AU846" s="47" t="e">
        <f>SUM($AJ$5:AS846)</f>
        <v>#N/A</v>
      </c>
      <c r="AW846" s="43" t="str">
        <f>IF(I846="","",SUM($I$5:I846))</f>
        <v/>
      </c>
      <c r="AY846" s="43" t="str">
        <f t="shared" si="270"/>
        <v/>
      </c>
      <c r="AZ846" s="43" t="e">
        <f t="shared" si="271"/>
        <v>#N/A</v>
      </c>
      <c r="BA846" s="43" t="e">
        <f>IF(BA845&lt;'Retirement Calculator'!$B$68,BA845+1,NA())</f>
        <v>#N/A</v>
      </c>
      <c r="BB846" s="45" t="str">
        <f>IF(ISERROR(BA846),"",IF(AY846=AY845+1,BB845*(1+'Retirement Calculator'!$B$67),BB845))</f>
        <v/>
      </c>
      <c r="BC846" s="43" t="e">
        <f>IF(ISERROR(BB846),"",FV((1+'Retirement Calculator'!$B$58)^(1/12)-1,BA846,-BB846,,0))</f>
        <v>#N/A</v>
      </c>
      <c r="BD846" s="47" t="e">
        <f>SUM($AJ$5:BB846)</f>
        <v>#N/A</v>
      </c>
      <c r="BF846" s="43" t="str">
        <f>IF(O846="","",SUM($O$5:O846))</f>
        <v/>
      </c>
      <c r="BH846" s="43" t="str">
        <f t="shared" si="272"/>
        <v/>
      </c>
      <c r="BI846" s="43" t="e">
        <f t="shared" si="273"/>
        <v>#N/A</v>
      </c>
      <c r="BJ846" s="43" t="e">
        <f>IF(BJ845&lt;'Retirement Calculator'!$B$68,BJ845+1,NA())</f>
        <v>#N/A</v>
      </c>
      <c r="BM846" s="43" t="str">
        <f t="shared" si="274"/>
        <v/>
      </c>
      <c r="BN846" s="43" t="e">
        <f t="shared" si="275"/>
        <v>#N/A</v>
      </c>
      <c r="BO846" s="43" t="e">
        <f>IF(BO845&lt;'Retirement Calculator'!$B$68,BO845+1,NA())</f>
        <v>#N/A</v>
      </c>
      <c r="BR846" s="43" t="str">
        <f t="shared" si="276"/>
        <v/>
      </c>
      <c r="BS846" s="43" t="e">
        <f t="shared" si="277"/>
        <v>#N/A</v>
      </c>
      <c r="BT846" s="43" t="e">
        <f>IF(BT845&lt;'Retirement Calculator'!$B$68,BT845+1,NA())</f>
        <v>#N/A</v>
      </c>
      <c r="BW846" s="43" t="str">
        <f t="shared" si="278"/>
        <v/>
      </c>
      <c r="BX846" s="43" t="e">
        <f t="shared" si="279"/>
        <v>#N/A</v>
      </c>
      <c r="BY846" s="43" t="e">
        <f>IF(BY845&lt;'Retirement Calculator'!$B$68,BY845+1,NA())</f>
        <v>#N/A</v>
      </c>
    </row>
    <row r="847" spans="1:77">
      <c r="A847" s="44"/>
      <c r="B847" s="12" t="e">
        <f xml:space="preserve"> IF(ISERROR(F847),NA(),AI847)</f>
        <v>#N/A</v>
      </c>
      <c r="C847" s="71"/>
      <c r="D847" s="104"/>
      <c r="E847" s="99"/>
      <c r="F847" s="102" t="e">
        <f t="shared" si="263"/>
        <v>#N/A</v>
      </c>
      <c r="G847" s="103" t="str">
        <f>IF(D847="","",(D847+G846)*(1+((1+'Retirement Calculator'!$B$56)^(1/12)-1)))</f>
        <v/>
      </c>
      <c r="H847" s="55" t="str">
        <f>IF(C847="","",FV((1+'Retirement Calculator'!$B$56)^(1/12)-1,AI847,-C847,,0))</f>
        <v/>
      </c>
      <c r="I847" s="71"/>
      <c r="J847" s="99"/>
      <c r="K847" s="99"/>
      <c r="L847" s="102" t="e">
        <f t="shared" si="264"/>
        <v>#N/A</v>
      </c>
      <c r="M847" s="12" t="str">
        <f>IF(I847="","",FV((1+'Retirement Calculator'!$B$57)^(1/12)-1,AR847,-I847,,0))</f>
        <v/>
      </c>
      <c r="N847" s="12" t="str">
        <f>IF(J847="","",(J847+N846)*(1+((1+'Retirement Calculator'!$B$57)^(1/12)-1)))</f>
        <v/>
      </c>
      <c r="O847" s="71"/>
      <c r="P847" s="71"/>
      <c r="Q847" s="99"/>
      <c r="R847" s="69" t="e">
        <f t="shared" si="265"/>
        <v>#N/A</v>
      </c>
      <c r="S847" s="12" t="str">
        <f>IF(O847="","",FV((1+'Retirement Calculator'!$B$58)^(1/12)-1,BA847,-O847,,0))</f>
        <v/>
      </c>
      <c r="T847" s="43" t="str">
        <f>IF(P847="","",(P847+T846)*(1+((1+'Retirement Calculator'!$B$58)^(1/12)-1)))</f>
        <v/>
      </c>
      <c r="U847" s="71"/>
      <c r="V847" s="99"/>
      <c r="W847" s="108" t="str">
        <f>IF(U847="","",(U847+W846)*(1+((1+'Retirement Calculator'!$C$65)^(1/12)-1)))</f>
        <v/>
      </c>
      <c r="X847" s="73">
        <f t="shared" si="260"/>
        <v>0</v>
      </c>
      <c r="Y847" s="83" t="str">
        <f>IF(ISERROR(B847),"",SUM($X$5:X847))</f>
        <v/>
      </c>
      <c r="Z847" s="73">
        <f t="shared" si="261"/>
        <v>0</v>
      </c>
      <c r="AA847" s="83" t="str">
        <f>IF(ISERROR(B847),"",IF(Z847=0,NA(),SUM($Z$5:Z847)))</f>
        <v/>
      </c>
      <c r="AB847" s="83">
        <f t="shared" si="262"/>
        <v>0</v>
      </c>
      <c r="AC847" s="83" t="str">
        <f>IF(ISERROR(B847),"",IF(AB847=0,NA(),SUM($AB$5:AB847)))</f>
        <v/>
      </c>
      <c r="AD847" s="68" t="str">
        <f>IF(ISERROR(AI847),"",IF(AG847=AG846+1,AD846*(1+'Retirement Calculator'!$B$6),AD846))</f>
        <v/>
      </c>
      <c r="AE847" s="135"/>
      <c r="AF847" s="83" t="str">
        <f>IF(AE847="","",NPER((1+'Retirement Calculator'!$B$15)/(1+'Retirement Calculator'!$B$14)-1,-12*AE847,AA847,,1))</f>
        <v/>
      </c>
      <c r="AG847" s="129" t="str">
        <f t="shared" si="266"/>
        <v/>
      </c>
      <c r="AH847" s="43" t="e">
        <f t="shared" si="267"/>
        <v>#N/A</v>
      </c>
      <c r="AI847" s="43" t="e">
        <f>IF(AI846&lt;'Retirement Calculator'!$B$68,AI846+1,NA())</f>
        <v>#N/A</v>
      </c>
      <c r="AJ847" s="47" t="str">
        <f>IF(ISERROR(AI847),"",IF(AG847=AG846+1,AJ846*(1+'Retirement Calculator'!$B$67),AJ846))</f>
        <v/>
      </c>
      <c r="AK847" s="43" t="e">
        <f>IF(ISERROR(AJ847),"",FV((1+'Retirement Calculator'!$B$56)^(1/12)-1,AI847,-AJ847,,0))</f>
        <v>#N/A</v>
      </c>
      <c r="AL847" s="47">
        <f>SUM($AJ$5:AJ847)</f>
        <v>15743347.467671828</v>
      </c>
      <c r="AN847" s="43" t="str">
        <f>IF(C847="","",SUM($C$5:C847))</f>
        <v/>
      </c>
      <c r="AP847" s="43" t="str">
        <f t="shared" si="268"/>
        <v/>
      </c>
      <c r="AQ847" s="43" t="e">
        <f t="shared" si="269"/>
        <v>#N/A</v>
      </c>
      <c r="AR847" s="43" t="e">
        <f>IF(AR846&lt;'Retirement Calculator'!$B$68,AR846+1,NA())</f>
        <v>#N/A</v>
      </c>
      <c r="AS847" s="45" t="str">
        <f>IF(ISERROR(AR847),"",IF(AP847=AP846+1,AS846*(1+'Retirement Calculator'!$B$67),AS846))</f>
        <v/>
      </c>
      <c r="AT847" s="43" t="e">
        <f>IF(ISERROR(AS847),"",FV((1+'Retirement Calculator'!$B$57)^(1/12)-1,AR847,-AS847,,0))</f>
        <v>#N/A</v>
      </c>
      <c r="AU847" s="47" t="e">
        <f>SUM($AJ$5:AS847)</f>
        <v>#N/A</v>
      </c>
      <c r="AW847" s="43" t="str">
        <f>IF(I847="","",SUM($I$5:I847))</f>
        <v/>
      </c>
      <c r="AY847" s="43" t="str">
        <f t="shared" si="270"/>
        <v/>
      </c>
      <c r="AZ847" s="43" t="e">
        <f t="shared" si="271"/>
        <v>#N/A</v>
      </c>
      <c r="BA847" s="43" t="e">
        <f>IF(BA846&lt;'Retirement Calculator'!$B$68,BA846+1,NA())</f>
        <v>#N/A</v>
      </c>
      <c r="BB847" s="45" t="str">
        <f>IF(ISERROR(BA847),"",IF(AY847=AY846+1,BB846*(1+'Retirement Calculator'!$B$67),BB846))</f>
        <v/>
      </c>
      <c r="BC847" s="43" t="e">
        <f>IF(ISERROR(BB847),"",FV((1+'Retirement Calculator'!$B$58)^(1/12)-1,BA847,-BB847,,0))</f>
        <v>#N/A</v>
      </c>
      <c r="BD847" s="47" t="e">
        <f>SUM($AJ$5:BB847)</f>
        <v>#N/A</v>
      </c>
      <c r="BF847" s="43" t="str">
        <f>IF(O847="","",SUM($O$5:O847))</f>
        <v/>
      </c>
      <c r="BH847" s="43" t="str">
        <f t="shared" si="272"/>
        <v/>
      </c>
      <c r="BI847" s="43" t="e">
        <f t="shared" si="273"/>
        <v>#N/A</v>
      </c>
      <c r="BJ847" s="43" t="e">
        <f>IF(BJ846&lt;'Retirement Calculator'!$B$68,BJ846+1,NA())</f>
        <v>#N/A</v>
      </c>
      <c r="BM847" s="43" t="str">
        <f t="shared" si="274"/>
        <v/>
      </c>
      <c r="BN847" s="43" t="e">
        <f t="shared" si="275"/>
        <v>#N/A</v>
      </c>
      <c r="BO847" s="43" t="e">
        <f>IF(BO846&lt;'Retirement Calculator'!$B$68,BO846+1,NA())</f>
        <v>#N/A</v>
      </c>
      <c r="BR847" s="43" t="str">
        <f t="shared" si="276"/>
        <v/>
      </c>
      <c r="BS847" s="43" t="e">
        <f t="shared" si="277"/>
        <v>#N/A</v>
      </c>
      <c r="BT847" s="43" t="e">
        <f>IF(BT846&lt;'Retirement Calculator'!$B$68,BT846+1,NA())</f>
        <v>#N/A</v>
      </c>
      <c r="BW847" s="43" t="str">
        <f t="shared" si="278"/>
        <v/>
      </c>
      <c r="BX847" s="43" t="e">
        <f t="shared" si="279"/>
        <v>#N/A</v>
      </c>
      <c r="BY847" s="43" t="e">
        <f>IF(BY846&lt;'Retirement Calculator'!$B$68,BY846+1,NA())</f>
        <v>#N/A</v>
      </c>
    </row>
    <row r="848" spans="1:77">
      <c r="A848" s="44"/>
      <c r="B848" s="12" t="e">
        <f xml:space="preserve"> IF(ISERROR(F848),NA(),AI848)</f>
        <v>#N/A</v>
      </c>
      <c r="C848" s="71"/>
      <c r="D848" s="104"/>
      <c r="E848" s="99"/>
      <c r="F848" s="102" t="e">
        <f t="shared" si="263"/>
        <v>#N/A</v>
      </c>
      <c r="G848" s="103" t="str">
        <f>IF(D848="","",(D848+G847)*(1+((1+'Retirement Calculator'!$B$56)^(1/12)-1)))</f>
        <v/>
      </c>
      <c r="H848" s="55" t="str">
        <f>IF(C848="","",FV((1+'Retirement Calculator'!$B$56)^(1/12)-1,AI848,-C848,,0))</f>
        <v/>
      </c>
      <c r="I848" s="71"/>
      <c r="J848" s="99"/>
      <c r="K848" s="99"/>
      <c r="L848" s="102" t="e">
        <f t="shared" si="264"/>
        <v>#N/A</v>
      </c>
      <c r="M848" s="12" t="str">
        <f>IF(I848="","",FV((1+'Retirement Calculator'!$B$57)^(1/12)-1,AR848,-I848,,0))</f>
        <v/>
      </c>
      <c r="N848" s="12" t="str">
        <f>IF(J848="","",(J848+N847)*(1+((1+'Retirement Calculator'!$B$57)^(1/12)-1)))</f>
        <v/>
      </c>
      <c r="O848" s="71"/>
      <c r="P848" s="71"/>
      <c r="Q848" s="99"/>
      <c r="R848" s="69" t="e">
        <f t="shared" si="265"/>
        <v>#N/A</v>
      </c>
      <c r="S848" s="12" t="str">
        <f>IF(O848="","",FV((1+'Retirement Calculator'!$B$58)^(1/12)-1,BA848,-O848,,0))</f>
        <v/>
      </c>
      <c r="T848" s="43" t="str">
        <f>IF(P848="","",(P848+T847)*(1+((1+'Retirement Calculator'!$B$58)^(1/12)-1)))</f>
        <v/>
      </c>
      <c r="U848" s="71"/>
      <c r="V848" s="99"/>
      <c r="W848" s="108" t="str">
        <f>IF(U848="","",(U848+W847)*(1+((1+'Retirement Calculator'!$C$65)^(1/12)-1)))</f>
        <v/>
      </c>
      <c r="X848" s="73">
        <f t="shared" si="260"/>
        <v>0</v>
      </c>
      <c r="Y848" s="83" t="str">
        <f>IF(ISERROR(B848),"",SUM($X$5:X848))</f>
        <v/>
      </c>
      <c r="Z848" s="73">
        <f t="shared" si="261"/>
        <v>0</v>
      </c>
      <c r="AA848" s="83" t="str">
        <f>IF(ISERROR(B848),"",IF(Z848=0,NA(),SUM($Z$5:Z848)))</f>
        <v/>
      </c>
      <c r="AB848" s="83">
        <f t="shared" si="262"/>
        <v>0</v>
      </c>
      <c r="AC848" s="83" t="str">
        <f>IF(ISERROR(B848),"",IF(AB848=0,NA(),SUM($AB$5:AB848)))</f>
        <v/>
      </c>
      <c r="AD848" s="68" t="str">
        <f>IF(ISERROR(AI848),"",IF(AG848=AG847+1,AD847*(1+'Retirement Calculator'!$B$6),AD847))</f>
        <v/>
      </c>
      <c r="AE848" s="135"/>
      <c r="AF848" s="83" t="str">
        <f>IF(AE848="","",NPER((1+'Retirement Calculator'!$B$15)/(1+'Retirement Calculator'!$B$14)-1,-12*AE848,AA848,,1))</f>
        <v/>
      </c>
      <c r="AG848" s="129" t="str">
        <f t="shared" si="266"/>
        <v/>
      </c>
      <c r="AH848" s="43" t="e">
        <f t="shared" si="267"/>
        <v>#N/A</v>
      </c>
      <c r="AI848" s="43" t="e">
        <f>IF(AI847&lt;'Retirement Calculator'!$B$68,AI847+1,NA())</f>
        <v>#N/A</v>
      </c>
      <c r="AJ848" s="47" t="str">
        <f>IF(ISERROR(AI848),"",IF(AG848=AG847+1,AJ847*(1+'Retirement Calculator'!$B$67),AJ847))</f>
        <v/>
      </c>
      <c r="AK848" s="43" t="e">
        <f>IF(ISERROR(AJ848),"",FV((1+'Retirement Calculator'!$B$56)^(1/12)-1,AI848,-AJ848,,0))</f>
        <v>#N/A</v>
      </c>
      <c r="AL848" s="47">
        <f>SUM($AJ$5:AJ848)</f>
        <v>15743347.467671828</v>
      </c>
      <c r="AN848" s="43" t="str">
        <f>IF(C848="","",SUM($C$5:C848))</f>
        <v/>
      </c>
      <c r="AP848" s="43" t="str">
        <f t="shared" si="268"/>
        <v/>
      </c>
      <c r="AQ848" s="43" t="e">
        <f t="shared" si="269"/>
        <v>#N/A</v>
      </c>
      <c r="AR848" s="43" t="e">
        <f>IF(AR847&lt;'Retirement Calculator'!$B$68,AR847+1,NA())</f>
        <v>#N/A</v>
      </c>
      <c r="AS848" s="45" t="str">
        <f>IF(ISERROR(AR848),"",IF(AP848=AP847+1,AS847*(1+'Retirement Calculator'!$B$67),AS847))</f>
        <v/>
      </c>
      <c r="AT848" s="43" t="e">
        <f>IF(ISERROR(AS848),"",FV((1+'Retirement Calculator'!$B$57)^(1/12)-1,AR848,-AS848,,0))</f>
        <v>#N/A</v>
      </c>
      <c r="AU848" s="47" t="e">
        <f>SUM($AJ$5:AS848)</f>
        <v>#N/A</v>
      </c>
      <c r="AW848" s="43" t="str">
        <f>IF(I848="","",SUM($I$5:I848))</f>
        <v/>
      </c>
      <c r="AY848" s="43" t="str">
        <f t="shared" si="270"/>
        <v/>
      </c>
      <c r="AZ848" s="43" t="e">
        <f t="shared" si="271"/>
        <v>#N/A</v>
      </c>
      <c r="BA848" s="43" t="e">
        <f>IF(BA847&lt;'Retirement Calculator'!$B$68,BA847+1,NA())</f>
        <v>#N/A</v>
      </c>
      <c r="BB848" s="45" t="str">
        <f>IF(ISERROR(BA848),"",IF(AY848=AY847+1,BB847*(1+'Retirement Calculator'!$B$67),BB847))</f>
        <v/>
      </c>
      <c r="BC848" s="43" t="e">
        <f>IF(ISERROR(BB848),"",FV((1+'Retirement Calculator'!$B$58)^(1/12)-1,BA848,-BB848,,0))</f>
        <v>#N/A</v>
      </c>
      <c r="BD848" s="47" t="e">
        <f>SUM($AJ$5:BB848)</f>
        <v>#N/A</v>
      </c>
      <c r="BF848" s="43" t="str">
        <f>IF(O848="","",SUM($O$5:O848))</f>
        <v/>
      </c>
      <c r="BH848" s="43" t="str">
        <f t="shared" si="272"/>
        <v/>
      </c>
      <c r="BI848" s="43" t="e">
        <f t="shared" si="273"/>
        <v>#N/A</v>
      </c>
      <c r="BJ848" s="43" t="e">
        <f>IF(BJ847&lt;'Retirement Calculator'!$B$68,BJ847+1,NA())</f>
        <v>#N/A</v>
      </c>
      <c r="BM848" s="43" t="str">
        <f t="shared" si="274"/>
        <v/>
      </c>
      <c r="BN848" s="43" t="e">
        <f t="shared" si="275"/>
        <v>#N/A</v>
      </c>
      <c r="BO848" s="43" t="e">
        <f>IF(BO847&lt;'Retirement Calculator'!$B$68,BO847+1,NA())</f>
        <v>#N/A</v>
      </c>
      <c r="BR848" s="43" t="str">
        <f t="shared" si="276"/>
        <v/>
      </c>
      <c r="BS848" s="43" t="e">
        <f t="shared" si="277"/>
        <v>#N/A</v>
      </c>
      <c r="BT848" s="43" t="e">
        <f>IF(BT847&lt;'Retirement Calculator'!$B$68,BT847+1,NA())</f>
        <v>#N/A</v>
      </c>
      <c r="BW848" s="43" t="str">
        <f t="shared" si="278"/>
        <v/>
      </c>
      <c r="BX848" s="43" t="e">
        <f t="shared" si="279"/>
        <v>#N/A</v>
      </c>
      <c r="BY848" s="43" t="e">
        <f>IF(BY847&lt;'Retirement Calculator'!$B$68,BY847+1,NA())</f>
        <v>#N/A</v>
      </c>
    </row>
    <row r="849" spans="1:77">
      <c r="A849" s="44"/>
      <c r="B849" s="12" t="e">
        <f xml:space="preserve"> IF(ISERROR(F849),NA(),AI849)</f>
        <v>#N/A</v>
      </c>
      <c r="C849" s="71"/>
      <c r="D849" s="104"/>
      <c r="E849" s="99"/>
      <c r="F849" s="102" t="e">
        <f t="shared" si="263"/>
        <v>#N/A</v>
      </c>
      <c r="G849" s="103" t="str">
        <f>IF(D849="","",(D849+G848)*(1+((1+'Retirement Calculator'!$B$56)^(1/12)-1)))</f>
        <v/>
      </c>
      <c r="H849" s="55" t="str">
        <f>IF(C849="","",FV((1+'Retirement Calculator'!$B$56)^(1/12)-1,AI849,-C849,,0))</f>
        <v/>
      </c>
      <c r="I849" s="71"/>
      <c r="J849" s="99"/>
      <c r="K849" s="99"/>
      <c r="L849" s="102" t="e">
        <f t="shared" si="264"/>
        <v>#N/A</v>
      </c>
      <c r="M849" s="12" t="str">
        <f>IF(I849="","",FV((1+'Retirement Calculator'!$B$57)^(1/12)-1,AR849,-I849,,0))</f>
        <v/>
      </c>
      <c r="N849" s="12" t="str">
        <f>IF(J849="","",(J849+N848)*(1+((1+'Retirement Calculator'!$B$57)^(1/12)-1)))</f>
        <v/>
      </c>
      <c r="O849" s="71"/>
      <c r="P849" s="71"/>
      <c r="Q849" s="99"/>
      <c r="R849" s="69" t="e">
        <f t="shared" si="265"/>
        <v>#N/A</v>
      </c>
      <c r="S849" s="12" t="str">
        <f>IF(O849="","",FV((1+'Retirement Calculator'!$B$58)^(1/12)-1,BA849,-O849,,0))</f>
        <v/>
      </c>
      <c r="T849" s="43" t="str">
        <f>IF(P849="","",(P849+T848)*(1+((1+'Retirement Calculator'!$B$58)^(1/12)-1)))</f>
        <v/>
      </c>
      <c r="U849" s="71"/>
      <c r="V849" s="99"/>
      <c r="W849" s="108" t="str">
        <f>IF(U849="","",(U849+W848)*(1+((1+'Retirement Calculator'!$C$65)^(1/12)-1)))</f>
        <v/>
      </c>
      <c r="X849" s="73">
        <f t="shared" si="260"/>
        <v>0</v>
      </c>
      <c r="Y849" s="83" t="str">
        <f>IF(ISERROR(B849),"",SUM($X$5:X849))</f>
        <v/>
      </c>
      <c r="Z849" s="73">
        <f t="shared" si="261"/>
        <v>0</v>
      </c>
      <c r="AA849" s="83" t="str">
        <f>IF(ISERROR(B849),"",IF(Z849=0,NA(),SUM($Z$5:Z849)))</f>
        <v/>
      </c>
      <c r="AB849" s="83">
        <f t="shared" si="262"/>
        <v>0</v>
      </c>
      <c r="AC849" s="83" t="str">
        <f>IF(ISERROR(B849),"",IF(AB849=0,NA(),SUM($AB$5:AB849)))</f>
        <v/>
      </c>
      <c r="AD849" s="68" t="str">
        <f>IF(ISERROR(AI849),"",IF(AG849=AG848+1,AD848*(1+'Retirement Calculator'!$B$6),AD848))</f>
        <v/>
      </c>
      <c r="AE849" s="135"/>
      <c r="AF849" s="83" t="str">
        <f>IF(AE849="","",NPER((1+'Retirement Calculator'!$B$15)/(1+'Retirement Calculator'!$B$14)-1,-12*AE849,AA849,,1))</f>
        <v/>
      </c>
      <c r="AG849" s="129" t="str">
        <f t="shared" si="266"/>
        <v/>
      </c>
      <c r="AH849" s="43" t="e">
        <f t="shared" si="267"/>
        <v>#N/A</v>
      </c>
      <c r="AI849" s="43" t="e">
        <f>IF(AI848&lt;'Retirement Calculator'!$B$68,AI848+1,NA())</f>
        <v>#N/A</v>
      </c>
      <c r="AJ849" s="47" t="str">
        <f>IF(ISERROR(AI849),"",IF(AG849=AG848+1,AJ848*(1+'Retirement Calculator'!$B$67),AJ848))</f>
        <v/>
      </c>
      <c r="AK849" s="43" t="e">
        <f>IF(ISERROR(AJ849),"",FV((1+'Retirement Calculator'!$B$56)^(1/12)-1,AI849,-AJ849,,0))</f>
        <v>#N/A</v>
      </c>
      <c r="AL849" s="47">
        <f>SUM($AJ$5:AJ849)</f>
        <v>15743347.467671828</v>
      </c>
      <c r="AN849" s="43" t="str">
        <f>IF(C849="","",SUM($C$5:C849))</f>
        <v/>
      </c>
      <c r="AP849" s="43" t="str">
        <f t="shared" si="268"/>
        <v/>
      </c>
      <c r="AQ849" s="43" t="e">
        <f t="shared" si="269"/>
        <v>#N/A</v>
      </c>
      <c r="AR849" s="43" t="e">
        <f>IF(AR848&lt;'Retirement Calculator'!$B$68,AR848+1,NA())</f>
        <v>#N/A</v>
      </c>
      <c r="AS849" s="45" t="str">
        <f>IF(ISERROR(AR849),"",IF(AP849=AP848+1,AS848*(1+'Retirement Calculator'!$B$67),AS848))</f>
        <v/>
      </c>
      <c r="AT849" s="43" t="e">
        <f>IF(ISERROR(AS849),"",FV((1+'Retirement Calculator'!$B$57)^(1/12)-1,AR849,-AS849,,0))</f>
        <v>#N/A</v>
      </c>
      <c r="AU849" s="47" t="e">
        <f>SUM($AJ$5:AS849)</f>
        <v>#N/A</v>
      </c>
      <c r="AW849" s="43" t="str">
        <f>IF(I849="","",SUM($I$5:I849))</f>
        <v/>
      </c>
      <c r="AY849" s="43" t="str">
        <f t="shared" si="270"/>
        <v/>
      </c>
      <c r="AZ849" s="43" t="e">
        <f t="shared" si="271"/>
        <v>#N/A</v>
      </c>
      <c r="BA849" s="43" t="e">
        <f>IF(BA848&lt;'Retirement Calculator'!$B$68,BA848+1,NA())</f>
        <v>#N/A</v>
      </c>
      <c r="BB849" s="45" t="str">
        <f>IF(ISERROR(BA849),"",IF(AY849=AY848+1,BB848*(1+'Retirement Calculator'!$B$67),BB848))</f>
        <v/>
      </c>
      <c r="BC849" s="43" t="e">
        <f>IF(ISERROR(BB849),"",FV((1+'Retirement Calculator'!$B$58)^(1/12)-1,BA849,-BB849,,0))</f>
        <v>#N/A</v>
      </c>
      <c r="BD849" s="47" t="e">
        <f>SUM($AJ$5:BB849)</f>
        <v>#N/A</v>
      </c>
      <c r="BF849" s="43" t="str">
        <f>IF(O849="","",SUM($O$5:O849))</f>
        <v/>
      </c>
      <c r="BH849" s="43" t="str">
        <f t="shared" si="272"/>
        <v/>
      </c>
      <c r="BI849" s="43" t="e">
        <f t="shared" si="273"/>
        <v>#N/A</v>
      </c>
      <c r="BJ849" s="43" t="e">
        <f>IF(BJ848&lt;'Retirement Calculator'!$B$68,BJ848+1,NA())</f>
        <v>#N/A</v>
      </c>
      <c r="BM849" s="43" t="str">
        <f t="shared" si="274"/>
        <v/>
      </c>
      <c r="BN849" s="43" t="e">
        <f t="shared" si="275"/>
        <v>#N/A</v>
      </c>
      <c r="BO849" s="43" t="e">
        <f>IF(BO848&lt;'Retirement Calculator'!$B$68,BO848+1,NA())</f>
        <v>#N/A</v>
      </c>
      <c r="BR849" s="43" t="str">
        <f t="shared" si="276"/>
        <v/>
      </c>
      <c r="BS849" s="43" t="e">
        <f t="shared" si="277"/>
        <v>#N/A</v>
      </c>
      <c r="BT849" s="43" t="e">
        <f>IF(BT848&lt;'Retirement Calculator'!$B$68,BT848+1,NA())</f>
        <v>#N/A</v>
      </c>
      <c r="BW849" s="43" t="str">
        <f t="shared" si="278"/>
        <v/>
      </c>
      <c r="BX849" s="43" t="e">
        <f t="shared" si="279"/>
        <v>#N/A</v>
      </c>
      <c r="BY849" s="43" t="e">
        <f>IF(BY848&lt;'Retirement Calculator'!$B$68,BY848+1,NA())</f>
        <v>#N/A</v>
      </c>
    </row>
    <row r="850" spans="1:77">
      <c r="A850" s="44"/>
      <c r="B850" s="12" t="e">
        <f xml:space="preserve"> IF(ISERROR(F850),NA(),AI850)</f>
        <v>#N/A</v>
      </c>
      <c r="C850" s="71"/>
      <c r="D850" s="104"/>
      <c r="E850" s="99"/>
      <c r="F850" s="102" t="e">
        <f t="shared" si="263"/>
        <v>#N/A</v>
      </c>
      <c r="G850" s="103" t="str">
        <f>IF(D850="","",(D850+G849)*(1+((1+'Retirement Calculator'!$B$56)^(1/12)-1)))</f>
        <v/>
      </c>
      <c r="H850" s="55" t="str">
        <f>IF(C850="","",FV((1+'Retirement Calculator'!$B$56)^(1/12)-1,AI850,-C850,,0))</f>
        <v/>
      </c>
      <c r="I850" s="71"/>
      <c r="J850" s="99"/>
      <c r="K850" s="99"/>
      <c r="L850" s="102" t="e">
        <f t="shared" si="264"/>
        <v>#N/A</v>
      </c>
      <c r="M850" s="12" t="str">
        <f>IF(I850="","",FV((1+'Retirement Calculator'!$B$57)^(1/12)-1,AR850,-I850,,0))</f>
        <v/>
      </c>
      <c r="N850" s="12" t="str">
        <f>IF(J850="","",(J850+N849)*(1+((1+'Retirement Calculator'!$B$57)^(1/12)-1)))</f>
        <v/>
      </c>
      <c r="O850" s="71"/>
      <c r="P850" s="71"/>
      <c r="Q850" s="99"/>
      <c r="R850" s="69" t="e">
        <f t="shared" si="265"/>
        <v>#N/A</v>
      </c>
      <c r="S850" s="12" t="str">
        <f>IF(O850="","",FV((1+'Retirement Calculator'!$B$58)^(1/12)-1,BA850,-O850,,0))</f>
        <v/>
      </c>
      <c r="T850" s="43" t="str">
        <f>IF(P850="","",(P850+T849)*(1+((1+'Retirement Calculator'!$B$58)^(1/12)-1)))</f>
        <v/>
      </c>
      <c r="U850" s="71"/>
      <c r="V850" s="99"/>
      <c r="W850" s="108" t="str">
        <f>IF(U850="","",(U850+W849)*(1+((1+'Retirement Calculator'!$C$65)^(1/12)-1)))</f>
        <v/>
      </c>
      <c r="X850" s="73">
        <f t="shared" si="260"/>
        <v>0</v>
      </c>
      <c r="Y850" s="83" t="str">
        <f>IF(ISERROR(B850),"",SUM($X$5:X850))</f>
        <v/>
      </c>
      <c r="Z850" s="73">
        <f t="shared" si="261"/>
        <v>0</v>
      </c>
      <c r="AA850" s="83" t="str">
        <f>IF(ISERROR(B850),"",IF(Z850=0,NA(),SUM($Z$5:Z850)))</f>
        <v/>
      </c>
      <c r="AB850" s="83">
        <f t="shared" si="262"/>
        <v>0</v>
      </c>
      <c r="AC850" s="83" t="str">
        <f>IF(ISERROR(B850),"",IF(AB850=0,NA(),SUM($AB$5:AB850)))</f>
        <v/>
      </c>
      <c r="AD850" s="68" t="str">
        <f>IF(ISERROR(AI850),"",IF(AG850=AG849+1,AD849*(1+'Retirement Calculator'!$B$6),AD849))</f>
        <v/>
      </c>
      <c r="AE850" s="135"/>
      <c r="AF850" s="83" t="str">
        <f>IF(AE850="","",NPER((1+'Retirement Calculator'!$B$15)/(1+'Retirement Calculator'!$B$14)-1,-12*AE850,AA850,,1))</f>
        <v/>
      </c>
      <c r="AG850" s="129" t="str">
        <f t="shared" si="266"/>
        <v/>
      </c>
      <c r="AH850" s="43" t="e">
        <f t="shared" si="267"/>
        <v>#N/A</v>
      </c>
      <c r="AI850" s="43" t="e">
        <f>IF(AI849&lt;'Retirement Calculator'!$B$68,AI849+1,NA())</f>
        <v>#N/A</v>
      </c>
      <c r="AJ850" s="47" t="str">
        <f>IF(ISERROR(AI850),"",IF(AG850=AG849+1,AJ849*(1+'Retirement Calculator'!$B$67),AJ849))</f>
        <v/>
      </c>
      <c r="AK850" s="43" t="e">
        <f>IF(ISERROR(AJ850),"",FV((1+'Retirement Calculator'!$B$56)^(1/12)-1,AI850,-AJ850,,0))</f>
        <v>#N/A</v>
      </c>
      <c r="AL850" s="47">
        <f>SUM($AJ$5:AJ850)</f>
        <v>15743347.467671828</v>
      </c>
      <c r="AN850" s="43" t="str">
        <f>IF(C850="","",SUM($C$5:C850))</f>
        <v/>
      </c>
      <c r="AP850" s="43" t="str">
        <f t="shared" si="268"/>
        <v/>
      </c>
      <c r="AQ850" s="43" t="e">
        <f t="shared" si="269"/>
        <v>#N/A</v>
      </c>
      <c r="AR850" s="43" t="e">
        <f>IF(AR849&lt;'Retirement Calculator'!$B$68,AR849+1,NA())</f>
        <v>#N/A</v>
      </c>
      <c r="AS850" s="45" t="str">
        <f>IF(ISERROR(AR850),"",IF(AP850=AP849+1,AS849*(1+'Retirement Calculator'!$B$67),AS849))</f>
        <v/>
      </c>
      <c r="AT850" s="43" t="e">
        <f>IF(ISERROR(AS850),"",FV((1+'Retirement Calculator'!$B$57)^(1/12)-1,AR850,-AS850,,0))</f>
        <v>#N/A</v>
      </c>
      <c r="AU850" s="47" t="e">
        <f>SUM($AJ$5:AS850)</f>
        <v>#N/A</v>
      </c>
      <c r="AW850" s="43" t="str">
        <f>IF(I850="","",SUM($I$5:I850))</f>
        <v/>
      </c>
      <c r="AY850" s="43" t="str">
        <f t="shared" si="270"/>
        <v/>
      </c>
      <c r="AZ850" s="43" t="e">
        <f t="shared" si="271"/>
        <v>#N/A</v>
      </c>
      <c r="BA850" s="43" t="e">
        <f>IF(BA849&lt;'Retirement Calculator'!$B$68,BA849+1,NA())</f>
        <v>#N/A</v>
      </c>
      <c r="BB850" s="45" t="str">
        <f>IF(ISERROR(BA850),"",IF(AY850=AY849+1,BB849*(1+'Retirement Calculator'!$B$67),BB849))</f>
        <v/>
      </c>
      <c r="BC850" s="43" t="e">
        <f>IF(ISERROR(BB850),"",FV((1+'Retirement Calculator'!$B$58)^(1/12)-1,BA850,-BB850,,0))</f>
        <v>#N/A</v>
      </c>
      <c r="BD850" s="47" t="e">
        <f>SUM($AJ$5:BB850)</f>
        <v>#N/A</v>
      </c>
      <c r="BF850" s="43" t="str">
        <f>IF(O850="","",SUM($O$5:O850))</f>
        <v/>
      </c>
      <c r="BH850" s="43" t="str">
        <f t="shared" si="272"/>
        <v/>
      </c>
      <c r="BI850" s="43" t="e">
        <f t="shared" si="273"/>
        <v>#N/A</v>
      </c>
      <c r="BJ850" s="43" t="e">
        <f>IF(BJ849&lt;'Retirement Calculator'!$B$68,BJ849+1,NA())</f>
        <v>#N/A</v>
      </c>
      <c r="BM850" s="43" t="str">
        <f t="shared" si="274"/>
        <v/>
      </c>
      <c r="BN850" s="43" t="e">
        <f t="shared" si="275"/>
        <v>#N/A</v>
      </c>
      <c r="BO850" s="43" t="e">
        <f>IF(BO849&lt;'Retirement Calculator'!$B$68,BO849+1,NA())</f>
        <v>#N/A</v>
      </c>
      <c r="BR850" s="43" t="str">
        <f t="shared" si="276"/>
        <v/>
      </c>
      <c r="BS850" s="43" t="e">
        <f t="shared" si="277"/>
        <v>#N/A</v>
      </c>
      <c r="BT850" s="43" t="e">
        <f>IF(BT849&lt;'Retirement Calculator'!$B$68,BT849+1,NA())</f>
        <v>#N/A</v>
      </c>
      <c r="BW850" s="43" t="str">
        <f t="shared" si="278"/>
        <v/>
      </c>
      <c r="BX850" s="43" t="e">
        <f t="shared" si="279"/>
        <v>#N/A</v>
      </c>
      <c r="BY850" s="43" t="e">
        <f>IF(BY849&lt;'Retirement Calculator'!$B$68,BY849+1,NA())</f>
        <v>#N/A</v>
      </c>
    </row>
    <row r="851" spans="1:77">
      <c r="A851" s="44"/>
      <c r="B851" s="12" t="e">
        <f xml:space="preserve"> IF(ISERROR(F851),NA(),AI851)</f>
        <v>#N/A</v>
      </c>
      <c r="C851" s="71"/>
      <c r="D851" s="104"/>
      <c r="E851" s="99"/>
      <c r="F851" s="102" t="e">
        <f t="shared" si="263"/>
        <v>#N/A</v>
      </c>
      <c r="G851" s="103" t="str">
        <f>IF(D851="","",(D851+G850)*(1+((1+'Retirement Calculator'!$B$56)^(1/12)-1)))</f>
        <v/>
      </c>
      <c r="H851" s="55" t="str">
        <f>IF(C851="","",FV((1+'Retirement Calculator'!$B$56)^(1/12)-1,AI851,-C851,,0))</f>
        <v/>
      </c>
      <c r="I851" s="71"/>
      <c r="J851" s="99"/>
      <c r="K851" s="99"/>
      <c r="L851" s="102" t="e">
        <f t="shared" si="264"/>
        <v>#N/A</v>
      </c>
      <c r="M851" s="12" t="str">
        <f>IF(I851="","",FV((1+'Retirement Calculator'!$B$57)^(1/12)-1,AR851,-I851,,0))</f>
        <v/>
      </c>
      <c r="N851" s="12" t="str">
        <f>IF(J851="","",(J851+N850)*(1+((1+'Retirement Calculator'!$B$57)^(1/12)-1)))</f>
        <v/>
      </c>
      <c r="O851" s="71"/>
      <c r="P851" s="71"/>
      <c r="Q851" s="99"/>
      <c r="R851" s="69" t="e">
        <f t="shared" si="265"/>
        <v>#N/A</v>
      </c>
      <c r="S851" s="12" t="str">
        <f>IF(O851="","",FV((1+'Retirement Calculator'!$B$58)^(1/12)-1,BA851,-O851,,0))</f>
        <v/>
      </c>
      <c r="T851" s="43" t="str">
        <f>IF(P851="","",(P851+T850)*(1+((1+'Retirement Calculator'!$B$58)^(1/12)-1)))</f>
        <v/>
      </c>
      <c r="U851" s="71"/>
      <c r="V851" s="99"/>
      <c r="W851" s="108" t="str">
        <f>IF(U851="","",(U851+W850)*(1+((1+'Retirement Calculator'!$C$65)^(1/12)-1)))</f>
        <v/>
      </c>
      <c r="X851" s="73">
        <f t="shared" si="260"/>
        <v>0</v>
      </c>
      <c r="Y851" s="83" t="str">
        <f>IF(ISERROR(B851),"",SUM($X$5:X851))</f>
        <v/>
      </c>
      <c r="Z851" s="73">
        <f t="shared" si="261"/>
        <v>0</v>
      </c>
      <c r="AA851" s="83" t="str">
        <f>IF(ISERROR(B851),"",IF(Z851=0,NA(),SUM($Z$5:Z851)))</f>
        <v/>
      </c>
      <c r="AB851" s="83">
        <f t="shared" si="262"/>
        <v>0</v>
      </c>
      <c r="AC851" s="83" t="str">
        <f>IF(ISERROR(B851),"",IF(AB851=0,NA(),SUM($AB$5:AB851)))</f>
        <v/>
      </c>
      <c r="AD851" s="68" t="str">
        <f>IF(ISERROR(AI851),"",IF(AG851=AG850+1,AD850*(1+'Retirement Calculator'!$B$6),AD850))</f>
        <v/>
      </c>
      <c r="AE851" s="135"/>
      <c r="AF851" s="83" t="str">
        <f>IF(AE851="","",NPER((1+'Retirement Calculator'!$B$15)/(1+'Retirement Calculator'!$B$14)-1,-12*AE851,AA851,,1))</f>
        <v/>
      </c>
      <c r="AG851" s="129" t="str">
        <f t="shared" si="266"/>
        <v/>
      </c>
      <c r="AH851" s="43" t="e">
        <f t="shared" si="267"/>
        <v>#N/A</v>
      </c>
      <c r="AI851" s="43" t="e">
        <f>IF(AI850&lt;'Retirement Calculator'!$B$68,AI850+1,NA())</f>
        <v>#N/A</v>
      </c>
      <c r="AJ851" s="47" t="str">
        <f>IF(ISERROR(AI851),"",IF(AG851=AG850+1,AJ850*(1+'Retirement Calculator'!$B$67),AJ850))</f>
        <v/>
      </c>
      <c r="AK851" s="43" t="e">
        <f>IF(ISERROR(AJ851),"",FV((1+'Retirement Calculator'!$B$56)^(1/12)-1,AI851,-AJ851,,0))</f>
        <v>#N/A</v>
      </c>
      <c r="AL851" s="47">
        <f>SUM($AJ$5:AJ851)</f>
        <v>15743347.467671828</v>
      </c>
      <c r="AN851" s="43" t="str">
        <f>IF(C851="","",SUM($C$5:C851))</f>
        <v/>
      </c>
      <c r="AP851" s="43" t="str">
        <f t="shared" si="268"/>
        <v/>
      </c>
      <c r="AQ851" s="43" t="e">
        <f t="shared" si="269"/>
        <v>#N/A</v>
      </c>
      <c r="AR851" s="43" t="e">
        <f>IF(AR850&lt;'Retirement Calculator'!$B$68,AR850+1,NA())</f>
        <v>#N/A</v>
      </c>
      <c r="AS851" s="45" t="str">
        <f>IF(ISERROR(AR851),"",IF(AP851=AP850+1,AS850*(1+'Retirement Calculator'!$B$67),AS850))</f>
        <v/>
      </c>
      <c r="AT851" s="43" t="e">
        <f>IF(ISERROR(AS851),"",FV((1+'Retirement Calculator'!$B$57)^(1/12)-1,AR851,-AS851,,0))</f>
        <v>#N/A</v>
      </c>
      <c r="AU851" s="47" t="e">
        <f>SUM($AJ$5:AS851)</f>
        <v>#N/A</v>
      </c>
      <c r="AW851" s="43" t="str">
        <f>IF(I851="","",SUM($I$5:I851))</f>
        <v/>
      </c>
      <c r="AY851" s="43" t="str">
        <f t="shared" si="270"/>
        <v/>
      </c>
      <c r="AZ851" s="43" t="e">
        <f t="shared" si="271"/>
        <v>#N/A</v>
      </c>
      <c r="BA851" s="43" t="e">
        <f>IF(BA850&lt;'Retirement Calculator'!$B$68,BA850+1,NA())</f>
        <v>#N/A</v>
      </c>
      <c r="BB851" s="45" t="str">
        <f>IF(ISERROR(BA851),"",IF(AY851=AY850+1,BB850*(1+'Retirement Calculator'!$B$67),BB850))</f>
        <v/>
      </c>
      <c r="BC851" s="43" t="e">
        <f>IF(ISERROR(BB851),"",FV((1+'Retirement Calculator'!$B$58)^(1/12)-1,BA851,-BB851,,0))</f>
        <v>#N/A</v>
      </c>
      <c r="BD851" s="47" t="e">
        <f>SUM($AJ$5:BB851)</f>
        <v>#N/A</v>
      </c>
      <c r="BF851" s="43" t="str">
        <f>IF(O851="","",SUM($O$5:O851))</f>
        <v/>
      </c>
      <c r="BH851" s="43" t="str">
        <f t="shared" si="272"/>
        <v/>
      </c>
      <c r="BI851" s="43" t="e">
        <f t="shared" si="273"/>
        <v>#N/A</v>
      </c>
      <c r="BJ851" s="43" t="e">
        <f>IF(BJ850&lt;'Retirement Calculator'!$B$68,BJ850+1,NA())</f>
        <v>#N/A</v>
      </c>
      <c r="BM851" s="43" t="str">
        <f t="shared" si="274"/>
        <v/>
      </c>
      <c r="BN851" s="43" t="e">
        <f t="shared" si="275"/>
        <v>#N/A</v>
      </c>
      <c r="BO851" s="43" t="e">
        <f>IF(BO850&lt;'Retirement Calculator'!$B$68,BO850+1,NA())</f>
        <v>#N/A</v>
      </c>
      <c r="BR851" s="43" t="str">
        <f t="shared" si="276"/>
        <v/>
      </c>
      <c r="BS851" s="43" t="e">
        <f t="shared" si="277"/>
        <v>#N/A</v>
      </c>
      <c r="BT851" s="43" t="e">
        <f>IF(BT850&lt;'Retirement Calculator'!$B$68,BT850+1,NA())</f>
        <v>#N/A</v>
      </c>
      <c r="BW851" s="43" t="str">
        <f t="shared" si="278"/>
        <v/>
      </c>
      <c r="BX851" s="43" t="e">
        <f t="shared" si="279"/>
        <v>#N/A</v>
      </c>
      <c r="BY851" s="43" t="e">
        <f>IF(BY850&lt;'Retirement Calculator'!$B$68,BY850+1,NA())</f>
        <v>#N/A</v>
      </c>
    </row>
    <row r="852" spans="1:77">
      <c r="A852" s="44"/>
      <c r="B852" s="12" t="e">
        <f xml:space="preserve"> IF(ISERROR(F852),NA(),AI852)</f>
        <v>#N/A</v>
      </c>
      <c r="C852" s="71"/>
      <c r="D852" s="104"/>
      <c r="E852" s="99"/>
      <c r="F852" s="102" t="e">
        <f t="shared" si="263"/>
        <v>#N/A</v>
      </c>
      <c r="G852" s="103" t="str">
        <f>IF(D852="","",(D852+G851)*(1+((1+'Retirement Calculator'!$B$56)^(1/12)-1)))</f>
        <v/>
      </c>
      <c r="H852" s="55" t="str">
        <f>IF(C852="","",FV((1+'Retirement Calculator'!$B$56)^(1/12)-1,AI852,-C852,,0))</f>
        <v/>
      </c>
      <c r="I852" s="71"/>
      <c r="J852" s="99"/>
      <c r="K852" s="99"/>
      <c r="L852" s="102" t="e">
        <f t="shared" si="264"/>
        <v>#N/A</v>
      </c>
      <c r="M852" s="12" t="str">
        <f>IF(I852="","",FV((1+'Retirement Calculator'!$B$57)^(1/12)-1,AR852,-I852,,0))</f>
        <v/>
      </c>
      <c r="N852" s="12" t="str">
        <f>IF(J852="","",(J852+N851)*(1+((1+'Retirement Calculator'!$B$57)^(1/12)-1)))</f>
        <v/>
      </c>
      <c r="O852" s="71"/>
      <c r="P852" s="71"/>
      <c r="Q852" s="99"/>
      <c r="R852" s="69" t="e">
        <f t="shared" si="265"/>
        <v>#N/A</v>
      </c>
      <c r="S852" s="12" t="str">
        <f>IF(O852="","",FV((1+'Retirement Calculator'!$B$58)^(1/12)-1,BA852,-O852,,0))</f>
        <v/>
      </c>
      <c r="T852" s="43" t="str">
        <f>IF(P852="","",(P852+T851)*(1+((1+'Retirement Calculator'!$B$58)^(1/12)-1)))</f>
        <v/>
      </c>
      <c r="U852" s="71"/>
      <c r="V852" s="99"/>
      <c r="W852" s="108" t="str">
        <f>IF(U852="","",(U852+W851)*(1+((1+'Retirement Calculator'!$C$65)^(1/12)-1)))</f>
        <v/>
      </c>
      <c r="X852" s="73">
        <f t="shared" si="260"/>
        <v>0</v>
      </c>
      <c r="Y852" s="83" t="str">
        <f>IF(ISERROR(B852),"",SUM($X$5:X852))</f>
        <v/>
      </c>
      <c r="Z852" s="73">
        <f t="shared" si="261"/>
        <v>0</v>
      </c>
      <c r="AA852" s="83" t="str">
        <f>IF(ISERROR(B852),"",IF(Z852=0,NA(),SUM($Z$5:Z852)))</f>
        <v/>
      </c>
      <c r="AB852" s="83">
        <f t="shared" si="262"/>
        <v>0</v>
      </c>
      <c r="AC852" s="83" t="str">
        <f>IF(ISERROR(B852),"",IF(AB852=0,NA(),SUM($AB$5:AB852)))</f>
        <v/>
      </c>
      <c r="AD852" s="68" t="str">
        <f>IF(ISERROR(AI852),"",IF(AG852=AG851+1,AD851*(1+'Retirement Calculator'!$B$6),AD851))</f>
        <v/>
      </c>
      <c r="AE852" s="135"/>
      <c r="AF852" s="83" t="str">
        <f>IF(AE852="","",NPER((1+'Retirement Calculator'!$B$15)/(1+'Retirement Calculator'!$B$14)-1,-12*AE852,AA852,,1))</f>
        <v/>
      </c>
      <c r="AG852" s="129" t="str">
        <f t="shared" si="266"/>
        <v/>
      </c>
      <c r="AH852" s="43" t="e">
        <f t="shared" si="267"/>
        <v>#N/A</v>
      </c>
      <c r="AI852" s="43" t="e">
        <f>IF(AI851&lt;'Retirement Calculator'!$B$68,AI851+1,NA())</f>
        <v>#N/A</v>
      </c>
      <c r="AJ852" s="47" t="str">
        <f>IF(ISERROR(AI852),"",IF(AG852=AG851+1,AJ851*(1+'Retirement Calculator'!$B$67),AJ851))</f>
        <v/>
      </c>
      <c r="AK852" s="43" t="e">
        <f>IF(ISERROR(AJ852),"",FV((1+'Retirement Calculator'!$B$56)^(1/12)-1,AI852,-AJ852,,0))</f>
        <v>#N/A</v>
      </c>
      <c r="AL852" s="47">
        <f>SUM($AJ$5:AJ852)</f>
        <v>15743347.467671828</v>
      </c>
      <c r="AN852" s="43" t="str">
        <f>IF(C852="","",SUM($C$5:C852))</f>
        <v/>
      </c>
      <c r="AP852" s="43" t="str">
        <f t="shared" si="268"/>
        <v/>
      </c>
      <c r="AQ852" s="43" t="e">
        <f t="shared" si="269"/>
        <v>#N/A</v>
      </c>
      <c r="AR852" s="43" t="e">
        <f>IF(AR851&lt;'Retirement Calculator'!$B$68,AR851+1,NA())</f>
        <v>#N/A</v>
      </c>
      <c r="AS852" s="45" t="str">
        <f>IF(ISERROR(AR852),"",IF(AP852=AP851+1,AS851*(1+'Retirement Calculator'!$B$67),AS851))</f>
        <v/>
      </c>
      <c r="AT852" s="43" t="e">
        <f>IF(ISERROR(AS852),"",FV((1+'Retirement Calculator'!$B$57)^(1/12)-1,AR852,-AS852,,0))</f>
        <v>#N/A</v>
      </c>
      <c r="AU852" s="47" t="e">
        <f>SUM($AJ$5:AS852)</f>
        <v>#N/A</v>
      </c>
      <c r="AW852" s="43" t="str">
        <f>IF(I852="","",SUM($I$5:I852))</f>
        <v/>
      </c>
      <c r="AY852" s="43" t="str">
        <f t="shared" si="270"/>
        <v/>
      </c>
      <c r="AZ852" s="43" t="e">
        <f t="shared" si="271"/>
        <v>#N/A</v>
      </c>
      <c r="BA852" s="43" t="e">
        <f>IF(BA851&lt;'Retirement Calculator'!$B$68,BA851+1,NA())</f>
        <v>#N/A</v>
      </c>
      <c r="BB852" s="45" t="str">
        <f>IF(ISERROR(BA852),"",IF(AY852=AY851+1,BB851*(1+'Retirement Calculator'!$B$67),BB851))</f>
        <v/>
      </c>
      <c r="BC852" s="43" t="e">
        <f>IF(ISERROR(BB852),"",FV((1+'Retirement Calculator'!$B$58)^(1/12)-1,BA852,-BB852,,0))</f>
        <v>#N/A</v>
      </c>
      <c r="BD852" s="47" t="e">
        <f>SUM($AJ$5:BB852)</f>
        <v>#N/A</v>
      </c>
      <c r="BF852" s="43" t="str">
        <f>IF(O852="","",SUM($O$5:O852))</f>
        <v/>
      </c>
      <c r="BH852" s="43" t="str">
        <f t="shared" si="272"/>
        <v/>
      </c>
      <c r="BI852" s="43" t="e">
        <f t="shared" si="273"/>
        <v>#N/A</v>
      </c>
      <c r="BJ852" s="43" t="e">
        <f>IF(BJ851&lt;'Retirement Calculator'!$B$68,BJ851+1,NA())</f>
        <v>#N/A</v>
      </c>
      <c r="BM852" s="43" t="str">
        <f t="shared" si="274"/>
        <v/>
      </c>
      <c r="BN852" s="43" t="e">
        <f t="shared" si="275"/>
        <v>#N/A</v>
      </c>
      <c r="BO852" s="43" t="e">
        <f>IF(BO851&lt;'Retirement Calculator'!$B$68,BO851+1,NA())</f>
        <v>#N/A</v>
      </c>
      <c r="BR852" s="43" t="str">
        <f t="shared" si="276"/>
        <v/>
      </c>
      <c r="BS852" s="43" t="e">
        <f t="shared" si="277"/>
        <v>#N/A</v>
      </c>
      <c r="BT852" s="43" t="e">
        <f>IF(BT851&lt;'Retirement Calculator'!$B$68,BT851+1,NA())</f>
        <v>#N/A</v>
      </c>
      <c r="BW852" s="43" t="str">
        <f t="shared" si="278"/>
        <v/>
      </c>
      <c r="BX852" s="43" t="e">
        <f t="shared" si="279"/>
        <v>#N/A</v>
      </c>
      <c r="BY852" s="43" t="e">
        <f>IF(BY851&lt;'Retirement Calculator'!$B$68,BY851+1,NA())</f>
        <v>#N/A</v>
      </c>
    </row>
    <row r="853" spans="1:77">
      <c r="A853" s="44"/>
      <c r="B853" s="12" t="e">
        <f xml:space="preserve"> IF(ISERROR(F853),NA(),AI853)</f>
        <v>#N/A</v>
      </c>
      <c r="C853" s="71"/>
      <c r="D853" s="104"/>
      <c r="E853" s="99"/>
      <c r="F853" s="102" t="e">
        <f t="shared" si="263"/>
        <v>#N/A</v>
      </c>
      <c r="G853" s="103" t="str">
        <f>IF(D853="","",(D853+G852)*(1+((1+'Retirement Calculator'!$B$56)^(1/12)-1)))</f>
        <v/>
      </c>
      <c r="H853" s="55" t="str">
        <f>IF(C853="","",FV((1+'Retirement Calculator'!$B$56)^(1/12)-1,AI853,-C853,,0))</f>
        <v/>
      </c>
      <c r="I853" s="71"/>
      <c r="J853" s="99"/>
      <c r="K853" s="99"/>
      <c r="L853" s="102" t="e">
        <f t="shared" si="264"/>
        <v>#N/A</v>
      </c>
      <c r="M853" s="12" t="str">
        <f>IF(I853="","",FV((1+'Retirement Calculator'!$B$57)^(1/12)-1,AR853,-I853,,0))</f>
        <v/>
      </c>
      <c r="N853" s="12" t="str">
        <f>IF(J853="","",(J853+N852)*(1+((1+'Retirement Calculator'!$B$57)^(1/12)-1)))</f>
        <v/>
      </c>
      <c r="O853" s="71"/>
      <c r="P853" s="71"/>
      <c r="Q853" s="99"/>
      <c r="R853" s="69" t="e">
        <f t="shared" si="265"/>
        <v>#N/A</v>
      </c>
      <c r="S853" s="12" t="str">
        <f>IF(O853="","",FV((1+'Retirement Calculator'!$B$58)^(1/12)-1,BA853,-O853,,0))</f>
        <v/>
      </c>
      <c r="T853" s="43" t="str">
        <f>IF(P853="","",(P853+T852)*(1+((1+'Retirement Calculator'!$B$58)^(1/12)-1)))</f>
        <v/>
      </c>
      <c r="U853" s="71"/>
      <c r="V853" s="99"/>
      <c r="W853" s="108" t="str">
        <f>IF(U853="","",(U853+W852)*(1+((1+'Retirement Calculator'!$C$65)^(1/12)-1)))</f>
        <v/>
      </c>
      <c r="X853" s="73">
        <f t="shared" si="260"/>
        <v>0</v>
      </c>
      <c r="Y853" s="83" t="str">
        <f>IF(ISERROR(B853),"",SUM($X$5:X853))</f>
        <v/>
      </c>
      <c r="Z853" s="73">
        <f t="shared" si="261"/>
        <v>0</v>
      </c>
      <c r="AA853" s="83" t="str">
        <f>IF(ISERROR(B853),"",IF(Z853=0,NA(),SUM($Z$5:Z853)))</f>
        <v/>
      </c>
      <c r="AB853" s="83">
        <f t="shared" si="262"/>
        <v>0</v>
      </c>
      <c r="AC853" s="83" t="str">
        <f>IF(ISERROR(B853),"",IF(AB853=0,NA(),SUM($AB$5:AB853)))</f>
        <v/>
      </c>
      <c r="AD853" s="68" t="str">
        <f>IF(ISERROR(AI853),"",IF(AG853=AG852+1,AD852*(1+'Retirement Calculator'!$B$6),AD852))</f>
        <v/>
      </c>
      <c r="AE853" s="135"/>
      <c r="AF853" s="83" t="str">
        <f>IF(AE853="","",NPER((1+'Retirement Calculator'!$B$15)/(1+'Retirement Calculator'!$B$14)-1,-12*AE853,AA853,,1))</f>
        <v/>
      </c>
      <c r="AG853" s="129" t="str">
        <f t="shared" si="266"/>
        <v/>
      </c>
      <c r="AH853" s="43" t="e">
        <f t="shared" si="267"/>
        <v>#N/A</v>
      </c>
      <c r="AI853" s="43" t="e">
        <f>IF(AI852&lt;'Retirement Calculator'!$B$68,AI852+1,NA())</f>
        <v>#N/A</v>
      </c>
      <c r="AJ853" s="47" t="str">
        <f>IF(ISERROR(AI853),"",IF(AG853=AG852+1,AJ852*(1+'Retirement Calculator'!$B$67),AJ852))</f>
        <v/>
      </c>
      <c r="AK853" s="43" t="e">
        <f>IF(ISERROR(AJ853),"",FV((1+'Retirement Calculator'!$B$56)^(1/12)-1,AI853,-AJ853,,0))</f>
        <v>#N/A</v>
      </c>
      <c r="AL853" s="47">
        <f>SUM($AJ$5:AJ853)</f>
        <v>15743347.467671828</v>
      </c>
      <c r="AN853" s="43" t="str">
        <f>IF(C853="","",SUM($C$5:C853))</f>
        <v/>
      </c>
      <c r="AP853" s="43" t="str">
        <f t="shared" si="268"/>
        <v/>
      </c>
      <c r="AQ853" s="43" t="e">
        <f t="shared" si="269"/>
        <v>#N/A</v>
      </c>
      <c r="AR853" s="43" t="e">
        <f>IF(AR852&lt;'Retirement Calculator'!$B$68,AR852+1,NA())</f>
        <v>#N/A</v>
      </c>
      <c r="AS853" s="45" t="str">
        <f>IF(ISERROR(AR853),"",IF(AP853=AP852+1,AS852*(1+'Retirement Calculator'!$B$67),AS852))</f>
        <v/>
      </c>
      <c r="AT853" s="43" t="e">
        <f>IF(ISERROR(AS853),"",FV((1+'Retirement Calculator'!$B$57)^(1/12)-1,AR853,-AS853,,0))</f>
        <v>#N/A</v>
      </c>
      <c r="AU853" s="47" t="e">
        <f>SUM($AJ$5:AS853)</f>
        <v>#N/A</v>
      </c>
      <c r="AW853" s="43" t="str">
        <f>IF(I853="","",SUM($I$5:I853))</f>
        <v/>
      </c>
      <c r="AY853" s="43" t="str">
        <f t="shared" si="270"/>
        <v/>
      </c>
      <c r="AZ853" s="43" t="e">
        <f t="shared" si="271"/>
        <v>#N/A</v>
      </c>
      <c r="BA853" s="43" t="e">
        <f>IF(BA852&lt;'Retirement Calculator'!$B$68,BA852+1,NA())</f>
        <v>#N/A</v>
      </c>
      <c r="BB853" s="45" t="str">
        <f>IF(ISERROR(BA853),"",IF(AY853=AY852+1,BB852*(1+'Retirement Calculator'!$B$67),BB852))</f>
        <v/>
      </c>
      <c r="BC853" s="43" t="e">
        <f>IF(ISERROR(BB853),"",FV((1+'Retirement Calculator'!$B$58)^(1/12)-1,BA853,-BB853,,0))</f>
        <v>#N/A</v>
      </c>
      <c r="BD853" s="47" t="e">
        <f>SUM($AJ$5:BB853)</f>
        <v>#N/A</v>
      </c>
      <c r="BF853" s="43" t="str">
        <f>IF(O853="","",SUM($O$5:O853))</f>
        <v/>
      </c>
      <c r="BH853" s="43" t="str">
        <f t="shared" si="272"/>
        <v/>
      </c>
      <c r="BI853" s="43" t="e">
        <f t="shared" si="273"/>
        <v>#N/A</v>
      </c>
      <c r="BJ853" s="43" t="e">
        <f>IF(BJ852&lt;'Retirement Calculator'!$B$68,BJ852+1,NA())</f>
        <v>#N/A</v>
      </c>
      <c r="BM853" s="43" t="str">
        <f t="shared" si="274"/>
        <v/>
      </c>
      <c r="BN853" s="43" t="e">
        <f t="shared" si="275"/>
        <v>#N/A</v>
      </c>
      <c r="BO853" s="43" t="e">
        <f>IF(BO852&lt;'Retirement Calculator'!$B$68,BO852+1,NA())</f>
        <v>#N/A</v>
      </c>
      <c r="BR853" s="43" t="str">
        <f t="shared" si="276"/>
        <v/>
      </c>
      <c r="BS853" s="43" t="e">
        <f t="shared" si="277"/>
        <v>#N/A</v>
      </c>
      <c r="BT853" s="43" t="e">
        <f>IF(BT852&lt;'Retirement Calculator'!$B$68,BT852+1,NA())</f>
        <v>#N/A</v>
      </c>
      <c r="BW853" s="43" t="str">
        <f t="shared" si="278"/>
        <v/>
      </c>
      <c r="BX853" s="43" t="e">
        <f t="shared" si="279"/>
        <v>#N/A</v>
      </c>
      <c r="BY853" s="43" t="e">
        <f>IF(BY852&lt;'Retirement Calculator'!$B$68,BY852+1,NA())</f>
        <v>#N/A</v>
      </c>
    </row>
    <row r="854" spans="1:77">
      <c r="A854" s="44"/>
      <c r="B854" s="12" t="e">
        <f xml:space="preserve"> IF(ISERROR(F854),NA(),AI854)</f>
        <v>#N/A</v>
      </c>
      <c r="C854" s="71"/>
      <c r="D854" s="104"/>
      <c r="E854" s="99"/>
      <c r="F854" s="102" t="e">
        <f t="shared" si="263"/>
        <v>#N/A</v>
      </c>
      <c r="G854" s="103" t="str">
        <f>IF(D854="","",(D854+G853)*(1+((1+'Retirement Calculator'!$B$56)^(1/12)-1)))</f>
        <v/>
      </c>
      <c r="H854" s="55" t="str">
        <f>IF(C854="","",FV((1+'Retirement Calculator'!$B$56)^(1/12)-1,AI854,-C854,,0))</f>
        <v/>
      </c>
      <c r="I854" s="71"/>
      <c r="J854" s="99"/>
      <c r="K854" s="99"/>
      <c r="L854" s="102" t="e">
        <f t="shared" si="264"/>
        <v>#N/A</v>
      </c>
      <c r="M854" s="12" t="str">
        <f>IF(I854="","",FV((1+'Retirement Calculator'!$B$57)^(1/12)-1,AR854,-I854,,0))</f>
        <v/>
      </c>
      <c r="N854" s="12" t="str">
        <f>IF(J854="","",(J854+N853)*(1+((1+'Retirement Calculator'!$B$57)^(1/12)-1)))</f>
        <v/>
      </c>
      <c r="O854" s="71"/>
      <c r="P854" s="71"/>
      <c r="Q854" s="99"/>
      <c r="R854" s="69" t="e">
        <f t="shared" si="265"/>
        <v>#N/A</v>
      </c>
      <c r="S854" s="12" t="str">
        <f>IF(O854="","",FV((1+'Retirement Calculator'!$B$58)^(1/12)-1,BA854,-O854,,0))</f>
        <v/>
      </c>
      <c r="T854" s="43" t="str">
        <f>IF(P854="","",(P854+T853)*(1+((1+'Retirement Calculator'!$B$58)^(1/12)-1)))</f>
        <v/>
      </c>
      <c r="U854" s="71"/>
      <c r="V854" s="99"/>
      <c r="W854" s="108" t="str">
        <f>IF(U854="","",(U854+W853)*(1+((1+'Retirement Calculator'!$C$65)^(1/12)-1)))</f>
        <v/>
      </c>
      <c r="X854" s="73">
        <f t="shared" si="260"/>
        <v>0</v>
      </c>
      <c r="Y854" s="83" t="str">
        <f>IF(ISERROR(B854),"",SUM($X$5:X854))</f>
        <v/>
      </c>
      <c r="Z854" s="73">
        <f t="shared" si="261"/>
        <v>0</v>
      </c>
      <c r="AA854" s="83" t="str">
        <f>IF(ISERROR(B854),"",IF(Z854=0,NA(),SUM($Z$5:Z854)))</f>
        <v/>
      </c>
      <c r="AB854" s="83">
        <f t="shared" si="262"/>
        <v>0</v>
      </c>
      <c r="AC854" s="83" t="str">
        <f>IF(ISERROR(B854),"",IF(AB854=0,NA(),SUM($AB$5:AB854)))</f>
        <v/>
      </c>
      <c r="AD854" s="68" t="str">
        <f>IF(ISERROR(AI854),"",IF(AG854=AG853+1,AD853*(1+'Retirement Calculator'!$B$6),AD853))</f>
        <v/>
      </c>
      <c r="AE854" s="135"/>
      <c r="AF854" s="83" t="str">
        <f>IF(AE854="","",NPER((1+'Retirement Calculator'!$B$15)/(1+'Retirement Calculator'!$B$14)-1,-12*AE854,AA854,,1))</f>
        <v/>
      </c>
      <c r="AG854" s="129" t="str">
        <f t="shared" si="266"/>
        <v/>
      </c>
      <c r="AH854" s="43" t="e">
        <f t="shared" si="267"/>
        <v>#N/A</v>
      </c>
      <c r="AI854" s="43" t="e">
        <f>IF(AI853&lt;'Retirement Calculator'!$B$68,AI853+1,NA())</f>
        <v>#N/A</v>
      </c>
      <c r="AJ854" s="47" t="str">
        <f>IF(ISERROR(AI854),"",IF(AG854=AG853+1,AJ853*(1+'Retirement Calculator'!$B$67),AJ853))</f>
        <v/>
      </c>
      <c r="AK854" s="43" t="e">
        <f>IF(ISERROR(AJ854),"",FV((1+'Retirement Calculator'!$B$56)^(1/12)-1,AI854,-AJ854,,0))</f>
        <v>#N/A</v>
      </c>
      <c r="AL854" s="47">
        <f>SUM($AJ$5:AJ854)</f>
        <v>15743347.467671828</v>
      </c>
      <c r="AN854" s="43" t="str">
        <f>IF(C854="","",SUM($C$5:C854))</f>
        <v/>
      </c>
      <c r="AP854" s="43" t="str">
        <f t="shared" si="268"/>
        <v/>
      </c>
      <c r="AQ854" s="43" t="e">
        <f t="shared" si="269"/>
        <v>#N/A</v>
      </c>
      <c r="AR854" s="43" t="e">
        <f>IF(AR853&lt;'Retirement Calculator'!$B$68,AR853+1,NA())</f>
        <v>#N/A</v>
      </c>
      <c r="AS854" s="45" t="str">
        <f>IF(ISERROR(AR854),"",IF(AP854=AP853+1,AS853*(1+'Retirement Calculator'!$B$67),AS853))</f>
        <v/>
      </c>
      <c r="AT854" s="43" t="e">
        <f>IF(ISERROR(AS854),"",FV((1+'Retirement Calculator'!$B$57)^(1/12)-1,AR854,-AS854,,0))</f>
        <v>#N/A</v>
      </c>
      <c r="AU854" s="47" t="e">
        <f>SUM($AJ$5:AS854)</f>
        <v>#N/A</v>
      </c>
      <c r="AW854" s="43" t="str">
        <f>IF(I854="","",SUM($I$5:I854))</f>
        <v/>
      </c>
      <c r="AY854" s="43" t="str">
        <f t="shared" si="270"/>
        <v/>
      </c>
      <c r="AZ854" s="43" t="e">
        <f t="shared" si="271"/>
        <v>#N/A</v>
      </c>
      <c r="BA854" s="43" t="e">
        <f>IF(BA853&lt;'Retirement Calculator'!$B$68,BA853+1,NA())</f>
        <v>#N/A</v>
      </c>
      <c r="BB854" s="45" t="str">
        <f>IF(ISERROR(BA854),"",IF(AY854=AY853+1,BB853*(1+'Retirement Calculator'!$B$67),BB853))</f>
        <v/>
      </c>
      <c r="BC854" s="43" t="e">
        <f>IF(ISERROR(BB854),"",FV((1+'Retirement Calculator'!$B$58)^(1/12)-1,BA854,-BB854,,0))</f>
        <v>#N/A</v>
      </c>
      <c r="BD854" s="47" t="e">
        <f>SUM($AJ$5:BB854)</f>
        <v>#N/A</v>
      </c>
      <c r="BF854" s="43" t="str">
        <f>IF(O854="","",SUM($O$5:O854))</f>
        <v/>
      </c>
      <c r="BH854" s="43" t="str">
        <f t="shared" si="272"/>
        <v/>
      </c>
      <c r="BI854" s="43" t="e">
        <f t="shared" si="273"/>
        <v>#N/A</v>
      </c>
      <c r="BJ854" s="43" t="e">
        <f>IF(BJ853&lt;'Retirement Calculator'!$B$68,BJ853+1,NA())</f>
        <v>#N/A</v>
      </c>
      <c r="BM854" s="43" t="str">
        <f t="shared" si="274"/>
        <v/>
      </c>
      <c r="BN854" s="43" t="e">
        <f t="shared" si="275"/>
        <v>#N/A</v>
      </c>
      <c r="BO854" s="43" t="e">
        <f>IF(BO853&lt;'Retirement Calculator'!$B$68,BO853+1,NA())</f>
        <v>#N/A</v>
      </c>
      <c r="BR854" s="43" t="str">
        <f t="shared" si="276"/>
        <v/>
      </c>
      <c r="BS854" s="43" t="e">
        <f t="shared" si="277"/>
        <v>#N/A</v>
      </c>
      <c r="BT854" s="43" t="e">
        <f>IF(BT853&lt;'Retirement Calculator'!$B$68,BT853+1,NA())</f>
        <v>#N/A</v>
      </c>
      <c r="BW854" s="43" t="str">
        <f t="shared" si="278"/>
        <v/>
      </c>
      <c r="BX854" s="43" t="e">
        <f t="shared" si="279"/>
        <v>#N/A</v>
      </c>
      <c r="BY854" s="43" t="e">
        <f>IF(BY853&lt;'Retirement Calculator'!$B$68,BY853+1,NA())</f>
        <v>#N/A</v>
      </c>
    </row>
    <row r="855" spans="1:77">
      <c r="A855" s="44"/>
      <c r="B855" s="12" t="e">
        <f xml:space="preserve"> IF(ISERROR(F855),NA(),AI855)</f>
        <v>#N/A</v>
      </c>
      <c r="C855" s="71"/>
      <c r="D855" s="104"/>
      <c r="E855" s="99"/>
      <c r="F855" s="102" t="e">
        <f t="shared" si="263"/>
        <v>#N/A</v>
      </c>
      <c r="G855" s="103" t="str">
        <f>IF(D855="","",(D855+G854)*(1+((1+'Retirement Calculator'!$B$56)^(1/12)-1)))</f>
        <v/>
      </c>
      <c r="H855" s="55" t="str">
        <f>IF(C855="","",FV((1+'Retirement Calculator'!$B$56)^(1/12)-1,AI855,-C855,,0))</f>
        <v/>
      </c>
      <c r="I855" s="71"/>
      <c r="J855" s="99"/>
      <c r="K855" s="99"/>
      <c r="L855" s="102" t="e">
        <f t="shared" si="264"/>
        <v>#N/A</v>
      </c>
      <c r="M855" s="12" t="str">
        <f>IF(I855="","",FV((1+'Retirement Calculator'!$B$57)^(1/12)-1,AR855,-I855,,0))</f>
        <v/>
      </c>
      <c r="N855" s="12" t="str">
        <f>IF(J855="","",(J855+N854)*(1+((1+'Retirement Calculator'!$B$57)^(1/12)-1)))</f>
        <v/>
      </c>
      <c r="O855" s="71"/>
      <c r="P855" s="71"/>
      <c r="Q855" s="99"/>
      <c r="R855" s="69" t="e">
        <f t="shared" si="265"/>
        <v>#N/A</v>
      </c>
      <c r="S855" s="12" t="str">
        <f>IF(O855="","",FV((1+'Retirement Calculator'!$B$58)^(1/12)-1,BA855,-O855,,0))</f>
        <v/>
      </c>
      <c r="T855" s="43" t="str">
        <f>IF(P855="","",(P855+T854)*(1+((1+'Retirement Calculator'!$B$58)^(1/12)-1)))</f>
        <v/>
      </c>
      <c r="U855" s="71"/>
      <c r="V855" s="99"/>
      <c r="W855" s="108" t="str">
        <f>IF(U855="","",(U855+W854)*(1+((1+'Retirement Calculator'!$C$65)^(1/12)-1)))</f>
        <v/>
      </c>
      <c r="X855" s="73">
        <f t="shared" si="260"/>
        <v>0</v>
      </c>
      <c r="Y855" s="83" t="str">
        <f>IF(ISERROR(B855),"",SUM($X$5:X855))</f>
        <v/>
      </c>
      <c r="Z855" s="73">
        <f t="shared" si="261"/>
        <v>0</v>
      </c>
      <c r="AA855" s="83" t="str">
        <f>IF(ISERROR(B855),"",IF(Z855=0,NA(),SUM($Z$5:Z855)))</f>
        <v/>
      </c>
      <c r="AB855" s="83">
        <f t="shared" si="262"/>
        <v>0</v>
      </c>
      <c r="AC855" s="83" t="str">
        <f>IF(ISERROR(B855),"",IF(AB855=0,NA(),SUM($AB$5:AB855)))</f>
        <v/>
      </c>
      <c r="AD855" s="68" t="str">
        <f>IF(ISERROR(AI855),"",IF(AG855=AG854+1,AD854*(1+'Retirement Calculator'!$B$6),AD854))</f>
        <v/>
      </c>
      <c r="AE855" s="135"/>
      <c r="AF855" s="83" t="str">
        <f>IF(AE855="","",NPER((1+'Retirement Calculator'!$B$15)/(1+'Retirement Calculator'!$B$14)-1,-12*AE855,AA855,,1))</f>
        <v/>
      </c>
      <c r="AG855" s="129" t="str">
        <f t="shared" si="266"/>
        <v/>
      </c>
      <c r="AH855" s="43" t="e">
        <f t="shared" si="267"/>
        <v>#N/A</v>
      </c>
      <c r="AI855" s="43" t="e">
        <f>IF(AI854&lt;'Retirement Calculator'!$B$68,AI854+1,NA())</f>
        <v>#N/A</v>
      </c>
      <c r="AJ855" s="47" t="str">
        <f>IF(ISERROR(AI855),"",IF(AG855=AG854+1,AJ854*(1+'Retirement Calculator'!$B$67),AJ854))</f>
        <v/>
      </c>
      <c r="AK855" s="43" t="e">
        <f>IF(ISERROR(AJ855),"",FV((1+'Retirement Calculator'!$B$56)^(1/12)-1,AI855,-AJ855,,0))</f>
        <v>#N/A</v>
      </c>
      <c r="AL855" s="47">
        <f>SUM($AJ$5:AJ855)</f>
        <v>15743347.467671828</v>
      </c>
      <c r="AN855" s="43" t="str">
        <f>IF(C855="","",SUM($C$5:C855))</f>
        <v/>
      </c>
      <c r="AP855" s="43" t="str">
        <f t="shared" si="268"/>
        <v/>
      </c>
      <c r="AQ855" s="43" t="e">
        <f t="shared" si="269"/>
        <v>#N/A</v>
      </c>
      <c r="AR855" s="43" t="e">
        <f>IF(AR854&lt;'Retirement Calculator'!$B$68,AR854+1,NA())</f>
        <v>#N/A</v>
      </c>
      <c r="AS855" s="45" t="str">
        <f>IF(ISERROR(AR855),"",IF(AP855=AP854+1,AS854*(1+'Retirement Calculator'!$B$67),AS854))</f>
        <v/>
      </c>
      <c r="AT855" s="43" t="e">
        <f>IF(ISERROR(AS855),"",FV((1+'Retirement Calculator'!$B$57)^(1/12)-1,AR855,-AS855,,0))</f>
        <v>#N/A</v>
      </c>
      <c r="AU855" s="47" t="e">
        <f>SUM($AJ$5:AS855)</f>
        <v>#N/A</v>
      </c>
      <c r="AW855" s="43" t="str">
        <f>IF(I855="","",SUM($I$5:I855))</f>
        <v/>
      </c>
      <c r="AY855" s="43" t="str">
        <f t="shared" si="270"/>
        <v/>
      </c>
      <c r="AZ855" s="43" t="e">
        <f t="shared" si="271"/>
        <v>#N/A</v>
      </c>
      <c r="BA855" s="43" t="e">
        <f>IF(BA854&lt;'Retirement Calculator'!$B$68,BA854+1,NA())</f>
        <v>#N/A</v>
      </c>
      <c r="BB855" s="45" t="str">
        <f>IF(ISERROR(BA855),"",IF(AY855=AY854+1,BB854*(1+'Retirement Calculator'!$B$67),BB854))</f>
        <v/>
      </c>
      <c r="BC855" s="43" t="e">
        <f>IF(ISERROR(BB855),"",FV((1+'Retirement Calculator'!$B$58)^(1/12)-1,BA855,-BB855,,0))</f>
        <v>#N/A</v>
      </c>
      <c r="BD855" s="47" t="e">
        <f>SUM($AJ$5:BB855)</f>
        <v>#N/A</v>
      </c>
      <c r="BF855" s="43" t="str">
        <f>IF(O855="","",SUM($O$5:O855))</f>
        <v/>
      </c>
      <c r="BH855" s="43" t="str">
        <f t="shared" si="272"/>
        <v/>
      </c>
      <c r="BI855" s="43" t="e">
        <f t="shared" si="273"/>
        <v>#N/A</v>
      </c>
      <c r="BJ855" s="43" t="e">
        <f>IF(BJ854&lt;'Retirement Calculator'!$B$68,BJ854+1,NA())</f>
        <v>#N/A</v>
      </c>
      <c r="BM855" s="43" t="str">
        <f t="shared" si="274"/>
        <v/>
      </c>
      <c r="BN855" s="43" t="e">
        <f t="shared" si="275"/>
        <v>#N/A</v>
      </c>
      <c r="BO855" s="43" t="e">
        <f>IF(BO854&lt;'Retirement Calculator'!$B$68,BO854+1,NA())</f>
        <v>#N/A</v>
      </c>
      <c r="BR855" s="43" t="str">
        <f t="shared" si="276"/>
        <v/>
      </c>
      <c r="BS855" s="43" t="e">
        <f t="shared" si="277"/>
        <v>#N/A</v>
      </c>
      <c r="BT855" s="43" t="e">
        <f>IF(BT854&lt;'Retirement Calculator'!$B$68,BT854+1,NA())</f>
        <v>#N/A</v>
      </c>
      <c r="BW855" s="43" t="str">
        <f t="shared" si="278"/>
        <v/>
      </c>
      <c r="BX855" s="43" t="e">
        <f t="shared" si="279"/>
        <v>#N/A</v>
      </c>
      <c r="BY855" s="43" t="e">
        <f>IF(BY854&lt;'Retirement Calculator'!$B$68,BY854+1,NA())</f>
        <v>#N/A</v>
      </c>
    </row>
    <row r="856" spans="1:77">
      <c r="A856" s="44"/>
      <c r="B856" s="12" t="e">
        <f xml:space="preserve"> IF(ISERROR(F856),NA(),AI856)</f>
        <v>#N/A</v>
      </c>
      <c r="C856" s="71"/>
      <c r="D856" s="104"/>
      <c r="E856" s="99"/>
      <c r="F856" s="102" t="e">
        <f t="shared" si="263"/>
        <v>#N/A</v>
      </c>
      <c r="G856" s="103" t="str">
        <f>IF(D856="","",(D856+G855)*(1+((1+'Retirement Calculator'!$B$56)^(1/12)-1)))</f>
        <v/>
      </c>
      <c r="H856" s="55" t="str">
        <f>IF(C856="","",FV((1+'Retirement Calculator'!$B$56)^(1/12)-1,AI856,-C856,,0))</f>
        <v/>
      </c>
      <c r="I856" s="71"/>
      <c r="J856" s="99"/>
      <c r="K856" s="99"/>
      <c r="L856" s="102" t="e">
        <f t="shared" si="264"/>
        <v>#N/A</v>
      </c>
      <c r="M856" s="12" t="str">
        <f>IF(I856="","",FV((1+'Retirement Calculator'!$B$57)^(1/12)-1,AR856,-I856,,0))</f>
        <v/>
      </c>
      <c r="N856" s="12" t="str">
        <f>IF(J856="","",(J856+N855)*(1+((1+'Retirement Calculator'!$B$57)^(1/12)-1)))</f>
        <v/>
      </c>
      <c r="O856" s="71"/>
      <c r="P856" s="71"/>
      <c r="Q856" s="99"/>
      <c r="R856" s="69" t="e">
        <f t="shared" si="265"/>
        <v>#N/A</v>
      </c>
      <c r="S856" s="12" t="str">
        <f>IF(O856="","",FV((1+'Retirement Calculator'!$B$58)^(1/12)-1,BA856,-O856,,0))</f>
        <v/>
      </c>
      <c r="T856" s="43" t="str">
        <f>IF(P856="","",(P856+T855)*(1+((1+'Retirement Calculator'!$B$58)^(1/12)-1)))</f>
        <v/>
      </c>
      <c r="U856" s="71"/>
      <c r="V856" s="99"/>
      <c r="W856" s="108" t="str">
        <f>IF(U856="","",(U856+W855)*(1+((1+'Retirement Calculator'!$C$65)^(1/12)-1)))</f>
        <v/>
      </c>
      <c r="X856" s="73">
        <f t="shared" si="260"/>
        <v>0</v>
      </c>
      <c r="Y856" s="83" t="str">
        <f>IF(ISERROR(B856),"",SUM($X$5:X856))</f>
        <v/>
      </c>
      <c r="Z856" s="73">
        <f t="shared" si="261"/>
        <v>0</v>
      </c>
      <c r="AA856" s="83" t="str">
        <f>IF(ISERROR(B856),"",IF(Z856=0,NA(),SUM($Z$5:Z856)))</f>
        <v/>
      </c>
      <c r="AB856" s="83">
        <f t="shared" si="262"/>
        <v>0</v>
      </c>
      <c r="AC856" s="83" t="str">
        <f>IF(ISERROR(B856),"",IF(AB856=0,NA(),SUM($AB$5:AB856)))</f>
        <v/>
      </c>
      <c r="AD856" s="68" t="str">
        <f>IF(ISERROR(AI856),"",IF(AG856=AG855+1,AD855*(1+'Retirement Calculator'!$B$6),AD855))</f>
        <v/>
      </c>
      <c r="AE856" s="135"/>
      <c r="AF856" s="83" t="str">
        <f>IF(AE856="","",NPER((1+'Retirement Calculator'!$B$15)/(1+'Retirement Calculator'!$B$14)-1,-12*AE856,AA856,,1))</f>
        <v/>
      </c>
      <c r="AG856" s="129" t="str">
        <f t="shared" si="266"/>
        <v/>
      </c>
      <c r="AH856" s="43" t="e">
        <f t="shared" si="267"/>
        <v>#N/A</v>
      </c>
      <c r="AI856" s="43" t="e">
        <f>IF(AI855&lt;'Retirement Calculator'!$B$68,AI855+1,NA())</f>
        <v>#N/A</v>
      </c>
      <c r="AJ856" s="47" t="str">
        <f>IF(ISERROR(AI856),"",IF(AG856=AG855+1,AJ855*(1+'Retirement Calculator'!$B$67),AJ855))</f>
        <v/>
      </c>
      <c r="AK856" s="43" t="e">
        <f>IF(ISERROR(AJ856),"",FV((1+'Retirement Calculator'!$B$56)^(1/12)-1,AI856,-AJ856,,0))</f>
        <v>#N/A</v>
      </c>
      <c r="AL856" s="47">
        <f>SUM($AJ$5:AJ856)</f>
        <v>15743347.467671828</v>
      </c>
      <c r="AN856" s="43" t="str">
        <f>IF(C856="","",SUM($C$5:C856))</f>
        <v/>
      </c>
      <c r="AP856" s="43" t="str">
        <f t="shared" si="268"/>
        <v/>
      </c>
      <c r="AQ856" s="43" t="e">
        <f t="shared" si="269"/>
        <v>#N/A</v>
      </c>
      <c r="AR856" s="43" t="e">
        <f>IF(AR855&lt;'Retirement Calculator'!$B$68,AR855+1,NA())</f>
        <v>#N/A</v>
      </c>
      <c r="AS856" s="45" t="str">
        <f>IF(ISERROR(AR856),"",IF(AP856=AP855+1,AS855*(1+'Retirement Calculator'!$B$67),AS855))</f>
        <v/>
      </c>
      <c r="AT856" s="43" t="e">
        <f>IF(ISERROR(AS856),"",FV((1+'Retirement Calculator'!$B$57)^(1/12)-1,AR856,-AS856,,0))</f>
        <v>#N/A</v>
      </c>
      <c r="AU856" s="47" t="e">
        <f>SUM($AJ$5:AS856)</f>
        <v>#N/A</v>
      </c>
      <c r="AW856" s="43" t="str">
        <f>IF(I856="","",SUM($I$5:I856))</f>
        <v/>
      </c>
      <c r="AY856" s="43" t="str">
        <f t="shared" si="270"/>
        <v/>
      </c>
      <c r="AZ856" s="43" t="e">
        <f t="shared" si="271"/>
        <v>#N/A</v>
      </c>
      <c r="BA856" s="43" t="e">
        <f>IF(BA855&lt;'Retirement Calculator'!$B$68,BA855+1,NA())</f>
        <v>#N/A</v>
      </c>
      <c r="BB856" s="45" t="str">
        <f>IF(ISERROR(BA856),"",IF(AY856=AY855+1,BB855*(1+'Retirement Calculator'!$B$67),BB855))</f>
        <v/>
      </c>
      <c r="BC856" s="43" t="e">
        <f>IF(ISERROR(BB856),"",FV((1+'Retirement Calculator'!$B$58)^(1/12)-1,BA856,-BB856,,0))</f>
        <v>#N/A</v>
      </c>
      <c r="BD856" s="47" t="e">
        <f>SUM($AJ$5:BB856)</f>
        <v>#N/A</v>
      </c>
      <c r="BF856" s="43" t="str">
        <f>IF(O856="","",SUM($O$5:O856))</f>
        <v/>
      </c>
      <c r="BH856" s="43" t="str">
        <f t="shared" si="272"/>
        <v/>
      </c>
      <c r="BI856" s="43" t="e">
        <f t="shared" si="273"/>
        <v>#N/A</v>
      </c>
      <c r="BJ856" s="43" t="e">
        <f>IF(BJ855&lt;'Retirement Calculator'!$B$68,BJ855+1,NA())</f>
        <v>#N/A</v>
      </c>
      <c r="BM856" s="43" t="str">
        <f t="shared" si="274"/>
        <v/>
      </c>
      <c r="BN856" s="43" t="e">
        <f t="shared" si="275"/>
        <v>#N/A</v>
      </c>
      <c r="BO856" s="43" t="e">
        <f>IF(BO855&lt;'Retirement Calculator'!$B$68,BO855+1,NA())</f>
        <v>#N/A</v>
      </c>
      <c r="BR856" s="43" t="str">
        <f t="shared" si="276"/>
        <v/>
      </c>
      <c r="BS856" s="43" t="e">
        <f t="shared" si="277"/>
        <v>#N/A</v>
      </c>
      <c r="BT856" s="43" t="e">
        <f>IF(BT855&lt;'Retirement Calculator'!$B$68,BT855+1,NA())</f>
        <v>#N/A</v>
      </c>
      <c r="BW856" s="43" t="str">
        <f t="shared" si="278"/>
        <v/>
      </c>
      <c r="BX856" s="43" t="e">
        <f t="shared" si="279"/>
        <v>#N/A</v>
      </c>
      <c r="BY856" s="43" t="e">
        <f>IF(BY855&lt;'Retirement Calculator'!$B$68,BY855+1,NA())</f>
        <v>#N/A</v>
      </c>
    </row>
    <row r="857" spans="1:77">
      <c r="A857" s="44"/>
      <c r="B857" s="12" t="e">
        <f xml:space="preserve"> IF(ISERROR(F857),NA(),AI857)</f>
        <v>#N/A</v>
      </c>
      <c r="C857" s="71"/>
      <c r="D857" s="104"/>
      <c r="E857" s="99"/>
      <c r="F857" s="102" t="e">
        <f t="shared" si="263"/>
        <v>#N/A</v>
      </c>
      <c r="G857" s="103" t="str">
        <f>IF(D857="","",(D857+G856)*(1+((1+'Retirement Calculator'!$B$56)^(1/12)-1)))</f>
        <v/>
      </c>
      <c r="H857" s="55" t="str">
        <f>IF(C857="","",FV((1+'Retirement Calculator'!$B$56)^(1/12)-1,AI857,-C857,,0))</f>
        <v/>
      </c>
      <c r="I857" s="71"/>
      <c r="J857" s="99"/>
      <c r="K857" s="99"/>
      <c r="L857" s="102" t="e">
        <f t="shared" si="264"/>
        <v>#N/A</v>
      </c>
      <c r="M857" s="12" t="str">
        <f>IF(I857="","",FV((1+'Retirement Calculator'!$B$57)^(1/12)-1,AR857,-I857,,0))</f>
        <v/>
      </c>
      <c r="N857" s="12" t="str">
        <f>IF(J857="","",(J857+N856)*(1+((1+'Retirement Calculator'!$B$57)^(1/12)-1)))</f>
        <v/>
      </c>
      <c r="O857" s="71"/>
      <c r="P857" s="71"/>
      <c r="Q857" s="99"/>
      <c r="R857" s="69" t="e">
        <f t="shared" si="265"/>
        <v>#N/A</v>
      </c>
      <c r="S857" s="12" t="str">
        <f>IF(O857="","",FV((1+'Retirement Calculator'!$B$58)^(1/12)-1,BA857,-O857,,0))</f>
        <v/>
      </c>
      <c r="T857" s="43" t="str">
        <f>IF(P857="","",(P857+T856)*(1+((1+'Retirement Calculator'!$B$58)^(1/12)-1)))</f>
        <v/>
      </c>
      <c r="U857" s="71"/>
      <c r="V857" s="99"/>
      <c r="W857" s="108" t="str">
        <f>IF(U857="","",(U857+W856)*(1+((1+'Retirement Calculator'!$C$65)^(1/12)-1)))</f>
        <v/>
      </c>
      <c r="X857" s="73">
        <f t="shared" si="260"/>
        <v>0</v>
      </c>
      <c r="Y857" s="83" t="str">
        <f>IF(ISERROR(B857),"",SUM($X$5:X857))</f>
        <v/>
      </c>
      <c r="Z857" s="73">
        <f t="shared" si="261"/>
        <v>0</v>
      </c>
      <c r="AA857" s="83" t="str">
        <f>IF(ISERROR(B857),"",IF(Z857=0,NA(),SUM($Z$5:Z857)))</f>
        <v/>
      </c>
      <c r="AB857" s="83">
        <f t="shared" si="262"/>
        <v>0</v>
      </c>
      <c r="AC857" s="83" t="str">
        <f>IF(ISERROR(B857),"",IF(AB857=0,NA(),SUM($AB$5:AB857)))</f>
        <v/>
      </c>
      <c r="AD857" s="68" t="str">
        <f>IF(ISERROR(AI857),"",IF(AG857=AG856+1,AD856*(1+'Retirement Calculator'!$B$6),AD856))</f>
        <v/>
      </c>
      <c r="AE857" s="135"/>
      <c r="AF857" s="83" t="str">
        <f>IF(AE857="","",NPER((1+'Retirement Calculator'!$B$15)/(1+'Retirement Calculator'!$B$14)-1,-12*AE857,AA857,,1))</f>
        <v/>
      </c>
      <c r="AG857" s="129" t="str">
        <f t="shared" si="266"/>
        <v/>
      </c>
      <c r="AH857" s="43" t="e">
        <f t="shared" si="267"/>
        <v>#N/A</v>
      </c>
      <c r="AI857" s="43" t="e">
        <f>IF(AI856&lt;'Retirement Calculator'!$B$68,AI856+1,NA())</f>
        <v>#N/A</v>
      </c>
      <c r="AJ857" s="47" t="str">
        <f>IF(ISERROR(AI857),"",IF(AG857=AG856+1,AJ856*(1+'Retirement Calculator'!$B$67),AJ856))</f>
        <v/>
      </c>
      <c r="AK857" s="43" t="e">
        <f>IF(ISERROR(AJ857),"",FV((1+'Retirement Calculator'!$B$56)^(1/12)-1,AI857,-AJ857,,0))</f>
        <v>#N/A</v>
      </c>
      <c r="AL857" s="47">
        <f>SUM($AJ$5:AJ857)</f>
        <v>15743347.467671828</v>
      </c>
      <c r="AN857" s="43" t="str">
        <f>IF(C857="","",SUM($C$5:C857))</f>
        <v/>
      </c>
      <c r="AP857" s="43" t="str">
        <f t="shared" si="268"/>
        <v/>
      </c>
      <c r="AQ857" s="43" t="e">
        <f t="shared" si="269"/>
        <v>#N/A</v>
      </c>
      <c r="AR857" s="43" t="e">
        <f>IF(AR856&lt;'Retirement Calculator'!$B$68,AR856+1,NA())</f>
        <v>#N/A</v>
      </c>
      <c r="AS857" s="45" t="str">
        <f>IF(ISERROR(AR857),"",IF(AP857=AP856+1,AS856*(1+'Retirement Calculator'!$B$67),AS856))</f>
        <v/>
      </c>
      <c r="AT857" s="43" t="e">
        <f>IF(ISERROR(AS857),"",FV((1+'Retirement Calculator'!$B$57)^(1/12)-1,AR857,-AS857,,0))</f>
        <v>#N/A</v>
      </c>
      <c r="AU857" s="47" t="e">
        <f>SUM($AJ$5:AS857)</f>
        <v>#N/A</v>
      </c>
      <c r="AW857" s="43" t="str">
        <f>IF(I857="","",SUM($I$5:I857))</f>
        <v/>
      </c>
      <c r="AY857" s="43" t="str">
        <f t="shared" si="270"/>
        <v/>
      </c>
      <c r="AZ857" s="43" t="e">
        <f t="shared" si="271"/>
        <v>#N/A</v>
      </c>
      <c r="BA857" s="43" t="e">
        <f>IF(BA856&lt;'Retirement Calculator'!$B$68,BA856+1,NA())</f>
        <v>#N/A</v>
      </c>
      <c r="BB857" s="45" t="str">
        <f>IF(ISERROR(BA857),"",IF(AY857=AY856+1,BB856*(1+'Retirement Calculator'!$B$67),BB856))</f>
        <v/>
      </c>
      <c r="BC857" s="43" t="e">
        <f>IF(ISERROR(BB857),"",FV((1+'Retirement Calculator'!$B$58)^(1/12)-1,BA857,-BB857,,0))</f>
        <v>#N/A</v>
      </c>
      <c r="BD857" s="47" t="e">
        <f>SUM($AJ$5:BB857)</f>
        <v>#N/A</v>
      </c>
      <c r="BF857" s="43" t="str">
        <f>IF(O857="","",SUM($O$5:O857))</f>
        <v/>
      </c>
      <c r="BH857" s="43" t="str">
        <f t="shared" si="272"/>
        <v/>
      </c>
      <c r="BI857" s="43" t="e">
        <f t="shared" si="273"/>
        <v>#N/A</v>
      </c>
      <c r="BJ857" s="43" t="e">
        <f>IF(BJ856&lt;'Retirement Calculator'!$B$68,BJ856+1,NA())</f>
        <v>#N/A</v>
      </c>
      <c r="BM857" s="43" t="str">
        <f t="shared" si="274"/>
        <v/>
      </c>
      <c r="BN857" s="43" t="e">
        <f t="shared" si="275"/>
        <v>#N/A</v>
      </c>
      <c r="BO857" s="43" t="e">
        <f>IF(BO856&lt;'Retirement Calculator'!$B$68,BO856+1,NA())</f>
        <v>#N/A</v>
      </c>
      <c r="BR857" s="43" t="str">
        <f t="shared" si="276"/>
        <v/>
      </c>
      <c r="BS857" s="43" t="e">
        <f t="shared" si="277"/>
        <v>#N/A</v>
      </c>
      <c r="BT857" s="43" t="e">
        <f>IF(BT856&lt;'Retirement Calculator'!$B$68,BT856+1,NA())</f>
        <v>#N/A</v>
      </c>
      <c r="BW857" s="43" t="str">
        <f t="shared" si="278"/>
        <v/>
      </c>
      <c r="BX857" s="43" t="e">
        <f t="shared" si="279"/>
        <v>#N/A</v>
      </c>
      <c r="BY857" s="43" t="e">
        <f>IF(BY856&lt;'Retirement Calculator'!$B$68,BY856+1,NA())</f>
        <v>#N/A</v>
      </c>
    </row>
    <row r="858" spans="1:77">
      <c r="A858" s="44"/>
      <c r="B858" s="12" t="e">
        <f xml:space="preserve"> IF(ISERROR(F858),NA(),AI858)</f>
        <v>#N/A</v>
      </c>
      <c r="C858" s="71"/>
      <c r="D858" s="104"/>
      <c r="E858" s="99"/>
      <c r="F858" s="102" t="e">
        <f t="shared" si="263"/>
        <v>#N/A</v>
      </c>
      <c r="G858" s="103" t="str">
        <f>IF(D858="","",(D858+G857)*(1+((1+'Retirement Calculator'!$B$56)^(1/12)-1)))</f>
        <v/>
      </c>
      <c r="H858" s="55" t="str">
        <f>IF(C858="","",FV((1+'Retirement Calculator'!$B$56)^(1/12)-1,AI858,-C858,,0))</f>
        <v/>
      </c>
      <c r="I858" s="71"/>
      <c r="J858" s="99"/>
      <c r="K858" s="99"/>
      <c r="L858" s="102" t="e">
        <f t="shared" si="264"/>
        <v>#N/A</v>
      </c>
      <c r="M858" s="12" t="str">
        <f>IF(I858="","",FV((1+'Retirement Calculator'!$B$57)^(1/12)-1,AR858,-I858,,0))</f>
        <v/>
      </c>
      <c r="N858" s="12" t="str">
        <f>IF(J858="","",(J858+N857)*(1+((1+'Retirement Calculator'!$B$57)^(1/12)-1)))</f>
        <v/>
      </c>
      <c r="O858" s="71"/>
      <c r="P858" s="71"/>
      <c r="Q858" s="99"/>
      <c r="R858" s="69" t="e">
        <f t="shared" si="265"/>
        <v>#N/A</v>
      </c>
      <c r="S858" s="12" t="str">
        <f>IF(O858="","",FV((1+'Retirement Calculator'!$B$58)^(1/12)-1,BA858,-O858,,0))</f>
        <v/>
      </c>
      <c r="T858" s="43" t="str">
        <f>IF(P858="","",(P858+T857)*(1+((1+'Retirement Calculator'!$B$58)^(1/12)-1)))</f>
        <v/>
      </c>
      <c r="U858" s="71"/>
      <c r="V858" s="99"/>
      <c r="W858" s="108" t="str">
        <f>IF(U858="","",(U858+W857)*(1+((1+'Retirement Calculator'!$C$65)^(1/12)-1)))</f>
        <v/>
      </c>
      <c r="X858" s="73">
        <f t="shared" si="260"/>
        <v>0</v>
      </c>
      <c r="Y858" s="83" t="str">
        <f>IF(ISERROR(B858),"",SUM($X$5:X858))</f>
        <v/>
      </c>
      <c r="Z858" s="73">
        <f t="shared" si="261"/>
        <v>0</v>
      </c>
      <c r="AA858" s="83" t="str">
        <f>IF(ISERROR(B858),"",IF(Z858=0,NA(),SUM($Z$5:Z858)))</f>
        <v/>
      </c>
      <c r="AB858" s="83">
        <f t="shared" si="262"/>
        <v>0</v>
      </c>
      <c r="AC858" s="83" t="str">
        <f>IF(ISERROR(B858),"",IF(AB858=0,NA(),SUM($AB$5:AB858)))</f>
        <v/>
      </c>
      <c r="AD858" s="68" t="str">
        <f>IF(ISERROR(AI858),"",IF(AG858=AG857+1,AD857*(1+'Retirement Calculator'!$B$6),AD857))</f>
        <v/>
      </c>
      <c r="AE858" s="135"/>
      <c r="AF858" s="83" t="str">
        <f>IF(AE858="","",NPER((1+'Retirement Calculator'!$B$15)/(1+'Retirement Calculator'!$B$14)-1,-12*AE858,AA858,,1))</f>
        <v/>
      </c>
      <c r="AG858" s="129" t="str">
        <f t="shared" si="266"/>
        <v/>
      </c>
      <c r="AH858" s="43" t="e">
        <f t="shared" si="267"/>
        <v>#N/A</v>
      </c>
      <c r="AI858" s="43" t="e">
        <f>IF(AI857&lt;'Retirement Calculator'!$B$68,AI857+1,NA())</f>
        <v>#N/A</v>
      </c>
      <c r="AJ858" s="47" t="str">
        <f>IF(ISERROR(AI858),"",IF(AG858=AG857+1,AJ857*(1+'Retirement Calculator'!$B$67),AJ857))</f>
        <v/>
      </c>
      <c r="AK858" s="43" t="e">
        <f>IF(ISERROR(AJ858),"",FV((1+'Retirement Calculator'!$B$56)^(1/12)-1,AI858,-AJ858,,0))</f>
        <v>#N/A</v>
      </c>
      <c r="AL858" s="47">
        <f>SUM($AJ$5:AJ858)</f>
        <v>15743347.467671828</v>
      </c>
      <c r="AN858" s="43" t="str">
        <f>IF(C858="","",SUM($C$5:C858))</f>
        <v/>
      </c>
      <c r="AP858" s="43" t="str">
        <f t="shared" si="268"/>
        <v/>
      </c>
      <c r="AQ858" s="43" t="e">
        <f t="shared" si="269"/>
        <v>#N/A</v>
      </c>
      <c r="AR858" s="43" t="e">
        <f>IF(AR857&lt;'Retirement Calculator'!$B$68,AR857+1,NA())</f>
        <v>#N/A</v>
      </c>
      <c r="AS858" s="45" t="str">
        <f>IF(ISERROR(AR858),"",IF(AP858=AP857+1,AS857*(1+'Retirement Calculator'!$B$67),AS857))</f>
        <v/>
      </c>
      <c r="AT858" s="43" t="e">
        <f>IF(ISERROR(AS858),"",FV((1+'Retirement Calculator'!$B$57)^(1/12)-1,AR858,-AS858,,0))</f>
        <v>#N/A</v>
      </c>
      <c r="AU858" s="47" t="e">
        <f>SUM($AJ$5:AS858)</f>
        <v>#N/A</v>
      </c>
      <c r="AW858" s="43" t="str">
        <f>IF(I858="","",SUM($I$5:I858))</f>
        <v/>
      </c>
      <c r="AY858" s="43" t="str">
        <f t="shared" si="270"/>
        <v/>
      </c>
      <c r="AZ858" s="43" t="e">
        <f t="shared" si="271"/>
        <v>#N/A</v>
      </c>
      <c r="BA858" s="43" t="e">
        <f>IF(BA857&lt;'Retirement Calculator'!$B$68,BA857+1,NA())</f>
        <v>#N/A</v>
      </c>
      <c r="BB858" s="45" t="str">
        <f>IF(ISERROR(BA858),"",IF(AY858=AY857+1,BB857*(1+'Retirement Calculator'!$B$67),BB857))</f>
        <v/>
      </c>
      <c r="BC858" s="43" t="e">
        <f>IF(ISERROR(BB858),"",FV((1+'Retirement Calculator'!$B$58)^(1/12)-1,BA858,-BB858,,0))</f>
        <v>#N/A</v>
      </c>
      <c r="BD858" s="47" t="e">
        <f>SUM($AJ$5:BB858)</f>
        <v>#N/A</v>
      </c>
      <c r="BF858" s="43" t="str">
        <f>IF(O858="","",SUM($O$5:O858))</f>
        <v/>
      </c>
      <c r="BH858" s="43" t="str">
        <f t="shared" si="272"/>
        <v/>
      </c>
      <c r="BI858" s="43" t="e">
        <f t="shared" si="273"/>
        <v>#N/A</v>
      </c>
      <c r="BJ858" s="43" t="e">
        <f>IF(BJ857&lt;'Retirement Calculator'!$B$68,BJ857+1,NA())</f>
        <v>#N/A</v>
      </c>
      <c r="BM858" s="43" t="str">
        <f t="shared" si="274"/>
        <v/>
      </c>
      <c r="BN858" s="43" t="e">
        <f t="shared" si="275"/>
        <v>#N/A</v>
      </c>
      <c r="BO858" s="43" t="e">
        <f>IF(BO857&lt;'Retirement Calculator'!$B$68,BO857+1,NA())</f>
        <v>#N/A</v>
      </c>
      <c r="BR858" s="43" t="str">
        <f t="shared" si="276"/>
        <v/>
      </c>
      <c r="BS858" s="43" t="e">
        <f t="shared" si="277"/>
        <v>#N/A</v>
      </c>
      <c r="BT858" s="43" t="e">
        <f>IF(BT857&lt;'Retirement Calculator'!$B$68,BT857+1,NA())</f>
        <v>#N/A</v>
      </c>
      <c r="BW858" s="43" t="str">
        <f t="shared" si="278"/>
        <v/>
      </c>
      <c r="BX858" s="43" t="e">
        <f t="shared" si="279"/>
        <v>#N/A</v>
      </c>
      <c r="BY858" s="43" t="e">
        <f>IF(BY857&lt;'Retirement Calculator'!$B$68,BY857+1,NA())</f>
        <v>#N/A</v>
      </c>
    </row>
    <row r="859" spans="1:77">
      <c r="A859" s="44"/>
      <c r="B859" s="12" t="e">
        <f xml:space="preserve"> IF(ISERROR(F859),NA(),AI859)</f>
        <v>#N/A</v>
      </c>
      <c r="C859" s="71"/>
      <c r="D859" s="104"/>
      <c r="E859" s="99"/>
      <c r="F859" s="102" t="e">
        <f t="shared" si="263"/>
        <v>#N/A</v>
      </c>
      <c r="G859" s="103" t="str">
        <f>IF(D859="","",(D859+G858)*(1+((1+'Retirement Calculator'!$B$56)^(1/12)-1)))</f>
        <v/>
      </c>
      <c r="H859" s="55" t="str">
        <f>IF(C859="","",FV((1+'Retirement Calculator'!$B$56)^(1/12)-1,AI859,-C859,,0))</f>
        <v/>
      </c>
      <c r="I859" s="71"/>
      <c r="J859" s="99"/>
      <c r="K859" s="99"/>
      <c r="L859" s="102" t="e">
        <f t="shared" si="264"/>
        <v>#N/A</v>
      </c>
      <c r="M859" s="12" t="str">
        <f>IF(I859="","",FV((1+'Retirement Calculator'!$B$57)^(1/12)-1,AR859,-I859,,0))</f>
        <v/>
      </c>
      <c r="N859" s="12" t="str">
        <f>IF(J859="","",(J859+N858)*(1+((1+'Retirement Calculator'!$B$57)^(1/12)-1)))</f>
        <v/>
      </c>
      <c r="O859" s="71"/>
      <c r="P859" s="71"/>
      <c r="Q859" s="99"/>
      <c r="R859" s="69" t="e">
        <f t="shared" si="265"/>
        <v>#N/A</v>
      </c>
      <c r="S859" s="12" t="str">
        <f>IF(O859="","",FV((1+'Retirement Calculator'!$B$58)^(1/12)-1,BA859,-O859,,0))</f>
        <v/>
      </c>
      <c r="T859" s="43" t="str">
        <f>IF(P859="","",(P859+T858)*(1+((1+'Retirement Calculator'!$B$58)^(1/12)-1)))</f>
        <v/>
      </c>
      <c r="U859" s="71"/>
      <c r="V859" s="99"/>
      <c r="W859" s="108" t="str">
        <f>IF(U859="","",(U859+W858)*(1+((1+'Retirement Calculator'!$C$65)^(1/12)-1)))</f>
        <v/>
      </c>
      <c r="X859" s="73">
        <f t="shared" si="260"/>
        <v>0</v>
      </c>
      <c r="Y859" s="83" t="str">
        <f>IF(ISERROR(B859),"",SUM($X$5:X859))</f>
        <v/>
      </c>
      <c r="Z859" s="73">
        <f t="shared" si="261"/>
        <v>0</v>
      </c>
      <c r="AA859" s="83" t="str">
        <f>IF(ISERROR(B859),"",IF(Z859=0,NA(),SUM($Z$5:Z859)))</f>
        <v/>
      </c>
      <c r="AB859" s="83">
        <f t="shared" si="262"/>
        <v>0</v>
      </c>
      <c r="AC859" s="83" t="str">
        <f>IF(ISERROR(B859),"",IF(AB859=0,NA(),SUM($AB$5:AB859)))</f>
        <v/>
      </c>
      <c r="AD859" s="68" t="str">
        <f>IF(ISERROR(AI859),"",IF(AG859=AG858+1,AD858*(1+'Retirement Calculator'!$B$6),AD858))</f>
        <v/>
      </c>
      <c r="AE859" s="135"/>
      <c r="AF859" s="83" t="str">
        <f>IF(AE859="","",NPER((1+'Retirement Calculator'!$B$15)/(1+'Retirement Calculator'!$B$14)-1,-12*AE859,AA859,,1))</f>
        <v/>
      </c>
      <c r="AG859" s="129" t="str">
        <f t="shared" si="266"/>
        <v/>
      </c>
      <c r="AH859" s="43" t="e">
        <f t="shared" si="267"/>
        <v>#N/A</v>
      </c>
      <c r="AI859" s="43" t="e">
        <f>IF(AI858&lt;'Retirement Calculator'!$B$68,AI858+1,NA())</f>
        <v>#N/A</v>
      </c>
      <c r="AJ859" s="47" t="str">
        <f>IF(ISERROR(AI859),"",IF(AG859=AG858+1,AJ858*(1+'Retirement Calculator'!$B$67),AJ858))</f>
        <v/>
      </c>
      <c r="AK859" s="43" t="e">
        <f>IF(ISERROR(AJ859),"",FV((1+'Retirement Calculator'!$B$56)^(1/12)-1,AI859,-AJ859,,0))</f>
        <v>#N/A</v>
      </c>
      <c r="AL859" s="47">
        <f>SUM($AJ$5:AJ859)</f>
        <v>15743347.467671828</v>
      </c>
      <c r="AN859" s="43" t="str">
        <f>IF(C859="","",SUM($C$5:C859))</f>
        <v/>
      </c>
      <c r="AP859" s="43" t="str">
        <f t="shared" si="268"/>
        <v/>
      </c>
      <c r="AQ859" s="43" t="e">
        <f t="shared" si="269"/>
        <v>#N/A</v>
      </c>
      <c r="AR859" s="43" t="e">
        <f>IF(AR858&lt;'Retirement Calculator'!$B$68,AR858+1,NA())</f>
        <v>#N/A</v>
      </c>
      <c r="AS859" s="45" t="str">
        <f>IF(ISERROR(AR859),"",IF(AP859=AP858+1,AS858*(1+'Retirement Calculator'!$B$67),AS858))</f>
        <v/>
      </c>
      <c r="AT859" s="43" t="e">
        <f>IF(ISERROR(AS859),"",FV((1+'Retirement Calculator'!$B$57)^(1/12)-1,AR859,-AS859,,0))</f>
        <v>#N/A</v>
      </c>
      <c r="AU859" s="47" t="e">
        <f>SUM($AJ$5:AS859)</f>
        <v>#N/A</v>
      </c>
      <c r="AW859" s="43" t="str">
        <f>IF(I859="","",SUM($I$5:I859))</f>
        <v/>
      </c>
      <c r="AY859" s="43" t="str">
        <f t="shared" si="270"/>
        <v/>
      </c>
      <c r="AZ859" s="43" t="e">
        <f t="shared" si="271"/>
        <v>#N/A</v>
      </c>
      <c r="BA859" s="43" t="e">
        <f>IF(BA858&lt;'Retirement Calculator'!$B$68,BA858+1,NA())</f>
        <v>#N/A</v>
      </c>
      <c r="BB859" s="45" t="str">
        <f>IF(ISERROR(BA859),"",IF(AY859=AY858+1,BB858*(1+'Retirement Calculator'!$B$67),BB858))</f>
        <v/>
      </c>
      <c r="BC859" s="43" t="e">
        <f>IF(ISERROR(BB859),"",FV((1+'Retirement Calculator'!$B$58)^(1/12)-1,BA859,-BB859,,0))</f>
        <v>#N/A</v>
      </c>
      <c r="BD859" s="47" t="e">
        <f>SUM($AJ$5:BB859)</f>
        <v>#N/A</v>
      </c>
      <c r="BF859" s="43" t="str">
        <f>IF(O859="","",SUM($O$5:O859))</f>
        <v/>
      </c>
      <c r="BH859" s="43" t="str">
        <f t="shared" si="272"/>
        <v/>
      </c>
      <c r="BI859" s="43" t="e">
        <f t="shared" si="273"/>
        <v>#N/A</v>
      </c>
      <c r="BJ859" s="43" t="e">
        <f>IF(BJ858&lt;'Retirement Calculator'!$B$68,BJ858+1,NA())</f>
        <v>#N/A</v>
      </c>
      <c r="BM859" s="43" t="str">
        <f t="shared" si="274"/>
        <v/>
      </c>
      <c r="BN859" s="43" t="e">
        <f t="shared" si="275"/>
        <v>#N/A</v>
      </c>
      <c r="BO859" s="43" t="e">
        <f>IF(BO858&lt;'Retirement Calculator'!$B$68,BO858+1,NA())</f>
        <v>#N/A</v>
      </c>
      <c r="BR859" s="43" t="str">
        <f t="shared" si="276"/>
        <v/>
      </c>
      <c r="BS859" s="43" t="e">
        <f t="shared" si="277"/>
        <v>#N/A</v>
      </c>
      <c r="BT859" s="43" t="e">
        <f>IF(BT858&lt;'Retirement Calculator'!$B$68,BT858+1,NA())</f>
        <v>#N/A</v>
      </c>
      <c r="BW859" s="43" t="str">
        <f t="shared" si="278"/>
        <v/>
      </c>
      <c r="BX859" s="43" t="e">
        <f t="shared" si="279"/>
        <v>#N/A</v>
      </c>
      <c r="BY859" s="43" t="e">
        <f>IF(BY858&lt;'Retirement Calculator'!$B$68,BY858+1,NA())</f>
        <v>#N/A</v>
      </c>
    </row>
    <row r="860" spans="1:77">
      <c r="A860" s="44"/>
      <c r="B860" s="12" t="e">
        <f xml:space="preserve"> IF(ISERROR(F860),NA(),AI860)</f>
        <v>#N/A</v>
      </c>
      <c r="C860" s="71"/>
      <c r="D860" s="104"/>
      <c r="E860" s="99"/>
      <c r="F860" s="102" t="e">
        <f t="shared" si="263"/>
        <v>#N/A</v>
      </c>
      <c r="G860" s="103" t="str">
        <f>IF(D860="","",(D860+G859)*(1+((1+'Retirement Calculator'!$B$56)^(1/12)-1)))</f>
        <v/>
      </c>
      <c r="H860" s="55" t="str">
        <f>IF(C860="","",FV((1+'Retirement Calculator'!$B$56)^(1/12)-1,AI860,-C860,,0))</f>
        <v/>
      </c>
      <c r="I860" s="71"/>
      <c r="J860" s="99"/>
      <c r="K860" s="99"/>
      <c r="L860" s="102" t="e">
        <f t="shared" si="264"/>
        <v>#N/A</v>
      </c>
      <c r="M860" s="12" t="str">
        <f>IF(I860="","",FV((1+'Retirement Calculator'!$B$57)^(1/12)-1,AR860,-I860,,0))</f>
        <v/>
      </c>
      <c r="N860" s="12" t="str">
        <f>IF(J860="","",(J860+N859)*(1+((1+'Retirement Calculator'!$B$57)^(1/12)-1)))</f>
        <v/>
      </c>
      <c r="O860" s="71"/>
      <c r="P860" s="71"/>
      <c r="Q860" s="99"/>
      <c r="R860" s="69" t="e">
        <f t="shared" si="265"/>
        <v>#N/A</v>
      </c>
      <c r="S860" s="12" t="str">
        <f>IF(O860="","",FV((1+'Retirement Calculator'!$B$58)^(1/12)-1,BA860,-O860,,0))</f>
        <v/>
      </c>
      <c r="T860" s="43" t="str">
        <f>IF(P860="","",(P860+T859)*(1+((1+'Retirement Calculator'!$B$58)^(1/12)-1)))</f>
        <v/>
      </c>
      <c r="U860" s="71"/>
      <c r="V860" s="99"/>
      <c r="W860" s="108" t="str">
        <f>IF(U860="","",(U860+W859)*(1+((1+'Retirement Calculator'!$C$65)^(1/12)-1)))</f>
        <v/>
      </c>
      <c r="X860" s="73">
        <f t="shared" si="260"/>
        <v>0</v>
      </c>
      <c r="Y860" s="83" t="str">
        <f>IF(ISERROR(B860),"",SUM($X$5:X860))</f>
        <v/>
      </c>
      <c r="Z860" s="73">
        <f t="shared" si="261"/>
        <v>0</v>
      </c>
      <c r="AA860" s="83" t="str">
        <f>IF(ISERROR(B860),"",IF(Z860=0,NA(),SUM($Z$5:Z860)))</f>
        <v/>
      </c>
      <c r="AB860" s="83">
        <f t="shared" si="262"/>
        <v>0</v>
      </c>
      <c r="AC860" s="83" t="str">
        <f>IF(ISERROR(B860),"",IF(AB860=0,NA(),SUM($AB$5:AB860)))</f>
        <v/>
      </c>
      <c r="AD860" s="68" t="str">
        <f>IF(ISERROR(AI860),"",IF(AG860=AG859+1,AD859*(1+'Retirement Calculator'!$B$6),AD859))</f>
        <v/>
      </c>
      <c r="AE860" s="135"/>
      <c r="AF860" s="83" t="str">
        <f>IF(AE860="","",NPER((1+'Retirement Calculator'!$B$15)/(1+'Retirement Calculator'!$B$14)-1,-12*AE860,AA860,,1))</f>
        <v/>
      </c>
      <c r="AG860" s="129" t="str">
        <f t="shared" si="266"/>
        <v/>
      </c>
      <c r="AH860" s="43" t="e">
        <f t="shared" si="267"/>
        <v>#N/A</v>
      </c>
      <c r="AI860" s="43" t="e">
        <f>IF(AI859&lt;'Retirement Calculator'!$B$68,AI859+1,NA())</f>
        <v>#N/A</v>
      </c>
      <c r="AJ860" s="47" t="str">
        <f>IF(ISERROR(AI860),"",IF(AG860=AG859+1,AJ859*(1+'Retirement Calculator'!$B$67),AJ859))</f>
        <v/>
      </c>
      <c r="AK860" s="43" t="e">
        <f>IF(ISERROR(AJ860),"",FV((1+'Retirement Calculator'!$B$56)^(1/12)-1,AI860,-AJ860,,0))</f>
        <v>#N/A</v>
      </c>
      <c r="AL860" s="47">
        <f>SUM($AJ$5:AJ860)</f>
        <v>15743347.467671828</v>
      </c>
      <c r="AN860" s="43" t="str">
        <f>IF(C860="","",SUM($C$5:C860))</f>
        <v/>
      </c>
      <c r="AP860" s="43" t="str">
        <f t="shared" si="268"/>
        <v/>
      </c>
      <c r="AQ860" s="43" t="e">
        <f t="shared" si="269"/>
        <v>#N/A</v>
      </c>
      <c r="AR860" s="43" t="e">
        <f>IF(AR859&lt;'Retirement Calculator'!$B$68,AR859+1,NA())</f>
        <v>#N/A</v>
      </c>
      <c r="AS860" s="45" t="str">
        <f>IF(ISERROR(AR860),"",IF(AP860=AP859+1,AS859*(1+'Retirement Calculator'!$B$67),AS859))</f>
        <v/>
      </c>
      <c r="AT860" s="43" t="e">
        <f>IF(ISERROR(AS860),"",FV((1+'Retirement Calculator'!$B$57)^(1/12)-1,AR860,-AS860,,0))</f>
        <v>#N/A</v>
      </c>
      <c r="AU860" s="47" t="e">
        <f>SUM($AJ$5:AS860)</f>
        <v>#N/A</v>
      </c>
      <c r="AW860" s="43" t="str">
        <f>IF(I860="","",SUM($I$5:I860))</f>
        <v/>
      </c>
      <c r="AY860" s="43" t="str">
        <f t="shared" si="270"/>
        <v/>
      </c>
      <c r="AZ860" s="43" t="e">
        <f t="shared" si="271"/>
        <v>#N/A</v>
      </c>
      <c r="BA860" s="43" t="e">
        <f>IF(BA859&lt;'Retirement Calculator'!$B$68,BA859+1,NA())</f>
        <v>#N/A</v>
      </c>
      <c r="BB860" s="45" t="str">
        <f>IF(ISERROR(BA860),"",IF(AY860=AY859+1,BB859*(1+'Retirement Calculator'!$B$67),BB859))</f>
        <v/>
      </c>
      <c r="BC860" s="43" t="e">
        <f>IF(ISERROR(BB860),"",FV((1+'Retirement Calculator'!$B$58)^(1/12)-1,BA860,-BB860,,0))</f>
        <v>#N/A</v>
      </c>
      <c r="BD860" s="47" t="e">
        <f>SUM($AJ$5:BB860)</f>
        <v>#N/A</v>
      </c>
      <c r="BF860" s="43" t="str">
        <f>IF(O860="","",SUM($O$5:O860))</f>
        <v/>
      </c>
      <c r="BH860" s="43" t="str">
        <f t="shared" si="272"/>
        <v/>
      </c>
      <c r="BI860" s="43" t="e">
        <f t="shared" si="273"/>
        <v>#N/A</v>
      </c>
      <c r="BJ860" s="43" t="e">
        <f>IF(BJ859&lt;'Retirement Calculator'!$B$68,BJ859+1,NA())</f>
        <v>#N/A</v>
      </c>
      <c r="BM860" s="43" t="str">
        <f t="shared" si="274"/>
        <v/>
      </c>
      <c r="BN860" s="43" t="e">
        <f t="shared" si="275"/>
        <v>#N/A</v>
      </c>
      <c r="BO860" s="43" t="e">
        <f>IF(BO859&lt;'Retirement Calculator'!$B$68,BO859+1,NA())</f>
        <v>#N/A</v>
      </c>
      <c r="BR860" s="43" t="str">
        <f t="shared" si="276"/>
        <v/>
      </c>
      <c r="BS860" s="43" t="e">
        <f t="shared" si="277"/>
        <v>#N/A</v>
      </c>
      <c r="BT860" s="43" t="e">
        <f>IF(BT859&lt;'Retirement Calculator'!$B$68,BT859+1,NA())</f>
        <v>#N/A</v>
      </c>
      <c r="BW860" s="43" t="str">
        <f t="shared" si="278"/>
        <v/>
      </c>
      <c r="BX860" s="43" t="e">
        <f t="shared" si="279"/>
        <v>#N/A</v>
      </c>
      <c r="BY860" s="43" t="e">
        <f>IF(BY859&lt;'Retirement Calculator'!$B$68,BY859+1,NA())</f>
        <v>#N/A</v>
      </c>
    </row>
    <row r="861" spans="1:77">
      <c r="A861" s="44"/>
      <c r="B861" s="12" t="e">
        <f xml:space="preserve"> IF(ISERROR(F861),NA(),AI861)</f>
        <v>#N/A</v>
      </c>
      <c r="C861" s="71"/>
      <c r="D861" s="104"/>
      <c r="E861" s="99"/>
      <c r="F861" s="102" t="e">
        <f t="shared" si="263"/>
        <v>#N/A</v>
      </c>
      <c r="G861" s="103" t="str">
        <f>IF(D861="","",(D861+G860)*(1+((1+'Retirement Calculator'!$B$56)^(1/12)-1)))</f>
        <v/>
      </c>
      <c r="H861" s="55" t="str">
        <f>IF(C861="","",FV((1+'Retirement Calculator'!$B$56)^(1/12)-1,AI861,-C861,,0))</f>
        <v/>
      </c>
      <c r="I861" s="71"/>
      <c r="J861" s="99"/>
      <c r="K861" s="99"/>
      <c r="L861" s="102" t="e">
        <f t="shared" si="264"/>
        <v>#N/A</v>
      </c>
      <c r="M861" s="12" t="str">
        <f>IF(I861="","",FV((1+'Retirement Calculator'!$B$57)^(1/12)-1,AR861,-I861,,0))</f>
        <v/>
      </c>
      <c r="N861" s="12" t="str">
        <f>IF(J861="","",(J861+N860)*(1+((1+'Retirement Calculator'!$B$57)^(1/12)-1)))</f>
        <v/>
      </c>
      <c r="O861" s="71"/>
      <c r="P861" s="71"/>
      <c r="Q861" s="99"/>
      <c r="R861" s="69" t="e">
        <f t="shared" si="265"/>
        <v>#N/A</v>
      </c>
      <c r="S861" s="12" t="str">
        <f>IF(O861="","",FV((1+'Retirement Calculator'!$B$58)^(1/12)-1,BA861,-O861,,0))</f>
        <v/>
      </c>
      <c r="T861" s="43" t="str">
        <f>IF(P861="","",(P861+T860)*(1+((1+'Retirement Calculator'!$B$58)^(1/12)-1)))</f>
        <v/>
      </c>
      <c r="U861" s="71"/>
      <c r="V861" s="99"/>
      <c r="W861" s="108" t="str">
        <f>IF(U861="","",(U861+W860)*(1+((1+'Retirement Calculator'!$C$65)^(1/12)-1)))</f>
        <v/>
      </c>
      <c r="X861" s="73">
        <f t="shared" si="260"/>
        <v>0</v>
      </c>
      <c r="Y861" s="83" t="str">
        <f>IF(ISERROR(B861),"",SUM($X$5:X861))</f>
        <v/>
      </c>
      <c r="Z861" s="73">
        <f t="shared" si="261"/>
        <v>0</v>
      </c>
      <c r="AA861" s="83" t="str">
        <f>IF(ISERROR(B861),"",IF(Z861=0,NA(),SUM($Z$5:Z861)))</f>
        <v/>
      </c>
      <c r="AB861" s="83">
        <f t="shared" si="262"/>
        <v>0</v>
      </c>
      <c r="AC861" s="83" t="str">
        <f>IF(ISERROR(B861),"",IF(AB861=0,NA(),SUM($AB$5:AB861)))</f>
        <v/>
      </c>
      <c r="AD861" s="68" t="str">
        <f>IF(ISERROR(AI861),"",IF(AG861=AG860+1,AD860*(1+'Retirement Calculator'!$B$6),AD860))</f>
        <v/>
      </c>
      <c r="AE861" s="135"/>
      <c r="AF861" s="83" t="str">
        <f>IF(AE861="","",NPER((1+'Retirement Calculator'!$B$15)/(1+'Retirement Calculator'!$B$14)-1,-12*AE861,AA861,,1))</f>
        <v/>
      </c>
      <c r="AG861" s="129" t="str">
        <f t="shared" si="266"/>
        <v/>
      </c>
      <c r="AH861" s="43" t="e">
        <f t="shared" si="267"/>
        <v>#N/A</v>
      </c>
      <c r="AI861" s="43" t="e">
        <f>IF(AI860&lt;'Retirement Calculator'!$B$68,AI860+1,NA())</f>
        <v>#N/A</v>
      </c>
      <c r="AJ861" s="47" t="str">
        <f>IF(ISERROR(AI861),"",IF(AG861=AG860+1,AJ860*(1+'Retirement Calculator'!$B$67),AJ860))</f>
        <v/>
      </c>
      <c r="AK861" s="43" t="e">
        <f>IF(ISERROR(AJ861),"",FV((1+'Retirement Calculator'!$B$56)^(1/12)-1,AI861,-AJ861,,0))</f>
        <v>#N/A</v>
      </c>
      <c r="AL861" s="47">
        <f>SUM($AJ$5:AJ861)</f>
        <v>15743347.467671828</v>
      </c>
      <c r="AN861" s="43" t="str">
        <f>IF(C861="","",SUM($C$5:C861))</f>
        <v/>
      </c>
      <c r="AP861" s="43" t="str">
        <f t="shared" si="268"/>
        <v/>
      </c>
      <c r="AQ861" s="43" t="e">
        <f t="shared" si="269"/>
        <v>#N/A</v>
      </c>
      <c r="AR861" s="43" t="e">
        <f>IF(AR860&lt;'Retirement Calculator'!$B$68,AR860+1,NA())</f>
        <v>#N/A</v>
      </c>
      <c r="AS861" s="45" t="str">
        <f>IF(ISERROR(AR861),"",IF(AP861=AP860+1,AS860*(1+'Retirement Calculator'!$B$67),AS860))</f>
        <v/>
      </c>
      <c r="AT861" s="43" t="e">
        <f>IF(ISERROR(AS861),"",FV((1+'Retirement Calculator'!$B$57)^(1/12)-1,AR861,-AS861,,0))</f>
        <v>#N/A</v>
      </c>
      <c r="AU861" s="47" t="e">
        <f>SUM($AJ$5:AS861)</f>
        <v>#N/A</v>
      </c>
      <c r="AW861" s="43" t="str">
        <f>IF(I861="","",SUM($I$5:I861))</f>
        <v/>
      </c>
      <c r="AY861" s="43" t="str">
        <f t="shared" si="270"/>
        <v/>
      </c>
      <c r="AZ861" s="43" t="e">
        <f t="shared" si="271"/>
        <v>#N/A</v>
      </c>
      <c r="BA861" s="43" t="e">
        <f>IF(BA860&lt;'Retirement Calculator'!$B$68,BA860+1,NA())</f>
        <v>#N/A</v>
      </c>
      <c r="BB861" s="45" t="str">
        <f>IF(ISERROR(BA861),"",IF(AY861=AY860+1,BB860*(1+'Retirement Calculator'!$B$67),BB860))</f>
        <v/>
      </c>
      <c r="BC861" s="43" t="e">
        <f>IF(ISERROR(BB861),"",FV((1+'Retirement Calculator'!$B$58)^(1/12)-1,BA861,-BB861,,0))</f>
        <v>#N/A</v>
      </c>
      <c r="BD861" s="47" t="e">
        <f>SUM($AJ$5:BB861)</f>
        <v>#N/A</v>
      </c>
      <c r="BF861" s="43" t="str">
        <f>IF(O861="","",SUM($O$5:O861))</f>
        <v/>
      </c>
      <c r="BH861" s="43" t="str">
        <f t="shared" si="272"/>
        <v/>
      </c>
      <c r="BI861" s="43" t="e">
        <f t="shared" si="273"/>
        <v>#N/A</v>
      </c>
      <c r="BJ861" s="43" t="e">
        <f>IF(BJ860&lt;'Retirement Calculator'!$B$68,BJ860+1,NA())</f>
        <v>#N/A</v>
      </c>
      <c r="BM861" s="43" t="str">
        <f t="shared" si="274"/>
        <v/>
      </c>
      <c r="BN861" s="43" t="e">
        <f t="shared" si="275"/>
        <v>#N/A</v>
      </c>
      <c r="BO861" s="43" t="e">
        <f>IF(BO860&lt;'Retirement Calculator'!$B$68,BO860+1,NA())</f>
        <v>#N/A</v>
      </c>
      <c r="BR861" s="43" t="str">
        <f t="shared" si="276"/>
        <v/>
      </c>
      <c r="BS861" s="43" t="e">
        <f t="shared" si="277"/>
        <v>#N/A</v>
      </c>
      <c r="BT861" s="43" t="e">
        <f>IF(BT860&lt;'Retirement Calculator'!$B$68,BT860+1,NA())</f>
        <v>#N/A</v>
      </c>
      <c r="BW861" s="43" t="str">
        <f t="shared" si="278"/>
        <v/>
      </c>
      <c r="BX861" s="43" t="e">
        <f t="shared" si="279"/>
        <v>#N/A</v>
      </c>
      <c r="BY861" s="43" t="e">
        <f>IF(BY860&lt;'Retirement Calculator'!$B$68,BY860+1,NA())</f>
        <v>#N/A</v>
      </c>
    </row>
    <row r="862" spans="1:77">
      <c r="A862" s="44"/>
      <c r="B862" s="12" t="e">
        <f xml:space="preserve"> IF(ISERROR(F862),NA(),AI862)</f>
        <v>#N/A</v>
      </c>
      <c r="C862" s="71"/>
      <c r="D862" s="104"/>
      <c r="E862" s="99"/>
      <c r="F862" s="102" t="e">
        <f t="shared" si="263"/>
        <v>#N/A</v>
      </c>
      <c r="G862" s="103" t="str">
        <f>IF(D862="","",(D862+G861)*(1+((1+'Retirement Calculator'!$B$56)^(1/12)-1)))</f>
        <v/>
      </c>
      <c r="H862" s="55" t="str">
        <f>IF(C862="","",FV((1+'Retirement Calculator'!$B$56)^(1/12)-1,AI862,-C862,,0))</f>
        <v/>
      </c>
      <c r="I862" s="71"/>
      <c r="J862" s="99"/>
      <c r="K862" s="99"/>
      <c r="L862" s="102" t="e">
        <f t="shared" si="264"/>
        <v>#N/A</v>
      </c>
      <c r="M862" s="12" t="str">
        <f>IF(I862="","",FV((1+'Retirement Calculator'!$B$57)^(1/12)-1,AR862,-I862,,0))</f>
        <v/>
      </c>
      <c r="N862" s="12" t="str">
        <f>IF(J862="","",(J862+N861)*(1+((1+'Retirement Calculator'!$B$57)^(1/12)-1)))</f>
        <v/>
      </c>
      <c r="O862" s="71"/>
      <c r="P862" s="71"/>
      <c r="Q862" s="99"/>
      <c r="R862" s="69" t="e">
        <f t="shared" si="265"/>
        <v>#N/A</v>
      </c>
      <c r="S862" s="12" t="str">
        <f>IF(O862="","",FV((1+'Retirement Calculator'!$B$58)^(1/12)-1,BA862,-O862,,0))</f>
        <v/>
      </c>
      <c r="T862" s="43" t="str">
        <f>IF(P862="","",(P862+T861)*(1+((1+'Retirement Calculator'!$B$58)^(1/12)-1)))</f>
        <v/>
      </c>
      <c r="U862" s="71"/>
      <c r="V862" s="99"/>
      <c r="W862" s="108" t="str">
        <f>IF(U862="","",(U862+W861)*(1+((1+'Retirement Calculator'!$C$65)^(1/12)-1)))</f>
        <v/>
      </c>
      <c r="X862" s="73">
        <f t="shared" si="260"/>
        <v>0</v>
      </c>
      <c r="Y862" s="83" t="str">
        <f>IF(ISERROR(B862),"",SUM($X$5:X862))</f>
        <v/>
      </c>
      <c r="Z862" s="73">
        <f t="shared" si="261"/>
        <v>0</v>
      </c>
      <c r="AA862" s="83" t="str">
        <f>IF(ISERROR(B862),"",IF(Z862=0,NA(),SUM($Z$5:Z862)))</f>
        <v/>
      </c>
      <c r="AB862" s="83">
        <f t="shared" si="262"/>
        <v>0</v>
      </c>
      <c r="AC862" s="83" t="str">
        <f>IF(ISERROR(B862),"",IF(AB862=0,NA(),SUM($AB$5:AB862)))</f>
        <v/>
      </c>
      <c r="AD862" s="68" t="str">
        <f>IF(ISERROR(AI862),"",IF(AG862=AG861+1,AD861*(1+'Retirement Calculator'!$B$6),AD861))</f>
        <v/>
      </c>
      <c r="AE862" s="135"/>
      <c r="AF862" s="83" t="str">
        <f>IF(AE862="","",NPER((1+'Retirement Calculator'!$B$15)/(1+'Retirement Calculator'!$B$14)-1,-12*AE862,AA862,,1))</f>
        <v/>
      </c>
      <c r="AG862" s="129" t="str">
        <f t="shared" si="266"/>
        <v/>
      </c>
      <c r="AH862" s="43" t="e">
        <f t="shared" si="267"/>
        <v>#N/A</v>
      </c>
      <c r="AI862" s="43" t="e">
        <f>IF(AI861&lt;'Retirement Calculator'!$B$68,AI861+1,NA())</f>
        <v>#N/A</v>
      </c>
      <c r="AJ862" s="47" t="str">
        <f>IF(ISERROR(AI862),"",IF(AG862=AG861+1,AJ861*(1+'Retirement Calculator'!$B$67),AJ861))</f>
        <v/>
      </c>
      <c r="AK862" s="43" t="e">
        <f>IF(ISERROR(AJ862),"",FV((1+'Retirement Calculator'!$B$56)^(1/12)-1,AI862,-AJ862,,0))</f>
        <v>#N/A</v>
      </c>
      <c r="AL862" s="47">
        <f>SUM($AJ$5:AJ862)</f>
        <v>15743347.467671828</v>
      </c>
      <c r="AN862" s="43" t="str">
        <f>IF(C862="","",SUM($C$5:C862))</f>
        <v/>
      </c>
      <c r="AP862" s="43" t="str">
        <f t="shared" si="268"/>
        <v/>
      </c>
      <c r="AQ862" s="43" t="e">
        <f t="shared" si="269"/>
        <v>#N/A</v>
      </c>
      <c r="AR862" s="43" t="e">
        <f>IF(AR861&lt;'Retirement Calculator'!$B$68,AR861+1,NA())</f>
        <v>#N/A</v>
      </c>
      <c r="AS862" s="45" t="str">
        <f>IF(ISERROR(AR862),"",IF(AP862=AP861+1,AS861*(1+'Retirement Calculator'!$B$67),AS861))</f>
        <v/>
      </c>
      <c r="AT862" s="43" t="e">
        <f>IF(ISERROR(AS862),"",FV((1+'Retirement Calculator'!$B$57)^(1/12)-1,AR862,-AS862,,0))</f>
        <v>#N/A</v>
      </c>
      <c r="AU862" s="47" t="e">
        <f>SUM($AJ$5:AS862)</f>
        <v>#N/A</v>
      </c>
      <c r="AW862" s="43" t="str">
        <f>IF(I862="","",SUM($I$5:I862))</f>
        <v/>
      </c>
      <c r="AY862" s="43" t="str">
        <f t="shared" si="270"/>
        <v/>
      </c>
      <c r="AZ862" s="43" t="e">
        <f t="shared" si="271"/>
        <v>#N/A</v>
      </c>
      <c r="BA862" s="43" t="e">
        <f>IF(BA861&lt;'Retirement Calculator'!$B$68,BA861+1,NA())</f>
        <v>#N/A</v>
      </c>
      <c r="BB862" s="45" t="str">
        <f>IF(ISERROR(BA862),"",IF(AY862=AY861+1,BB861*(1+'Retirement Calculator'!$B$67),BB861))</f>
        <v/>
      </c>
      <c r="BC862" s="43" t="e">
        <f>IF(ISERROR(BB862),"",FV((1+'Retirement Calculator'!$B$58)^(1/12)-1,BA862,-BB862,,0))</f>
        <v>#N/A</v>
      </c>
      <c r="BD862" s="47" t="e">
        <f>SUM($AJ$5:BB862)</f>
        <v>#N/A</v>
      </c>
      <c r="BF862" s="43" t="str">
        <f>IF(O862="","",SUM($O$5:O862))</f>
        <v/>
      </c>
      <c r="BH862" s="43" t="str">
        <f t="shared" si="272"/>
        <v/>
      </c>
      <c r="BI862" s="43" t="e">
        <f t="shared" si="273"/>
        <v>#N/A</v>
      </c>
      <c r="BJ862" s="43" t="e">
        <f>IF(BJ861&lt;'Retirement Calculator'!$B$68,BJ861+1,NA())</f>
        <v>#N/A</v>
      </c>
      <c r="BM862" s="43" t="str">
        <f t="shared" si="274"/>
        <v/>
      </c>
      <c r="BN862" s="43" t="e">
        <f t="shared" si="275"/>
        <v>#N/A</v>
      </c>
      <c r="BO862" s="43" t="e">
        <f>IF(BO861&lt;'Retirement Calculator'!$B$68,BO861+1,NA())</f>
        <v>#N/A</v>
      </c>
      <c r="BR862" s="43" t="str">
        <f t="shared" si="276"/>
        <v/>
      </c>
      <c r="BS862" s="43" t="e">
        <f t="shared" si="277"/>
        <v>#N/A</v>
      </c>
      <c r="BT862" s="43" t="e">
        <f>IF(BT861&lt;'Retirement Calculator'!$B$68,BT861+1,NA())</f>
        <v>#N/A</v>
      </c>
      <c r="BW862" s="43" t="str">
        <f t="shared" si="278"/>
        <v/>
      </c>
      <c r="BX862" s="43" t="e">
        <f t="shared" si="279"/>
        <v>#N/A</v>
      </c>
      <c r="BY862" s="43" t="e">
        <f>IF(BY861&lt;'Retirement Calculator'!$B$68,BY861+1,NA())</f>
        <v>#N/A</v>
      </c>
    </row>
    <row r="863" spans="1:77">
      <c r="A863" s="44"/>
      <c r="B863" s="12" t="e">
        <f xml:space="preserve"> IF(ISERROR(F863),NA(),AI863)</f>
        <v>#N/A</v>
      </c>
      <c r="C863" s="71"/>
      <c r="D863" s="104"/>
      <c r="E863" s="99"/>
      <c r="F863" s="102" t="e">
        <f t="shared" si="263"/>
        <v>#N/A</v>
      </c>
      <c r="G863" s="103" t="str">
        <f>IF(D863="","",(D863+G862)*(1+((1+'Retirement Calculator'!$B$56)^(1/12)-1)))</f>
        <v/>
      </c>
      <c r="H863" s="55" t="str">
        <f>IF(C863="","",FV((1+'Retirement Calculator'!$B$56)^(1/12)-1,AI863,-C863,,0))</f>
        <v/>
      </c>
      <c r="I863" s="71"/>
      <c r="J863" s="99"/>
      <c r="K863" s="99"/>
      <c r="L863" s="102" t="e">
        <f t="shared" si="264"/>
        <v>#N/A</v>
      </c>
      <c r="M863" s="12" t="str">
        <f>IF(I863="","",FV((1+'Retirement Calculator'!$B$57)^(1/12)-1,AR863,-I863,,0))</f>
        <v/>
      </c>
      <c r="N863" s="12" t="str">
        <f>IF(J863="","",(J863+N862)*(1+((1+'Retirement Calculator'!$B$57)^(1/12)-1)))</f>
        <v/>
      </c>
      <c r="O863" s="71"/>
      <c r="P863" s="71"/>
      <c r="Q863" s="99"/>
      <c r="R863" s="69" t="e">
        <f t="shared" si="265"/>
        <v>#N/A</v>
      </c>
      <c r="S863" s="12" t="str">
        <f>IF(O863="","",FV((1+'Retirement Calculator'!$B$58)^(1/12)-1,BA863,-O863,,0))</f>
        <v/>
      </c>
      <c r="T863" s="43" t="str">
        <f>IF(P863="","",(P863+T862)*(1+((1+'Retirement Calculator'!$B$58)^(1/12)-1)))</f>
        <v/>
      </c>
      <c r="U863" s="71"/>
      <c r="V863" s="99"/>
      <c r="W863" s="108" t="str">
        <f>IF(U863="","",(U863+W862)*(1+((1+'Retirement Calculator'!$C$65)^(1/12)-1)))</f>
        <v/>
      </c>
      <c r="X863" s="73">
        <f t="shared" si="260"/>
        <v>0</v>
      </c>
      <c r="Y863" s="83" t="str">
        <f>IF(ISERROR(B863),"",SUM($X$5:X863))</f>
        <v/>
      </c>
      <c r="Z863" s="73">
        <f t="shared" si="261"/>
        <v>0</v>
      </c>
      <c r="AA863" s="83" t="str">
        <f>IF(ISERROR(B863),"",IF(Z863=0,NA(),SUM($Z$5:Z863)))</f>
        <v/>
      </c>
      <c r="AB863" s="83">
        <f t="shared" si="262"/>
        <v>0</v>
      </c>
      <c r="AC863" s="83" t="str">
        <f>IF(ISERROR(B863),"",IF(AB863=0,NA(),SUM($AB$5:AB863)))</f>
        <v/>
      </c>
      <c r="AD863" s="68" t="str">
        <f>IF(ISERROR(AI863),"",IF(AG863=AG862+1,AD862*(1+'Retirement Calculator'!$B$6),AD862))</f>
        <v/>
      </c>
      <c r="AE863" s="135"/>
      <c r="AF863" s="83" t="str">
        <f>IF(AE863="","",NPER((1+'Retirement Calculator'!$B$15)/(1+'Retirement Calculator'!$B$14)-1,-12*AE863,AA863,,1))</f>
        <v/>
      </c>
      <c r="AG863" s="129" t="str">
        <f t="shared" si="266"/>
        <v/>
      </c>
      <c r="AH863" s="43" t="e">
        <f t="shared" si="267"/>
        <v>#N/A</v>
      </c>
      <c r="AI863" s="43" t="e">
        <f>IF(AI862&lt;'Retirement Calculator'!$B$68,AI862+1,NA())</f>
        <v>#N/A</v>
      </c>
      <c r="AJ863" s="47" t="str">
        <f>IF(ISERROR(AI863),"",IF(AG863=AG862+1,AJ862*(1+'Retirement Calculator'!$B$67),AJ862))</f>
        <v/>
      </c>
      <c r="AK863" s="43" t="e">
        <f>IF(ISERROR(AJ863),"",FV((1+'Retirement Calculator'!$B$56)^(1/12)-1,AI863,-AJ863,,0))</f>
        <v>#N/A</v>
      </c>
      <c r="AL863" s="47">
        <f>SUM($AJ$5:AJ863)</f>
        <v>15743347.467671828</v>
      </c>
      <c r="AN863" s="43" t="str">
        <f>IF(C863="","",SUM($C$5:C863))</f>
        <v/>
      </c>
      <c r="AP863" s="43" t="str">
        <f t="shared" si="268"/>
        <v/>
      </c>
      <c r="AQ863" s="43" t="e">
        <f t="shared" si="269"/>
        <v>#N/A</v>
      </c>
      <c r="AR863" s="43" t="e">
        <f>IF(AR862&lt;'Retirement Calculator'!$B$68,AR862+1,NA())</f>
        <v>#N/A</v>
      </c>
      <c r="AS863" s="45" t="str">
        <f>IF(ISERROR(AR863),"",IF(AP863=AP862+1,AS862*(1+'Retirement Calculator'!$B$67),AS862))</f>
        <v/>
      </c>
      <c r="AT863" s="43" t="e">
        <f>IF(ISERROR(AS863),"",FV((1+'Retirement Calculator'!$B$57)^(1/12)-1,AR863,-AS863,,0))</f>
        <v>#N/A</v>
      </c>
      <c r="AU863" s="47" t="e">
        <f>SUM($AJ$5:AS863)</f>
        <v>#N/A</v>
      </c>
      <c r="AW863" s="43" t="str">
        <f>IF(I863="","",SUM($I$5:I863))</f>
        <v/>
      </c>
      <c r="AY863" s="43" t="str">
        <f t="shared" si="270"/>
        <v/>
      </c>
      <c r="AZ863" s="43" t="e">
        <f t="shared" si="271"/>
        <v>#N/A</v>
      </c>
      <c r="BA863" s="43" t="e">
        <f>IF(BA862&lt;'Retirement Calculator'!$B$68,BA862+1,NA())</f>
        <v>#N/A</v>
      </c>
      <c r="BB863" s="45" t="str">
        <f>IF(ISERROR(BA863),"",IF(AY863=AY862+1,BB862*(1+'Retirement Calculator'!$B$67),BB862))</f>
        <v/>
      </c>
      <c r="BC863" s="43" t="e">
        <f>IF(ISERROR(BB863),"",FV((1+'Retirement Calculator'!$B$58)^(1/12)-1,BA863,-BB863,,0))</f>
        <v>#N/A</v>
      </c>
      <c r="BD863" s="47" t="e">
        <f>SUM($AJ$5:BB863)</f>
        <v>#N/A</v>
      </c>
      <c r="BF863" s="43" t="str">
        <f>IF(O863="","",SUM($O$5:O863))</f>
        <v/>
      </c>
      <c r="BH863" s="43" t="str">
        <f t="shared" si="272"/>
        <v/>
      </c>
      <c r="BI863" s="43" t="e">
        <f t="shared" si="273"/>
        <v>#N/A</v>
      </c>
      <c r="BJ863" s="43" t="e">
        <f>IF(BJ862&lt;'Retirement Calculator'!$B$68,BJ862+1,NA())</f>
        <v>#N/A</v>
      </c>
      <c r="BM863" s="43" t="str">
        <f t="shared" si="274"/>
        <v/>
      </c>
      <c r="BN863" s="43" t="e">
        <f t="shared" si="275"/>
        <v>#N/A</v>
      </c>
      <c r="BO863" s="43" t="e">
        <f>IF(BO862&lt;'Retirement Calculator'!$B$68,BO862+1,NA())</f>
        <v>#N/A</v>
      </c>
      <c r="BR863" s="43" t="str">
        <f t="shared" si="276"/>
        <v/>
      </c>
      <c r="BS863" s="43" t="e">
        <f t="shared" si="277"/>
        <v>#N/A</v>
      </c>
      <c r="BT863" s="43" t="e">
        <f>IF(BT862&lt;'Retirement Calculator'!$B$68,BT862+1,NA())</f>
        <v>#N/A</v>
      </c>
      <c r="BW863" s="43" t="str">
        <f t="shared" si="278"/>
        <v/>
      </c>
      <c r="BX863" s="43" t="e">
        <f t="shared" si="279"/>
        <v>#N/A</v>
      </c>
      <c r="BY863" s="43" t="e">
        <f>IF(BY862&lt;'Retirement Calculator'!$B$68,BY862+1,NA())</f>
        <v>#N/A</v>
      </c>
    </row>
    <row r="864" spans="1:77">
      <c r="A864" s="44"/>
      <c r="B864" s="12" t="e">
        <f xml:space="preserve"> IF(ISERROR(F864),NA(),AI864)</f>
        <v>#N/A</v>
      </c>
      <c r="C864" s="71"/>
      <c r="D864" s="104"/>
      <c r="E864" s="99"/>
      <c r="F864" s="102" t="e">
        <f t="shared" si="263"/>
        <v>#N/A</v>
      </c>
      <c r="G864" s="103" t="str">
        <f>IF(D864="","",(D864+G863)*(1+((1+'Retirement Calculator'!$B$56)^(1/12)-1)))</f>
        <v/>
      </c>
      <c r="H864" s="55" t="str">
        <f>IF(C864="","",FV((1+'Retirement Calculator'!$B$56)^(1/12)-1,AI864,-C864,,0))</f>
        <v/>
      </c>
      <c r="I864" s="71"/>
      <c r="J864" s="99"/>
      <c r="K864" s="99"/>
      <c r="L864" s="102" t="e">
        <f t="shared" si="264"/>
        <v>#N/A</v>
      </c>
      <c r="M864" s="12" t="str">
        <f>IF(I864="","",FV((1+'Retirement Calculator'!$B$57)^(1/12)-1,AR864,-I864,,0))</f>
        <v/>
      </c>
      <c r="N864" s="12" t="str">
        <f>IF(J864="","",(J864+N863)*(1+((1+'Retirement Calculator'!$B$57)^(1/12)-1)))</f>
        <v/>
      </c>
      <c r="O864" s="71"/>
      <c r="P864" s="71"/>
      <c r="Q864" s="99"/>
      <c r="R864" s="69" t="e">
        <f t="shared" si="265"/>
        <v>#N/A</v>
      </c>
      <c r="S864" s="12" t="str">
        <f>IF(O864="","",FV((1+'Retirement Calculator'!$B$58)^(1/12)-1,BA864,-O864,,0))</f>
        <v/>
      </c>
      <c r="T864" s="43" t="str">
        <f>IF(P864="","",(P864+T863)*(1+((1+'Retirement Calculator'!$B$58)^(1/12)-1)))</f>
        <v/>
      </c>
      <c r="U864" s="71"/>
      <c r="V864" s="99"/>
      <c r="W864" s="108" t="str">
        <f>IF(U864="","",(U864+W863)*(1+((1+'Retirement Calculator'!$C$65)^(1/12)-1)))</f>
        <v/>
      </c>
      <c r="X864" s="73">
        <f t="shared" si="260"/>
        <v>0</v>
      </c>
      <c r="Y864" s="83" t="str">
        <f>IF(ISERROR(B864),"",SUM($X$5:X864))</f>
        <v/>
      </c>
      <c r="Z864" s="73">
        <f t="shared" si="261"/>
        <v>0</v>
      </c>
      <c r="AA864" s="83" t="str">
        <f>IF(ISERROR(B864),"",IF(Z864=0,NA(),SUM($Z$5:Z864)))</f>
        <v/>
      </c>
      <c r="AB864" s="83">
        <f t="shared" si="262"/>
        <v>0</v>
      </c>
      <c r="AC864" s="83" t="str">
        <f>IF(ISERROR(B864),"",IF(AB864=0,NA(),SUM($AB$5:AB864)))</f>
        <v/>
      </c>
      <c r="AD864" s="68" t="str">
        <f>IF(ISERROR(AI864),"",IF(AG864=AG863+1,AD863*(1+'Retirement Calculator'!$B$6),AD863))</f>
        <v/>
      </c>
      <c r="AE864" s="135"/>
      <c r="AF864" s="83" t="str">
        <f>IF(AE864="","",NPER((1+'Retirement Calculator'!$B$15)/(1+'Retirement Calculator'!$B$14)-1,-12*AE864,AA864,,1))</f>
        <v/>
      </c>
      <c r="AG864" s="129" t="str">
        <f t="shared" si="266"/>
        <v/>
      </c>
      <c r="AH864" s="43" t="e">
        <f t="shared" si="267"/>
        <v>#N/A</v>
      </c>
      <c r="AI864" s="43" t="e">
        <f>IF(AI863&lt;'Retirement Calculator'!$B$68,AI863+1,NA())</f>
        <v>#N/A</v>
      </c>
      <c r="AJ864" s="47" t="str">
        <f>IF(ISERROR(AI864),"",IF(AG864=AG863+1,AJ863*(1+'Retirement Calculator'!$B$67),AJ863))</f>
        <v/>
      </c>
      <c r="AK864" s="43" t="e">
        <f>IF(ISERROR(AJ864),"",FV((1+'Retirement Calculator'!$B$56)^(1/12)-1,AI864,-AJ864,,0))</f>
        <v>#N/A</v>
      </c>
      <c r="AL864" s="47">
        <f>SUM($AJ$5:AJ864)</f>
        <v>15743347.467671828</v>
      </c>
      <c r="AN864" s="43" t="str">
        <f>IF(C864="","",SUM($C$5:C864))</f>
        <v/>
      </c>
      <c r="AP864" s="43" t="str">
        <f t="shared" si="268"/>
        <v/>
      </c>
      <c r="AQ864" s="43" t="e">
        <f t="shared" si="269"/>
        <v>#N/A</v>
      </c>
      <c r="AR864" s="43" t="e">
        <f>IF(AR863&lt;'Retirement Calculator'!$B$68,AR863+1,NA())</f>
        <v>#N/A</v>
      </c>
      <c r="AS864" s="45" t="str">
        <f>IF(ISERROR(AR864),"",IF(AP864=AP863+1,AS863*(1+'Retirement Calculator'!$B$67),AS863))</f>
        <v/>
      </c>
      <c r="AT864" s="43" t="e">
        <f>IF(ISERROR(AS864),"",FV((1+'Retirement Calculator'!$B$57)^(1/12)-1,AR864,-AS864,,0))</f>
        <v>#N/A</v>
      </c>
      <c r="AU864" s="47" t="e">
        <f>SUM($AJ$5:AS864)</f>
        <v>#N/A</v>
      </c>
      <c r="AW864" s="43" t="str">
        <f>IF(I864="","",SUM($I$5:I864))</f>
        <v/>
      </c>
      <c r="AY864" s="43" t="str">
        <f t="shared" si="270"/>
        <v/>
      </c>
      <c r="AZ864" s="43" t="e">
        <f t="shared" si="271"/>
        <v>#N/A</v>
      </c>
      <c r="BA864" s="43" t="e">
        <f>IF(BA863&lt;'Retirement Calculator'!$B$68,BA863+1,NA())</f>
        <v>#N/A</v>
      </c>
      <c r="BB864" s="45" t="str">
        <f>IF(ISERROR(BA864),"",IF(AY864=AY863+1,BB863*(1+'Retirement Calculator'!$B$67),BB863))</f>
        <v/>
      </c>
      <c r="BC864" s="43" t="e">
        <f>IF(ISERROR(BB864),"",FV((1+'Retirement Calculator'!$B$58)^(1/12)-1,BA864,-BB864,,0))</f>
        <v>#N/A</v>
      </c>
      <c r="BD864" s="47" t="e">
        <f>SUM($AJ$5:BB864)</f>
        <v>#N/A</v>
      </c>
      <c r="BF864" s="43" t="str">
        <f>IF(O864="","",SUM($O$5:O864))</f>
        <v/>
      </c>
      <c r="BH864" s="43" t="str">
        <f t="shared" si="272"/>
        <v/>
      </c>
      <c r="BI864" s="43" t="e">
        <f t="shared" si="273"/>
        <v>#N/A</v>
      </c>
      <c r="BJ864" s="43" t="e">
        <f>IF(BJ863&lt;'Retirement Calculator'!$B$68,BJ863+1,NA())</f>
        <v>#N/A</v>
      </c>
      <c r="BM864" s="43" t="str">
        <f t="shared" si="274"/>
        <v/>
      </c>
      <c r="BN864" s="43" t="e">
        <f t="shared" si="275"/>
        <v>#N/A</v>
      </c>
      <c r="BO864" s="43" t="e">
        <f>IF(BO863&lt;'Retirement Calculator'!$B$68,BO863+1,NA())</f>
        <v>#N/A</v>
      </c>
      <c r="BR864" s="43" t="str">
        <f t="shared" si="276"/>
        <v/>
      </c>
      <c r="BS864" s="43" t="e">
        <f t="shared" si="277"/>
        <v>#N/A</v>
      </c>
      <c r="BT864" s="43" t="e">
        <f>IF(BT863&lt;'Retirement Calculator'!$B$68,BT863+1,NA())</f>
        <v>#N/A</v>
      </c>
      <c r="BW864" s="43" t="str">
        <f t="shared" si="278"/>
        <v/>
      </c>
      <c r="BX864" s="43" t="e">
        <f t="shared" si="279"/>
        <v>#N/A</v>
      </c>
      <c r="BY864" s="43" t="e">
        <f>IF(BY863&lt;'Retirement Calculator'!$B$68,BY863+1,NA())</f>
        <v>#N/A</v>
      </c>
    </row>
    <row r="865" spans="1:77">
      <c r="A865" s="44"/>
      <c r="B865" s="12" t="e">
        <f xml:space="preserve"> IF(ISERROR(F865),NA(),AI865)</f>
        <v>#N/A</v>
      </c>
      <c r="C865" s="71"/>
      <c r="D865" s="104"/>
      <c r="E865" s="99"/>
      <c r="F865" s="102" t="e">
        <f t="shared" si="263"/>
        <v>#N/A</v>
      </c>
      <c r="G865" s="103" t="str">
        <f>IF(D865="","",(D865+G864)*(1+((1+'Retirement Calculator'!$B$56)^(1/12)-1)))</f>
        <v/>
      </c>
      <c r="H865" s="55" t="str">
        <f>IF(C865="","",FV((1+'Retirement Calculator'!$B$56)^(1/12)-1,AI865,-C865,,0))</f>
        <v/>
      </c>
      <c r="I865" s="71"/>
      <c r="J865" s="99"/>
      <c r="K865" s="99"/>
      <c r="L865" s="102" t="e">
        <f t="shared" si="264"/>
        <v>#N/A</v>
      </c>
      <c r="M865" s="12" t="str">
        <f>IF(I865="","",FV((1+'Retirement Calculator'!$B$57)^(1/12)-1,AR865,-I865,,0))</f>
        <v/>
      </c>
      <c r="N865" s="12" t="str">
        <f>IF(J865="","",(J865+N864)*(1+((1+'Retirement Calculator'!$B$57)^(1/12)-1)))</f>
        <v/>
      </c>
      <c r="O865" s="71"/>
      <c r="P865" s="71"/>
      <c r="Q865" s="99"/>
      <c r="R865" s="69" t="e">
        <f t="shared" si="265"/>
        <v>#N/A</v>
      </c>
      <c r="S865" s="12" t="str">
        <f>IF(O865="","",FV((1+'Retirement Calculator'!$B$58)^(1/12)-1,BA865,-O865,,0))</f>
        <v/>
      </c>
      <c r="T865" s="43" t="str">
        <f>IF(P865="","",(P865+T864)*(1+((1+'Retirement Calculator'!$B$58)^(1/12)-1)))</f>
        <v/>
      </c>
      <c r="U865" s="71"/>
      <c r="V865" s="99"/>
      <c r="W865" s="108" t="str">
        <f>IF(U865="","",(U865+W864)*(1+((1+'Retirement Calculator'!$C$65)^(1/12)-1)))</f>
        <v/>
      </c>
      <c r="X865" s="73">
        <f t="shared" si="260"/>
        <v>0</v>
      </c>
      <c r="Y865" s="83" t="str">
        <f>IF(ISERROR(B865),"",SUM($X$5:X865))</f>
        <v/>
      </c>
      <c r="Z865" s="73">
        <f t="shared" si="261"/>
        <v>0</v>
      </c>
      <c r="AA865" s="83" t="str">
        <f>IF(ISERROR(B865),"",IF(Z865=0,NA(),SUM($Z$5:Z865)))</f>
        <v/>
      </c>
      <c r="AB865" s="83">
        <f t="shared" si="262"/>
        <v>0</v>
      </c>
      <c r="AC865" s="83" t="str">
        <f>IF(ISERROR(B865),"",IF(AB865=0,NA(),SUM($AB$5:AB865)))</f>
        <v/>
      </c>
      <c r="AD865" s="68" t="str">
        <f>IF(ISERROR(AI865),"",IF(AG865=AG864+1,AD864*(1+'Retirement Calculator'!$B$6),AD864))</f>
        <v/>
      </c>
      <c r="AE865" s="135"/>
      <c r="AF865" s="83" t="str">
        <f>IF(AE865="","",NPER((1+'Retirement Calculator'!$B$15)/(1+'Retirement Calculator'!$B$14)-1,-12*AE865,AA865,,1))</f>
        <v/>
      </c>
      <c r="AG865" s="129" t="str">
        <f t="shared" si="266"/>
        <v/>
      </c>
      <c r="AH865" s="43" t="e">
        <f t="shared" si="267"/>
        <v>#N/A</v>
      </c>
      <c r="AI865" s="43" t="e">
        <f>IF(AI864&lt;'Retirement Calculator'!$B$68,AI864+1,NA())</f>
        <v>#N/A</v>
      </c>
      <c r="AJ865" s="47" t="str">
        <f>IF(ISERROR(AI865),"",IF(AG865=AG864+1,AJ864*(1+'Retirement Calculator'!$B$67),AJ864))</f>
        <v/>
      </c>
      <c r="AK865" s="43" t="e">
        <f>IF(ISERROR(AJ865),"",FV((1+'Retirement Calculator'!$B$56)^(1/12)-1,AI865,-AJ865,,0))</f>
        <v>#N/A</v>
      </c>
      <c r="AL865" s="47">
        <f>SUM($AJ$5:AJ865)</f>
        <v>15743347.467671828</v>
      </c>
      <c r="AN865" s="43" t="str">
        <f>IF(C865="","",SUM($C$5:C865))</f>
        <v/>
      </c>
      <c r="AP865" s="43" t="str">
        <f t="shared" si="268"/>
        <v/>
      </c>
      <c r="AQ865" s="43" t="e">
        <f t="shared" si="269"/>
        <v>#N/A</v>
      </c>
      <c r="AR865" s="43" t="e">
        <f>IF(AR864&lt;'Retirement Calculator'!$B$68,AR864+1,NA())</f>
        <v>#N/A</v>
      </c>
      <c r="AS865" s="45" t="str">
        <f>IF(ISERROR(AR865),"",IF(AP865=AP864+1,AS864*(1+'Retirement Calculator'!$B$67),AS864))</f>
        <v/>
      </c>
      <c r="AT865" s="43" t="e">
        <f>IF(ISERROR(AS865),"",FV((1+'Retirement Calculator'!$B$57)^(1/12)-1,AR865,-AS865,,0))</f>
        <v>#N/A</v>
      </c>
      <c r="AU865" s="47" t="e">
        <f>SUM($AJ$5:AS865)</f>
        <v>#N/A</v>
      </c>
      <c r="AW865" s="43" t="str">
        <f>IF(I865="","",SUM($I$5:I865))</f>
        <v/>
      </c>
      <c r="AY865" s="43" t="str">
        <f t="shared" si="270"/>
        <v/>
      </c>
      <c r="AZ865" s="43" t="e">
        <f t="shared" si="271"/>
        <v>#N/A</v>
      </c>
      <c r="BA865" s="43" t="e">
        <f>IF(BA864&lt;'Retirement Calculator'!$B$68,BA864+1,NA())</f>
        <v>#N/A</v>
      </c>
      <c r="BB865" s="45" t="str">
        <f>IF(ISERROR(BA865),"",IF(AY865=AY864+1,BB864*(1+'Retirement Calculator'!$B$67),BB864))</f>
        <v/>
      </c>
      <c r="BC865" s="43" t="e">
        <f>IF(ISERROR(BB865),"",FV((1+'Retirement Calculator'!$B$58)^(1/12)-1,BA865,-BB865,,0))</f>
        <v>#N/A</v>
      </c>
      <c r="BD865" s="47" t="e">
        <f>SUM($AJ$5:BB865)</f>
        <v>#N/A</v>
      </c>
      <c r="BF865" s="43" t="str">
        <f>IF(O865="","",SUM($O$5:O865))</f>
        <v/>
      </c>
      <c r="BH865" s="43" t="str">
        <f t="shared" si="272"/>
        <v/>
      </c>
      <c r="BI865" s="43" t="e">
        <f t="shared" si="273"/>
        <v>#N/A</v>
      </c>
      <c r="BJ865" s="43" t="e">
        <f>IF(BJ864&lt;'Retirement Calculator'!$B$68,BJ864+1,NA())</f>
        <v>#N/A</v>
      </c>
      <c r="BM865" s="43" t="str">
        <f t="shared" si="274"/>
        <v/>
      </c>
      <c r="BN865" s="43" t="e">
        <f t="shared" si="275"/>
        <v>#N/A</v>
      </c>
      <c r="BO865" s="43" t="e">
        <f>IF(BO864&lt;'Retirement Calculator'!$B$68,BO864+1,NA())</f>
        <v>#N/A</v>
      </c>
      <c r="BR865" s="43" t="str">
        <f t="shared" si="276"/>
        <v/>
      </c>
      <c r="BS865" s="43" t="e">
        <f t="shared" si="277"/>
        <v>#N/A</v>
      </c>
      <c r="BT865" s="43" t="e">
        <f>IF(BT864&lt;'Retirement Calculator'!$B$68,BT864+1,NA())</f>
        <v>#N/A</v>
      </c>
      <c r="BW865" s="43" t="str">
        <f t="shared" si="278"/>
        <v/>
      </c>
      <c r="BX865" s="43" t="e">
        <f t="shared" si="279"/>
        <v>#N/A</v>
      </c>
      <c r="BY865" s="43" t="e">
        <f>IF(BY864&lt;'Retirement Calculator'!$B$68,BY864+1,NA())</f>
        <v>#N/A</v>
      </c>
    </row>
    <row r="866" spans="1:77">
      <c r="A866" s="44"/>
      <c r="B866" s="12" t="e">
        <f xml:space="preserve"> IF(ISERROR(F866),NA(),AI866)</f>
        <v>#N/A</v>
      </c>
      <c r="C866" s="71"/>
      <c r="D866" s="104"/>
      <c r="E866" s="99"/>
      <c r="F866" s="102" t="e">
        <f t="shared" si="263"/>
        <v>#N/A</v>
      </c>
      <c r="G866" s="103" t="str">
        <f>IF(D866="","",(D866+G865)*(1+((1+'Retirement Calculator'!$B$56)^(1/12)-1)))</f>
        <v/>
      </c>
      <c r="H866" s="55" t="str">
        <f>IF(C866="","",FV((1+'Retirement Calculator'!$B$56)^(1/12)-1,AI866,-C866,,0))</f>
        <v/>
      </c>
      <c r="I866" s="71"/>
      <c r="J866" s="99"/>
      <c r="K866" s="99"/>
      <c r="L866" s="102" t="e">
        <f t="shared" si="264"/>
        <v>#N/A</v>
      </c>
      <c r="M866" s="12" t="str">
        <f>IF(I866="","",FV((1+'Retirement Calculator'!$B$57)^(1/12)-1,AR866,-I866,,0))</f>
        <v/>
      </c>
      <c r="N866" s="12" t="str">
        <f>IF(J866="","",(J866+N865)*(1+((1+'Retirement Calculator'!$B$57)^(1/12)-1)))</f>
        <v/>
      </c>
      <c r="O866" s="71"/>
      <c r="P866" s="71"/>
      <c r="Q866" s="99"/>
      <c r="R866" s="69" t="e">
        <f t="shared" si="265"/>
        <v>#N/A</v>
      </c>
      <c r="S866" s="12" t="str">
        <f>IF(O866="","",FV((1+'Retirement Calculator'!$B$58)^(1/12)-1,BA866,-O866,,0))</f>
        <v/>
      </c>
      <c r="T866" s="43" t="str">
        <f>IF(P866="","",(P866+T865)*(1+((1+'Retirement Calculator'!$B$58)^(1/12)-1)))</f>
        <v/>
      </c>
      <c r="U866" s="71"/>
      <c r="V866" s="99"/>
      <c r="W866" s="108" t="str">
        <f>IF(U866="","",(U866+W865)*(1+((1+'Retirement Calculator'!$C$65)^(1/12)-1)))</f>
        <v/>
      </c>
      <c r="X866" s="73">
        <f t="shared" si="260"/>
        <v>0</v>
      </c>
      <c r="Y866" s="83" t="str">
        <f>IF(ISERROR(B866),"",SUM($X$5:X866))</f>
        <v/>
      </c>
      <c r="Z866" s="73">
        <f t="shared" si="261"/>
        <v>0</v>
      </c>
      <c r="AA866" s="83" t="str">
        <f>IF(ISERROR(B866),"",IF(Z866=0,NA(),SUM($Z$5:Z866)))</f>
        <v/>
      </c>
      <c r="AB866" s="83">
        <f t="shared" si="262"/>
        <v>0</v>
      </c>
      <c r="AC866" s="83" t="str">
        <f>IF(ISERROR(B866),"",IF(AB866=0,NA(),SUM($AB$5:AB866)))</f>
        <v/>
      </c>
      <c r="AD866" s="68" t="str">
        <f>IF(ISERROR(AI866),"",IF(AG866=AG865+1,AD865*(1+'Retirement Calculator'!$B$6),AD865))</f>
        <v/>
      </c>
      <c r="AE866" s="135"/>
      <c r="AF866" s="83" t="str">
        <f>IF(AE866="","",NPER((1+'Retirement Calculator'!$B$15)/(1+'Retirement Calculator'!$B$14)-1,-12*AE866,AA866,,1))</f>
        <v/>
      </c>
      <c r="AG866" s="129" t="str">
        <f t="shared" si="266"/>
        <v/>
      </c>
      <c r="AH866" s="43" t="e">
        <f t="shared" si="267"/>
        <v>#N/A</v>
      </c>
      <c r="AI866" s="43" t="e">
        <f>IF(AI865&lt;'Retirement Calculator'!$B$68,AI865+1,NA())</f>
        <v>#N/A</v>
      </c>
      <c r="AJ866" s="47" t="str">
        <f>IF(ISERROR(AI866),"",IF(AG866=AG865+1,AJ865*(1+'Retirement Calculator'!$B$67),AJ865))</f>
        <v/>
      </c>
      <c r="AK866" s="43" t="e">
        <f>IF(ISERROR(AJ866),"",FV((1+'Retirement Calculator'!$B$56)^(1/12)-1,AI866,-AJ866,,0))</f>
        <v>#N/A</v>
      </c>
      <c r="AL866" s="47">
        <f>SUM($AJ$5:AJ866)</f>
        <v>15743347.467671828</v>
      </c>
      <c r="AN866" s="43" t="str">
        <f>IF(C866="","",SUM($C$5:C866))</f>
        <v/>
      </c>
      <c r="AP866" s="43" t="str">
        <f t="shared" si="268"/>
        <v/>
      </c>
      <c r="AQ866" s="43" t="e">
        <f t="shared" si="269"/>
        <v>#N/A</v>
      </c>
      <c r="AR866" s="43" t="e">
        <f>IF(AR865&lt;'Retirement Calculator'!$B$68,AR865+1,NA())</f>
        <v>#N/A</v>
      </c>
      <c r="AS866" s="45" t="str">
        <f>IF(ISERROR(AR866),"",IF(AP866=AP865+1,AS865*(1+'Retirement Calculator'!$B$67),AS865))</f>
        <v/>
      </c>
      <c r="AT866" s="43" t="e">
        <f>IF(ISERROR(AS866),"",FV((1+'Retirement Calculator'!$B$57)^(1/12)-1,AR866,-AS866,,0))</f>
        <v>#N/A</v>
      </c>
      <c r="AU866" s="47" t="e">
        <f>SUM($AJ$5:AS866)</f>
        <v>#N/A</v>
      </c>
      <c r="AW866" s="43" t="str">
        <f>IF(I866="","",SUM($I$5:I866))</f>
        <v/>
      </c>
      <c r="AY866" s="43" t="str">
        <f t="shared" si="270"/>
        <v/>
      </c>
      <c r="AZ866" s="43" t="e">
        <f t="shared" si="271"/>
        <v>#N/A</v>
      </c>
      <c r="BA866" s="43" t="e">
        <f>IF(BA865&lt;'Retirement Calculator'!$B$68,BA865+1,NA())</f>
        <v>#N/A</v>
      </c>
      <c r="BB866" s="45" t="str">
        <f>IF(ISERROR(BA866),"",IF(AY866=AY865+1,BB865*(1+'Retirement Calculator'!$B$67),BB865))</f>
        <v/>
      </c>
      <c r="BC866" s="43" t="e">
        <f>IF(ISERROR(BB866),"",FV((1+'Retirement Calculator'!$B$58)^(1/12)-1,BA866,-BB866,,0))</f>
        <v>#N/A</v>
      </c>
      <c r="BD866" s="47" t="e">
        <f>SUM($AJ$5:BB866)</f>
        <v>#N/A</v>
      </c>
      <c r="BF866" s="43" t="str">
        <f>IF(O866="","",SUM($O$5:O866))</f>
        <v/>
      </c>
      <c r="BH866" s="43" t="str">
        <f t="shared" si="272"/>
        <v/>
      </c>
      <c r="BI866" s="43" t="e">
        <f t="shared" si="273"/>
        <v>#N/A</v>
      </c>
      <c r="BJ866" s="43" t="e">
        <f>IF(BJ865&lt;'Retirement Calculator'!$B$68,BJ865+1,NA())</f>
        <v>#N/A</v>
      </c>
      <c r="BM866" s="43" t="str">
        <f t="shared" si="274"/>
        <v/>
      </c>
      <c r="BN866" s="43" t="e">
        <f t="shared" si="275"/>
        <v>#N/A</v>
      </c>
      <c r="BO866" s="43" t="e">
        <f>IF(BO865&lt;'Retirement Calculator'!$B$68,BO865+1,NA())</f>
        <v>#N/A</v>
      </c>
      <c r="BR866" s="43" t="str">
        <f t="shared" si="276"/>
        <v/>
      </c>
      <c r="BS866" s="43" t="e">
        <f t="shared" si="277"/>
        <v>#N/A</v>
      </c>
      <c r="BT866" s="43" t="e">
        <f>IF(BT865&lt;'Retirement Calculator'!$B$68,BT865+1,NA())</f>
        <v>#N/A</v>
      </c>
      <c r="BW866" s="43" t="str">
        <f t="shared" si="278"/>
        <v/>
      </c>
      <c r="BX866" s="43" t="e">
        <f t="shared" si="279"/>
        <v>#N/A</v>
      </c>
      <c r="BY866" s="43" t="e">
        <f>IF(BY865&lt;'Retirement Calculator'!$B$68,BY865+1,NA())</f>
        <v>#N/A</v>
      </c>
    </row>
    <row r="867" spans="1:77">
      <c r="A867" s="44"/>
      <c r="B867" s="12" t="e">
        <f xml:space="preserve"> IF(ISERROR(F867),NA(),AI867)</f>
        <v>#N/A</v>
      </c>
      <c r="C867" s="71"/>
      <c r="D867" s="104"/>
      <c r="E867" s="99"/>
      <c r="F867" s="102" t="e">
        <f t="shared" si="263"/>
        <v>#N/A</v>
      </c>
      <c r="G867" s="103" t="str">
        <f>IF(D867="","",(D867+G866)*(1+((1+'Retirement Calculator'!$B$56)^(1/12)-1)))</f>
        <v/>
      </c>
      <c r="H867" s="55" t="str">
        <f>IF(C867="","",FV((1+'Retirement Calculator'!$B$56)^(1/12)-1,AI867,-C867,,0))</f>
        <v/>
      </c>
      <c r="I867" s="71"/>
      <c r="J867" s="99"/>
      <c r="K867" s="99"/>
      <c r="L867" s="102" t="e">
        <f t="shared" si="264"/>
        <v>#N/A</v>
      </c>
      <c r="M867" s="12" t="str">
        <f>IF(I867="","",FV((1+'Retirement Calculator'!$B$57)^(1/12)-1,AR867,-I867,,0))</f>
        <v/>
      </c>
      <c r="N867" s="12" t="str">
        <f>IF(J867="","",(J867+N866)*(1+((1+'Retirement Calculator'!$B$57)^(1/12)-1)))</f>
        <v/>
      </c>
      <c r="O867" s="71"/>
      <c r="P867" s="71"/>
      <c r="Q867" s="99"/>
      <c r="R867" s="69" t="e">
        <f t="shared" si="265"/>
        <v>#N/A</v>
      </c>
      <c r="S867" s="12" t="str">
        <f>IF(O867="","",FV((1+'Retirement Calculator'!$B$58)^(1/12)-1,BA867,-O867,,0))</f>
        <v/>
      </c>
      <c r="T867" s="43" t="str">
        <f>IF(P867="","",(P867+T866)*(1+((1+'Retirement Calculator'!$B$58)^(1/12)-1)))</f>
        <v/>
      </c>
      <c r="U867" s="71"/>
      <c r="V867" s="99"/>
      <c r="W867" s="108" t="str">
        <f>IF(U867="","",(U867+W866)*(1+((1+'Retirement Calculator'!$C$65)^(1/12)-1)))</f>
        <v/>
      </c>
      <c r="X867" s="73">
        <f t="shared" si="260"/>
        <v>0</v>
      </c>
      <c r="Y867" s="83" t="str">
        <f>IF(ISERROR(B867),"",SUM($X$5:X867))</f>
        <v/>
      </c>
      <c r="Z867" s="73">
        <f t="shared" si="261"/>
        <v>0</v>
      </c>
      <c r="AA867" s="83" t="str">
        <f>IF(ISERROR(B867),"",IF(Z867=0,NA(),SUM($Z$5:Z867)))</f>
        <v/>
      </c>
      <c r="AB867" s="83">
        <f t="shared" si="262"/>
        <v>0</v>
      </c>
      <c r="AC867" s="83" t="str">
        <f>IF(ISERROR(B867),"",IF(AB867=0,NA(),SUM($AB$5:AB867)))</f>
        <v/>
      </c>
      <c r="AD867" s="68" t="str">
        <f>IF(ISERROR(AI867),"",IF(AG867=AG866+1,AD866*(1+'Retirement Calculator'!$B$6),AD866))</f>
        <v/>
      </c>
      <c r="AE867" s="135"/>
      <c r="AF867" s="83" t="str">
        <f>IF(AE867="","",NPER((1+'Retirement Calculator'!$B$15)/(1+'Retirement Calculator'!$B$14)-1,-12*AE867,AA867,,1))</f>
        <v/>
      </c>
      <c r="AG867" s="129" t="str">
        <f t="shared" si="266"/>
        <v/>
      </c>
      <c r="AH867" s="43" t="e">
        <f t="shared" si="267"/>
        <v>#N/A</v>
      </c>
      <c r="AI867" s="43" t="e">
        <f>IF(AI866&lt;'Retirement Calculator'!$B$68,AI866+1,NA())</f>
        <v>#N/A</v>
      </c>
      <c r="AJ867" s="47" t="str">
        <f>IF(ISERROR(AI867),"",IF(AG867=AG866+1,AJ866*(1+'Retirement Calculator'!$B$67),AJ866))</f>
        <v/>
      </c>
      <c r="AK867" s="43" t="e">
        <f>IF(ISERROR(AJ867),"",FV((1+'Retirement Calculator'!$B$56)^(1/12)-1,AI867,-AJ867,,0))</f>
        <v>#N/A</v>
      </c>
      <c r="AL867" s="47">
        <f>SUM($AJ$5:AJ867)</f>
        <v>15743347.467671828</v>
      </c>
      <c r="AN867" s="43" t="str">
        <f>IF(C867="","",SUM($C$5:C867))</f>
        <v/>
      </c>
      <c r="AP867" s="43" t="str">
        <f t="shared" si="268"/>
        <v/>
      </c>
      <c r="AQ867" s="43" t="e">
        <f t="shared" si="269"/>
        <v>#N/A</v>
      </c>
      <c r="AR867" s="43" t="e">
        <f>IF(AR866&lt;'Retirement Calculator'!$B$68,AR866+1,NA())</f>
        <v>#N/A</v>
      </c>
      <c r="AS867" s="45" t="str">
        <f>IF(ISERROR(AR867),"",IF(AP867=AP866+1,AS866*(1+'Retirement Calculator'!$B$67),AS866))</f>
        <v/>
      </c>
      <c r="AT867" s="43" t="e">
        <f>IF(ISERROR(AS867),"",FV((1+'Retirement Calculator'!$B$57)^(1/12)-1,AR867,-AS867,,0))</f>
        <v>#N/A</v>
      </c>
      <c r="AU867" s="47" t="e">
        <f>SUM($AJ$5:AS867)</f>
        <v>#N/A</v>
      </c>
      <c r="AW867" s="43" t="str">
        <f>IF(I867="","",SUM($I$5:I867))</f>
        <v/>
      </c>
      <c r="AY867" s="43" t="str">
        <f t="shared" si="270"/>
        <v/>
      </c>
      <c r="AZ867" s="43" t="e">
        <f t="shared" si="271"/>
        <v>#N/A</v>
      </c>
      <c r="BA867" s="43" t="e">
        <f>IF(BA866&lt;'Retirement Calculator'!$B$68,BA866+1,NA())</f>
        <v>#N/A</v>
      </c>
      <c r="BB867" s="45" t="str">
        <f>IF(ISERROR(BA867),"",IF(AY867=AY866+1,BB866*(1+'Retirement Calculator'!$B$67),BB866))</f>
        <v/>
      </c>
      <c r="BC867" s="43" t="e">
        <f>IF(ISERROR(BB867),"",FV((1+'Retirement Calculator'!$B$58)^(1/12)-1,BA867,-BB867,,0))</f>
        <v>#N/A</v>
      </c>
      <c r="BD867" s="47" t="e">
        <f>SUM($AJ$5:BB867)</f>
        <v>#N/A</v>
      </c>
      <c r="BF867" s="43" t="str">
        <f>IF(O867="","",SUM($O$5:O867))</f>
        <v/>
      </c>
      <c r="BH867" s="43" t="str">
        <f t="shared" si="272"/>
        <v/>
      </c>
      <c r="BI867" s="43" t="e">
        <f t="shared" si="273"/>
        <v>#N/A</v>
      </c>
      <c r="BJ867" s="43" t="e">
        <f>IF(BJ866&lt;'Retirement Calculator'!$B$68,BJ866+1,NA())</f>
        <v>#N/A</v>
      </c>
      <c r="BM867" s="43" t="str">
        <f t="shared" si="274"/>
        <v/>
      </c>
      <c r="BN867" s="43" t="e">
        <f t="shared" si="275"/>
        <v>#N/A</v>
      </c>
      <c r="BO867" s="43" t="e">
        <f>IF(BO866&lt;'Retirement Calculator'!$B$68,BO866+1,NA())</f>
        <v>#N/A</v>
      </c>
      <c r="BR867" s="43" t="str">
        <f t="shared" si="276"/>
        <v/>
      </c>
      <c r="BS867" s="43" t="e">
        <f t="shared" si="277"/>
        <v>#N/A</v>
      </c>
      <c r="BT867" s="43" t="e">
        <f>IF(BT866&lt;'Retirement Calculator'!$B$68,BT866+1,NA())</f>
        <v>#N/A</v>
      </c>
      <c r="BW867" s="43" t="str">
        <f t="shared" si="278"/>
        <v/>
      </c>
      <c r="BX867" s="43" t="e">
        <f t="shared" si="279"/>
        <v>#N/A</v>
      </c>
      <c r="BY867" s="43" t="e">
        <f>IF(BY866&lt;'Retirement Calculator'!$B$68,BY866+1,NA())</f>
        <v>#N/A</v>
      </c>
    </row>
    <row r="868" spans="1:77">
      <c r="A868" s="44"/>
      <c r="B868" s="12" t="e">
        <f xml:space="preserve"> IF(ISERROR(F868),NA(),AI868)</f>
        <v>#N/A</v>
      </c>
      <c r="C868" s="71"/>
      <c r="D868" s="104"/>
      <c r="E868" s="99"/>
      <c r="F868" s="102" t="e">
        <f t="shared" si="263"/>
        <v>#N/A</v>
      </c>
      <c r="G868" s="103" t="str">
        <f>IF(D868="","",(D868+G867)*(1+((1+'Retirement Calculator'!$B$56)^(1/12)-1)))</f>
        <v/>
      </c>
      <c r="H868" s="55" t="str">
        <f>IF(C868="","",FV((1+'Retirement Calculator'!$B$56)^(1/12)-1,AI868,-C868,,0))</f>
        <v/>
      </c>
      <c r="I868" s="71"/>
      <c r="J868" s="99"/>
      <c r="K868" s="99"/>
      <c r="L868" s="102" t="e">
        <f t="shared" si="264"/>
        <v>#N/A</v>
      </c>
      <c r="M868" s="12" t="str">
        <f>IF(I868="","",FV((1+'Retirement Calculator'!$B$57)^(1/12)-1,AR868,-I868,,0))</f>
        <v/>
      </c>
      <c r="N868" s="12" t="str">
        <f>IF(J868="","",(J868+N867)*(1+((1+'Retirement Calculator'!$B$57)^(1/12)-1)))</f>
        <v/>
      </c>
      <c r="O868" s="71"/>
      <c r="P868" s="71"/>
      <c r="Q868" s="99"/>
      <c r="R868" s="69" t="e">
        <f t="shared" si="265"/>
        <v>#N/A</v>
      </c>
      <c r="S868" s="12" t="str">
        <f>IF(O868="","",FV((1+'Retirement Calculator'!$B$58)^(1/12)-1,BA868,-O868,,0))</f>
        <v/>
      </c>
      <c r="T868" s="43" t="str">
        <f>IF(P868="","",(P868+T867)*(1+((1+'Retirement Calculator'!$B$58)^(1/12)-1)))</f>
        <v/>
      </c>
      <c r="U868" s="71"/>
      <c r="V868" s="99"/>
      <c r="W868" s="108" t="str">
        <f>IF(U868="","",(U868+W867)*(1+((1+'Retirement Calculator'!$C$65)^(1/12)-1)))</f>
        <v/>
      </c>
      <c r="X868" s="73">
        <f t="shared" si="260"/>
        <v>0</v>
      </c>
      <c r="Y868" s="83" t="str">
        <f>IF(ISERROR(B868),"",SUM($X$5:X868))</f>
        <v/>
      </c>
      <c r="Z868" s="73">
        <f t="shared" si="261"/>
        <v>0</v>
      </c>
      <c r="AA868" s="83" t="str">
        <f>IF(ISERROR(B868),"",IF(Z868=0,NA(),SUM($Z$5:Z868)))</f>
        <v/>
      </c>
      <c r="AB868" s="83">
        <f t="shared" si="262"/>
        <v>0</v>
      </c>
      <c r="AC868" s="83" t="str">
        <f>IF(ISERROR(B868),"",IF(AB868=0,NA(),SUM($AB$5:AB868)))</f>
        <v/>
      </c>
      <c r="AD868" s="68" t="str">
        <f>IF(ISERROR(AI868),"",IF(AG868=AG867+1,AD867*(1+'Retirement Calculator'!$B$6),AD867))</f>
        <v/>
      </c>
      <c r="AE868" s="135"/>
      <c r="AF868" s="83" t="str">
        <f>IF(AE868="","",NPER((1+'Retirement Calculator'!$B$15)/(1+'Retirement Calculator'!$B$14)-1,-12*AE868,AA868,,1))</f>
        <v/>
      </c>
      <c r="AG868" s="129" t="str">
        <f t="shared" si="266"/>
        <v/>
      </c>
      <c r="AH868" s="43" t="e">
        <f t="shared" si="267"/>
        <v>#N/A</v>
      </c>
      <c r="AI868" s="43" t="e">
        <f>IF(AI867&lt;'Retirement Calculator'!$B$68,AI867+1,NA())</f>
        <v>#N/A</v>
      </c>
      <c r="AJ868" s="47" t="str">
        <f>IF(ISERROR(AI868),"",IF(AG868=AG867+1,AJ867*(1+'Retirement Calculator'!$B$67),AJ867))</f>
        <v/>
      </c>
      <c r="AK868" s="43" t="e">
        <f>IF(ISERROR(AJ868),"",FV((1+'Retirement Calculator'!$B$56)^(1/12)-1,AI868,-AJ868,,0))</f>
        <v>#N/A</v>
      </c>
      <c r="AL868" s="47">
        <f>SUM($AJ$5:AJ868)</f>
        <v>15743347.467671828</v>
      </c>
      <c r="AN868" s="43" t="str">
        <f>IF(C868="","",SUM($C$5:C868))</f>
        <v/>
      </c>
      <c r="AP868" s="43" t="str">
        <f t="shared" si="268"/>
        <v/>
      </c>
      <c r="AQ868" s="43" t="e">
        <f t="shared" si="269"/>
        <v>#N/A</v>
      </c>
      <c r="AR868" s="43" t="e">
        <f>IF(AR867&lt;'Retirement Calculator'!$B$68,AR867+1,NA())</f>
        <v>#N/A</v>
      </c>
      <c r="AS868" s="45" t="str">
        <f>IF(ISERROR(AR868),"",IF(AP868=AP867+1,AS867*(1+'Retirement Calculator'!$B$67),AS867))</f>
        <v/>
      </c>
      <c r="AT868" s="43" t="e">
        <f>IF(ISERROR(AS868),"",FV((1+'Retirement Calculator'!$B$57)^(1/12)-1,AR868,-AS868,,0))</f>
        <v>#N/A</v>
      </c>
      <c r="AU868" s="47" t="e">
        <f>SUM($AJ$5:AS868)</f>
        <v>#N/A</v>
      </c>
      <c r="AW868" s="43" t="str">
        <f>IF(I868="","",SUM($I$5:I868))</f>
        <v/>
      </c>
      <c r="AY868" s="43" t="str">
        <f t="shared" si="270"/>
        <v/>
      </c>
      <c r="AZ868" s="43" t="e">
        <f t="shared" si="271"/>
        <v>#N/A</v>
      </c>
      <c r="BA868" s="43" t="e">
        <f>IF(BA867&lt;'Retirement Calculator'!$B$68,BA867+1,NA())</f>
        <v>#N/A</v>
      </c>
      <c r="BB868" s="45" t="str">
        <f>IF(ISERROR(BA868),"",IF(AY868=AY867+1,BB867*(1+'Retirement Calculator'!$B$67),BB867))</f>
        <v/>
      </c>
      <c r="BC868" s="43" t="e">
        <f>IF(ISERROR(BB868),"",FV((1+'Retirement Calculator'!$B$58)^(1/12)-1,BA868,-BB868,,0))</f>
        <v>#N/A</v>
      </c>
      <c r="BD868" s="47" t="e">
        <f>SUM($AJ$5:BB868)</f>
        <v>#N/A</v>
      </c>
      <c r="BF868" s="43" t="str">
        <f>IF(O868="","",SUM($O$5:O868))</f>
        <v/>
      </c>
      <c r="BH868" s="43" t="str">
        <f t="shared" si="272"/>
        <v/>
      </c>
      <c r="BI868" s="43" t="e">
        <f t="shared" si="273"/>
        <v>#N/A</v>
      </c>
      <c r="BJ868" s="43" t="e">
        <f>IF(BJ867&lt;'Retirement Calculator'!$B$68,BJ867+1,NA())</f>
        <v>#N/A</v>
      </c>
      <c r="BM868" s="43" t="str">
        <f t="shared" si="274"/>
        <v/>
      </c>
      <c r="BN868" s="43" t="e">
        <f t="shared" si="275"/>
        <v>#N/A</v>
      </c>
      <c r="BO868" s="43" t="e">
        <f>IF(BO867&lt;'Retirement Calculator'!$B$68,BO867+1,NA())</f>
        <v>#N/A</v>
      </c>
      <c r="BR868" s="43" t="str">
        <f t="shared" si="276"/>
        <v/>
      </c>
      <c r="BS868" s="43" t="e">
        <f t="shared" si="277"/>
        <v>#N/A</v>
      </c>
      <c r="BT868" s="43" t="e">
        <f>IF(BT867&lt;'Retirement Calculator'!$B$68,BT867+1,NA())</f>
        <v>#N/A</v>
      </c>
      <c r="BW868" s="43" t="str">
        <f t="shared" si="278"/>
        <v/>
      </c>
      <c r="BX868" s="43" t="e">
        <f t="shared" si="279"/>
        <v>#N/A</v>
      </c>
      <c r="BY868" s="43" t="e">
        <f>IF(BY867&lt;'Retirement Calculator'!$B$68,BY867+1,NA())</f>
        <v>#N/A</v>
      </c>
    </row>
    <row r="869" spans="1:77">
      <c r="A869" s="44"/>
      <c r="B869" s="12" t="e">
        <f xml:space="preserve"> IF(ISERROR(F869),NA(),AI869)</f>
        <v>#N/A</v>
      </c>
      <c r="C869" s="71"/>
      <c r="D869" s="104"/>
      <c r="E869" s="99"/>
      <c r="F869" s="102" t="e">
        <f t="shared" si="263"/>
        <v>#N/A</v>
      </c>
      <c r="G869" s="103" t="str">
        <f>IF(D869="","",(D869+G868)*(1+((1+'Retirement Calculator'!$B$56)^(1/12)-1)))</f>
        <v/>
      </c>
      <c r="H869" s="55" t="str">
        <f>IF(C869="","",FV((1+'Retirement Calculator'!$B$56)^(1/12)-1,AI869,-C869,,0))</f>
        <v/>
      </c>
      <c r="I869" s="71"/>
      <c r="J869" s="99"/>
      <c r="K869" s="99"/>
      <c r="L869" s="102" t="e">
        <f t="shared" si="264"/>
        <v>#N/A</v>
      </c>
      <c r="M869" s="12" t="str">
        <f>IF(I869="","",FV((1+'Retirement Calculator'!$B$57)^(1/12)-1,AR869,-I869,,0))</f>
        <v/>
      </c>
      <c r="N869" s="12" t="str">
        <f>IF(J869="","",(J869+N868)*(1+((1+'Retirement Calculator'!$B$57)^(1/12)-1)))</f>
        <v/>
      </c>
      <c r="O869" s="71"/>
      <c r="P869" s="71"/>
      <c r="Q869" s="99"/>
      <c r="R869" s="69" t="e">
        <f t="shared" si="265"/>
        <v>#N/A</v>
      </c>
      <c r="S869" s="12" t="str">
        <f>IF(O869="","",FV((1+'Retirement Calculator'!$B$58)^(1/12)-1,BA869,-O869,,0))</f>
        <v/>
      </c>
      <c r="T869" s="43" t="str">
        <f>IF(P869="","",(P869+T868)*(1+((1+'Retirement Calculator'!$B$58)^(1/12)-1)))</f>
        <v/>
      </c>
      <c r="U869" s="71"/>
      <c r="V869" s="99"/>
      <c r="W869" s="108" t="str">
        <f>IF(U869="","",(U869+W868)*(1+((1+'Retirement Calculator'!$C$65)^(1/12)-1)))</f>
        <v/>
      </c>
      <c r="X869" s="73">
        <f t="shared" si="260"/>
        <v>0</v>
      </c>
      <c r="Y869" s="83" t="str">
        <f>IF(ISERROR(B869),"",SUM($X$5:X869))</f>
        <v/>
      </c>
      <c r="Z869" s="73">
        <f t="shared" si="261"/>
        <v>0</v>
      </c>
      <c r="AA869" s="83" t="str">
        <f>IF(ISERROR(B869),"",IF(Z869=0,NA(),SUM($Z$5:Z869)))</f>
        <v/>
      </c>
      <c r="AB869" s="83">
        <f t="shared" si="262"/>
        <v>0</v>
      </c>
      <c r="AC869" s="83" t="str">
        <f>IF(ISERROR(B869),"",IF(AB869=0,NA(),SUM($AB$5:AB869)))</f>
        <v/>
      </c>
      <c r="AD869" s="68" t="str">
        <f>IF(ISERROR(AI869),"",IF(AG869=AG868+1,AD868*(1+'Retirement Calculator'!$B$6),AD868))</f>
        <v/>
      </c>
      <c r="AE869" s="135"/>
      <c r="AF869" s="83" t="str">
        <f>IF(AE869="","",NPER((1+'Retirement Calculator'!$B$15)/(1+'Retirement Calculator'!$B$14)-1,-12*AE869,AA869,,1))</f>
        <v/>
      </c>
      <c r="AG869" s="129" t="str">
        <f t="shared" si="266"/>
        <v/>
      </c>
      <c r="AH869" s="43" t="e">
        <f t="shared" si="267"/>
        <v>#N/A</v>
      </c>
      <c r="AI869" s="43" t="e">
        <f>IF(AI868&lt;'Retirement Calculator'!$B$68,AI868+1,NA())</f>
        <v>#N/A</v>
      </c>
      <c r="AJ869" s="47" t="str">
        <f>IF(ISERROR(AI869),"",IF(AG869=AG868+1,AJ868*(1+'Retirement Calculator'!$B$67),AJ868))</f>
        <v/>
      </c>
      <c r="AK869" s="43" t="e">
        <f>IF(ISERROR(AJ869),"",FV((1+'Retirement Calculator'!$B$56)^(1/12)-1,AI869,-AJ869,,0))</f>
        <v>#N/A</v>
      </c>
      <c r="AL869" s="47">
        <f>SUM($AJ$5:AJ869)</f>
        <v>15743347.467671828</v>
      </c>
      <c r="AN869" s="43" t="str">
        <f>IF(C869="","",SUM($C$5:C869))</f>
        <v/>
      </c>
      <c r="AP869" s="43" t="str">
        <f t="shared" si="268"/>
        <v/>
      </c>
      <c r="AQ869" s="43" t="e">
        <f t="shared" si="269"/>
        <v>#N/A</v>
      </c>
      <c r="AR869" s="43" t="e">
        <f>IF(AR868&lt;'Retirement Calculator'!$B$68,AR868+1,NA())</f>
        <v>#N/A</v>
      </c>
      <c r="AS869" s="45" t="str">
        <f>IF(ISERROR(AR869),"",IF(AP869=AP868+1,AS868*(1+'Retirement Calculator'!$B$67),AS868))</f>
        <v/>
      </c>
      <c r="AT869" s="43" t="e">
        <f>IF(ISERROR(AS869),"",FV((1+'Retirement Calculator'!$B$57)^(1/12)-1,AR869,-AS869,,0))</f>
        <v>#N/A</v>
      </c>
      <c r="AU869" s="47" t="e">
        <f>SUM($AJ$5:AS869)</f>
        <v>#N/A</v>
      </c>
      <c r="AW869" s="43" t="str">
        <f>IF(I869="","",SUM($I$5:I869))</f>
        <v/>
      </c>
      <c r="AY869" s="43" t="str">
        <f t="shared" si="270"/>
        <v/>
      </c>
      <c r="AZ869" s="43" t="e">
        <f t="shared" si="271"/>
        <v>#N/A</v>
      </c>
      <c r="BA869" s="43" t="e">
        <f>IF(BA868&lt;'Retirement Calculator'!$B$68,BA868+1,NA())</f>
        <v>#N/A</v>
      </c>
      <c r="BB869" s="45" t="str">
        <f>IF(ISERROR(BA869),"",IF(AY869=AY868+1,BB868*(1+'Retirement Calculator'!$B$67),BB868))</f>
        <v/>
      </c>
      <c r="BC869" s="43" t="e">
        <f>IF(ISERROR(BB869),"",FV((1+'Retirement Calculator'!$B$58)^(1/12)-1,BA869,-BB869,,0))</f>
        <v>#N/A</v>
      </c>
      <c r="BD869" s="47" t="e">
        <f>SUM($AJ$5:BB869)</f>
        <v>#N/A</v>
      </c>
      <c r="BF869" s="43" t="str">
        <f>IF(O869="","",SUM($O$5:O869))</f>
        <v/>
      </c>
      <c r="BH869" s="43" t="str">
        <f t="shared" si="272"/>
        <v/>
      </c>
      <c r="BI869" s="43" t="e">
        <f t="shared" si="273"/>
        <v>#N/A</v>
      </c>
      <c r="BJ869" s="43" t="e">
        <f>IF(BJ868&lt;'Retirement Calculator'!$B$68,BJ868+1,NA())</f>
        <v>#N/A</v>
      </c>
      <c r="BM869" s="43" t="str">
        <f t="shared" si="274"/>
        <v/>
      </c>
      <c r="BN869" s="43" t="e">
        <f t="shared" si="275"/>
        <v>#N/A</v>
      </c>
      <c r="BO869" s="43" t="e">
        <f>IF(BO868&lt;'Retirement Calculator'!$B$68,BO868+1,NA())</f>
        <v>#N/A</v>
      </c>
      <c r="BR869" s="43" t="str">
        <f t="shared" si="276"/>
        <v/>
      </c>
      <c r="BS869" s="43" t="e">
        <f t="shared" si="277"/>
        <v>#N/A</v>
      </c>
      <c r="BT869" s="43" t="e">
        <f>IF(BT868&lt;'Retirement Calculator'!$B$68,BT868+1,NA())</f>
        <v>#N/A</v>
      </c>
      <c r="BW869" s="43" t="str">
        <f t="shared" si="278"/>
        <v/>
      </c>
      <c r="BX869" s="43" t="e">
        <f t="shared" si="279"/>
        <v>#N/A</v>
      </c>
      <c r="BY869" s="43" t="e">
        <f>IF(BY868&lt;'Retirement Calculator'!$B$68,BY868+1,NA())</f>
        <v>#N/A</v>
      </c>
    </row>
    <row r="870" spans="1:77">
      <c r="A870" s="44"/>
      <c r="B870" s="12" t="e">
        <f xml:space="preserve"> IF(ISERROR(F870),NA(),AI870)</f>
        <v>#N/A</v>
      </c>
      <c r="C870" s="71"/>
      <c r="D870" s="104"/>
      <c r="E870" s="99"/>
      <c r="F870" s="102" t="e">
        <f t="shared" si="263"/>
        <v>#N/A</v>
      </c>
      <c r="G870" s="103" t="str">
        <f>IF(D870="","",(D870+G869)*(1+((1+'Retirement Calculator'!$B$56)^(1/12)-1)))</f>
        <v/>
      </c>
      <c r="H870" s="55" t="str">
        <f>IF(C870="","",FV((1+'Retirement Calculator'!$B$56)^(1/12)-1,AI870,-C870,,0))</f>
        <v/>
      </c>
      <c r="I870" s="71"/>
      <c r="J870" s="99"/>
      <c r="K870" s="99"/>
      <c r="L870" s="102" t="e">
        <f t="shared" si="264"/>
        <v>#N/A</v>
      </c>
      <c r="M870" s="12" t="str">
        <f>IF(I870="","",FV((1+'Retirement Calculator'!$B$57)^(1/12)-1,AR870,-I870,,0))</f>
        <v/>
      </c>
      <c r="N870" s="12" t="str">
        <f>IF(J870="","",(J870+N869)*(1+((1+'Retirement Calculator'!$B$57)^(1/12)-1)))</f>
        <v/>
      </c>
      <c r="O870" s="71"/>
      <c r="P870" s="71"/>
      <c r="Q870" s="99"/>
      <c r="R870" s="69" t="e">
        <f t="shared" si="265"/>
        <v>#N/A</v>
      </c>
      <c r="S870" s="12" t="str">
        <f>IF(O870="","",FV((1+'Retirement Calculator'!$B$58)^(1/12)-1,BA870,-O870,,0))</f>
        <v/>
      </c>
      <c r="T870" s="43" t="str">
        <f>IF(P870="","",(P870+T869)*(1+((1+'Retirement Calculator'!$B$58)^(1/12)-1)))</f>
        <v/>
      </c>
      <c r="U870" s="71"/>
      <c r="V870" s="99"/>
      <c r="W870" s="108" t="str">
        <f>IF(U870="","",(U870+W869)*(1+((1+'Retirement Calculator'!$C$65)^(1/12)-1)))</f>
        <v/>
      </c>
      <c r="X870" s="73">
        <f t="shared" si="260"/>
        <v>0</v>
      </c>
      <c r="Y870" s="83" t="str">
        <f>IF(ISERROR(B870),"",SUM($X$5:X870))</f>
        <v/>
      </c>
      <c r="Z870" s="73">
        <f t="shared" si="261"/>
        <v>0</v>
      </c>
      <c r="AA870" s="83" t="str">
        <f>IF(ISERROR(B870),"",IF(Z870=0,NA(),SUM($Z$5:Z870)))</f>
        <v/>
      </c>
      <c r="AB870" s="83">
        <f t="shared" si="262"/>
        <v>0</v>
      </c>
      <c r="AC870" s="83" t="str">
        <f>IF(ISERROR(B870),"",IF(AB870=0,NA(),SUM($AB$5:AB870)))</f>
        <v/>
      </c>
      <c r="AD870" s="68" t="str">
        <f>IF(ISERROR(AI870),"",IF(AG870=AG869+1,AD869*(1+'Retirement Calculator'!$B$6),AD869))</f>
        <v/>
      </c>
      <c r="AE870" s="135"/>
      <c r="AF870" s="83" t="str">
        <f>IF(AE870="","",NPER((1+'Retirement Calculator'!$B$15)/(1+'Retirement Calculator'!$B$14)-1,-12*AE870,AA870,,1))</f>
        <v/>
      </c>
      <c r="AG870" s="129" t="str">
        <f t="shared" si="266"/>
        <v/>
      </c>
      <c r="AH870" s="43" t="e">
        <f t="shared" si="267"/>
        <v>#N/A</v>
      </c>
      <c r="AI870" s="43" t="e">
        <f>IF(AI869&lt;'Retirement Calculator'!$B$68,AI869+1,NA())</f>
        <v>#N/A</v>
      </c>
      <c r="AJ870" s="47" t="str">
        <f>IF(ISERROR(AI870),"",IF(AG870=AG869+1,AJ869*(1+'Retirement Calculator'!$B$67),AJ869))</f>
        <v/>
      </c>
      <c r="AK870" s="43" t="e">
        <f>IF(ISERROR(AJ870),"",FV((1+'Retirement Calculator'!$B$56)^(1/12)-1,AI870,-AJ870,,0))</f>
        <v>#N/A</v>
      </c>
      <c r="AL870" s="47">
        <f>SUM($AJ$5:AJ870)</f>
        <v>15743347.467671828</v>
      </c>
      <c r="AN870" s="43" t="str">
        <f>IF(C870="","",SUM($C$5:C870))</f>
        <v/>
      </c>
      <c r="AP870" s="43" t="str">
        <f t="shared" si="268"/>
        <v/>
      </c>
      <c r="AQ870" s="43" t="e">
        <f t="shared" si="269"/>
        <v>#N/A</v>
      </c>
      <c r="AR870" s="43" t="e">
        <f>IF(AR869&lt;'Retirement Calculator'!$B$68,AR869+1,NA())</f>
        <v>#N/A</v>
      </c>
      <c r="AS870" s="45" t="str">
        <f>IF(ISERROR(AR870),"",IF(AP870=AP869+1,AS869*(1+'Retirement Calculator'!$B$67),AS869))</f>
        <v/>
      </c>
      <c r="AT870" s="43" t="e">
        <f>IF(ISERROR(AS870),"",FV((1+'Retirement Calculator'!$B$57)^(1/12)-1,AR870,-AS870,,0))</f>
        <v>#N/A</v>
      </c>
      <c r="AU870" s="47" t="e">
        <f>SUM($AJ$5:AS870)</f>
        <v>#N/A</v>
      </c>
      <c r="AW870" s="43" t="str">
        <f>IF(I870="","",SUM($I$5:I870))</f>
        <v/>
      </c>
      <c r="AY870" s="43" t="str">
        <f t="shared" si="270"/>
        <v/>
      </c>
      <c r="AZ870" s="43" t="e">
        <f t="shared" si="271"/>
        <v>#N/A</v>
      </c>
      <c r="BA870" s="43" t="e">
        <f>IF(BA869&lt;'Retirement Calculator'!$B$68,BA869+1,NA())</f>
        <v>#N/A</v>
      </c>
      <c r="BB870" s="45" t="str">
        <f>IF(ISERROR(BA870),"",IF(AY870=AY869+1,BB869*(1+'Retirement Calculator'!$B$67),BB869))</f>
        <v/>
      </c>
      <c r="BC870" s="43" t="e">
        <f>IF(ISERROR(BB870),"",FV((1+'Retirement Calculator'!$B$58)^(1/12)-1,BA870,-BB870,,0))</f>
        <v>#N/A</v>
      </c>
      <c r="BD870" s="47" t="e">
        <f>SUM($AJ$5:BB870)</f>
        <v>#N/A</v>
      </c>
      <c r="BF870" s="43" t="str">
        <f>IF(O870="","",SUM($O$5:O870))</f>
        <v/>
      </c>
      <c r="BH870" s="43" t="str">
        <f t="shared" si="272"/>
        <v/>
      </c>
      <c r="BI870" s="43" t="e">
        <f t="shared" si="273"/>
        <v>#N/A</v>
      </c>
      <c r="BJ870" s="43" t="e">
        <f>IF(BJ869&lt;'Retirement Calculator'!$B$68,BJ869+1,NA())</f>
        <v>#N/A</v>
      </c>
      <c r="BM870" s="43" t="str">
        <f t="shared" si="274"/>
        <v/>
      </c>
      <c r="BN870" s="43" t="e">
        <f t="shared" si="275"/>
        <v>#N/A</v>
      </c>
      <c r="BO870" s="43" t="e">
        <f>IF(BO869&lt;'Retirement Calculator'!$B$68,BO869+1,NA())</f>
        <v>#N/A</v>
      </c>
      <c r="BR870" s="43" t="str">
        <f t="shared" si="276"/>
        <v/>
      </c>
      <c r="BS870" s="43" t="e">
        <f t="shared" si="277"/>
        <v>#N/A</v>
      </c>
      <c r="BT870" s="43" t="e">
        <f>IF(BT869&lt;'Retirement Calculator'!$B$68,BT869+1,NA())</f>
        <v>#N/A</v>
      </c>
      <c r="BW870" s="43" t="str">
        <f t="shared" si="278"/>
        <v/>
      </c>
      <c r="BX870" s="43" t="e">
        <f t="shared" si="279"/>
        <v>#N/A</v>
      </c>
      <c r="BY870" s="43" t="e">
        <f>IF(BY869&lt;'Retirement Calculator'!$B$68,BY869+1,NA())</f>
        <v>#N/A</v>
      </c>
    </row>
    <row r="871" spans="1:77">
      <c r="A871" s="44"/>
      <c r="B871" s="12" t="e">
        <f xml:space="preserve"> IF(ISERROR(F871),NA(),AI871)</f>
        <v>#N/A</v>
      </c>
      <c r="C871" s="71"/>
      <c r="D871" s="104"/>
      <c r="E871" s="99"/>
      <c r="F871" s="102" t="e">
        <f t="shared" si="263"/>
        <v>#N/A</v>
      </c>
      <c r="G871" s="103" t="str">
        <f>IF(D871="","",(D871+G870)*(1+((1+'Retirement Calculator'!$B$56)^(1/12)-1)))</f>
        <v/>
      </c>
      <c r="H871" s="55" t="str">
        <f>IF(C871="","",FV((1+'Retirement Calculator'!$B$56)^(1/12)-1,AI871,-C871,,0))</f>
        <v/>
      </c>
      <c r="I871" s="71"/>
      <c r="J871" s="99"/>
      <c r="K871" s="99"/>
      <c r="L871" s="102" t="e">
        <f t="shared" si="264"/>
        <v>#N/A</v>
      </c>
      <c r="M871" s="12" t="str">
        <f>IF(I871="","",FV((1+'Retirement Calculator'!$B$57)^(1/12)-1,AR871,-I871,,0))</f>
        <v/>
      </c>
      <c r="N871" s="12" t="str">
        <f>IF(J871="","",(J871+N870)*(1+((1+'Retirement Calculator'!$B$57)^(1/12)-1)))</f>
        <v/>
      </c>
      <c r="O871" s="71"/>
      <c r="P871" s="71"/>
      <c r="Q871" s="99"/>
      <c r="R871" s="69" t="e">
        <f t="shared" si="265"/>
        <v>#N/A</v>
      </c>
      <c r="S871" s="12" t="str">
        <f>IF(O871="","",FV((1+'Retirement Calculator'!$B$58)^(1/12)-1,BA871,-O871,,0))</f>
        <v/>
      </c>
      <c r="T871" s="43" t="str">
        <f>IF(P871="","",(P871+T870)*(1+((1+'Retirement Calculator'!$B$58)^(1/12)-1)))</f>
        <v/>
      </c>
      <c r="U871" s="71"/>
      <c r="V871" s="99"/>
      <c r="W871" s="108" t="str">
        <f>IF(U871="","",(U871+W870)*(1+((1+'Retirement Calculator'!$C$65)^(1/12)-1)))</f>
        <v/>
      </c>
      <c r="X871" s="73">
        <f t="shared" si="260"/>
        <v>0</v>
      </c>
      <c r="Y871" s="83" t="str">
        <f>IF(ISERROR(B871),"",SUM($X$5:X871))</f>
        <v/>
      </c>
      <c r="Z871" s="73">
        <f t="shared" si="261"/>
        <v>0</v>
      </c>
      <c r="AA871" s="83" t="str">
        <f>IF(ISERROR(B871),"",IF(Z871=0,NA(),SUM($Z$5:Z871)))</f>
        <v/>
      </c>
      <c r="AB871" s="83">
        <f t="shared" si="262"/>
        <v>0</v>
      </c>
      <c r="AC871" s="83" t="str">
        <f>IF(ISERROR(B871),"",IF(AB871=0,NA(),SUM($AB$5:AB871)))</f>
        <v/>
      </c>
      <c r="AD871" s="68" t="str">
        <f>IF(ISERROR(AI871),"",IF(AG871=AG870+1,AD870*(1+'Retirement Calculator'!$B$6),AD870))</f>
        <v/>
      </c>
      <c r="AE871" s="135"/>
      <c r="AF871" s="83" t="str">
        <f>IF(AE871="","",NPER((1+'Retirement Calculator'!$B$15)/(1+'Retirement Calculator'!$B$14)-1,-12*AE871,AA871,,1))</f>
        <v/>
      </c>
      <c r="AG871" s="129" t="str">
        <f t="shared" si="266"/>
        <v/>
      </c>
      <c r="AH871" s="43" t="e">
        <f t="shared" si="267"/>
        <v>#N/A</v>
      </c>
      <c r="AI871" s="43" t="e">
        <f>IF(AI870&lt;'Retirement Calculator'!$B$68,AI870+1,NA())</f>
        <v>#N/A</v>
      </c>
      <c r="AJ871" s="47" t="str">
        <f>IF(ISERROR(AI871),"",IF(AG871=AG870+1,AJ870*(1+'Retirement Calculator'!$B$67),AJ870))</f>
        <v/>
      </c>
      <c r="AK871" s="43" t="e">
        <f>IF(ISERROR(AJ871),"",FV((1+'Retirement Calculator'!$B$56)^(1/12)-1,AI871,-AJ871,,0))</f>
        <v>#N/A</v>
      </c>
      <c r="AL871" s="47">
        <f>SUM($AJ$5:AJ871)</f>
        <v>15743347.467671828</v>
      </c>
      <c r="AN871" s="43" t="str">
        <f>IF(C871="","",SUM($C$5:C871))</f>
        <v/>
      </c>
      <c r="AP871" s="43" t="str">
        <f t="shared" si="268"/>
        <v/>
      </c>
      <c r="AQ871" s="43" t="e">
        <f t="shared" si="269"/>
        <v>#N/A</v>
      </c>
      <c r="AR871" s="43" t="e">
        <f>IF(AR870&lt;'Retirement Calculator'!$B$68,AR870+1,NA())</f>
        <v>#N/A</v>
      </c>
      <c r="AS871" s="45" t="str">
        <f>IF(ISERROR(AR871),"",IF(AP871=AP870+1,AS870*(1+'Retirement Calculator'!$B$67),AS870))</f>
        <v/>
      </c>
      <c r="AT871" s="43" t="e">
        <f>IF(ISERROR(AS871),"",FV((1+'Retirement Calculator'!$B$57)^(1/12)-1,AR871,-AS871,,0))</f>
        <v>#N/A</v>
      </c>
      <c r="AU871" s="47" t="e">
        <f>SUM($AJ$5:AS871)</f>
        <v>#N/A</v>
      </c>
      <c r="AW871" s="43" t="str">
        <f>IF(I871="","",SUM($I$5:I871))</f>
        <v/>
      </c>
      <c r="AY871" s="43" t="str">
        <f t="shared" si="270"/>
        <v/>
      </c>
      <c r="AZ871" s="43" t="e">
        <f t="shared" si="271"/>
        <v>#N/A</v>
      </c>
      <c r="BA871" s="43" t="e">
        <f>IF(BA870&lt;'Retirement Calculator'!$B$68,BA870+1,NA())</f>
        <v>#N/A</v>
      </c>
      <c r="BB871" s="45" t="str">
        <f>IF(ISERROR(BA871),"",IF(AY871=AY870+1,BB870*(1+'Retirement Calculator'!$B$67),BB870))</f>
        <v/>
      </c>
      <c r="BC871" s="43" t="e">
        <f>IF(ISERROR(BB871),"",FV((1+'Retirement Calculator'!$B$58)^(1/12)-1,BA871,-BB871,,0))</f>
        <v>#N/A</v>
      </c>
      <c r="BD871" s="47" t="e">
        <f>SUM($AJ$5:BB871)</f>
        <v>#N/A</v>
      </c>
      <c r="BF871" s="43" t="str">
        <f>IF(O871="","",SUM($O$5:O871))</f>
        <v/>
      </c>
      <c r="BH871" s="43" t="str">
        <f t="shared" si="272"/>
        <v/>
      </c>
      <c r="BI871" s="43" t="e">
        <f t="shared" si="273"/>
        <v>#N/A</v>
      </c>
      <c r="BJ871" s="43" t="e">
        <f>IF(BJ870&lt;'Retirement Calculator'!$B$68,BJ870+1,NA())</f>
        <v>#N/A</v>
      </c>
      <c r="BM871" s="43" t="str">
        <f t="shared" si="274"/>
        <v/>
      </c>
      <c r="BN871" s="43" t="e">
        <f t="shared" si="275"/>
        <v>#N/A</v>
      </c>
      <c r="BO871" s="43" t="e">
        <f>IF(BO870&lt;'Retirement Calculator'!$B$68,BO870+1,NA())</f>
        <v>#N/A</v>
      </c>
      <c r="BR871" s="43" t="str">
        <f t="shared" si="276"/>
        <v/>
      </c>
      <c r="BS871" s="43" t="e">
        <f t="shared" si="277"/>
        <v>#N/A</v>
      </c>
      <c r="BT871" s="43" t="e">
        <f>IF(BT870&lt;'Retirement Calculator'!$B$68,BT870+1,NA())</f>
        <v>#N/A</v>
      </c>
      <c r="BW871" s="43" t="str">
        <f t="shared" si="278"/>
        <v/>
      </c>
      <c r="BX871" s="43" t="e">
        <f t="shared" si="279"/>
        <v>#N/A</v>
      </c>
      <c r="BY871" s="43" t="e">
        <f>IF(BY870&lt;'Retirement Calculator'!$B$68,BY870+1,NA())</f>
        <v>#N/A</v>
      </c>
    </row>
    <row r="872" spans="1:77">
      <c r="A872" s="44"/>
      <c r="B872" s="12" t="e">
        <f xml:space="preserve"> IF(ISERROR(F872),NA(),AI872)</f>
        <v>#N/A</v>
      </c>
      <c r="C872" s="71"/>
      <c r="D872" s="104"/>
      <c r="E872" s="99"/>
      <c r="F872" s="102" t="e">
        <f t="shared" si="263"/>
        <v>#N/A</v>
      </c>
      <c r="G872" s="103" t="str">
        <f>IF(D872="","",(D872+G871)*(1+((1+'Retirement Calculator'!$B$56)^(1/12)-1)))</f>
        <v/>
      </c>
      <c r="H872" s="55" t="str">
        <f>IF(C872="","",FV((1+'Retirement Calculator'!$B$56)^(1/12)-1,AI872,-C872,,0))</f>
        <v/>
      </c>
      <c r="I872" s="71"/>
      <c r="J872" s="99"/>
      <c r="K872" s="99"/>
      <c r="L872" s="102" t="e">
        <f t="shared" si="264"/>
        <v>#N/A</v>
      </c>
      <c r="M872" s="12" t="str">
        <f>IF(I872="","",FV((1+'Retirement Calculator'!$B$57)^(1/12)-1,AR872,-I872,,0))</f>
        <v/>
      </c>
      <c r="N872" s="12" t="str">
        <f>IF(J872="","",(J872+N871)*(1+((1+'Retirement Calculator'!$B$57)^(1/12)-1)))</f>
        <v/>
      </c>
      <c r="O872" s="71"/>
      <c r="P872" s="71"/>
      <c r="Q872" s="99"/>
      <c r="R872" s="69" t="e">
        <f t="shared" si="265"/>
        <v>#N/A</v>
      </c>
      <c r="S872" s="12" t="str">
        <f>IF(O872="","",FV((1+'Retirement Calculator'!$B$58)^(1/12)-1,BA872,-O872,,0))</f>
        <v/>
      </c>
      <c r="T872" s="43" t="str">
        <f>IF(P872="","",(P872+T871)*(1+((1+'Retirement Calculator'!$B$58)^(1/12)-1)))</f>
        <v/>
      </c>
      <c r="U872" s="71"/>
      <c r="V872" s="99"/>
      <c r="W872" s="108" t="str">
        <f>IF(U872="","",(U872+W871)*(1+((1+'Retirement Calculator'!$C$65)^(1/12)-1)))</f>
        <v/>
      </c>
      <c r="X872" s="73">
        <f t="shared" si="260"/>
        <v>0</v>
      </c>
      <c r="Y872" s="83" t="str">
        <f>IF(ISERROR(B872),"",SUM($X$5:X872))</f>
        <v/>
      </c>
      <c r="Z872" s="73">
        <f t="shared" si="261"/>
        <v>0</v>
      </c>
      <c r="AA872" s="83" t="str">
        <f>IF(ISERROR(B872),"",IF(Z872=0,NA(),SUM($Z$5:Z872)))</f>
        <v/>
      </c>
      <c r="AB872" s="83">
        <f t="shared" si="262"/>
        <v>0</v>
      </c>
      <c r="AC872" s="83" t="str">
        <f>IF(ISERROR(B872),"",IF(AB872=0,NA(),SUM($AB$5:AB872)))</f>
        <v/>
      </c>
      <c r="AD872" s="68" t="str">
        <f>IF(ISERROR(AI872),"",IF(AG872=AG871+1,AD871*(1+'Retirement Calculator'!$B$6),AD871))</f>
        <v/>
      </c>
      <c r="AE872" s="135"/>
      <c r="AF872" s="83" t="str">
        <f>IF(AE872="","",NPER((1+'Retirement Calculator'!$B$15)/(1+'Retirement Calculator'!$B$14)-1,-12*AE872,AA872,,1))</f>
        <v/>
      </c>
      <c r="AG872" s="129" t="str">
        <f t="shared" si="266"/>
        <v/>
      </c>
      <c r="AH872" s="43" t="e">
        <f t="shared" si="267"/>
        <v>#N/A</v>
      </c>
      <c r="AI872" s="43" t="e">
        <f>IF(AI871&lt;'Retirement Calculator'!$B$68,AI871+1,NA())</f>
        <v>#N/A</v>
      </c>
      <c r="AJ872" s="47" t="str">
        <f>IF(ISERROR(AI872),"",IF(AG872=AG871+1,AJ871*(1+'Retirement Calculator'!$B$67),AJ871))</f>
        <v/>
      </c>
      <c r="AK872" s="43" t="e">
        <f>IF(ISERROR(AJ872),"",FV((1+'Retirement Calculator'!$B$56)^(1/12)-1,AI872,-AJ872,,0))</f>
        <v>#N/A</v>
      </c>
      <c r="AL872" s="47">
        <f>SUM($AJ$5:AJ872)</f>
        <v>15743347.467671828</v>
      </c>
      <c r="AN872" s="43" t="str">
        <f>IF(C872="","",SUM($C$5:C872))</f>
        <v/>
      </c>
      <c r="AP872" s="43" t="str">
        <f t="shared" si="268"/>
        <v/>
      </c>
      <c r="AQ872" s="43" t="e">
        <f t="shared" si="269"/>
        <v>#N/A</v>
      </c>
      <c r="AR872" s="43" t="e">
        <f>IF(AR871&lt;'Retirement Calculator'!$B$68,AR871+1,NA())</f>
        <v>#N/A</v>
      </c>
      <c r="AS872" s="45" t="str">
        <f>IF(ISERROR(AR872),"",IF(AP872=AP871+1,AS871*(1+'Retirement Calculator'!$B$67),AS871))</f>
        <v/>
      </c>
      <c r="AT872" s="43" t="e">
        <f>IF(ISERROR(AS872),"",FV((1+'Retirement Calculator'!$B$57)^(1/12)-1,AR872,-AS872,,0))</f>
        <v>#N/A</v>
      </c>
      <c r="AU872" s="47" t="e">
        <f>SUM($AJ$5:AS872)</f>
        <v>#N/A</v>
      </c>
      <c r="AW872" s="43" t="str">
        <f>IF(I872="","",SUM($I$5:I872))</f>
        <v/>
      </c>
      <c r="AY872" s="43" t="str">
        <f t="shared" si="270"/>
        <v/>
      </c>
      <c r="AZ872" s="43" t="e">
        <f t="shared" si="271"/>
        <v>#N/A</v>
      </c>
      <c r="BA872" s="43" t="e">
        <f>IF(BA871&lt;'Retirement Calculator'!$B$68,BA871+1,NA())</f>
        <v>#N/A</v>
      </c>
      <c r="BB872" s="45" t="str">
        <f>IF(ISERROR(BA872),"",IF(AY872=AY871+1,BB871*(1+'Retirement Calculator'!$B$67),BB871))</f>
        <v/>
      </c>
      <c r="BC872" s="43" t="e">
        <f>IF(ISERROR(BB872),"",FV((1+'Retirement Calculator'!$B$58)^(1/12)-1,BA872,-BB872,,0))</f>
        <v>#N/A</v>
      </c>
      <c r="BD872" s="47" t="e">
        <f>SUM($AJ$5:BB872)</f>
        <v>#N/A</v>
      </c>
      <c r="BF872" s="43" t="str">
        <f>IF(O872="","",SUM($O$5:O872))</f>
        <v/>
      </c>
      <c r="BH872" s="43" t="str">
        <f t="shared" si="272"/>
        <v/>
      </c>
      <c r="BI872" s="43" t="e">
        <f t="shared" si="273"/>
        <v>#N/A</v>
      </c>
      <c r="BJ872" s="43" t="e">
        <f>IF(BJ871&lt;'Retirement Calculator'!$B$68,BJ871+1,NA())</f>
        <v>#N/A</v>
      </c>
      <c r="BM872" s="43" t="str">
        <f t="shared" si="274"/>
        <v/>
      </c>
      <c r="BN872" s="43" t="e">
        <f t="shared" si="275"/>
        <v>#N/A</v>
      </c>
      <c r="BO872" s="43" t="e">
        <f>IF(BO871&lt;'Retirement Calculator'!$B$68,BO871+1,NA())</f>
        <v>#N/A</v>
      </c>
      <c r="BR872" s="43" t="str">
        <f t="shared" si="276"/>
        <v/>
      </c>
      <c r="BS872" s="43" t="e">
        <f t="shared" si="277"/>
        <v>#N/A</v>
      </c>
      <c r="BT872" s="43" t="e">
        <f>IF(BT871&lt;'Retirement Calculator'!$B$68,BT871+1,NA())</f>
        <v>#N/A</v>
      </c>
      <c r="BW872" s="43" t="str">
        <f t="shared" si="278"/>
        <v/>
      </c>
      <c r="BX872" s="43" t="e">
        <f t="shared" si="279"/>
        <v>#N/A</v>
      </c>
      <c r="BY872" s="43" t="e">
        <f>IF(BY871&lt;'Retirement Calculator'!$B$68,BY871+1,NA())</f>
        <v>#N/A</v>
      </c>
    </row>
    <row r="873" spans="1:77">
      <c r="A873" s="44"/>
      <c r="B873" s="12" t="e">
        <f xml:space="preserve"> IF(ISERROR(F873),NA(),AI873)</f>
        <v>#N/A</v>
      </c>
      <c r="C873" s="71"/>
      <c r="D873" s="104"/>
      <c r="E873" s="99"/>
      <c r="F873" s="102" t="e">
        <f t="shared" si="263"/>
        <v>#N/A</v>
      </c>
      <c r="G873" s="103" t="str">
        <f>IF(D873="","",(D873+G872)*(1+((1+'Retirement Calculator'!$B$56)^(1/12)-1)))</f>
        <v/>
      </c>
      <c r="H873" s="55" t="str">
        <f>IF(C873="","",FV((1+'Retirement Calculator'!$B$56)^(1/12)-1,AI873,-C873,,0))</f>
        <v/>
      </c>
      <c r="I873" s="71"/>
      <c r="J873" s="99"/>
      <c r="K873" s="99"/>
      <c r="L873" s="102" t="e">
        <f t="shared" si="264"/>
        <v>#N/A</v>
      </c>
      <c r="M873" s="12" t="str">
        <f>IF(I873="","",FV((1+'Retirement Calculator'!$B$57)^(1/12)-1,AR873,-I873,,0))</f>
        <v/>
      </c>
      <c r="N873" s="12" t="str">
        <f>IF(J873="","",(J873+N872)*(1+((1+'Retirement Calculator'!$B$57)^(1/12)-1)))</f>
        <v/>
      </c>
      <c r="O873" s="71"/>
      <c r="P873" s="71"/>
      <c r="Q873" s="99"/>
      <c r="R873" s="69" t="e">
        <f t="shared" si="265"/>
        <v>#N/A</v>
      </c>
      <c r="S873" s="12" t="str">
        <f>IF(O873="","",FV((1+'Retirement Calculator'!$B$58)^(1/12)-1,BA873,-O873,,0))</f>
        <v/>
      </c>
      <c r="T873" s="43" t="str">
        <f>IF(P873="","",(P873+T872)*(1+((1+'Retirement Calculator'!$B$58)^(1/12)-1)))</f>
        <v/>
      </c>
      <c r="U873" s="71"/>
      <c r="V873" s="99"/>
      <c r="W873" s="108" t="str">
        <f>IF(U873="","",(U873+W872)*(1+((1+'Retirement Calculator'!$C$65)^(1/12)-1)))</f>
        <v/>
      </c>
      <c r="X873" s="73">
        <f t="shared" si="260"/>
        <v>0</v>
      </c>
      <c r="Y873" s="83" t="str">
        <f>IF(ISERROR(B873),"",SUM($X$5:X873))</f>
        <v/>
      </c>
      <c r="Z873" s="73">
        <f t="shared" si="261"/>
        <v>0</v>
      </c>
      <c r="AA873" s="83" t="str">
        <f>IF(ISERROR(B873),"",IF(Z873=0,NA(),SUM($Z$5:Z873)))</f>
        <v/>
      </c>
      <c r="AB873" s="83">
        <f t="shared" si="262"/>
        <v>0</v>
      </c>
      <c r="AC873" s="83" t="str">
        <f>IF(ISERROR(B873),"",IF(AB873=0,NA(),SUM($AB$5:AB873)))</f>
        <v/>
      </c>
      <c r="AD873" s="68" t="str">
        <f>IF(ISERROR(AI873),"",IF(AG873=AG872+1,AD872*(1+'Retirement Calculator'!$B$6),AD872))</f>
        <v/>
      </c>
      <c r="AE873" s="135"/>
      <c r="AF873" s="83" t="str">
        <f>IF(AE873="","",NPER((1+'Retirement Calculator'!$B$15)/(1+'Retirement Calculator'!$B$14)-1,-12*AE873,AA873,,1))</f>
        <v/>
      </c>
      <c r="AG873" s="129" t="str">
        <f t="shared" si="266"/>
        <v/>
      </c>
      <c r="AH873" s="43" t="e">
        <f t="shared" si="267"/>
        <v>#N/A</v>
      </c>
      <c r="AI873" s="43" t="e">
        <f>IF(AI872&lt;'Retirement Calculator'!$B$68,AI872+1,NA())</f>
        <v>#N/A</v>
      </c>
      <c r="AJ873" s="47" t="str">
        <f>IF(ISERROR(AI873),"",IF(AG873=AG872+1,AJ872*(1+'Retirement Calculator'!$B$67),AJ872))</f>
        <v/>
      </c>
      <c r="AK873" s="43" t="e">
        <f>IF(ISERROR(AJ873),"",FV((1+'Retirement Calculator'!$B$56)^(1/12)-1,AI873,-AJ873,,0))</f>
        <v>#N/A</v>
      </c>
      <c r="AL873" s="47">
        <f>SUM($AJ$5:AJ873)</f>
        <v>15743347.467671828</v>
      </c>
      <c r="AN873" s="43" t="str">
        <f>IF(C873="","",SUM($C$5:C873))</f>
        <v/>
      </c>
      <c r="AP873" s="43" t="str">
        <f t="shared" si="268"/>
        <v/>
      </c>
      <c r="AQ873" s="43" t="e">
        <f t="shared" si="269"/>
        <v>#N/A</v>
      </c>
      <c r="AR873" s="43" t="e">
        <f>IF(AR872&lt;'Retirement Calculator'!$B$68,AR872+1,NA())</f>
        <v>#N/A</v>
      </c>
      <c r="AS873" s="45" t="str">
        <f>IF(ISERROR(AR873),"",IF(AP873=AP872+1,AS872*(1+'Retirement Calculator'!$B$67),AS872))</f>
        <v/>
      </c>
      <c r="AT873" s="43" t="e">
        <f>IF(ISERROR(AS873),"",FV((1+'Retirement Calculator'!$B$57)^(1/12)-1,AR873,-AS873,,0))</f>
        <v>#N/A</v>
      </c>
      <c r="AU873" s="47" t="e">
        <f>SUM($AJ$5:AS873)</f>
        <v>#N/A</v>
      </c>
      <c r="AW873" s="43" t="str">
        <f>IF(I873="","",SUM($I$5:I873))</f>
        <v/>
      </c>
      <c r="AY873" s="43" t="str">
        <f t="shared" si="270"/>
        <v/>
      </c>
      <c r="AZ873" s="43" t="e">
        <f t="shared" si="271"/>
        <v>#N/A</v>
      </c>
      <c r="BA873" s="43" t="e">
        <f>IF(BA872&lt;'Retirement Calculator'!$B$68,BA872+1,NA())</f>
        <v>#N/A</v>
      </c>
      <c r="BB873" s="45" t="str">
        <f>IF(ISERROR(BA873),"",IF(AY873=AY872+1,BB872*(1+'Retirement Calculator'!$B$67),BB872))</f>
        <v/>
      </c>
      <c r="BC873" s="43" t="e">
        <f>IF(ISERROR(BB873),"",FV((1+'Retirement Calculator'!$B$58)^(1/12)-1,BA873,-BB873,,0))</f>
        <v>#N/A</v>
      </c>
      <c r="BD873" s="47" t="e">
        <f>SUM($AJ$5:BB873)</f>
        <v>#N/A</v>
      </c>
      <c r="BF873" s="43" t="str">
        <f>IF(O873="","",SUM($O$5:O873))</f>
        <v/>
      </c>
      <c r="BH873" s="43" t="str">
        <f t="shared" si="272"/>
        <v/>
      </c>
      <c r="BI873" s="43" t="e">
        <f t="shared" si="273"/>
        <v>#N/A</v>
      </c>
      <c r="BJ873" s="43" t="e">
        <f>IF(BJ872&lt;'Retirement Calculator'!$B$68,BJ872+1,NA())</f>
        <v>#N/A</v>
      </c>
      <c r="BM873" s="43" t="str">
        <f t="shared" si="274"/>
        <v/>
      </c>
      <c r="BN873" s="43" t="e">
        <f t="shared" si="275"/>
        <v>#N/A</v>
      </c>
      <c r="BO873" s="43" t="e">
        <f>IF(BO872&lt;'Retirement Calculator'!$B$68,BO872+1,NA())</f>
        <v>#N/A</v>
      </c>
      <c r="BR873" s="43" t="str">
        <f t="shared" si="276"/>
        <v/>
      </c>
      <c r="BS873" s="43" t="e">
        <f t="shared" si="277"/>
        <v>#N/A</v>
      </c>
      <c r="BT873" s="43" t="e">
        <f>IF(BT872&lt;'Retirement Calculator'!$B$68,BT872+1,NA())</f>
        <v>#N/A</v>
      </c>
      <c r="BW873" s="43" t="str">
        <f t="shared" si="278"/>
        <v/>
      </c>
      <c r="BX873" s="43" t="e">
        <f t="shared" si="279"/>
        <v>#N/A</v>
      </c>
      <c r="BY873" s="43" t="e">
        <f>IF(BY872&lt;'Retirement Calculator'!$B$68,BY872+1,NA())</f>
        <v>#N/A</v>
      </c>
    </row>
    <row r="874" spans="1:77">
      <c r="A874" s="44"/>
      <c r="B874" s="12" t="e">
        <f xml:space="preserve"> IF(ISERROR(F874),NA(),AI874)</f>
        <v>#N/A</v>
      </c>
      <c r="C874" s="71"/>
      <c r="D874" s="104"/>
      <c r="E874" s="99"/>
      <c r="F874" s="102" t="e">
        <f t="shared" si="263"/>
        <v>#N/A</v>
      </c>
      <c r="G874" s="103" t="str">
        <f>IF(D874="","",(D874+G873)*(1+((1+'Retirement Calculator'!$B$56)^(1/12)-1)))</f>
        <v/>
      </c>
      <c r="H874" s="55" t="str">
        <f>IF(C874="","",FV((1+'Retirement Calculator'!$B$56)^(1/12)-1,AI874,-C874,,0))</f>
        <v/>
      </c>
      <c r="I874" s="71"/>
      <c r="J874" s="99"/>
      <c r="K874" s="99"/>
      <c r="L874" s="102" t="e">
        <f t="shared" si="264"/>
        <v>#N/A</v>
      </c>
      <c r="M874" s="12" t="str">
        <f>IF(I874="","",FV((1+'Retirement Calculator'!$B$57)^(1/12)-1,AR874,-I874,,0))</f>
        <v/>
      </c>
      <c r="N874" s="12" t="str">
        <f>IF(J874="","",(J874+N873)*(1+((1+'Retirement Calculator'!$B$57)^(1/12)-1)))</f>
        <v/>
      </c>
      <c r="O874" s="71"/>
      <c r="P874" s="71"/>
      <c r="Q874" s="99"/>
      <c r="R874" s="69" t="e">
        <f t="shared" si="265"/>
        <v>#N/A</v>
      </c>
      <c r="S874" s="12" t="str">
        <f>IF(O874="","",FV((1+'Retirement Calculator'!$B$58)^(1/12)-1,BA874,-O874,,0))</f>
        <v/>
      </c>
      <c r="T874" s="43" t="str">
        <f>IF(P874="","",(P874+T873)*(1+((1+'Retirement Calculator'!$B$58)^(1/12)-1)))</f>
        <v/>
      </c>
      <c r="U874" s="71"/>
      <c r="V874" s="99"/>
      <c r="W874" s="108" t="str">
        <f>IF(U874="","",(U874+W873)*(1+((1+'Retirement Calculator'!$C$65)^(1/12)-1)))</f>
        <v/>
      </c>
      <c r="X874" s="73">
        <f t="shared" si="260"/>
        <v>0</v>
      </c>
      <c r="Y874" s="83" t="str">
        <f>IF(ISERROR(B874),"",SUM($X$5:X874))</f>
        <v/>
      </c>
      <c r="Z874" s="73">
        <f t="shared" si="261"/>
        <v>0</v>
      </c>
      <c r="AA874" s="83" t="str">
        <f>IF(ISERROR(B874),"",IF(Z874=0,NA(),SUM($Z$5:Z874)))</f>
        <v/>
      </c>
      <c r="AB874" s="83">
        <f t="shared" si="262"/>
        <v>0</v>
      </c>
      <c r="AC874" s="83" t="str">
        <f>IF(ISERROR(B874),"",IF(AB874=0,NA(),SUM($AB$5:AB874)))</f>
        <v/>
      </c>
      <c r="AD874" s="68" t="str">
        <f>IF(ISERROR(AI874),"",IF(AG874=AG873+1,AD873*(1+'Retirement Calculator'!$B$6),AD873))</f>
        <v/>
      </c>
      <c r="AE874" s="135"/>
      <c r="AF874" s="83" t="str">
        <f>IF(AE874="","",NPER((1+'Retirement Calculator'!$B$15)/(1+'Retirement Calculator'!$B$14)-1,-12*AE874,AA874,,1))</f>
        <v/>
      </c>
      <c r="AG874" s="129" t="str">
        <f t="shared" si="266"/>
        <v/>
      </c>
      <c r="AH874" s="43" t="e">
        <f t="shared" si="267"/>
        <v>#N/A</v>
      </c>
      <c r="AI874" s="43" t="e">
        <f>IF(AI873&lt;'Retirement Calculator'!$B$68,AI873+1,NA())</f>
        <v>#N/A</v>
      </c>
      <c r="AJ874" s="47" t="str">
        <f>IF(ISERROR(AI874),"",IF(AG874=AG873+1,AJ873*(1+'Retirement Calculator'!$B$67),AJ873))</f>
        <v/>
      </c>
      <c r="AK874" s="43" t="e">
        <f>IF(ISERROR(AJ874),"",FV((1+'Retirement Calculator'!$B$56)^(1/12)-1,AI874,-AJ874,,0))</f>
        <v>#N/A</v>
      </c>
      <c r="AL874" s="47">
        <f>SUM($AJ$5:AJ874)</f>
        <v>15743347.467671828</v>
      </c>
      <c r="AN874" s="43" t="str">
        <f>IF(C874="","",SUM($C$5:C874))</f>
        <v/>
      </c>
      <c r="AP874" s="43" t="str">
        <f t="shared" si="268"/>
        <v/>
      </c>
      <c r="AQ874" s="43" t="e">
        <f t="shared" si="269"/>
        <v>#N/A</v>
      </c>
      <c r="AR874" s="43" t="e">
        <f>IF(AR873&lt;'Retirement Calculator'!$B$68,AR873+1,NA())</f>
        <v>#N/A</v>
      </c>
      <c r="AS874" s="45" t="str">
        <f>IF(ISERROR(AR874),"",IF(AP874=AP873+1,AS873*(1+'Retirement Calculator'!$B$67),AS873))</f>
        <v/>
      </c>
      <c r="AT874" s="43" t="e">
        <f>IF(ISERROR(AS874),"",FV((1+'Retirement Calculator'!$B$57)^(1/12)-1,AR874,-AS874,,0))</f>
        <v>#N/A</v>
      </c>
      <c r="AU874" s="47" t="e">
        <f>SUM($AJ$5:AS874)</f>
        <v>#N/A</v>
      </c>
      <c r="AW874" s="43" t="str">
        <f>IF(I874="","",SUM($I$5:I874))</f>
        <v/>
      </c>
      <c r="AY874" s="43" t="str">
        <f t="shared" si="270"/>
        <v/>
      </c>
      <c r="AZ874" s="43" t="e">
        <f t="shared" si="271"/>
        <v>#N/A</v>
      </c>
      <c r="BA874" s="43" t="e">
        <f>IF(BA873&lt;'Retirement Calculator'!$B$68,BA873+1,NA())</f>
        <v>#N/A</v>
      </c>
      <c r="BB874" s="45" t="str">
        <f>IF(ISERROR(BA874),"",IF(AY874=AY873+1,BB873*(1+'Retirement Calculator'!$B$67),BB873))</f>
        <v/>
      </c>
      <c r="BC874" s="43" t="e">
        <f>IF(ISERROR(BB874),"",FV((1+'Retirement Calculator'!$B$58)^(1/12)-1,BA874,-BB874,,0))</f>
        <v>#N/A</v>
      </c>
      <c r="BD874" s="47" t="e">
        <f>SUM($AJ$5:BB874)</f>
        <v>#N/A</v>
      </c>
      <c r="BF874" s="43" t="str">
        <f>IF(O874="","",SUM($O$5:O874))</f>
        <v/>
      </c>
      <c r="BH874" s="43" t="str">
        <f t="shared" si="272"/>
        <v/>
      </c>
      <c r="BI874" s="43" t="e">
        <f t="shared" si="273"/>
        <v>#N/A</v>
      </c>
      <c r="BJ874" s="43" t="e">
        <f>IF(BJ873&lt;'Retirement Calculator'!$B$68,BJ873+1,NA())</f>
        <v>#N/A</v>
      </c>
      <c r="BM874" s="43" t="str">
        <f t="shared" si="274"/>
        <v/>
      </c>
      <c r="BN874" s="43" t="e">
        <f t="shared" si="275"/>
        <v>#N/A</v>
      </c>
      <c r="BO874" s="43" t="e">
        <f>IF(BO873&lt;'Retirement Calculator'!$B$68,BO873+1,NA())</f>
        <v>#N/A</v>
      </c>
      <c r="BR874" s="43" t="str">
        <f t="shared" si="276"/>
        <v/>
      </c>
      <c r="BS874" s="43" t="e">
        <f t="shared" si="277"/>
        <v>#N/A</v>
      </c>
      <c r="BT874" s="43" t="e">
        <f>IF(BT873&lt;'Retirement Calculator'!$B$68,BT873+1,NA())</f>
        <v>#N/A</v>
      </c>
      <c r="BW874" s="43" t="str">
        <f t="shared" si="278"/>
        <v/>
      </c>
      <c r="BX874" s="43" t="e">
        <f t="shared" si="279"/>
        <v>#N/A</v>
      </c>
      <c r="BY874" s="43" t="e">
        <f>IF(BY873&lt;'Retirement Calculator'!$B$68,BY873+1,NA())</f>
        <v>#N/A</v>
      </c>
    </row>
    <row r="875" spans="1:77">
      <c r="A875" s="44"/>
      <c r="B875" s="12" t="e">
        <f xml:space="preserve"> IF(ISERROR(F875),NA(),AI875)</f>
        <v>#N/A</v>
      </c>
      <c r="C875" s="71"/>
      <c r="D875" s="104"/>
      <c r="E875" s="99"/>
      <c r="F875" s="102" t="e">
        <f t="shared" si="263"/>
        <v>#N/A</v>
      </c>
      <c r="G875" s="103" t="str">
        <f>IF(D875="","",(D875+G874)*(1+((1+'Retirement Calculator'!$B$56)^(1/12)-1)))</f>
        <v/>
      </c>
      <c r="H875" s="55" t="str">
        <f>IF(C875="","",FV((1+'Retirement Calculator'!$B$56)^(1/12)-1,AI875,-C875,,0))</f>
        <v/>
      </c>
      <c r="I875" s="71"/>
      <c r="J875" s="99"/>
      <c r="K875" s="99"/>
      <c r="L875" s="102" t="e">
        <f t="shared" si="264"/>
        <v>#N/A</v>
      </c>
      <c r="M875" s="12" t="str">
        <f>IF(I875="","",FV((1+'Retirement Calculator'!$B$57)^(1/12)-1,AR875,-I875,,0))</f>
        <v/>
      </c>
      <c r="N875" s="12" t="str">
        <f>IF(J875="","",(J875+N874)*(1+((1+'Retirement Calculator'!$B$57)^(1/12)-1)))</f>
        <v/>
      </c>
      <c r="O875" s="71"/>
      <c r="P875" s="71"/>
      <c r="Q875" s="99"/>
      <c r="R875" s="69" t="e">
        <f t="shared" si="265"/>
        <v>#N/A</v>
      </c>
      <c r="S875" s="12" t="str">
        <f>IF(O875="","",FV((1+'Retirement Calculator'!$B$58)^(1/12)-1,BA875,-O875,,0))</f>
        <v/>
      </c>
      <c r="T875" s="43" t="str">
        <f>IF(P875="","",(P875+T874)*(1+((1+'Retirement Calculator'!$B$58)^(1/12)-1)))</f>
        <v/>
      </c>
      <c r="U875" s="71"/>
      <c r="V875" s="99"/>
      <c r="W875" s="108" t="str">
        <f>IF(U875="","",(U875+W874)*(1+((1+'Retirement Calculator'!$C$65)^(1/12)-1)))</f>
        <v/>
      </c>
      <c r="X875" s="73">
        <f t="shared" si="260"/>
        <v>0</v>
      </c>
      <c r="Y875" s="83" t="str">
        <f>IF(ISERROR(B875),"",SUM($X$5:X875))</f>
        <v/>
      </c>
      <c r="Z875" s="73">
        <f t="shared" si="261"/>
        <v>0</v>
      </c>
      <c r="AA875" s="83" t="str">
        <f>IF(ISERROR(B875),"",IF(Z875=0,NA(),SUM($Z$5:Z875)))</f>
        <v/>
      </c>
      <c r="AB875" s="83">
        <f t="shared" si="262"/>
        <v>0</v>
      </c>
      <c r="AC875" s="83" t="str">
        <f>IF(ISERROR(B875),"",IF(AB875=0,NA(),SUM($AB$5:AB875)))</f>
        <v/>
      </c>
      <c r="AD875" s="68" t="str">
        <f>IF(ISERROR(AI875),"",IF(AG875=AG874+1,AD874*(1+'Retirement Calculator'!$B$6),AD874))</f>
        <v/>
      </c>
      <c r="AE875" s="135"/>
      <c r="AF875" s="83" t="str">
        <f>IF(AE875="","",NPER((1+'Retirement Calculator'!$B$15)/(1+'Retirement Calculator'!$B$14)-1,-12*AE875,AA875,,1))</f>
        <v/>
      </c>
      <c r="AG875" s="129" t="str">
        <f t="shared" si="266"/>
        <v/>
      </c>
      <c r="AH875" s="43" t="e">
        <f t="shared" si="267"/>
        <v>#N/A</v>
      </c>
      <c r="AI875" s="43" t="e">
        <f>IF(AI874&lt;'Retirement Calculator'!$B$68,AI874+1,NA())</f>
        <v>#N/A</v>
      </c>
      <c r="AJ875" s="47" t="str">
        <f>IF(ISERROR(AI875),"",IF(AG875=AG874+1,AJ874*(1+'Retirement Calculator'!$B$67),AJ874))</f>
        <v/>
      </c>
      <c r="AK875" s="43" t="e">
        <f>IF(ISERROR(AJ875),"",FV((1+'Retirement Calculator'!$B$56)^(1/12)-1,AI875,-AJ875,,0))</f>
        <v>#N/A</v>
      </c>
      <c r="AL875" s="47">
        <f>SUM($AJ$5:AJ875)</f>
        <v>15743347.467671828</v>
      </c>
      <c r="AN875" s="43" t="str">
        <f>IF(C875="","",SUM($C$5:C875))</f>
        <v/>
      </c>
      <c r="AP875" s="43" t="str">
        <f t="shared" si="268"/>
        <v/>
      </c>
      <c r="AQ875" s="43" t="e">
        <f t="shared" si="269"/>
        <v>#N/A</v>
      </c>
      <c r="AR875" s="43" t="e">
        <f>IF(AR874&lt;'Retirement Calculator'!$B$68,AR874+1,NA())</f>
        <v>#N/A</v>
      </c>
      <c r="AS875" s="45" t="str">
        <f>IF(ISERROR(AR875),"",IF(AP875=AP874+1,AS874*(1+'Retirement Calculator'!$B$67),AS874))</f>
        <v/>
      </c>
      <c r="AT875" s="43" t="e">
        <f>IF(ISERROR(AS875),"",FV((1+'Retirement Calculator'!$B$57)^(1/12)-1,AR875,-AS875,,0))</f>
        <v>#N/A</v>
      </c>
      <c r="AU875" s="47" t="e">
        <f>SUM($AJ$5:AS875)</f>
        <v>#N/A</v>
      </c>
      <c r="AW875" s="43" t="str">
        <f>IF(I875="","",SUM($I$5:I875))</f>
        <v/>
      </c>
      <c r="AY875" s="43" t="str">
        <f t="shared" si="270"/>
        <v/>
      </c>
      <c r="AZ875" s="43" t="e">
        <f t="shared" si="271"/>
        <v>#N/A</v>
      </c>
      <c r="BA875" s="43" t="e">
        <f>IF(BA874&lt;'Retirement Calculator'!$B$68,BA874+1,NA())</f>
        <v>#N/A</v>
      </c>
      <c r="BB875" s="45" t="str">
        <f>IF(ISERROR(BA875),"",IF(AY875=AY874+1,BB874*(1+'Retirement Calculator'!$B$67),BB874))</f>
        <v/>
      </c>
      <c r="BC875" s="43" t="e">
        <f>IF(ISERROR(BB875),"",FV((1+'Retirement Calculator'!$B$58)^(1/12)-1,BA875,-BB875,,0))</f>
        <v>#N/A</v>
      </c>
      <c r="BD875" s="47" t="e">
        <f>SUM($AJ$5:BB875)</f>
        <v>#N/A</v>
      </c>
      <c r="BF875" s="43" t="str">
        <f>IF(O875="","",SUM($O$5:O875))</f>
        <v/>
      </c>
      <c r="BH875" s="43" t="str">
        <f t="shared" si="272"/>
        <v/>
      </c>
      <c r="BI875" s="43" t="e">
        <f t="shared" si="273"/>
        <v>#N/A</v>
      </c>
      <c r="BJ875" s="43" t="e">
        <f>IF(BJ874&lt;'Retirement Calculator'!$B$68,BJ874+1,NA())</f>
        <v>#N/A</v>
      </c>
      <c r="BM875" s="43" t="str">
        <f t="shared" si="274"/>
        <v/>
      </c>
      <c r="BN875" s="43" t="e">
        <f t="shared" si="275"/>
        <v>#N/A</v>
      </c>
      <c r="BO875" s="43" t="e">
        <f>IF(BO874&lt;'Retirement Calculator'!$B$68,BO874+1,NA())</f>
        <v>#N/A</v>
      </c>
      <c r="BR875" s="43" t="str">
        <f t="shared" si="276"/>
        <v/>
      </c>
      <c r="BS875" s="43" t="e">
        <f t="shared" si="277"/>
        <v>#N/A</v>
      </c>
      <c r="BT875" s="43" t="e">
        <f>IF(BT874&lt;'Retirement Calculator'!$B$68,BT874+1,NA())</f>
        <v>#N/A</v>
      </c>
      <c r="BW875" s="43" t="str">
        <f t="shared" si="278"/>
        <v/>
      </c>
      <c r="BX875" s="43" t="e">
        <f t="shared" si="279"/>
        <v>#N/A</v>
      </c>
      <c r="BY875" s="43" t="e">
        <f>IF(BY874&lt;'Retirement Calculator'!$B$68,BY874+1,NA())</f>
        <v>#N/A</v>
      </c>
    </row>
    <row r="876" spans="1:77">
      <c r="A876" s="44"/>
      <c r="B876" s="12" t="e">
        <f xml:space="preserve"> IF(ISERROR(F876),NA(),AI876)</f>
        <v>#N/A</v>
      </c>
      <c r="C876" s="71"/>
      <c r="D876" s="104"/>
      <c r="E876" s="99"/>
      <c r="F876" s="102" t="e">
        <f t="shared" si="263"/>
        <v>#N/A</v>
      </c>
      <c r="G876" s="103" t="str">
        <f>IF(D876="","",(D876+G875)*(1+((1+'Retirement Calculator'!$B$56)^(1/12)-1)))</f>
        <v/>
      </c>
      <c r="H876" s="55" t="str">
        <f>IF(C876="","",FV((1+'Retirement Calculator'!$B$56)^(1/12)-1,AI876,-C876,,0))</f>
        <v/>
      </c>
      <c r="I876" s="71"/>
      <c r="J876" s="99"/>
      <c r="K876" s="99"/>
      <c r="L876" s="102" t="e">
        <f t="shared" si="264"/>
        <v>#N/A</v>
      </c>
      <c r="M876" s="12" t="str">
        <f>IF(I876="","",FV((1+'Retirement Calculator'!$B$57)^(1/12)-1,AR876,-I876,,0))</f>
        <v/>
      </c>
      <c r="N876" s="12" t="str">
        <f>IF(J876="","",(J876+N875)*(1+((1+'Retirement Calculator'!$B$57)^(1/12)-1)))</f>
        <v/>
      </c>
      <c r="O876" s="71"/>
      <c r="P876" s="71"/>
      <c r="Q876" s="99"/>
      <c r="R876" s="69" t="e">
        <f t="shared" si="265"/>
        <v>#N/A</v>
      </c>
      <c r="S876" s="12" t="str">
        <f>IF(O876="","",FV((1+'Retirement Calculator'!$B$58)^(1/12)-1,BA876,-O876,,0))</f>
        <v/>
      </c>
      <c r="T876" s="43" t="str">
        <f>IF(P876="","",(P876+T875)*(1+((1+'Retirement Calculator'!$B$58)^(1/12)-1)))</f>
        <v/>
      </c>
      <c r="U876" s="71"/>
      <c r="V876" s="99"/>
      <c r="W876" s="108" t="str">
        <f>IF(U876="","",(U876+W875)*(1+((1+'Retirement Calculator'!$C$65)^(1/12)-1)))</f>
        <v/>
      </c>
      <c r="X876" s="73">
        <f t="shared" si="260"/>
        <v>0</v>
      </c>
      <c r="Y876" s="83" t="str">
        <f>IF(ISERROR(B876),"",SUM($X$5:X876))</f>
        <v/>
      </c>
      <c r="Z876" s="73">
        <f t="shared" si="261"/>
        <v>0</v>
      </c>
      <c r="AA876" s="83" t="str">
        <f>IF(ISERROR(B876),"",IF(Z876=0,NA(),SUM($Z$5:Z876)))</f>
        <v/>
      </c>
      <c r="AB876" s="83">
        <f t="shared" si="262"/>
        <v>0</v>
      </c>
      <c r="AC876" s="83" t="str">
        <f>IF(ISERROR(B876),"",IF(AB876=0,NA(),SUM($AB$5:AB876)))</f>
        <v/>
      </c>
      <c r="AD876" s="68" t="str">
        <f>IF(ISERROR(AI876),"",IF(AG876=AG875+1,AD875*(1+'Retirement Calculator'!$B$6),AD875))</f>
        <v/>
      </c>
      <c r="AE876" s="135"/>
      <c r="AF876" s="83" t="str">
        <f>IF(AE876="","",NPER((1+'Retirement Calculator'!$B$15)/(1+'Retirement Calculator'!$B$14)-1,-12*AE876,AA876,,1))</f>
        <v/>
      </c>
      <c r="AG876" s="129" t="str">
        <f t="shared" si="266"/>
        <v/>
      </c>
      <c r="AH876" s="43" t="e">
        <f t="shared" si="267"/>
        <v>#N/A</v>
      </c>
      <c r="AI876" s="43" t="e">
        <f>IF(AI875&lt;'Retirement Calculator'!$B$68,AI875+1,NA())</f>
        <v>#N/A</v>
      </c>
      <c r="AJ876" s="47" t="str">
        <f>IF(ISERROR(AI876),"",IF(AG876=AG875+1,AJ875*(1+'Retirement Calculator'!$B$67),AJ875))</f>
        <v/>
      </c>
      <c r="AK876" s="43" t="e">
        <f>IF(ISERROR(AJ876),"",FV((1+'Retirement Calculator'!$B$56)^(1/12)-1,AI876,-AJ876,,0))</f>
        <v>#N/A</v>
      </c>
      <c r="AL876" s="47">
        <f>SUM($AJ$5:AJ876)</f>
        <v>15743347.467671828</v>
      </c>
      <c r="AN876" s="43" t="str">
        <f>IF(C876="","",SUM($C$5:C876))</f>
        <v/>
      </c>
      <c r="AP876" s="43" t="str">
        <f t="shared" si="268"/>
        <v/>
      </c>
      <c r="AQ876" s="43" t="e">
        <f t="shared" si="269"/>
        <v>#N/A</v>
      </c>
      <c r="AR876" s="43" t="e">
        <f>IF(AR875&lt;'Retirement Calculator'!$B$68,AR875+1,NA())</f>
        <v>#N/A</v>
      </c>
      <c r="AS876" s="45" t="str">
        <f>IF(ISERROR(AR876),"",IF(AP876=AP875+1,AS875*(1+'Retirement Calculator'!$B$67),AS875))</f>
        <v/>
      </c>
      <c r="AT876" s="43" t="e">
        <f>IF(ISERROR(AS876),"",FV((1+'Retirement Calculator'!$B$57)^(1/12)-1,AR876,-AS876,,0))</f>
        <v>#N/A</v>
      </c>
      <c r="AU876" s="47" t="e">
        <f>SUM($AJ$5:AS876)</f>
        <v>#N/A</v>
      </c>
      <c r="AW876" s="43" t="str">
        <f>IF(I876="","",SUM($I$5:I876))</f>
        <v/>
      </c>
      <c r="AY876" s="43" t="str">
        <f t="shared" si="270"/>
        <v/>
      </c>
      <c r="AZ876" s="43" t="e">
        <f t="shared" si="271"/>
        <v>#N/A</v>
      </c>
      <c r="BA876" s="43" t="e">
        <f>IF(BA875&lt;'Retirement Calculator'!$B$68,BA875+1,NA())</f>
        <v>#N/A</v>
      </c>
      <c r="BB876" s="45" t="str">
        <f>IF(ISERROR(BA876),"",IF(AY876=AY875+1,BB875*(1+'Retirement Calculator'!$B$67),BB875))</f>
        <v/>
      </c>
      <c r="BC876" s="43" t="e">
        <f>IF(ISERROR(BB876),"",FV((1+'Retirement Calculator'!$B$58)^(1/12)-1,BA876,-BB876,,0))</f>
        <v>#N/A</v>
      </c>
      <c r="BD876" s="47" t="e">
        <f>SUM($AJ$5:BB876)</f>
        <v>#N/A</v>
      </c>
      <c r="BF876" s="43" t="str">
        <f>IF(O876="","",SUM($O$5:O876))</f>
        <v/>
      </c>
      <c r="BH876" s="43" t="str">
        <f t="shared" si="272"/>
        <v/>
      </c>
      <c r="BI876" s="43" t="e">
        <f t="shared" si="273"/>
        <v>#N/A</v>
      </c>
      <c r="BJ876" s="43" t="e">
        <f>IF(BJ875&lt;'Retirement Calculator'!$B$68,BJ875+1,NA())</f>
        <v>#N/A</v>
      </c>
      <c r="BM876" s="43" t="str">
        <f t="shared" si="274"/>
        <v/>
      </c>
      <c r="BN876" s="43" t="e">
        <f t="shared" si="275"/>
        <v>#N/A</v>
      </c>
      <c r="BO876" s="43" t="e">
        <f>IF(BO875&lt;'Retirement Calculator'!$B$68,BO875+1,NA())</f>
        <v>#N/A</v>
      </c>
      <c r="BR876" s="43" t="str">
        <f t="shared" si="276"/>
        <v/>
      </c>
      <c r="BS876" s="43" t="e">
        <f t="shared" si="277"/>
        <v>#N/A</v>
      </c>
      <c r="BT876" s="43" t="e">
        <f>IF(BT875&lt;'Retirement Calculator'!$B$68,BT875+1,NA())</f>
        <v>#N/A</v>
      </c>
      <c r="BW876" s="43" t="str">
        <f t="shared" si="278"/>
        <v/>
      </c>
      <c r="BX876" s="43" t="e">
        <f t="shared" si="279"/>
        <v>#N/A</v>
      </c>
      <c r="BY876" s="43" t="e">
        <f>IF(BY875&lt;'Retirement Calculator'!$B$68,BY875+1,NA())</f>
        <v>#N/A</v>
      </c>
    </row>
    <row r="877" spans="1:77">
      <c r="A877" s="44"/>
      <c r="B877" s="12" t="e">
        <f xml:space="preserve"> IF(ISERROR(F877),NA(),AI877)</f>
        <v>#N/A</v>
      </c>
      <c r="C877" s="71"/>
      <c r="D877" s="104"/>
      <c r="E877" s="99"/>
      <c r="F877" s="102" t="e">
        <f t="shared" si="263"/>
        <v>#N/A</v>
      </c>
      <c r="G877" s="103" t="str">
        <f>IF(D877="","",(D877+G876)*(1+((1+'Retirement Calculator'!$B$56)^(1/12)-1)))</f>
        <v/>
      </c>
      <c r="H877" s="55" t="str">
        <f>IF(C877="","",FV((1+'Retirement Calculator'!$B$56)^(1/12)-1,AI877,-C877,,0))</f>
        <v/>
      </c>
      <c r="I877" s="71"/>
      <c r="J877" s="99"/>
      <c r="K877" s="99"/>
      <c r="L877" s="102" t="e">
        <f t="shared" si="264"/>
        <v>#N/A</v>
      </c>
      <c r="M877" s="12" t="str">
        <f>IF(I877="","",FV((1+'Retirement Calculator'!$B$57)^(1/12)-1,AR877,-I877,,0))</f>
        <v/>
      </c>
      <c r="N877" s="12" t="str">
        <f>IF(J877="","",(J877+N876)*(1+((1+'Retirement Calculator'!$B$57)^(1/12)-1)))</f>
        <v/>
      </c>
      <c r="O877" s="71"/>
      <c r="P877" s="71"/>
      <c r="Q877" s="99"/>
      <c r="R877" s="69" t="e">
        <f t="shared" si="265"/>
        <v>#N/A</v>
      </c>
      <c r="S877" s="12" t="str">
        <f>IF(O877="","",FV((1+'Retirement Calculator'!$B$58)^(1/12)-1,BA877,-O877,,0))</f>
        <v/>
      </c>
      <c r="T877" s="43" t="str">
        <f>IF(P877="","",(P877+T876)*(1+((1+'Retirement Calculator'!$B$58)^(1/12)-1)))</f>
        <v/>
      </c>
      <c r="U877" s="71"/>
      <c r="V877" s="99"/>
      <c r="W877" s="108" t="str">
        <f>IF(U877="","",(U877+W876)*(1+((1+'Retirement Calculator'!$C$65)^(1/12)-1)))</f>
        <v/>
      </c>
      <c r="X877" s="73">
        <f t="shared" si="260"/>
        <v>0</v>
      </c>
      <c r="Y877" s="83" t="str">
        <f>IF(ISERROR(B877),"",SUM($X$5:X877))</f>
        <v/>
      </c>
      <c r="Z877" s="73">
        <f t="shared" si="261"/>
        <v>0</v>
      </c>
      <c r="AA877" s="83" t="str">
        <f>IF(ISERROR(B877),"",IF(Z877=0,NA(),SUM($Z$5:Z877)))</f>
        <v/>
      </c>
      <c r="AB877" s="83">
        <f t="shared" si="262"/>
        <v>0</v>
      </c>
      <c r="AC877" s="83" t="str">
        <f>IF(ISERROR(B877),"",IF(AB877=0,NA(),SUM($AB$5:AB877)))</f>
        <v/>
      </c>
      <c r="AD877" s="68" t="str">
        <f>IF(ISERROR(AI877),"",IF(AG877=AG876+1,AD876*(1+'Retirement Calculator'!$B$6),AD876))</f>
        <v/>
      </c>
      <c r="AE877" s="135"/>
      <c r="AF877" s="83" t="str">
        <f>IF(AE877="","",NPER((1+'Retirement Calculator'!$B$15)/(1+'Retirement Calculator'!$B$14)-1,-12*AE877,AA877,,1))</f>
        <v/>
      </c>
      <c r="AG877" s="129" t="str">
        <f t="shared" si="266"/>
        <v/>
      </c>
      <c r="AH877" s="43" t="e">
        <f t="shared" si="267"/>
        <v>#N/A</v>
      </c>
      <c r="AI877" s="43" t="e">
        <f>IF(AI876&lt;'Retirement Calculator'!$B$68,AI876+1,NA())</f>
        <v>#N/A</v>
      </c>
      <c r="AJ877" s="47" t="str">
        <f>IF(ISERROR(AI877),"",IF(AG877=AG876+1,AJ876*(1+'Retirement Calculator'!$B$67),AJ876))</f>
        <v/>
      </c>
      <c r="AK877" s="43" t="e">
        <f>IF(ISERROR(AJ877),"",FV((1+'Retirement Calculator'!$B$56)^(1/12)-1,AI877,-AJ877,,0))</f>
        <v>#N/A</v>
      </c>
      <c r="AL877" s="47">
        <f>SUM($AJ$5:AJ877)</f>
        <v>15743347.467671828</v>
      </c>
      <c r="AN877" s="43" t="str">
        <f>IF(C877="","",SUM($C$5:C877))</f>
        <v/>
      </c>
      <c r="AP877" s="43" t="str">
        <f t="shared" si="268"/>
        <v/>
      </c>
      <c r="AQ877" s="43" t="e">
        <f t="shared" si="269"/>
        <v>#N/A</v>
      </c>
      <c r="AR877" s="43" t="e">
        <f>IF(AR876&lt;'Retirement Calculator'!$B$68,AR876+1,NA())</f>
        <v>#N/A</v>
      </c>
      <c r="AS877" s="45" t="str">
        <f>IF(ISERROR(AR877),"",IF(AP877=AP876+1,AS876*(1+'Retirement Calculator'!$B$67),AS876))</f>
        <v/>
      </c>
      <c r="AT877" s="43" t="e">
        <f>IF(ISERROR(AS877),"",FV((1+'Retirement Calculator'!$B$57)^(1/12)-1,AR877,-AS877,,0))</f>
        <v>#N/A</v>
      </c>
      <c r="AU877" s="47" t="e">
        <f>SUM($AJ$5:AS877)</f>
        <v>#N/A</v>
      </c>
      <c r="AW877" s="43" t="str">
        <f>IF(I877="","",SUM($I$5:I877))</f>
        <v/>
      </c>
      <c r="AY877" s="43" t="str">
        <f t="shared" si="270"/>
        <v/>
      </c>
      <c r="AZ877" s="43" t="e">
        <f t="shared" si="271"/>
        <v>#N/A</v>
      </c>
      <c r="BA877" s="43" t="e">
        <f>IF(BA876&lt;'Retirement Calculator'!$B$68,BA876+1,NA())</f>
        <v>#N/A</v>
      </c>
      <c r="BB877" s="45" t="str">
        <f>IF(ISERROR(BA877),"",IF(AY877=AY876+1,BB876*(1+'Retirement Calculator'!$B$67),BB876))</f>
        <v/>
      </c>
      <c r="BC877" s="43" t="e">
        <f>IF(ISERROR(BB877),"",FV((1+'Retirement Calculator'!$B$58)^(1/12)-1,BA877,-BB877,,0))</f>
        <v>#N/A</v>
      </c>
      <c r="BD877" s="47" t="e">
        <f>SUM($AJ$5:BB877)</f>
        <v>#N/A</v>
      </c>
      <c r="BF877" s="43" t="str">
        <f>IF(O877="","",SUM($O$5:O877))</f>
        <v/>
      </c>
      <c r="BH877" s="43" t="str">
        <f t="shared" si="272"/>
        <v/>
      </c>
      <c r="BI877" s="43" t="e">
        <f t="shared" si="273"/>
        <v>#N/A</v>
      </c>
      <c r="BJ877" s="43" t="e">
        <f>IF(BJ876&lt;'Retirement Calculator'!$B$68,BJ876+1,NA())</f>
        <v>#N/A</v>
      </c>
      <c r="BM877" s="43" t="str">
        <f t="shared" si="274"/>
        <v/>
      </c>
      <c r="BN877" s="43" t="e">
        <f t="shared" si="275"/>
        <v>#N/A</v>
      </c>
      <c r="BO877" s="43" t="e">
        <f>IF(BO876&lt;'Retirement Calculator'!$B$68,BO876+1,NA())</f>
        <v>#N/A</v>
      </c>
      <c r="BR877" s="43" t="str">
        <f t="shared" si="276"/>
        <v/>
      </c>
      <c r="BS877" s="43" t="e">
        <f t="shared" si="277"/>
        <v>#N/A</v>
      </c>
      <c r="BT877" s="43" t="e">
        <f>IF(BT876&lt;'Retirement Calculator'!$B$68,BT876+1,NA())</f>
        <v>#N/A</v>
      </c>
      <c r="BW877" s="43" t="str">
        <f t="shared" si="278"/>
        <v/>
      </c>
      <c r="BX877" s="43" t="e">
        <f t="shared" si="279"/>
        <v>#N/A</v>
      </c>
      <c r="BY877" s="43" t="e">
        <f>IF(BY876&lt;'Retirement Calculator'!$B$68,BY876+1,NA())</f>
        <v>#N/A</v>
      </c>
    </row>
    <row r="878" spans="1:77">
      <c r="A878" s="44"/>
      <c r="B878" s="12" t="e">
        <f xml:space="preserve"> IF(ISERROR(F878),NA(),AI878)</f>
        <v>#N/A</v>
      </c>
      <c r="C878" s="71"/>
      <c r="D878" s="104"/>
      <c r="E878" s="99"/>
      <c r="F878" s="102" t="e">
        <f t="shared" si="263"/>
        <v>#N/A</v>
      </c>
      <c r="G878" s="103" t="str">
        <f>IF(D878="","",(D878+G877)*(1+((1+'Retirement Calculator'!$B$56)^(1/12)-1)))</f>
        <v/>
      </c>
      <c r="H878" s="55" t="str">
        <f>IF(C878="","",FV((1+'Retirement Calculator'!$B$56)^(1/12)-1,AI878,-C878,,0))</f>
        <v/>
      </c>
      <c r="I878" s="71"/>
      <c r="J878" s="99"/>
      <c r="K878" s="99"/>
      <c r="L878" s="102" t="e">
        <f t="shared" si="264"/>
        <v>#N/A</v>
      </c>
      <c r="M878" s="12" t="str">
        <f>IF(I878="","",FV((1+'Retirement Calculator'!$B$57)^(1/12)-1,AR878,-I878,,0))</f>
        <v/>
      </c>
      <c r="N878" s="12" t="str">
        <f>IF(J878="","",(J878+N877)*(1+((1+'Retirement Calculator'!$B$57)^(1/12)-1)))</f>
        <v/>
      </c>
      <c r="O878" s="71"/>
      <c r="P878" s="71"/>
      <c r="Q878" s="99"/>
      <c r="R878" s="69" t="e">
        <f t="shared" si="265"/>
        <v>#N/A</v>
      </c>
      <c r="S878" s="12" t="str">
        <f>IF(O878="","",FV((1+'Retirement Calculator'!$B$58)^(1/12)-1,BA878,-O878,,0))</f>
        <v/>
      </c>
      <c r="T878" s="43" t="str">
        <f>IF(P878="","",(P878+T877)*(1+((1+'Retirement Calculator'!$B$58)^(1/12)-1)))</f>
        <v/>
      </c>
      <c r="U878" s="71"/>
      <c r="V878" s="99"/>
      <c r="W878" s="108" t="str">
        <f>IF(U878="","",(U878+W877)*(1+((1+'Retirement Calculator'!$C$65)^(1/12)-1)))</f>
        <v/>
      </c>
      <c r="X878" s="73">
        <f t="shared" si="260"/>
        <v>0</v>
      </c>
      <c r="Y878" s="83" t="str">
        <f>IF(ISERROR(B878),"",SUM($X$5:X878))</f>
        <v/>
      </c>
      <c r="Z878" s="73">
        <f t="shared" si="261"/>
        <v>0</v>
      </c>
      <c r="AA878" s="83" t="str">
        <f>IF(ISERROR(B878),"",IF(Z878=0,NA(),SUM($Z$5:Z878)))</f>
        <v/>
      </c>
      <c r="AB878" s="83">
        <f t="shared" si="262"/>
        <v>0</v>
      </c>
      <c r="AC878" s="83" t="str">
        <f>IF(ISERROR(B878),"",IF(AB878=0,NA(),SUM($AB$5:AB878)))</f>
        <v/>
      </c>
      <c r="AD878" s="68" t="str">
        <f>IF(ISERROR(AI878),"",IF(AG878=AG877+1,AD877*(1+'Retirement Calculator'!$B$6),AD877))</f>
        <v/>
      </c>
      <c r="AE878" s="135"/>
      <c r="AF878" s="83" t="str">
        <f>IF(AE878="","",NPER((1+'Retirement Calculator'!$B$15)/(1+'Retirement Calculator'!$B$14)-1,-12*AE878,AA878,,1))</f>
        <v/>
      </c>
      <c r="AG878" s="129" t="str">
        <f t="shared" si="266"/>
        <v/>
      </c>
      <c r="AH878" s="43" t="e">
        <f t="shared" si="267"/>
        <v>#N/A</v>
      </c>
      <c r="AI878" s="43" t="e">
        <f>IF(AI877&lt;'Retirement Calculator'!$B$68,AI877+1,NA())</f>
        <v>#N/A</v>
      </c>
      <c r="AJ878" s="47" t="str">
        <f>IF(ISERROR(AI878),"",IF(AG878=AG877+1,AJ877*(1+'Retirement Calculator'!$B$67),AJ877))</f>
        <v/>
      </c>
      <c r="AK878" s="43" t="e">
        <f>IF(ISERROR(AJ878),"",FV((1+'Retirement Calculator'!$B$56)^(1/12)-1,AI878,-AJ878,,0))</f>
        <v>#N/A</v>
      </c>
      <c r="AL878" s="47">
        <f>SUM($AJ$5:AJ878)</f>
        <v>15743347.467671828</v>
      </c>
      <c r="AN878" s="43" t="str">
        <f>IF(C878="","",SUM($C$5:C878))</f>
        <v/>
      </c>
      <c r="AP878" s="43" t="str">
        <f t="shared" si="268"/>
        <v/>
      </c>
      <c r="AQ878" s="43" t="e">
        <f t="shared" si="269"/>
        <v>#N/A</v>
      </c>
      <c r="AR878" s="43" t="e">
        <f>IF(AR877&lt;'Retirement Calculator'!$B$68,AR877+1,NA())</f>
        <v>#N/A</v>
      </c>
      <c r="AS878" s="45" t="str">
        <f>IF(ISERROR(AR878),"",IF(AP878=AP877+1,AS877*(1+'Retirement Calculator'!$B$67),AS877))</f>
        <v/>
      </c>
      <c r="AT878" s="43" t="e">
        <f>IF(ISERROR(AS878),"",FV((1+'Retirement Calculator'!$B$57)^(1/12)-1,AR878,-AS878,,0))</f>
        <v>#N/A</v>
      </c>
      <c r="AU878" s="47" t="e">
        <f>SUM($AJ$5:AS878)</f>
        <v>#N/A</v>
      </c>
      <c r="AW878" s="43" t="str">
        <f>IF(I878="","",SUM($I$5:I878))</f>
        <v/>
      </c>
      <c r="AY878" s="43" t="str">
        <f t="shared" si="270"/>
        <v/>
      </c>
      <c r="AZ878" s="43" t="e">
        <f t="shared" si="271"/>
        <v>#N/A</v>
      </c>
      <c r="BA878" s="43" t="e">
        <f>IF(BA877&lt;'Retirement Calculator'!$B$68,BA877+1,NA())</f>
        <v>#N/A</v>
      </c>
      <c r="BB878" s="45" t="str">
        <f>IF(ISERROR(BA878),"",IF(AY878=AY877+1,BB877*(1+'Retirement Calculator'!$B$67),BB877))</f>
        <v/>
      </c>
      <c r="BC878" s="43" t="e">
        <f>IF(ISERROR(BB878),"",FV((1+'Retirement Calculator'!$B$58)^(1/12)-1,BA878,-BB878,,0))</f>
        <v>#N/A</v>
      </c>
      <c r="BD878" s="47" t="e">
        <f>SUM($AJ$5:BB878)</f>
        <v>#N/A</v>
      </c>
      <c r="BF878" s="43" t="str">
        <f>IF(O878="","",SUM($O$5:O878))</f>
        <v/>
      </c>
      <c r="BH878" s="43" t="str">
        <f t="shared" si="272"/>
        <v/>
      </c>
      <c r="BI878" s="43" t="e">
        <f t="shared" si="273"/>
        <v>#N/A</v>
      </c>
      <c r="BJ878" s="43" t="e">
        <f>IF(BJ877&lt;'Retirement Calculator'!$B$68,BJ877+1,NA())</f>
        <v>#N/A</v>
      </c>
      <c r="BM878" s="43" t="str">
        <f t="shared" si="274"/>
        <v/>
      </c>
      <c r="BN878" s="43" t="e">
        <f t="shared" si="275"/>
        <v>#N/A</v>
      </c>
      <c r="BO878" s="43" t="e">
        <f>IF(BO877&lt;'Retirement Calculator'!$B$68,BO877+1,NA())</f>
        <v>#N/A</v>
      </c>
      <c r="BR878" s="43" t="str">
        <f t="shared" si="276"/>
        <v/>
      </c>
      <c r="BS878" s="43" t="e">
        <f t="shared" si="277"/>
        <v>#N/A</v>
      </c>
      <c r="BT878" s="43" t="e">
        <f>IF(BT877&lt;'Retirement Calculator'!$B$68,BT877+1,NA())</f>
        <v>#N/A</v>
      </c>
      <c r="BW878" s="43" t="str">
        <f t="shared" si="278"/>
        <v/>
      </c>
      <c r="BX878" s="43" t="e">
        <f t="shared" si="279"/>
        <v>#N/A</v>
      </c>
      <c r="BY878" s="43" t="e">
        <f>IF(BY877&lt;'Retirement Calculator'!$B$68,BY877+1,NA())</f>
        <v>#N/A</v>
      </c>
    </row>
    <row r="879" spans="1:77">
      <c r="A879" s="44"/>
      <c r="B879" s="12" t="e">
        <f xml:space="preserve"> IF(ISERROR(F879),NA(),AI879)</f>
        <v>#N/A</v>
      </c>
      <c r="C879" s="71"/>
      <c r="D879" s="104"/>
      <c r="E879" s="99"/>
      <c r="F879" s="102" t="e">
        <f t="shared" si="263"/>
        <v>#N/A</v>
      </c>
      <c r="G879" s="103" t="str">
        <f>IF(D879="","",(D879+G878)*(1+((1+'Retirement Calculator'!$B$56)^(1/12)-1)))</f>
        <v/>
      </c>
      <c r="H879" s="55" t="str">
        <f>IF(C879="","",FV((1+'Retirement Calculator'!$B$56)^(1/12)-1,AI879,-C879,,0))</f>
        <v/>
      </c>
      <c r="I879" s="71"/>
      <c r="J879" s="99"/>
      <c r="K879" s="99"/>
      <c r="L879" s="102" t="e">
        <f t="shared" si="264"/>
        <v>#N/A</v>
      </c>
      <c r="M879" s="12" t="str">
        <f>IF(I879="","",FV((1+'Retirement Calculator'!$B$57)^(1/12)-1,AR879,-I879,,0))</f>
        <v/>
      </c>
      <c r="N879" s="12" t="str">
        <f>IF(J879="","",(J879+N878)*(1+((1+'Retirement Calculator'!$B$57)^(1/12)-1)))</f>
        <v/>
      </c>
      <c r="O879" s="71"/>
      <c r="P879" s="71"/>
      <c r="Q879" s="99"/>
      <c r="R879" s="69" t="e">
        <f t="shared" si="265"/>
        <v>#N/A</v>
      </c>
      <c r="S879" s="12" t="str">
        <f>IF(O879="","",FV((1+'Retirement Calculator'!$B$58)^(1/12)-1,BA879,-O879,,0))</f>
        <v/>
      </c>
      <c r="T879" s="43" t="str">
        <f>IF(P879="","",(P879+T878)*(1+((1+'Retirement Calculator'!$B$58)^(1/12)-1)))</f>
        <v/>
      </c>
      <c r="U879" s="71"/>
      <c r="V879" s="99"/>
      <c r="W879" s="108" t="str">
        <f>IF(U879="","",(U879+W878)*(1+((1+'Retirement Calculator'!$C$65)^(1/12)-1)))</f>
        <v/>
      </c>
      <c r="X879" s="73">
        <f t="shared" si="260"/>
        <v>0</v>
      </c>
      <c r="Y879" s="83" t="str">
        <f>IF(ISERROR(B879),"",SUM($X$5:X879))</f>
        <v/>
      </c>
      <c r="Z879" s="73">
        <f t="shared" si="261"/>
        <v>0</v>
      </c>
      <c r="AA879" s="83" t="str">
        <f>IF(ISERROR(B879),"",IF(Z879=0,NA(),SUM($Z$5:Z879)))</f>
        <v/>
      </c>
      <c r="AB879" s="83">
        <f t="shared" si="262"/>
        <v>0</v>
      </c>
      <c r="AC879" s="83" t="str">
        <f>IF(ISERROR(B879),"",IF(AB879=0,NA(),SUM($AB$5:AB879)))</f>
        <v/>
      </c>
      <c r="AD879" s="68" t="str">
        <f>IF(ISERROR(AI879),"",IF(AG879=AG878+1,AD878*(1+'Retirement Calculator'!$B$6),AD878))</f>
        <v/>
      </c>
      <c r="AE879" s="135"/>
      <c r="AF879" s="83" t="str">
        <f>IF(AE879="","",NPER((1+'Retirement Calculator'!$B$15)/(1+'Retirement Calculator'!$B$14)-1,-12*AE879,AA879,,1))</f>
        <v/>
      </c>
      <c r="AG879" s="129" t="str">
        <f t="shared" si="266"/>
        <v/>
      </c>
      <c r="AH879" s="43" t="e">
        <f t="shared" si="267"/>
        <v>#N/A</v>
      </c>
      <c r="AI879" s="43" t="e">
        <f>IF(AI878&lt;'Retirement Calculator'!$B$68,AI878+1,NA())</f>
        <v>#N/A</v>
      </c>
      <c r="AJ879" s="47" t="str">
        <f>IF(ISERROR(AI879),"",IF(AG879=AG878+1,AJ878*(1+'Retirement Calculator'!$B$67),AJ878))</f>
        <v/>
      </c>
      <c r="AK879" s="43" t="e">
        <f>IF(ISERROR(AJ879),"",FV((1+'Retirement Calculator'!$B$56)^(1/12)-1,AI879,-AJ879,,0))</f>
        <v>#N/A</v>
      </c>
      <c r="AL879" s="47">
        <f>SUM($AJ$5:AJ879)</f>
        <v>15743347.467671828</v>
      </c>
      <c r="AN879" s="43" t="str">
        <f>IF(C879="","",SUM($C$5:C879))</f>
        <v/>
      </c>
      <c r="AP879" s="43" t="str">
        <f t="shared" si="268"/>
        <v/>
      </c>
      <c r="AQ879" s="43" t="e">
        <f t="shared" si="269"/>
        <v>#N/A</v>
      </c>
      <c r="AR879" s="43" t="e">
        <f>IF(AR878&lt;'Retirement Calculator'!$B$68,AR878+1,NA())</f>
        <v>#N/A</v>
      </c>
      <c r="AS879" s="45" t="str">
        <f>IF(ISERROR(AR879),"",IF(AP879=AP878+1,AS878*(1+'Retirement Calculator'!$B$67),AS878))</f>
        <v/>
      </c>
      <c r="AT879" s="43" t="e">
        <f>IF(ISERROR(AS879),"",FV((1+'Retirement Calculator'!$B$57)^(1/12)-1,AR879,-AS879,,0))</f>
        <v>#N/A</v>
      </c>
      <c r="AU879" s="47" t="e">
        <f>SUM($AJ$5:AS879)</f>
        <v>#N/A</v>
      </c>
      <c r="AW879" s="43" t="str">
        <f>IF(I879="","",SUM($I$5:I879))</f>
        <v/>
      </c>
      <c r="AY879" s="43" t="str">
        <f t="shared" si="270"/>
        <v/>
      </c>
      <c r="AZ879" s="43" t="e">
        <f t="shared" si="271"/>
        <v>#N/A</v>
      </c>
      <c r="BA879" s="43" t="e">
        <f>IF(BA878&lt;'Retirement Calculator'!$B$68,BA878+1,NA())</f>
        <v>#N/A</v>
      </c>
      <c r="BB879" s="45" t="str">
        <f>IF(ISERROR(BA879),"",IF(AY879=AY878+1,BB878*(1+'Retirement Calculator'!$B$67),BB878))</f>
        <v/>
      </c>
      <c r="BC879" s="43" t="e">
        <f>IF(ISERROR(BB879),"",FV((1+'Retirement Calculator'!$B$58)^(1/12)-1,BA879,-BB879,,0))</f>
        <v>#N/A</v>
      </c>
      <c r="BD879" s="47" t="e">
        <f>SUM($AJ$5:BB879)</f>
        <v>#N/A</v>
      </c>
      <c r="BF879" s="43" t="str">
        <f>IF(O879="","",SUM($O$5:O879))</f>
        <v/>
      </c>
      <c r="BH879" s="43" t="str">
        <f t="shared" si="272"/>
        <v/>
      </c>
      <c r="BI879" s="43" t="e">
        <f t="shared" si="273"/>
        <v>#N/A</v>
      </c>
      <c r="BJ879" s="43" t="e">
        <f>IF(BJ878&lt;'Retirement Calculator'!$B$68,BJ878+1,NA())</f>
        <v>#N/A</v>
      </c>
      <c r="BM879" s="43" t="str">
        <f t="shared" si="274"/>
        <v/>
      </c>
      <c r="BN879" s="43" t="e">
        <f t="shared" si="275"/>
        <v>#N/A</v>
      </c>
      <c r="BO879" s="43" t="e">
        <f>IF(BO878&lt;'Retirement Calculator'!$B$68,BO878+1,NA())</f>
        <v>#N/A</v>
      </c>
      <c r="BR879" s="43" t="str">
        <f t="shared" si="276"/>
        <v/>
      </c>
      <c r="BS879" s="43" t="e">
        <f t="shared" si="277"/>
        <v>#N/A</v>
      </c>
      <c r="BT879" s="43" t="e">
        <f>IF(BT878&lt;'Retirement Calculator'!$B$68,BT878+1,NA())</f>
        <v>#N/A</v>
      </c>
      <c r="BW879" s="43" t="str">
        <f t="shared" si="278"/>
        <v/>
      </c>
      <c r="BX879" s="43" t="e">
        <f t="shared" si="279"/>
        <v>#N/A</v>
      </c>
      <c r="BY879" s="43" t="e">
        <f>IF(BY878&lt;'Retirement Calculator'!$B$68,BY878+1,NA())</f>
        <v>#N/A</v>
      </c>
    </row>
    <row r="880" spans="1:77">
      <c r="A880" s="44"/>
      <c r="B880" s="12" t="e">
        <f xml:space="preserve"> IF(ISERROR(F880),NA(),AI880)</f>
        <v>#N/A</v>
      </c>
      <c r="C880" s="71"/>
      <c r="D880" s="104"/>
      <c r="E880" s="99"/>
      <c r="F880" s="102" t="e">
        <f t="shared" si="263"/>
        <v>#N/A</v>
      </c>
      <c r="G880" s="103" t="str">
        <f>IF(D880="","",(D880+G879)*(1+((1+'Retirement Calculator'!$B$56)^(1/12)-1)))</f>
        <v/>
      </c>
      <c r="H880" s="55" t="str">
        <f>IF(C880="","",FV((1+'Retirement Calculator'!$B$56)^(1/12)-1,AI880,-C880,,0))</f>
        <v/>
      </c>
      <c r="I880" s="71"/>
      <c r="J880" s="99"/>
      <c r="K880" s="99"/>
      <c r="L880" s="102" t="e">
        <f t="shared" si="264"/>
        <v>#N/A</v>
      </c>
      <c r="M880" s="12" t="str">
        <f>IF(I880="","",FV((1+'Retirement Calculator'!$B$57)^(1/12)-1,AR880,-I880,,0))</f>
        <v/>
      </c>
      <c r="N880" s="12" t="str">
        <f>IF(J880="","",(J880+N879)*(1+((1+'Retirement Calculator'!$B$57)^(1/12)-1)))</f>
        <v/>
      </c>
      <c r="O880" s="71"/>
      <c r="P880" s="71"/>
      <c r="Q880" s="99"/>
      <c r="R880" s="69" t="e">
        <f t="shared" si="265"/>
        <v>#N/A</v>
      </c>
      <c r="S880" s="12" t="str">
        <f>IF(O880="","",FV((1+'Retirement Calculator'!$B$58)^(1/12)-1,BA880,-O880,,0))</f>
        <v/>
      </c>
      <c r="T880" s="43" t="str">
        <f>IF(P880="","",(P880+T879)*(1+((1+'Retirement Calculator'!$B$58)^(1/12)-1)))</f>
        <v/>
      </c>
      <c r="U880" s="71"/>
      <c r="V880" s="99"/>
      <c r="W880" s="108" t="str">
        <f>IF(U880="","",(U880+W879)*(1+((1+'Retirement Calculator'!$C$65)^(1/12)-1)))</f>
        <v/>
      </c>
      <c r="X880" s="73">
        <f t="shared" si="260"/>
        <v>0</v>
      </c>
      <c r="Y880" s="83" t="str">
        <f>IF(ISERROR(B880),"",SUM($X$5:X880))</f>
        <v/>
      </c>
      <c r="Z880" s="73">
        <f t="shared" si="261"/>
        <v>0</v>
      </c>
      <c r="AA880" s="83" t="str">
        <f>IF(ISERROR(B880),"",IF(Z880=0,NA(),SUM($Z$5:Z880)))</f>
        <v/>
      </c>
      <c r="AB880" s="83">
        <f t="shared" si="262"/>
        <v>0</v>
      </c>
      <c r="AC880" s="83" t="str">
        <f>IF(ISERROR(B880),"",IF(AB880=0,NA(),SUM($AB$5:AB880)))</f>
        <v/>
      </c>
      <c r="AD880" s="68" t="str">
        <f>IF(ISERROR(AI880),"",IF(AG880=AG879+1,AD879*(1+'Retirement Calculator'!$B$6),AD879))</f>
        <v/>
      </c>
      <c r="AE880" s="135"/>
      <c r="AF880" s="83" t="str">
        <f>IF(AE880="","",NPER((1+'Retirement Calculator'!$B$15)/(1+'Retirement Calculator'!$B$14)-1,-12*AE880,AA880,,1))</f>
        <v/>
      </c>
      <c r="AG880" s="129" t="str">
        <f t="shared" si="266"/>
        <v/>
      </c>
      <c r="AH880" s="43" t="e">
        <f t="shared" si="267"/>
        <v>#N/A</v>
      </c>
      <c r="AI880" s="43" t="e">
        <f>IF(AI879&lt;'Retirement Calculator'!$B$68,AI879+1,NA())</f>
        <v>#N/A</v>
      </c>
      <c r="AJ880" s="47" t="str">
        <f>IF(ISERROR(AI880),"",IF(AG880=AG879+1,AJ879*(1+'Retirement Calculator'!$B$67),AJ879))</f>
        <v/>
      </c>
      <c r="AK880" s="43" t="e">
        <f>IF(ISERROR(AJ880),"",FV((1+'Retirement Calculator'!$B$56)^(1/12)-1,AI880,-AJ880,,0))</f>
        <v>#N/A</v>
      </c>
      <c r="AL880" s="47">
        <f>SUM($AJ$5:AJ880)</f>
        <v>15743347.467671828</v>
      </c>
      <c r="AN880" s="43" t="str">
        <f>IF(C880="","",SUM($C$5:C880))</f>
        <v/>
      </c>
      <c r="AP880" s="43" t="str">
        <f t="shared" si="268"/>
        <v/>
      </c>
      <c r="AQ880" s="43" t="e">
        <f t="shared" si="269"/>
        <v>#N/A</v>
      </c>
      <c r="AR880" s="43" t="e">
        <f>IF(AR879&lt;'Retirement Calculator'!$B$68,AR879+1,NA())</f>
        <v>#N/A</v>
      </c>
      <c r="AS880" s="45" t="str">
        <f>IF(ISERROR(AR880),"",IF(AP880=AP879+1,AS879*(1+'Retirement Calculator'!$B$67),AS879))</f>
        <v/>
      </c>
      <c r="AT880" s="43" t="e">
        <f>IF(ISERROR(AS880),"",FV((1+'Retirement Calculator'!$B$57)^(1/12)-1,AR880,-AS880,,0))</f>
        <v>#N/A</v>
      </c>
      <c r="AU880" s="47" t="e">
        <f>SUM($AJ$5:AS880)</f>
        <v>#N/A</v>
      </c>
      <c r="AW880" s="43" t="str">
        <f>IF(I880="","",SUM($I$5:I880))</f>
        <v/>
      </c>
      <c r="AY880" s="43" t="str">
        <f t="shared" si="270"/>
        <v/>
      </c>
      <c r="AZ880" s="43" t="e">
        <f t="shared" si="271"/>
        <v>#N/A</v>
      </c>
      <c r="BA880" s="43" t="e">
        <f>IF(BA879&lt;'Retirement Calculator'!$B$68,BA879+1,NA())</f>
        <v>#N/A</v>
      </c>
      <c r="BB880" s="45" t="str">
        <f>IF(ISERROR(BA880),"",IF(AY880=AY879+1,BB879*(1+'Retirement Calculator'!$B$67),BB879))</f>
        <v/>
      </c>
      <c r="BC880" s="43" t="e">
        <f>IF(ISERROR(BB880),"",FV((1+'Retirement Calculator'!$B$58)^(1/12)-1,BA880,-BB880,,0))</f>
        <v>#N/A</v>
      </c>
      <c r="BD880" s="47" t="e">
        <f>SUM($AJ$5:BB880)</f>
        <v>#N/A</v>
      </c>
      <c r="BF880" s="43" t="str">
        <f>IF(O880="","",SUM($O$5:O880))</f>
        <v/>
      </c>
      <c r="BH880" s="43" t="str">
        <f t="shared" si="272"/>
        <v/>
      </c>
      <c r="BI880" s="43" t="e">
        <f t="shared" si="273"/>
        <v>#N/A</v>
      </c>
      <c r="BJ880" s="43" t="e">
        <f>IF(BJ879&lt;'Retirement Calculator'!$B$68,BJ879+1,NA())</f>
        <v>#N/A</v>
      </c>
      <c r="BM880" s="43" t="str">
        <f t="shared" si="274"/>
        <v/>
      </c>
      <c r="BN880" s="43" t="e">
        <f t="shared" si="275"/>
        <v>#N/A</v>
      </c>
      <c r="BO880" s="43" t="e">
        <f>IF(BO879&lt;'Retirement Calculator'!$B$68,BO879+1,NA())</f>
        <v>#N/A</v>
      </c>
      <c r="BR880" s="43" t="str">
        <f t="shared" si="276"/>
        <v/>
      </c>
      <c r="BS880" s="43" t="e">
        <f t="shared" si="277"/>
        <v>#N/A</v>
      </c>
      <c r="BT880" s="43" t="e">
        <f>IF(BT879&lt;'Retirement Calculator'!$B$68,BT879+1,NA())</f>
        <v>#N/A</v>
      </c>
      <c r="BW880" s="43" t="str">
        <f t="shared" si="278"/>
        <v/>
      </c>
      <c r="BX880" s="43" t="e">
        <f t="shared" si="279"/>
        <v>#N/A</v>
      </c>
      <c r="BY880" s="43" t="e">
        <f>IF(BY879&lt;'Retirement Calculator'!$B$68,BY879+1,NA())</f>
        <v>#N/A</v>
      </c>
    </row>
    <row r="881" spans="1:77">
      <c r="A881" s="44"/>
      <c r="B881" s="12" t="e">
        <f xml:space="preserve"> IF(ISERROR(F881),NA(),AI881)</f>
        <v>#N/A</v>
      </c>
      <c r="C881" s="71"/>
      <c r="D881" s="104"/>
      <c r="E881" s="99"/>
      <c r="F881" s="102" t="e">
        <f t="shared" si="263"/>
        <v>#N/A</v>
      </c>
      <c r="G881" s="103" t="str">
        <f>IF(D881="","",(D881+G880)*(1+((1+'Retirement Calculator'!$B$56)^(1/12)-1)))</f>
        <v/>
      </c>
      <c r="H881" s="55" t="str">
        <f>IF(C881="","",FV((1+'Retirement Calculator'!$B$56)^(1/12)-1,AI881,-C881,,0))</f>
        <v/>
      </c>
      <c r="I881" s="71"/>
      <c r="J881" s="99"/>
      <c r="K881" s="99"/>
      <c r="L881" s="102" t="e">
        <f t="shared" si="264"/>
        <v>#N/A</v>
      </c>
      <c r="M881" s="12" t="str">
        <f>IF(I881="","",FV((1+'Retirement Calculator'!$B$57)^(1/12)-1,AR881,-I881,,0))</f>
        <v/>
      </c>
      <c r="N881" s="12" t="str">
        <f>IF(J881="","",(J881+N880)*(1+((1+'Retirement Calculator'!$B$57)^(1/12)-1)))</f>
        <v/>
      </c>
      <c r="O881" s="71"/>
      <c r="P881" s="71"/>
      <c r="Q881" s="99"/>
      <c r="R881" s="69" t="e">
        <f t="shared" si="265"/>
        <v>#N/A</v>
      </c>
      <c r="S881" s="12" t="str">
        <f>IF(O881="","",FV((1+'Retirement Calculator'!$B$58)^(1/12)-1,BA881,-O881,,0))</f>
        <v/>
      </c>
      <c r="T881" s="43" t="str">
        <f>IF(P881="","",(P881+T880)*(1+((1+'Retirement Calculator'!$B$58)^(1/12)-1)))</f>
        <v/>
      </c>
      <c r="U881" s="71"/>
      <c r="V881" s="99"/>
      <c r="W881" s="108" t="str">
        <f>IF(U881="","",(U881+W880)*(1+((1+'Retirement Calculator'!$C$65)^(1/12)-1)))</f>
        <v/>
      </c>
      <c r="X881" s="73">
        <f t="shared" si="260"/>
        <v>0</v>
      </c>
      <c r="Y881" s="83" t="str">
        <f>IF(ISERROR(B881),"",SUM($X$5:X881))</f>
        <v/>
      </c>
      <c r="Z881" s="73">
        <f t="shared" si="261"/>
        <v>0</v>
      </c>
      <c r="AA881" s="83" t="str">
        <f>IF(ISERROR(B881),"",IF(Z881=0,NA(),SUM($Z$5:Z881)))</f>
        <v/>
      </c>
      <c r="AB881" s="83">
        <f t="shared" si="262"/>
        <v>0</v>
      </c>
      <c r="AC881" s="83" t="str">
        <f>IF(ISERROR(B881),"",IF(AB881=0,NA(),SUM($AB$5:AB881)))</f>
        <v/>
      </c>
      <c r="AD881" s="68" t="str">
        <f>IF(ISERROR(AI881),"",IF(AG881=AG880+1,AD880*(1+'Retirement Calculator'!$B$6),AD880))</f>
        <v/>
      </c>
      <c r="AE881" s="135"/>
      <c r="AF881" s="83" t="str">
        <f>IF(AE881="","",NPER((1+'Retirement Calculator'!$B$15)/(1+'Retirement Calculator'!$B$14)-1,-12*AE881,AA881,,1))</f>
        <v/>
      </c>
      <c r="AG881" s="129" t="str">
        <f t="shared" si="266"/>
        <v/>
      </c>
      <c r="AH881" s="43" t="e">
        <f t="shared" si="267"/>
        <v>#N/A</v>
      </c>
      <c r="AI881" s="43" t="e">
        <f>IF(AI880&lt;'Retirement Calculator'!$B$68,AI880+1,NA())</f>
        <v>#N/A</v>
      </c>
      <c r="AJ881" s="47" t="str">
        <f>IF(ISERROR(AI881),"",IF(AG881=AG880+1,AJ880*(1+'Retirement Calculator'!$B$67),AJ880))</f>
        <v/>
      </c>
      <c r="AK881" s="43" t="e">
        <f>IF(ISERROR(AJ881),"",FV((1+'Retirement Calculator'!$B$56)^(1/12)-1,AI881,-AJ881,,0))</f>
        <v>#N/A</v>
      </c>
      <c r="AL881" s="47">
        <f>SUM($AJ$5:AJ881)</f>
        <v>15743347.467671828</v>
      </c>
      <c r="AN881" s="43" t="str">
        <f>IF(C881="","",SUM($C$5:C881))</f>
        <v/>
      </c>
      <c r="AP881" s="43" t="str">
        <f t="shared" si="268"/>
        <v/>
      </c>
      <c r="AQ881" s="43" t="e">
        <f t="shared" si="269"/>
        <v>#N/A</v>
      </c>
      <c r="AR881" s="43" t="e">
        <f>IF(AR880&lt;'Retirement Calculator'!$B$68,AR880+1,NA())</f>
        <v>#N/A</v>
      </c>
      <c r="AS881" s="45" t="str">
        <f>IF(ISERROR(AR881),"",IF(AP881=AP880+1,AS880*(1+'Retirement Calculator'!$B$67),AS880))</f>
        <v/>
      </c>
      <c r="AT881" s="43" t="e">
        <f>IF(ISERROR(AS881),"",FV((1+'Retirement Calculator'!$B$57)^(1/12)-1,AR881,-AS881,,0))</f>
        <v>#N/A</v>
      </c>
      <c r="AU881" s="47" t="e">
        <f>SUM($AJ$5:AS881)</f>
        <v>#N/A</v>
      </c>
      <c r="AW881" s="43" t="str">
        <f>IF(I881="","",SUM($I$5:I881))</f>
        <v/>
      </c>
      <c r="AY881" s="43" t="str">
        <f t="shared" si="270"/>
        <v/>
      </c>
      <c r="AZ881" s="43" t="e">
        <f t="shared" si="271"/>
        <v>#N/A</v>
      </c>
      <c r="BA881" s="43" t="e">
        <f>IF(BA880&lt;'Retirement Calculator'!$B$68,BA880+1,NA())</f>
        <v>#N/A</v>
      </c>
      <c r="BB881" s="45" t="str">
        <f>IF(ISERROR(BA881),"",IF(AY881=AY880+1,BB880*(1+'Retirement Calculator'!$B$67),BB880))</f>
        <v/>
      </c>
      <c r="BC881" s="43" t="e">
        <f>IF(ISERROR(BB881),"",FV((1+'Retirement Calculator'!$B$58)^(1/12)-1,BA881,-BB881,,0))</f>
        <v>#N/A</v>
      </c>
      <c r="BD881" s="47" t="e">
        <f>SUM($AJ$5:BB881)</f>
        <v>#N/A</v>
      </c>
      <c r="BF881" s="43" t="str">
        <f>IF(O881="","",SUM($O$5:O881))</f>
        <v/>
      </c>
      <c r="BH881" s="43" t="str">
        <f t="shared" si="272"/>
        <v/>
      </c>
      <c r="BI881" s="43" t="e">
        <f t="shared" si="273"/>
        <v>#N/A</v>
      </c>
      <c r="BJ881" s="43" t="e">
        <f>IF(BJ880&lt;'Retirement Calculator'!$B$68,BJ880+1,NA())</f>
        <v>#N/A</v>
      </c>
      <c r="BM881" s="43" t="str">
        <f t="shared" si="274"/>
        <v/>
      </c>
      <c r="BN881" s="43" t="e">
        <f t="shared" si="275"/>
        <v>#N/A</v>
      </c>
      <c r="BO881" s="43" t="e">
        <f>IF(BO880&lt;'Retirement Calculator'!$B$68,BO880+1,NA())</f>
        <v>#N/A</v>
      </c>
      <c r="BR881" s="43" t="str">
        <f t="shared" si="276"/>
        <v/>
      </c>
      <c r="BS881" s="43" t="e">
        <f t="shared" si="277"/>
        <v>#N/A</v>
      </c>
      <c r="BT881" s="43" t="e">
        <f>IF(BT880&lt;'Retirement Calculator'!$B$68,BT880+1,NA())</f>
        <v>#N/A</v>
      </c>
      <c r="BW881" s="43" t="str">
        <f t="shared" si="278"/>
        <v/>
      </c>
      <c r="BX881" s="43" t="e">
        <f t="shared" si="279"/>
        <v>#N/A</v>
      </c>
      <c r="BY881" s="43" t="e">
        <f>IF(BY880&lt;'Retirement Calculator'!$B$68,BY880+1,NA())</f>
        <v>#N/A</v>
      </c>
    </row>
    <row r="882" spans="1:77">
      <c r="A882" s="44"/>
      <c r="B882" s="12" t="e">
        <f xml:space="preserve"> IF(ISERROR(F882),NA(),AI882)</f>
        <v>#N/A</v>
      </c>
      <c r="C882" s="71"/>
      <c r="D882" s="104"/>
      <c r="E882" s="99"/>
      <c r="F882" s="102" t="e">
        <f t="shared" si="263"/>
        <v>#N/A</v>
      </c>
      <c r="G882" s="103" t="str">
        <f>IF(D882="","",(D882+G881)*(1+((1+'Retirement Calculator'!$B$56)^(1/12)-1)))</f>
        <v/>
      </c>
      <c r="H882" s="55" t="str">
        <f>IF(C882="","",FV((1+'Retirement Calculator'!$B$56)^(1/12)-1,AI882,-C882,,0))</f>
        <v/>
      </c>
      <c r="I882" s="71"/>
      <c r="J882" s="99"/>
      <c r="K882" s="99"/>
      <c r="L882" s="102" t="e">
        <f t="shared" si="264"/>
        <v>#N/A</v>
      </c>
      <c r="M882" s="12" t="str">
        <f>IF(I882="","",FV((1+'Retirement Calculator'!$B$57)^(1/12)-1,AR882,-I882,,0))</f>
        <v/>
      </c>
      <c r="N882" s="12" t="str">
        <f>IF(J882="","",(J882+N881)*(1+((1+'Retirement Calculator'!$B$57)^(1/12)-1)))</f>
        <v/>
      </c>
      <c r="O882" s="71"/>
      <c r="P882" s="71"/>
      <c r="Q882" s="99"/>
      <c r="R882" s="69" t="e">
        <f t="shared" si="265"/>
        <v>#N/A</v>
      </c>
      <c r="S882" s="12" t="str">
        <f>IF(O882="","",FV((1+'Retirement Calculator'!$B$58)^(1/12)-1,BA882,-O882,,0))</f>
        <v/>
      </c>
      <c r="T882" s="43" t="str">
        <f>IF(P882="","",(P882+T881)*(1+((1+'Retirement Calculator'!$B$58)^(1/12)-1)))</f>
        <v/>
      </c>
      <c r="U882" s="71"/>
      <c r="V882" s="99"/>
      <c r="W882" s="108" t="str">
        <f>IF(U882="","",(U882+W881)*(1+((1+'Retirement Calculator'!$C$65)^(1/12)-1)))</f>
        <v/>
      </c>
      <c r="X882" s="73">
        <f t="shared" si="260"/>
        <v>0</v>
      </c>
      <c r="Y882" s="83" t="str">
        <f>IF(ISERROR(B882),"",SUM($X$5:X882))</f>
        <v/>
      </c>
      <c r="Z882" s="73">
        <f t="shared" si="261"/>
        <v>0</v>
      </c>
      <c r="AA882" s="83" t="str">
        <f>IF(ISERROR(B882),"",IF(Z882=0,NA(),SUM($Z$5:Z882)))</f>
        <v/>
      </c>
      <c r="AB882" s="83">
        <f t="shared" si="262"/>
        <v>0</v>
      </c>
      <c r="AC882" s="83" t="str">
        <f>IF(ISERROR(B882),"",IF(AB882=0,NA(),SUM($AB$5:AB882)))</f>
        <v/>
      </c>
      <c r="AD882" s="68" t="str">
        <f>IF(ISERROR(AI882),"",IF(AG882=AG881+1,AD881*(1+'Retirement Calculator'!$B$6),AD881))</f>
        <v/>
      </c>
      <c r="AE882" s="135"/>
      <c r="AF882" s="83" t="str">
        <f>IF(AE882="","",NPER((1+'Retirement Calculator'!$B$15)/(1+'Retirement Calculator'!$B$14)-1,-12*AE882,AA882,,1))</f>
        <v/>
      </c>
      <c r="AG882" s="129" t="str">
        <f t="shared" si="266"/>
        <v/>
      </c>
      <c r="AH882" s="43" t="e">
        <f t="shared" si="267"/>
        <v>#N/A</v>
      </c>
      <c r="AI882" s="43" t="e">
        <f>IF(AI881&lt;'Retirement Calculator'!$B$68,AI881+1,NA())</f>
        <v>#N/A</v>
      </c>
      <c r="AJ882" s="47" t="str">
        <f>IF(ISERROR(AI882),"",IF(AG882=AG881+1,AJ881*(1+'Retirement Calculator'!$B$67),AJ881))</f>
        <v/>
      </c>
      <c r="AK882" s="43" t="e">
        <f>IF(ISERROR(AJ882),"",FV((1+'Retirement Calculator'!$B$56)^(1/12)-1,AI882,-AJ882,,0))</f>
        <v>#N/A</v>
      </c>
      <c r="AL882" s="47">
        <f>SUM($AJ$5:AJ882)</f>
        <v>15743347.467671828</v>
      </c>
      <c r="AN882" s="43" t="str">
        <f>IF(C882="","",SUM($C$5:C882))</f>
        <v/>
      </c>
      <c r="AP882" s="43" t="str">
        <f t="shared" si="268"/>
        <v/>
      </c>
      <c r="AQ882" s="43" t="e">
        <f t="shared" si="269"/>
        <v>#N/A</v>
      </c>
      <c r="AR882" s="43" t="e">
        <f>IF(AR881&lt;'Retirement Calculator'!$B$68,AR881+1,NA())</f>
        <v>#N/A</v>
      </c>
      <c r="AS882" s="45" t="str">
        <f>IF(ISERROR(AR882),"",IF(AP882=AP881+1,AS881*(1+'Retirement Calculator'!$B$67),AS881))</f>
        <v/>
      </c>
      <c r="AT882" s="43" t="e">
        <f>IF(ISERROR(AS882),"",FV((1+'Retirement Calculator'!$B$57)^(1/12)-1,AR882,-AS882,,0))</f>
        <v>#N/A</v>
      </c>
      <c r="AU882" s="47" t="e">
        <f>SUM($AJ$5:AS882)</f>
        <v>#N/A</v>
      </c>
      <c r="AW882" s="43" t="str">
        <f>IF(I882="","",SUM($I$5:I882))</f>
        <v/>
      </c>
      <c r="AY882" s="43" t="str">
        <f t="shared" si="270"/>
        <v/>
      </c>
      <c r="AZ882" s="43" t="e">
        <f t="shared" si="271"/>
        <v>#N/A</v>
      </c>
      <c r="BA882" s="43" t="e">
        <f>IF(BA881&lt;'Retirement Calculator'!$B$68,BA881+1,NA())</f>
        <v>#N/A</v>
      </c>
      <c r="BB882" s="45" t="str">
        <f>IF(ISERROR(BA882),"",IF(AY882=AY881+1,BB881*(1+'Retirement Calculator'!$B$67),BB881))</f>
        <v/>
      </c>
      <c r="BC882" s="43" t="e">
        <f>IF(ISERROR(BB882),"",FV((1+'Retirement Calculator'!$B$58)^(1/12)-1,BA882,-BB882,,0))</f>
        <v>#N/A</v>
      </c>
      <c r="BD882" s="47" t="e">
        <f>SUM($AJ$5:BB882)</f>
        <v>#N/A</v>
      </c>
      <c r="BF882" s="43" t="str">
        <f>IF(O882="","",SUM($O$5:O882))</f>
        <v/>
      </c>
      <c r="BH882" s="43" t="str">
        <f t="shared" si="272"/>
        <v/>
      </c>
      <c r="BI882" s="43" t="e">
        <f t="shared" si="273"/>
        <v>#N/A</v>
      </c>
      <c r="BJ882" s="43" t="e">
        <f>IF(BJ881&lt;'Retirement Calculator'!$B$68,BJ881+1,NA())</f>
        <v>#N/A</v>
      </c>
      <c r="BM882" s="43" t="str">
        <f t="shared" si="274"/>
        <v/>
      </c>
      <c r="BN882" s="43" t="e">
        <f t="shared" si="275"/>
        <v>#N/A</v>
      </c>
      <c r="BO882" s="43" t="e">
        <f>IF(BO881&lt;'Retirement Calculator'!$B$68,BO881+1,NA())</f>
        <v>#N/A</v>
      </c>
      <c r="BR882" s="43" t="str">
        <f t="shared" si="276"/>
        <v/>
      </c>
      <c r="BS882" s="43" t="e">
        <f t="shared" si="277"/>
        <v>#N/A</v>
      </c>
      <c r="BT882" s="43" t="e">
        <f>IF(BT881&lt;'Retirement Calculator'!$B$68,BT881+1,NA())</f>
        <v>#N/A</v>
      </c>
      <c r="BW882" s="43" t="str">
        <f t="shared" si="278"/>
        <v/>
      </c>
      <c r="BX882" s="43" t="e">
        <f t="shared" si="279"/>
        <v>#N/A</v>
      </c>
      <c r="BY882" s="43" t="e">
        <f>IF(BY881&lt;'Retirement Calculator'!$B$68,BY881+1,NA())</f>
        <v>#N/A</v>
      </c>
    </row>
    <row r="883" spans="1:77">
      <c r="A883" s="44"/>
      <c r="B883" s="12" t="e">
        <f xml:space="preserve"> IF(ISERROR(F883),NA(),AI883)</f>
        <v>#N/A</v>
      </c>
      <c r="C883" s="71"/>
      <c r="D883" s="104"/>
      <c r="E883" s="99"/>
      <c r="F883" s="102" t="e">
        <f t="shared" si="263"/>
        <v>#N/A</v>
      </c>
      <c r="G883" s="103" t="str">
        <f>IF(D883="","",(D883+G882)*(1+((1+'Retirement Calculator'!$B$56)^(1/12)-1)))</f>
        <v/>
      </c>
      <c r="H883" s="55" t="str">
        <f>IF(C883="","",FV((1+'Retirement Calculator'!$B$56)^(1/12)-1,AI883,-C883,,0))</f>
        <v/>
      </c>
      <c r="I883" s="71"/>
      <c r="J883" s="99"/>
      <c r="K883" s="99"/>
      <c r="L883" s="102" t="e">
        <f t="shared" si="264"/>
        <v>#N/A</v>
      </c>
      <c r="M883" s="12" t="str">
        <f>IF(I883="","",FV((1+'Retirement Calculator'!$B$57)^(1/12)-1,AR883,-I883,,0))</f>
        <v/>
      </c>
      <c r="N883" s="12" t="str">
        <f>IF(J883="","",(J883+N882)*(1+((1+'Retirement Calculator'!$B$57)^(1/12)-1)))</f>
        <v/>
      </c>
      <c r="O883" s="71"/>
      <c r="P883" s="71"/>
      <c r="Q883" s="99"/>
      <c r="R883" s="69" t="e">
        <f t="shared" si="265"/>
        <v>#N/A</v>
      </c>
      <c r="S883" s="12" t="str">
        <f>IF(O883="","",FV((1+'Retirement Calculator'!$B$58)^(1/12)-1,BA883,-O883,,0))</f>
        <v/>
      </c>
      <c r="T883" s="43" t="str">
        <f>IF(P883="","",(P883+T882)*(1+((1+'Retirement Calculator'!$B$58)^(1/12)-1)))</f>
        <v/>
      </c>
      <c r="U883" s="71"/>
      <c r="V883" s="99"/>
      <c r="W883" s="108" t="str">
        <f>IF(U883="","",(U883+W882)*(1+((1+'Retirement Calculator'!$C$65)^(1/12)-1)))</f>
        <v/>
      </c>
      <c r="X883" s="73">
        <f t="shared" si="260"/>
        <v>0</v>
      </c>
      <c r="Y883" s="83" t="str">
        <f>IF(ISERROR(B883),"",SUM($X$5:X883))</f>
        <v/>
      </c>
      <c r="Z883" s="73">
        <f t="shared" si="261"/>
        <v>0</v>
      </c>
      <c r="AA883" s="83" t="str">
        <f>IF(ISERROR(B883),"",IF(Z883=0,NA(),SUM($Z$5:Z883)))</f>
        <v/>
      </c>
      <c r="AB883" s="83">
        <f t="shared" si="262"/>
        <v>0</v>
      </c>
      <c r="AC883" s="83" t="str">
        <f>IF(ISERROR(B883),"",IF(AB883=0,NA(),SUM($AB$5:AB883)))</f>
        <v/>
      </c>
      <c r="AD883" s="68" t="str">
        <f>IF(ISERROR(AI883),"",IF(AG883=AG882+1,AD882*(1+'Retirement Calculator'!$B$6),AD882))</f>
        <v/>
      </c>
      <c r="AE883" s="135"/>
      <c r="AF883" s="83" t="str">
        <f>IF(AE883="","",NPER((1+'Retirement Calculator'!$B$15)/(1+'Retirement Calculator'!$B$14)-1,-12*AE883,AA883,,1))</f>
        <v/>
      </c>
      <c r="AG883" s="129" t="str">
        <f t="shared" si="266"/>
        <v/>
      </c>
      <c r="AH883" s="43" t="e">
        <f t="shared" si="267"/>
        <v>#N/A</v>
      </c>
      <c r="AI883" s="43" t="e">
        <f>IF(AI882&lt;'Retirement Calculator'!$B$68,AI882+1,NA())</f>
        <v>#N/A</v>
      </c>
      <c r="AJ883" s="47" t="str">
        <f>IF(ISERROR(AI883),"",IF(AG883=AG882+1,AJ882*(1+'Retirement Calculator'!$B$67),AJ882))</f>
        <v/>
      </c>
      <c r="AK883" s="43" t="e">
        <f>IF(ISERROR(AJ883),"",FV((1+'Retirement Calculator'!$B$56)^(1/12)-1,AI883,-AJ883,,0))</f>
        <v>#N/A</v>
      </c>
      <c r="AL883" s="47">
        <f>SUM($AJ$5:AJ883)</f>
        <v>15743347.467671828</v>
      </c>
      <c r="AN883" s="43" t="str">
        <f>IF(C883="","",SUM($C$5:C883))</f>
        <v/>
      </c>
      <c r="AP883" s="43" t="str">
        <f t="shared" si="268"/>
        <v/>
      </c>
      <c r="AQ883" s="43" t="e">
        <f t="shared" si="269"/>
        <v>#N/A</v>
      </c>
      <c r="AR883" s="43" t="e">
        <f>IF(AR882&lt;'Retirement Calculator'!$B$68,AR882+1,NA())</f>
        <v>#N/A</v>
      </c>
      <c r="AS883" s="45" t="str">
        <f>IF(ISERROR(AR883),"",IF(AP883=AP882+1,AS882*(1+'Retirement Calculator'!$B$67),AS882))</f>
        <v/>
      </c>
      <c r="AT883" s="43" t="e">
        <f>IF(ISERROR(AS883),"",FV((1+'Retirement Calculator'!$B$57)^(1/12)-1,AR883,-AS883,,0))</f>
        <v>#N/A</v>
      </c>
      <c r="AU883" s="47" t="e">
        <f>SUM($AJ$5:AS883)</f>
        <v>#N/A</v>
      </c>
      <c r="AW883" s="43" t="str">
        <f>IF(I883="","",SUM($I$5:I883))</f>
        <v/>
      </c>
      <c r="AY883" s="43" t="str">
        <f t="shared" si="270"/>
        <v/>
      </c>
      <c r="AZ883" s="43" t="e">
        <f t="shared" si="271"/>
        <v>#N/A</v>
      </c>
      <c r="BA883" s="43" t="e">
        <f>IF(BA882&lt;'Retirement Calculator'!$B$68,BA882+1,NA())</f>
        <v>#N/A</v>
      </c>
      <c r="BB883" s="45" t="str">
        <f>IF(ISERROR(BA883),"",IF(AY883=AY882+1,BB882*(1+'Retirement Calculator'!$B$67),BB882))</f>
        <v/>
      </c>
      <c r="BC883" s="43" t="e">
        <f>IF(ISERROR(BB883),"",FV((1+'Retirement Calculator'!$B$58)^(1/12)-1,BA883,-BB883,,0))</f>
        <v>#N/A</v>
      </c>
      <c r="BD883" s="47" t="e">
        <f>SUM($AJ$5:BB883)</f>
        <v>#N/A</v>
      </c>
      <c r="BF883" s="43" t="str">
        <f>IF(O883="","",SUM($O$5:O883))</f>
        <v/>
      </c>
      <c r="BH883" s="43" t="str">
        <f t="shared" si="272"/>
        <v/>
      </c>
      <c r="BI883" s="43" t="e">
        <f t="shared" si="273"/>
        <v>#N/A</v>
      </c>
      <c r="BJ883" s="43" t="e">
        <f>IF(BJ882&lt;'Retirement Calculator'!$B$68,BJ882+1,NA())</f>
        <v>#N/A</v>
      </c>
      <c r="BM883" s="43" t="str">
        <f t="shared" si="274"/>
        <v/>
      </c>
      <c r="BN883" s="43" t="e">
        <f t="shared" si="275"/>
        <v>#N/A</v>
      </c>
      <c r="BO883" s="43" t="e">
        <f>IF(BO882&lt;'Retirement Calculator'!$B$68,BO882+1,NA())</f>
        <v>#N/A</v>
      </c>
      <c r="BR883" s="43" t="str">
        <f t="shared" si="276"/>
        <v/>
      </c>
      <c r="BS883" s="43" t="e">
        <f t="shared" si="277"/>
        <v>#N/A</v>
      </c>
      <c r="BT883" s="43" t="e">
        <f>IF(BT882&lt;'Retirement Calculator'!$B$68,BT882+1,NA())</f>
        <v>#N/A</v>
      </c>
      <c r="BW883" s="43" t="str">
        <f t="shared" si="278"/>
        <v/>
      </c>
      <c r="BX883" s="43" t="e">
        <f t="shared" si="279"/>
        <v>#N/A</v>
      </c>
      <c r="BY883" s="43" t="e">
        <f>IF(BY882&lt;'Retirement Calculator'!$B$68,BY882+1,NA())</f>
        <v>#N/A</v>
      </c>
    </row>
    <row r="884" spans="1:77">
      <c r="A884" s="44"/>
      <c r="B884" s="12" t="e">
        <f xml:space="preserve"> IF(ISERROR(F884),NA(),AI884)</f>
        <v>#N/A</v>
      </c>
      <c r="C884" s="71"/>
      <c r="D884" s="104"/>
      <c r="E884" s="99"/>
      <c r="F884" s="102" t="e">
        <f t="shared" si="263"/>
        <v>#N/A</v>
      </c>
      <c r="G884" s="103" t="str">
        <f>IF(D884="","",(D884+G883)*(1+((1+'Retirement Calculator'!$B$56)^(1/12)-1)))</f>
        <v/>
      </c>
      <c r="H884" s="55" t="str">
        <f>IF(C884="","",FV((1+'Retirement Calculator'!$B$56)^(1/12)-1,AI884,-C884,,0))</f>
        <v/>
      </c>
      <c r="I884" s="71"/>
      <c r="J884" s="99"/>
      <c r="K884" s="99"/>
      <c r="L884" s="102" t="e">
        <f t="shared" si="264"/>
        <v>#N/A</v>
      </c>
      <c r="M884" s="12" t="str">
        <f>IF(I884="","",FV((1+'Retirement Calculator'!$B$57)^(1/12)-1,AR884,-I884,,0))</f>
        <v/>
      </c>
      <c r="N884" s="12" t="str">
        <f>IF(J884="","",(J884+N883)*(1+((1+'Retirement Calculator'!$B$57)^(1/12)-1)))</f>
        <v/>
      </c>
      <c r="O884" s="71"/>
      <c r="P884" s="71"/>
      <c r="Q884" s="99"/>
      <c r="R884" s="69" t="e">
        <f t="shared" si="265"/>
        <v>#N/A</v>
      </c>
      <c r="S884" s="12" t="str">
        <f>IF(O884="","",FV((1+'Retirement Calculator'!$B$58)^(1/12)-1,BA884,-O884,,0))</f>
        <v/>
      </c>
      <c r="T884" s="43" t="str">
        <f>IF(P884="","",(P884+T883)*(1+((1+'Retirement Calculator'!$B$58)^(1/12)-1)))</f>
        <v/>
      </c>
      <c r="U884" s="71"/>
      <c r="V884" s="99"/>
      <c r="W884" s="108" t="str">
        <f>IF(U884="","",(U884+W883)*(1+((1+'Retirement Calculator'!$C$65)^(1/12)-1)))</f>
        <v/>
      </c>
      <c r="X884" s="73">
        <f t="shared" si="260"/>
        <v>0</v>
      </c>
      <c r="Y884" s="83" t="str">
        <f>IF(ISERROR(B884),"",SUM($X$5:X884))</f>
        <v/>
      </c>
      <c r="Z884" s="73">
        <f t="shared" si="261"/>
        <v>0</v>
      </c>
      <c r="AA884" s="83" t="str">
        <f>IF(ISERROR(B884),"",IF(Z884=0,NA(),SUM($Z$5:Z884)))</f>
        <v/>
      </c>
      <c r="AB884" s="83">
        <f t="shared" si="262"/>
        <v>0</v>
      </c>
      <c r="AC884" s="83" t="str">
        <f>IF(ISERROR(B884),"",IF(AB884=0,NA(),SUM($AB$5:AB884)))</f>
        <v/>
      </c>
      <c r="AD884" s="68" t="str">
        <f>IF(ISERROR(AI884),"",IF(AG884=AG883+1,AD883*(1+'Retirement Calculator'!$B$6),AD883))</f>
        <v/>
      </c>
      <c r="AE884" s="135"/>
      <c r="AF884" s="83" t="str">
        <f>IF(AE884="","",NPER((1+'Retirement Calculator'!$B$15)/(1+'Retirement Calculator'!$B$14)-1,-12*AE884,AA884,,1))</f>
        <v/>
      </c>
      <c r="AG884" s="129" t="str">
        <f t="shared" si="266"/>
        <v/>
      </c>
      <c r="AH884" s="43" t="e">
        <f t="shared" si="267"/>
        <v>#N/A</v>
      </c>
      <c r="AI884" s="43" t="e">
        <f>IF(AI883&lt;'Retirement Calculator'!$B$68,AI883+1,NA())</f>
        <v>#N/A</v>
      </c>
      <c r="AJ884" s="47" t="str">
        <f>IF(ISERROR(AI884),"",IF(AG884=AG883+1,AJ883*(1+'Retirement Calculator'!$B$67),AJ883))</f>
        <v/>
      </c>
      <c r="AK884" s="43" t="e">
        <f>IF(ISERROR(AJ884),"",FV((1+'Retirement Calculator'!$B$56)^(1/12)-1,AI884,-AJ884,,0))</f>
        <v>#N/A</v>
      </c>
      <c r="AL884" s="47">
        <f>SUM($AJ$5:AJ884)</f>
        <v>15743347.467671828</v>
      </c>
      <c r="AN884" s="43" t="str">
        <f>IF(C884="","",SUM($C$5:C884))</f>
        <v/>
      </c>
      <c r="AP884" s="43" t="str">
        <f t="shared" si="268"/>
        <v/>
      </c>
      <c r="AQ884" s="43" t="e">
        <f t="shared" si="269"/>
        <v>#N/A</v>
      </c>
      <c r="AR884" s="43" t="e">
        <f>IF(AR883&lt;'Retirement Calculator'!$B$68,AR883+1,NA())</f>
        <v>#N/A</v>
      </c>
      <c r="AS884" s="45" t="str">
        <f>IF(ISERROR(AR884),"",IF(AP884=AP883+1,AS883*(1+'Retirement Calculator'!$B$67),AS883))</f>
        <v/>
      </c>
      <c r="AT884" s="43" t="e">
        <f>IF(ISERROR(AS884),"",FV((1+'Retirement Calculator'!$B$57)^(1/12)-1,AR884,-AS884,,0))</f>
        <v>#N/A</v>
      </c>
      <c r="AU884" s="47" t="e">
        <f>SUM($AJ$5:AS884)</f>
        <v>#N/A</v>
      </c>
      <c r="AW884" s="43" t="str">
        <f>IF(I884="","",SUM($I$5:I884))</f>
        <v/>
      </c>
      <c r="AY884" s="43" t="str">
        <f t="shared" si="270"/>
        <v/>
      </c>
      <c r="AZ884" s="43" t="e">
        <f t="shared" si="271"/>
        <v>#N/A</v>
      </c>
      <c r="BA884" s="43" t="e">
        <f>IF(BA883&lt;'Retirement Calculator'!$B$68,BA883+1,NA())</f>
        <v>#N/A</v>
      </c>
      <c r="BB884" s="45" t="str">
        <f>IF(ISERROR(BA884),"",IF(AY884=AY883+1,BB883*(1+'Retirement Calculator'!$B$67),BB883))</f>
        <v/>
      </c>
      <c r="BC884" s="43" t="e">
        <f>IF(ISERROR(BB884),"",FV((1+'Retirement Calculator'!$B$58)^(1/12)-1,BA884,-BB884,,0))</f>
        <v>#N/A</v>
      </c>
      <c r="BD884" s="47" t="e">
        <f>SUM($AJ$5:BB884)</f>
        <v>#N/A</v>
      </c>
      <c r="BF884" s="43" t="str">
        <f>IF(O884="","",SUM($O$5:O884))</f>
        <v/>
      </c>
      <c r="BH884" s="43" t="str">
        <f t="shared" si="272"/>
        <v/>
      </c>
      <c r="BI884" s="43" t="e">
        <f t="shared" si="273"/>
        <v>#N/A</v>
      </c>
      <c r="BJ884" s="43" t="e">
        <f>IF(BJ883&lt;'Retirement Calculator'!$B$68,BJ883+1,NA())</f>
        <v>#N/A</v>
      </c>
      <c r="BM884" s="43" t="str">
        <f t="shared" si="274"/>
        <v/>
      </c>
      <c r="BN884" s="43" t="e">
        <f t="shared" si="275"/>
        <v>#N/A</v>
      </c>
      <c r="BO884" s="43" t="e">
        <f>IF(BO883&lt;'Retirement Calculator'!$B$68,BO883+1,NA())</f>
        <v>#N/A</v>
      </c>
      <c r="BR884" s="43" t="str">
        <f t="shared" si="276"/>
        <v/>
      </c>
      <c r="BS884" s="43" t="e">
        <f t="shared" si="277"/>
        <v>#N/A</v>
      </c>
      <c r="BT884" s="43" t="e">
        <f>IF(BT883&lt;'Retirement Calculator'!$B$68,BT883+1,NA())</f>
        <v>#N/A</v>
      </c>
      <c r="BW884" s="43" t="str">
        <f t="shared" si="278"/>
        <v/>
      </c>
      <c r="BX884" s="43" t="e">
        <f t="shared" si="279"/>
        <v>#N/A</v>
      </c>
      <c r="BY884" s="43" t="e">
        <f>IF(BY883&lt;'Retirement Calculator'!$B$68,BY883+1,NA())</f>
        <v>#N/A</v>
      </c>
    </row>
    <row r="885" spans="1:77">
      <c r="A885" s="44"/>
      <c r="B885" s="12" t="e">
        <f xml:space="preserve"> IF(ISERROR(F885),NA(),AI885)</f>
        <v>#N/A</v>
      </c>
      <c r="C885" s="71"/>
      <c r="D885" s="104"/>
      <c r="E885" s="99"/>
      <c r="F885" s="102" t="e">
        <f t="shared" si="263"/>
        <v>#N/A</v>
      </c>
      <c r="G885" s="103" t="str">
        <f>IF(D885="","",(D885+G884)*(1+((1+'Retirement Calculator'!$B$56)^(1/12)-1)))</f>
        <v/>
      </c>
      <c r="H885" s="55" t="str">
        <f>IF(C885="","",FV((1+'Retirement Calculator'!$B$56)^(1/12)-1,AI885,-C885,,0))</f>
        <v/>
      </c>
      <c r="I885" s="71"/>
      <c r="J885" s="99"/>
      <c r="K885" s="99"/>
      <c r="L885" s="102" t="e">
        <f t="shared" si="264"/>
        <v>#N/A</v>
      </c>
      <c r="M885" s="12" t="str">
        <f>IF(I885="","",FV((1+'Retirement Calculator'!$B$57)^(1/12)-1,AR885,-I885,,0))</f>
        <v/>
      </c>
      <c r="N885" s="12" t="str">
        <f>IF(J885="","",(J885+N884)*(1+((1+'Retirement Calculator'!$B$57)^(1/12)-1)))</f>
        <v/>
      </c>
      <c r="O885" s="71"/>
      <c r="P885" s="71"/>
      <c r="Q885" s="99"/>
      <c r="R885" s="69" t="e">
        <f t="shared" si="265"/>
        <v>#N/A</v>
      </c>
      <c r="S885" s="12" t="str">
        <f>IF(O885="","",FV((1+'Retirement Calculator'!$B$58)^(1/12)-1,BA885,-O885,,0))</f>
        <v/>
      </c>
      <c r="T885" s="43" t="str">
        <f>IF(P885="","",(P885+T884)*(1+((1+'Retirement Calculator'!$B$58)^(1/12)-1)))</f>
        <v/>
      </c>
      <c r="U885" s="71"/>
      <c r="V885" s="99"/>
      <c r="W885" s="108" t="str">
        <f>IF(U885="","",(U885+W884)*(1+((1+'Retirement Calculator'!$C$65)^(1/12)-1)))</f>
        <v/>
      </c>
      <c r="X885" s="73">
        <f t="shared" si="260"/>
        <v>0</v>
      </c>
      <c r="Y885" s="83" t="str">
        <f>IF(ISERROR(B885),"",SUM($X$5:X885))</f>
        <v/>
      </c>
      <c r="Z885" s="73">
        <f t="shared" si="261"/>
        <v>0</v>
      </c>
      <c r="AA885" s="83" t="str">
        <f>IF(ISERROR(B885),"",IF(Z885=0,NA(),SUM($Z$5:Z885)))</f>
        <v/>
      </c>
      <c r="AB885" s="83">
        <f t="shared" si="262"/>
        <v>0</v>
      </c>
      <c r="AC885" s="83" t="str">
        <f>IF(ISERROR(B885),"",IF(AB885=0,NA(),SUM($AB$5:AB885)))</f>
        <v/>
      </c>
      <c r="AD885" s="68" t="str">
        <f>IF(ISERROR(AI885),"",IF(AG885=AG884+1,AD884*(1+'Retirement Calculator'!$B$6),AD884))</f>
        <v/>
      </c>
      <c r="AE885" s="135"/>
      <c r="AF885" s="83" t="str">
        <f>IF(AE885="","",NPER((1+'Retirement Calculator'!$B$15)/(1+'Retirement Calculator'!$B$14)-1,-12*AE885,AA885,,1))</f>
        <v/>
      </c>
      <c r="AG885" s="129" t="str">
        <f t="shared" si="266"/>
        <v/>
      </c>
      <c r="AH885" s="43" t="e">
        <f t="shared" si="267"/>
        <v>#N/A</v>
      </c>
      <c r="AI885" s="43" t="e">
        <f>IF(AI884&lt;'Retirement Calculator'!$B$68,AI884+1,NA())</f>
        <v>#N/A</v>
      </c>
      <c r="AJ885" s="47" t="str">
        <f>IF(ISERROR(AI885),"",IF(AG885=AG884+1,AJ884*(1+'Retirement Calculator'!$B$67),AJ884))</f>
        <v/>
      </c>
      <c r="AK885" s="43" t="e">
        <f>IF(ISERROR(AJ885),"",FV((1+'Retirement Calculator'!$B$56)^(1/12)-1,AI885,-AJ885,,0))</f>
        <v>#N/A</v>
      </c>
      <c r="AL885" s="47">
        <f>SUM($AJ$5:AJ885)</f>
        <v>15743347.467671828</v>
      </c>
      <c r="AN885" s="43" t="str">
        <f>IF(C885="","",SUM($C$5:C885))</f>
        <v/>
      </c>
      <c r="AP885" s="43" t="str">
        <f t="shared" si="268"/>
        <v/>
      </c>
      <c r="AQ885" s="43" t="e">
        <f t="shared" si="269"/>
        <v>#N/A</v>
      </c>
      <c r="AR885" s="43" t="e">
        <f>IF(AR884&lt;'Retirement Calculator'!$B$68,AR884+1,NA())</f>
        <v>#N/A</v>
      </c>
      <c r="AS885" s="45" t="str">
        <f>IF(ISERROR(AR885),"",IF(AP885=AP884+1,AS884*(1+'Retirement Calculator'!$B$67),AS884))</f>
        <v/>
      </c>
      <c r="AT885" s="43" t="e">
        <f>IF(ISERROR(AS885),"",FV((1+'Retirement Calculator'!$B$57)^(1/12)-1,AR885,-AS885,,0))</f>
        <v>#N/A</v>
      </c>
      <c r="AU885" s="47" t="e">
        <f>SUM($AJ$5:AS885)</f>
        <v>#N/A</v>
      </c>
      <c r="AW885" s="43" t="str">
        <f>IF(I885="","",SUM($I$5:I885))</f>
        <v/>
      </c>
      <c r="AY885" s="43" t="str">
        <f t="shared" si="270"/>
        <v/>
      </c>
      <c r="AZ885" s="43" t="e">
        <f t="shared" si="271"/>
        <v>#N/A</v>
      </c>
      <c r="BA885" s="43" t="e">
        <f>IF(BA884&lt;'Retirement Calculator'!$B$68,BA884+1,NA())</f>
        <v>#N/A</v>
      </c>
      <c r="BB885" s="45" t="str">
        <f>IF(ISERROR(BA885),"",IF(AY885=AY884+1,BB884*(1+'Retirement Calculator'!$B$67),BB884))</f>
        <v/>
      </c>
      <c r="BC885" s="43" t="e">
        <f>IF(ISERROR(BB885),"",FV((1+'Retirement Calculator'!$B$58)^(1/12)-1,BA885,-BB885,,0))</f>
        <v>#N/A</v>
      </c>
      <c r="BD885" s="47" t="e">
        <f>SUM($AJ$5:BB885)</f>
        <v>#N/A</v>
      </c>
      <c r="BF885" s="43" t="str">
        <f>IF(O885="","",SUM($O$5:O885))</f>
        <v/>
      </c>
      <c r="BH885" s="43" t="str">
        <f t="shared" si="272"/>
        <v/>
      </c>
      <c r="BI885" s="43" t="e">
        <f t="shared" si="273"/>
        <v>#N/A</v>
      </c>
      <c r="BJ885" s="43" t="e">
        <f>IF(BJ884&lt;'Retirement Calculator'!$B$68,BJ884+1,NA())</f>
        <v>#N/A</v>
      </c>
      <c r="BM885" s="43" t="str">
        <f t="shared" si="274"/>
        <v/>
      </c>
      <c r="BN885" s="43" t="e">
        <f t="shared" si="275"/>
        <v>#N/A</v>
      </c>
      <c r="BO885" s="43" t="e">
        <f>IF(BO884&lt;'Retirement Calculator'!$B$68,BO884+1,NA())</f>
        <v>#N/A</v>
      </c>
      <c r="BR885" s="43" t="str">
        <f t="shared" si="276"/>
        <v/>
      </c>
      <c r="BS885" s="43" t="e">
        <f t="shared" si="277"/>
        <v>#N/A</v>
      </c>
      <c r="BT885" s="43" t="e">
        <f>IF(BT884&lt;'Retirement Calculator'!$B$68,BT884+1,NA())</f>
        <v>#N/A</v>
      </c>
      <c r="BW885" s="43" t="str">
        <f t="shared" si="278"/>
        <v/>
      </c>
      <c r="BX885" s="43" t="e">
        <f t="shared" si="279"/>
        <v>#N/A</v>
      </c>
      <c r="BY885" s="43" t="e">
        <f>IF(BY884&lt;'Retirement Calculator'!$B$68,BY884+1,NA())</f>
        <v>#N/A</v>
      </c>
    </row>
    <row r="886" spans="1:77">
      <c r="A886" s="44"/>
      <c r="B886" s="12" t="e">
        <f xml:space="preserve"> IF(ISERROR(F886),NA(),AI886)</f>
        <v>#N/A</v>
      </c>
      <c r="C886" s="71"/>
      <c r="D886" s="104"/>
      <c r="E886" s="99"/>
      <c r="F886" s="102" t="e">
        <f t="shared" si="263"/>
        <v>#N/A</v>
      </c>
      <c r="G886" s="103" t="str">
        <f>IF(D886="","",(D886+G885)*(1+((1+'Retirement Calculator'!$B$56)^(1/12)-1)))</f>
        <v/>
      </c>
      <c r="H886" s="55" t="str">
        <f>IF(C886="","",FV((1+'Retirement Calculator'!$B$56)^(1/12)-1,AI886,-C886,,0))</f>
        <v/>
      </c>
      <c r="I886" s="71"/>
      <c r="J886" s="99"/>
      <c r="K886" s="99"/>
      <c r="L886" s="102" t="e">
        <f t="shared" si="264"/>
        <v>#N/A</v>
      </c>
      <c r="M886" s="12" t="str">
        <f>IF(I886="","",FV((1+'Retirement Calculator'!$B$57)^(1/12)-1,AR886,-I886,,0))</f>
        <v/>
      </c>
      <c r="N886" s="12" t="str">
        <f>IF(J886="","",(J886+N885)*(1+((1+'Retirement Calculator'!$B$57)^(1/12)-1)))</f>
        <v/>
      </c>
      <c r="O886" s="71"/>
      <c r="P886" s="71"/>
      <c r="Q886" s="99"/>
      <c r="R886" s="69" t="e">
        <f t="shared" si="265"/>
        <v>#N/A</v>
      </c>
      <c r="S886" s="12" t="str">
        <f>IF(O886="","",FV((1+'Retirement Calculator'!$B$58)^(1/12)-1,BA886,-O886,,0))</f>
        <v/>
      </c>
      <c r="T886" s="43" t="str">
        <f>IF(P886="","",(P886+T885)*(1+((1+'Retirement Calculator'!$B$58)^(1/12)-1)))</f>
        <v/>
      </c>
      <c r="U886" s="71"/>
      <c r="V886" s="99"/>
      <c r="W886" s="108" t="str">
        <f>IF(U886="","",(U886+W885)*(1+((1+'Retirement Calculator'!$C$65)^(1/12)-1)))</f>
        <v/>
      </c>
      <c r="X886" s="73">
        <f t="shared" si="260"/>
        <v>0</v>
      </c>
      <c r="Y886" s="83" t="str">
        <f>IF(ISERROR(B886),"",SUM($X$5:X886))</f>
        <v/>
      </c>
      <c r="Z886" s="73">
        <f t="shared" si="261"/>
        <v>0</v>
      </c>
      <c r="AA886" s="83" t="str">
        <f>IF(ISERROR(B886),"",IF(Z886=0,NA(),SUM($Z$5:Z886)))</f>
        <v/>
      </c>
      <c r="AB886" s="83">
        <f t="shared" si="262"/>
        <v>0</v>
      </c>
      <c r="AC886" s="83" t="str">
        <f>IF(ISERROR(B886),"",IF(AB886=0,NA(),SUM($AB$5:AB886)))</f>
        <v/>
      </c>
      <c r="AD886" s="68" t="str">
        <f>IF(ISERROR(AI886),"",IF(AG886=AG885+1,AD885*(1+'Retirement Calculator'!$B$6),AD885))</f>
        <v/>
      </c>
      <c r="AE886" s="135"/>
      <c r="AF886" s="83" t="str">
        <f>IF(AE886="","",NPER((1+'Retirement Calculator'!$B$15)/(1+'Retirement Calculator'!$B$14)-1,-12*AE886,AA886,,1))</f>
        <v/>
      </c>
      <c r="AG886" s="129" t="str">
        <f t="shared" si="266"/>
        <v/>
      </c>
      <c r="AH886" s="43" t="e">
        <f t="shared" si="267"/>
        <v>#N/A</v>
      </c>
      <c r="AI886" s="43" t="e">
        <f>IF(AI885&lt;'Retirement Calculator'!$B$68,AI885+1,NA())</f>
        <v>#N/A</v>
      </c>
      <c r="AJ886" s="47" t="str">
        <f>IF(ISERROR(AI886),"",IF(AG886=AG885+1,AJ885*(1+'Retirement Calculator'!$B$67),AJ885))</f>
        <v/>
      </c>
      <c r="AK886" s="43" t="e">
        <f>IF(ISERROR(AJ886),"",FV((1+'Retirement Calculator'!$B$56)^(1/12)-1,AI886,-AJ886,,0))</f>
        <v>#N/A</v>
      </c>
      <c r="AL886" s="47">
        <f>SUM($AJ$5:AJ886)</f>
        <v>15743347.467671828</v>
      </c>
      <c r="AN886" s="43" t="str">
        <f>IF(C886="","",SUM($C$5:C886))</f>
        <v/>
      </c>
      <c r="AP886" s="43" t="str">
        <f t="shared" si="268"/>
        <v/>
      </c>
      <c r="AQ886" s="43" t="e">
        <f t="shared" si="269"/>
        <v>#N/A</v>
      </c>
      <c r="AR886" s="43" t="e">
        <f>IF(AR885&lt;'Retirement Calculator'!$B$68,AR885+1,NA())</f>
        <v>#N/A</v>
      </c>
      <c r="AS886" s="45" t="str">
        <f>IF(ISERROR(AR886),"",IF(AP886=AP885+1,AS885*(1+'Retirement Calculator'!$B$67),AS885))</f>
        <v/>
      </c>
      <c r="AT886" s="43" t="e">
        <f>IF(ISERROR(AS886),"",FV((1+'Retirement Calculator'!$B$57)^(1/12)-1,AR886,-AS886,,0))</f>
        <v>#N/A</v>
      </c>
      <c r="AU886" s="47" t="e">
        <f>SUM($AJ$5:AS886)</f>
        <v>#N/A</v>
      </c>
      <c r="AW886" s="43" t="str">
        <f>IF(I886="","",SUM($I$5:I886))</f>
        <v/>
      </c>
      <c r="AY886" s="43" t="str">
        <f t="shared" si="270"/>
        <v/>
      </c>
      <c r="AZ886" s="43" t="e">
        <f t="shared" si="271"/>
        <v>#N/A</v>
      </c>
      <c r="BA886" s="43" t="e">
        <f>IF(BA885&lt;'Retirement Calculator'!$B$68,BA885+1,NA())</f>
        <v>#N/A</v>
      </c>
      <c r="BB886" s="45" t="str">
        <f>IF(ISERROR(BA886),"",IF(AY886=AY885+1,BB885*(1+'Retirement Calculator'!$B$67),BB885))</f>
        <v/>
      </c>
      <c r="BC886" s="43" t="e">
        <f>IF(ISERROR(BB886),"",FV((1+'Retirement Calculator'!$B$58)^(1/12)-1,BA886,-BB886,,0))</f>
        <v>#N/A</v>
      </c>
      <c r="BD886" s="47" t="e">
        <f>SUM($AJ$5:BB886)</f>
        <v>#N/A</v>
      </c>
      <c r="BF886" s="43" t="str">
        <f>IF(O886="","",SUM($O$5:O886))</f>
        <v/>
      </c>
      <c r="BH886" s="43" t="str">
        <f t="shared" si="272"/>
        <v/>
      </c>
      <c r="BI886" s="43" t="e">
        <f t="shared" si="273"/>
        <v>#N/A</v>
      </c>
      <c r="BJ886" s="43" t="e">
        <f>IF(BJ885&lt;'Retirement Calculator'!$B$68,BJ885+1,NA())</f>
        <v>#N/A</v>
      </c>
      <c r="BM886" s="43" t="str">
        <f t="shared" si="274"/>
        <v/>
      </c>
      <c r="BN886" s="43" t="e">
        <f t="shared" si="275"/>
        <v>#N/A</v>
      </c>
      <c r="BO886" s="43" t="e">
        <f>IF(BO885&lt;'Retirement Calculator'!$B$68,BO885+1,NA())</f>
        <v>#N/A</v>
      </c>
      <c r="BR886" s="43" t="str">
        <f t="shared" si="276"/>
        <v/>
      </c>
      <c r="BS886" s="43" t="e">
        <f t="shared" si="277"/>
        <v>#N/A</v>
      </c>
      <c r="BT886" s="43" t="e">
        <f>IF(BT885&lt;'Retirement Calculator'!$B$68,BT885+1,NA())</f>
        <v>#N/A</v>
      </c>
      <c r="BW886" s="43" t="str">
        <f t="shared" si="278"/>
        <v/>
      </c>
      <c r="BX886" s="43" t="e">
        <f t="shared" si="279"/>
        <v>#N/A</v>
      </c>
      <c r="BY886" s="43" t="e">
        <f>IF(BY885&lt;'Retirement Calculator'!$B$68,BY885+1,NA())</f>
        <v>#N/A</v>
      </c>
    </row>
    <row r="887" spans="1:77">
      <c r="A887" s="44"/>
      <c r="B887" s="12" t="e">
        <f xml:space="preserve"> IF(ISERROR(F887),NA(),AI887)</f>
        <v>#N/A</v>
      </c>
      <c r="C887" s="71"/>
      <c r="D887" s="104"/>
      <c r="E887" s="99"/>
      <c r="F887" s="102" t="e">
        <f t="shared" si="263"/>
        <v>#N/A</v>
      </c>
      <c r="G887" s="103" t="str">
        <f>IF(D887="","",(D887+G886)*(1+((1+'Retirement Calculator'!$B$56)^(1/12)-1)))</f>
        <v/>
      </c>
      <c r="H887" s="55" t="str">
        <f>IF(C887="","",FV((1+'Retirement Calculator'!$B$56)^(1/12)-1,AI887,-C887,,0))</f>
        <v/>
      </c>
      <c r="I887" s="71"/>
      <c r="J887" s="99"/>
      <c r="K887" s="99"/>
      <c r="L887" s="102" t="e">
        <f t="shared" si="264"/>
        <v>#N/A</v>
      </c>
      <c r="M887" s="12" t="str">
        <f>IF(I887="","",FV((1+'Retirement Calculator'!$B$57)^(1/12)-1,AR887,-I887,,0))</f>
        <v/>
      </c>
      <c r="N887" s="12" t="str">
        <f>IF(J887="","",(J887+N886)*(1+((1+'Retirement Calculator'!$B$57)^(1/12)-1)))</f>
        <v/>
      </c>
      <c r="O887" s="71"/>
      <c r="P887" s="71"/>
      <c r="Q887" s="99"/>
      <c r="R887" s="69" t="e">
        <f t="shared" si="265"/>
        <v>#N/A</v>
      </c>
      <c r="S887" s="12" t="str">
        <f>IF(O887="","",FV((1+'Retirement Calculator'!$B$58)^(1/12)-1,BA887,-O887,,0))</f>
        <v/>
      </c>
      <c r="T887" s="43" t="str">
        <f>IF(P887="","",(P887+T886)*(1+((1+'Retirement Calculator'!$B$58)^(1/12)-1)))</f>
        <v/>
      </c>
      <c r="U887" s="71"/>
      <c r="V887" s="99"/>
      <c r="W887" s="108" t="str">
        <f>IF(U887="","",(U887+W886)*(1+((1+'Retirement Calculator'!$C$65)^(1/12)-1)))</f>
        <v/>
      </c>
      <c r="X887" s="73">
        <f t="shared" si="260"/>
        <v>0</v>
      </c>
      <c r="Y887" s="83" t="str">
        <f>IF(ISERROR(B887),"",SUM($X$5:X887))</f>
        <v/>
      </c>
      <c r="Z887" s="73">
        <f t="shared" si="261"/>
        <v>0</v>
      </c>
      <c r="AA887" s="83" t="str">
        <f>IF(ISERROR(B887),"",IF(Z887=0,NA(),SUM($Z$5:Z887)))</f>
        <v/>
      </c>
      <c r="AB887" s="83">
        <f t="shared" si="262"/>
        <v>0</v>
      </c>
      <c r="AC887" s="83" t="str">
        <f>IF(ISERROR(B887),"",IF(AB887=0,NA(),SUM($AB$5:AB887)))</f>
        <v/>
      </c>
      <c r="AD887" s="68" t="str">
        <f>IF(ISERROR(AI887),"",IF(AG887=AG886+1,AD886*(1+'Retirement Calculator'!$B$6),AD886))</f>
        <v/>
      </c>
      <c r="AE887" s="135"/>
      <c r="AF887" s="83" t="str">
        <f>IF(AE887="","",NPER((1+'Retirement Calculator'!$B$15)/(1+'Retirement Calculator'!$B$14)-1,-12*AE887,AA887,,1))</f>
        <v/>
      </c>
      <c r="AG887" s="129" t="str">
        <f t="shared" si="266"/>
        <v/>
      </c>
      <c r="AH887" s="43" t="e">
        <f t="shared" si="267"/>
        <v>#N/A</v>
      </c>
      <c r="AI887" s="43" t="e">
        <f>IF(AI886&lt;'Retirement Calculator'!$B$68,AI886+1,NA())</f>
        <v>#N/A</v>
      </c>
      <c r="AJ887" s="47" t="str">
        <f>IF(ISERROR(AI887),"",IF(AG887=AG886+1,AJ886*(1+'Retirement Calculator'!$B$67),AJ886))</f>
        <v/>
      </c>
      <c r="AK887" s="43" t="e">
        <f>IF(ISERROR(AJ887),"",FV((1+'Retirement Calculator'!$B$56)^(1/12)-1,AI887,-AJ887,,0))</f>
        <v>#N/A</v>
      </c>
      <c r="AL887" s="47">
        <f>SUM($AJ$5:AJ887)</f>
        <v>15743347.467671828</v>
      </c>
      <c r="AN887" s="43" t="str">
        <f>IF(C887="","",SUM($C$5:C887))</f>
        <v/>
      </c>
      <c r="AP887" s="43" t="str">
        <f t="shared" si="268"/>
        <v/>
      </c>
      <c r="AQ887" s="43" t="e">
        <f t="shared" si="269"/>
        <v>#N/A</v>
      </c>
      <c r="AR887" s="43" t="e">
        <f>IF(AR886&lt;'Retirement Calculator'!$B$68,AR886+1,NA())</f>
        <v>#N/A</v>
      </c>
      <c r="AS887" s="45" t="str">
        <f>IF(ISERROR(AR887),"",IF(AP887=AP886+1,AS886*(1+'Retirement Calculator'!$B$67),AS886))</f>
        <v/>
      </c>
      <c r="AT887" s="43" t="e">
        <f>IF(ISERROR(AS887),"",FV((1+'Retirement Calculator'!$B$57)^(1/12)-1,AR887,-AS887,,0))</f>
        <v>#N/A</v>
      </c>
      <c r="AU887" s="47" t="e">
        <f>SUM($AJ$5:AS887)</f>
        <v>#N/A</v>
      </c>
      <c r="AW887" s="43" t="str">
        <f>IF(I887="","",SUM($I$5:I887))</f>
        <v/>
      </c>
      <c r="AY887" s="43" t="str">
        <f t="shared" si="270"/>
        <v/>
      </c>
      <c r="AZ887" s="43" t="e">
        <f t="shared" si="271"/>
        <v>#N/A</v>
      </c>
      <c r="BA887" s="43" t="e">
        <f>IF(BA886&lt;'Retirement Calculator'!$B$68,BA886+1,NA())</f>
        <v>#N/A</v>
      </c>
      <c r="BB887" s="45" t="str">
        <f>IF(ISERROR(BA887),"",IF(AY887=AY886+1,BB886*(1+'Retirement Calculator'!$B$67),BB886))</f>
        <v/>
      </c>
      <c r="BC887" s="43" t="e">
        <f>IF(ISERROR(BB887),"",FV((1+'Retirement Calculator'!$B$58)^(1/12)-1,BA887,-BB887,,0))</f>
        <v>#N/A</v>
      </c>
      <c r="BD887" s="47" t="e">
        <f>SUM($AJ$5:BB887)</f>
        <v>#N/A</v>
      </c>
      <c r="BF887" s="43" t="str">
        <f>IF(O887="","",SUM($O$5:O887))</f>
        <v/>
      </c>
      <c r="BH887" s="43" t="str">
        <f t="shared" si="272"/>
        <v/>
      </c>
      <c r="BI887" s="43" t="e">
        <f t="shared" si="273"/>
        <v>#N/A</v>
      </c>
      <c r="BJ887" s="43" t="e">
        <f>IF(BJ886&lt;'Retirement Calculator'!$B$68,BJ886+1,NA())</f>
        <v>#N/A</v>
      </c>
      <c r="BM887" s="43" t="str">
        <f t="shared" si="274"/>
        <v/>
      </c>
      <c r="BN887" s="43" t="e">
        <f t="shared" si="275"/>
        <v>#N/A</v>
      </c>
      <c r="BO887" s="43" t="e">
        <f>IF(BO886&lt;'Retirement Calculator'!$B$68,BO886+1,NA())</f>
        <v>#N/A</v>
      </c>
      <c r="BR887" s="43" t="str">
        <f t="shared" si="276"/>
        <v/>
      </c>
      <c r="BS887" s="43" t="e">
        <f t="shared" si="277"/>
        <v>#N/A</v>
      </c>
      <c r="BT887" s="43" t="e">
        <f>IF(BT886&lt;'Retirement Calculator'!$B$68,BT886+1,NA())</f>
        <v>#N/A</v>
      </c>
      <c r="BW887" s="43" t="str">
        <f t="shared" si="278"/>
        <v/>
      </c>
      <c r="BX887" s="43" t="e">
        <f t="shared" si="279"/>
        <v>#N/A</v>
      </c>
      <c r="BY887" s="43" t="e">
        <f>IF(BY886&lt;'Retirement Calculator'!$B$68,BY886+1,NA())</f>
        <v>#N/A</v>
      </c>
    </row>
    <row r="888" spans="1:77">
      <c r="A888" s="44"/>
      <c r="B888" s="12" t="e">
        <f xml:space="preserve"> IF(ISERROR(F888),NA(),AI888)</f>
        <v>#N/A</v>
      </c>
      <c r="C888" s="71"/>
      <c r="D888" s="104"/>
      <c r="E888" s="99"/>
      <c r="F888" s="102" t="e">
        <f t="shared" si="263"/>
        <v>#N/A</v>
      </c>
      <c r="G888" s="103" t="str">
        <f>IF(D888="","",(D888+G887)*(1+((1+'Retirement Calculator'!$B$56)^(1/12)-1)))</f>
        <v/>
      </c>
      <c r="H888" s="55" t="str">
        <f>IF(C888="","",FV((1+'Retirement Calculator'!$B$56)^(1/12)-1,AI888,-C888,,0))</f>
        <v/>
      </c>
      <c r="I888" s="71"/>
      <c r="J888" s="99"/>
      <c r="K888" s="99"/>
      <c r="L888" s="102" t="e">
        <f t="shared" si="264"/>
        <v>#N/A</v>
      </c>
      <c r="M888" s="12" t="str">
        <f>IF(I888="","",FV((1+'Retirement Calculator'!$B$57)^(1/12)-1,AR888,-I888,,0))</f>
        <v/>
      </c>
      <c r="N888" s="12" t="str">
        <f>IF(J888="","",(J888+N887)*(1+((1+'Retirement Calculator'!$B$57)^(1/12)-1)))</f>
        <v/>
      </c>
      <c r="O888" s="71"/>
      <c r="P888" s="71"/>
      <c r="Q888" s="99"/>
      <c r="R888" s="69" t="e">
        <f t="shared" si="265"/>
        <v>#N/A</v>
      </c>
      <c r="S888" s="12" t="str">
        <f>IF(O888="","",FV((1+'Retirement Calculator'!$B$58)^(1/12)-1,BA888,-O888,,0))</f>
        <v/>
      </c>
      <c r="T888" s="43" t="str">
        <f>IF(P888="","",(P888+T887)*(1+((1+'Retirement Calculator'!$B$58)^(1/12)-1)))</f>
        <v/>
      </c>
      <c r="U888" s="71"/>
      <c r="V888" s="99"/>
      <c r="W888" s="108" t="str">
        <f>IF(U888="","",(U888+W887)*(1+((1+'Retirement Calculator'!$C$65)^(1/12)-1)))</f>
        <v/>
      </c>
      <c r="X888" s="73">
        <f t="shared" si="260"/>
        <v>0</v>
      </c>
      <c r="Y888" s="83" t="str">
        <f>IF(ISERROR(B888),"",SUM($X$5:X888))</f>
        <v/>
      </c>
      <c r="Z888" s="73">
        <f t="shared" si="261"/>
        <v>0</v>
      </c>
      <c r="AA888" s="83" t="str">
        <f>IF(ISERROR(B888),"",IF(Z888=0,NA(),SUM($Z$5:Z888)))</f>
        <v/>
      </c>
      <c r="AB888" s="83">
        <f t="shared" si="262"/>
        <v>0</v>
      </c>
      <c r="AC888" s="83" t="str">
        <f>IF(ISERROR(B888),"",IF(AB888=0,NA(),SUM($AB$5:AB888)))</f>
        <v/>
      </c>
      <c r="AD888" s="68" t="str">
        <f>IF(ISERROR(AI888),"",IF(AG888=AG887+1,AD887*(1+'Retirement Calculator'!$B$6),AD887))</f>
        <v/>
      </c>
      <c r="AE888" s="135"/>
      <c r="AF888" s="83" t="str">
        <f>IF(AE888="","",NPER((1+'Retirement Calculator'!$B$15)/(1+'Retirement Calculator'!$B$14)-1,-12*AE888,AA888,,1))</f>
        <v/>
      </c>
      <c r="AG888" s="129" t="str">
        <f t="shared" si="266"/>
        <v/>
      </c>
      <c r="AH888" s="43" t="e">
        <f t="shared" si="267"/>
        <v>#N/A</v>
      </c>
      <c r="AI888" s="43" t="e">
        <f>IF(AI887&lt;'Retirement Calculator'!$B$68,AI887+1,NA())</f>
        <v>#N/A</v>
      </c>
      <c r="AJ888" s="47" t="str">
        <f>IF(ISERROR(AI888),"",IF(AG888=AG887+1,AJ887*(1+'Retirement Calculator'!$B$67),AJ887))</f>
        <v/>
      </c>
      <c r="AK888" s="43" t="e">
        <f>IF(ISERROR(AJ888),"",FV((1+'Retirement Calculator'!$B$56)^(1/12)-1,AI888,-AJ888,,0))</f>
        <v>#N/A</v>
      </c>
      <c r="AL888" s="47">
        <f>SUM($AJ$5:AJ888)</f>
        <v>15743347.467671828</v>
      </c>
      <c r="AN888" s="43" t="str">
        <f>IF(C888="","",SUM($C$5:C888))</f>
        <v/>
      </c>
      <c r="AP888" s="43" t="str">
        <f t="shared" si="268"/>
        <v/>
      </c>
      <c r="AQ888" s="43" t="e">
        <f t="shared" si="269"/>
        <v>#N/A</v>
      </c>
      <c r="AR888" s="43" t="e">
        <f>IF(AR887&lt;'Retirement Calculator'!$B$68,AR887+1,NA())</f>
        <v>#N/A</v>
      </c>
      <c r="AS888" s="45" t="str">
        <f>IF(ISERROR(AR888),"",IF(AP888=AP887+1,AS887*(1+'Retirement Calculator'!$B$67),AS887))</f>
        <v/>
      </c>
      <c r="AT888" s="43" t="e">
        <f>IF(ISERROR(AS888),"",FV((1+'Retirement Calculator'!$B$57)^(1/12)-1,AR888,-AS888,,0))</f>
        <v>#N/A</v>
      </c>
      <c r="AU888" s="47" t="e">
        <f>SUM($AJ$5:AS888)</f>
        <v>#N/A</v>
      </c>
      <c r="AW888" s="43" t="str">
        <f>IF(I888="","",SUM($I$5:I888))</f>
        <v/>
      </c>
      <c r="AY888" s="43" t="str">
        <f t="shared" si="270"/>
        <v/>
      </c>
      <c r="AZ888" s="43" t="e">
        <f t="shared" si="271"/>
        <v>#N/A</v>
      </c>
      <c r="BA888" s="43" t="e">
        <f>IF(BA887&lt;'Retirement Calculator'!$B$68,BA887+1,NA())</f>
        <v>#N/A</v>
      </c>
      <c r="BB888" s="45" t="str">
        <f>IF(ISERROR(BA888),"",IF(AY888=AY887+1,BB887*(1+'Retirement Calculator'!$B$67),BB887))</f>
        <v/>
      </c>
      <c r="BC888" s="43" t="e">
        <f>IF(ISERROR(BB888),"",FV((1+'Retirement Calculator'!$B$58)^(1/12)-1,BA888,-BB888,,0))</f>
        <v>#N/A</v>
      </c>
      <c r="BD888" s="47" t="e">
        <f>SUM($AJ$5:BB888)</f>
        <v>#N/A</v>
      </c>
      <c r="BF888" s="43" t="str">
        <f>IF(O888="","",SUM($O$5:O888))</f>
        <v/>
      </c>
      <c r="BH888" s="43" t="str">
        <f t="shared" si="272"/>
        <v/>
      </c>
      <c r="BI888" s="43" t="e">
        <f t="shared" si="273"/>
        <v>#N/A</v>
      </c>
      <c r="BJ888" s="43" t="e">
        <f>IF(BJ887&lt;'Retirement Calculator'!$B$68,BJ887+1,NA())</f>
        <v>#N/A</v>
      </c>
      <c r="BM888" s="43" t="str">
        <f t="shared" si="274"/>
        <v/>
      </c>
      <c r="BN888" s="43" t="e">
        <f t="shared" si="275"/>
        <v>#N/A</v>
      </c>
      <c r="BO888" s="43" t="e">
        <f>IF(BO887&lt;'Retirement Calculator'!$B$68,BO887+1,NA())</f>
        <v>#N/A</v>
      </c>
      <c r="BR888" s="43" t="str">
        <f t="shared" si="276"/>
        <v/>
      </c>
      <c r="BS888" s="43" t="e">
        <f t="shared" si="277"/>
        <v>#N/A</v>
      </c>
      <c r="BT888" s="43" t="e">
        <f>IF(BT887&lt;'Retirement Calculator'!$B$68,BT887+1,NA())</f>
        <v>#N/A</v>
      </c>
      <c r="BW888" s="43" t="str">
        <f t="shared" si="278"/>
        <v/>
      </c>
      <c r="BX888" s="43" t="e">
        <f t="shared" si="279"/>
        <v>#N/A</v>
      </c>
      <c r="BY888" s="43" t="e">
        <f>IF(BY887&lt;'Retirement Calculator'!$B$68,BY887+1,NA())</f>
        <v>#N/A</v>
      </c>
    </row>
    <row r="889" spans="1:77">
      <c r="A889" s="44"/>
      <c r="B889" s="12" t="e">
        <f xml:space="preserve"> IF(ISERROR(F889),NA(),AI889)</f>
        <v>#N/A</v>
      </c>
      <c r="C889" s="71"/>
      <c r="D889" s="104"/>
      <c r="E889" s="99"/>
      <c r="F889" s="102" t="e">
        <f t="shared" si="263"/>
        <v>#N/A</v>
      </c>
      <c r="G889" s="103" t="str">
        <f>IF(D889="","",(D889+G888)*(1+((1+'Retirement Calculator'!$B$56)^(1/12)-1)))</f>
        <v/>
      </c>
      <c r="H889" s="55" t="str">
        <f>IF(C889="","",FV((1+'Retirement Calculator'!$B$56)^(1/12)-1,AI889,-C889,,0))</f>
        <v/>
      </c>
      <c r="I889" s="71"/>
      <c r="J889" s="99"/>
      <c r="K889" s="99"/>
      <c r="L889" s="102" t="e">
        <f t="shared" si="264"/>
        <v>#N/A</v>
      </c>
      <c r="M889" s="12" t="str">
        <f>IF(I889="","",FV((1+'Retirement Calculator'!$B$57)^(1/12)-1,AR889,-I889,,0))</f>
        <v/>
      </c>
      <c r="N889" s="12" t="str">
        <f>IF(J889="","",(J889+N888)*(1+((1+'Retirement Calculator'!$B$57)^(1/12)-1)))</f>
        <v/>
      </c>
      <c r="O889" s="71"/>
      <c r="P889" s="71"/>
      <c r="Q889" s="99"/>
      <c r="R889" s="69" t="e">
        <f t="shared" si="265"/>
        <v>#N/A</v>
      </c>
      <c r="S889" s="12" t="str">
        <f>IF(O889="","",FV((1+'Retirement Calculator'!$B$58)^(1/12)-1,BA889,-O889,,0))</f>
        <v/>
      </c>
      <c r="T889" s="43" t="str">
        <f>IF(P889="","",(P889+T888)*(1+((1+'Retirement Calculator'!$B$58)^(1/12)-1)))</f>
        <v/>
      </c>
      <c r="U889" s="71"/>
      <c r="V889" s="99"/>
      <c r="W889" s="108" t="str">
        <f>IF(U889="","",(U889+W888)*(1+((1+'Retirement Calculator'!$C$65)^(1/12)-1)))</f>
        <v/>
      </c>
      <c r="X889" s="73">
        <f t="shared" si="260"/>
        <v>0</v>
      </c>
      <c r="Y889" s="83" t="str">
        <f>IF(ISERROR(B889),"",SUM($X$5:X889))</f>
        <v/>
      </c>
      <c r="Z889" s="73">
        <f t="shared" si="261"/>
        <v>0</v>
      </c>
      <c r="AA889" s="83" t="str">
        <f>IF(ISERROR(B889),"",IF(Z889=0,NA(),SUM($Z$5:Z889)))</f>
        <v/>
      </c>
      <c r="AB889" s="83">
        <f t="shared" si="262"/>
        <v>0</v>
      </c>
      <c r="AC889" s="83" t="str">
        <f>IF(ISERROR(B889),"",IF(AB889=0,NA(),SUM($AB$5:AB889)))</f>
        <v/>
      </c>
      <c r="AD889" s="68" t="str">
        <f>IF(ISERROR(AI889),"",IF(AG889=AG888+1,AD888*(1+'Retirement Calculator'!$B$6),AD888))</f>
        <v/>
      </c>
      <c r="AE889" s="135"/>
      <c r="AF889" s="83" t="str">
        <f>IF(AE889="","",NPER((1+'Retirement Calculator'!$B$15)/(1+'Retirement Calculator'!$B$14)-1,-12*AE889,AA889,,1))</f>
        <v/>
      </c>
      <c r="AG889" s="129" t="str">
        <f t="shared" si="266"/>
        <v/>
      </c>
      <c r="AH889" s="43" t="e">
        <f t="shared" si="267"/>
        <v>#N/A</v>
      </c>
      <c r="AI889" s="43" t="e">
        <f>IF(AI888&lt;'Retirement Calculator'!$B$68,AI888+1,NA())</f>
        <v>#N/A</v>
      </c>
      <c r="AJ889" s="47" t="str">
        <f>IF(ISERROR(AI889),"",IF(AG889=AG888+1,AJ888*(1+'Retirement Calculator'!$B$67),AJ888))</f>
        <v/>
      </c>
      <c r="AK889" s="43" t="e">
        <f>IF(ISERROR(AJ889),"",FV((1+'Retirement Calculator'!$B$56)^(1/12)-1,AI889,-AJ889,,0))</f>
        <v>#N/A</v>
      </c>
      <c r="AL889" s="47">
        <f>SUM($AJ$5:AJ889)</f>
        <v>15743347.467671828</v>
      </c>
      <c r="AN889" s="43" t="str">
        <f>IF(C889="","",SUM($C$5:C889))</f>
        <v/>
      </c>
      <c r="AP889" s="43" t="str">
        <f t="shared" si="268"/>
        <v/>
      </c>
      <c r="AQ889" s="43" t="e">
        <f t="shared" si="269"/>
        <v>#N/A</v>
      </c>
      <c r="AR889" s="43" t="e">
        <f>IF(AR888&lt;'Retirement Calculator'!$B$68,AR888+1,NA())</f>
        <v>#N/A</v>
      </c>
      <c r="AS889" s="45" t="str">
        <f>IF(ISERROR(AR889),"",IF(AP889=AP888+1,AS888*(1+'Retirement Calculator'!$B$67),AS888))</f>
        <v/>
      </c>
      <c r="AT889" s="43" t="e">
        <f>IF(ISERROR(AS889),"",FV((1+'Retirement Calculator'!$B$57)^(1/12)-1,AR889,-AS889,,0))</f>
        <v>#N/A</v>
      </c>
      <c r="AU889" s="47" t="e">
        <f>SUM($AJ$5:AS889)</f>
        <v>#N/A</v>
      </c>
      <c r="AW889" s="43" t="str">
        <f>IF(I889="","",SUM($I$5:I889))</f>
        <v/>
      </c>
      <c r="AY889" s="43" t="str">
        <f t="shared" si="270"/>
        <v/>
      </c>
      <c r="AZ889" s="43" t="e">
        <f t="shared" si="271"/>
        <v>#N/A</v>
      </c>
      <c r="BA889" s="43" t="e">
        <f>IF(BA888&lt;'Retirement Calculator'!$B$68,BA888+1,NA())</f>
        <v>#N/A</v>
      </c>
      <c r="BB889" s="45" t="str">
        <f>IF(ISERROR(BA889),"",IF(AY889=AY888+1,BB888*(1+'Retirement Calculator'!$B$67),BB888))</f>
        <v/>
      </c>
      <c r="BC889" s="43" t="e">
        <f>IF(ISERROR(BB889),"",FV((1+'Retirement Calculator'!$B$58)^(1/12)-1,BA889,-BB889,,0))</f>
        <v>#N/A</v>
      </c>
      <c r="BD889" s="47" t="e">
        <f>SUM($AJ$5:BB889)</f>
        <v>#N/A</v>
      </c>
      <c r="BF889" s="43" t="str">
        <f>IF(O889="","",SUM($O$5:O889))</f>
        <v/>
      </c>
      <c r="BH889" s="43" t="str">
        <f t="shared" si="272"/>
        <v/>
      </c>
      <c r="BI889" s="43" t="e">
        <f t="shared" si="273"/>
        <v>#N/A</v>
      </c>
      <c r="BJ889" s="43" t="e">
        <f>IF(BJ888&lt;'Retirement Calculator'!$B$68,BJ888+1,NA())</f>
        <v>#N/A</v>
      </c>
      <c r="BM889" s="43" t="str">
        <f t="shared" si="274"/>
        <v/>
      </c>
      <c r="BN889" s="43" t="e">
        <f t="shared" si="275"/>
        <v>#N/A</v>
      </c>
      <c r="BO889" s="43" t="e">
        <f>IF(BO888&lt;'Retirement Calculator'!$B$68,BO888+1,NA())</f>
        <v>#N/A</v>
      </c>
      <c r="BR889" s="43" t="str">
        <f t="shared" si="276"/>
        <v/>
      </c>
      <c r="BS889" s="43" t="e">
        <f t="shared" si="277"/>
        <v>#N/A</v>
      </c>
      <c r="BT889" s="43" t="e">
        <f>IF(BT888&lt;'Retirement Calculator'!$B$68,BT888+1,NA())</f>
        <v>#N/A</v>
      </c>
      <c r="BW889" s="43" t="str">
        <f t="shared" si="278"/>
        <v/>
      </c>
      <c r="BX889" s="43" t="e">
        <f t="shared" si="279"/>
        <v>#N/A</v>
      </c>
      <c r="BY889" s="43" t="e">
        <f>IF(BY888&lt;'Retirement Calculator'!$B$68,BY888+1,NA())</f>
        <v>#N/A</v>
      </c>
    </row>
    <row r="890" spans="1:77">
      <c r="A890" s="44"/>
      <c r="B890" s="12" t="e">
        <f xml:space="preserve"> IF(ISERROR(F890),NA(),AI890)</f>
        <v>#N/A</v>
      </c>
      <c r="C890" s="71"/>
      <c r="D890" s="104"/>
      <c r="E890" s="99"/>
      <c r="F890" s="102" t="e">
        <f t="shared" si="263"/>
        <v>#N/A</v>
      </c>
      <c r="G890" s="103" t="str">
        <f>IF(D890="","",(D890+G889)*(1+((1+'Retirement Calculator'!$B$56)^(1/12)-1)))</f>
        <v/>
      </c>
      <c r="H890" s="55" t="str">
        <f>IF(C890="","",FV((1+'Retirement Calculator'!$B$56)^(1/12)-1,AI890,-C890,,0))</f>
        <v/>
      </c>
      <c r="I890" s="71"/>
      <c r="J890" s="99"/>
      <c r="K890" s="99"/>
      <c r="L890" s="102" t="e">
        <f t="shared" si="264"/>
        <v>#N/A</v>
      </c>
      <c r="M890" s="12" t="str">
        <f>IF(I890="","",FV((1+'Retirement Calculator'!$B$57)^(1/12)-1,AR890,-I890,,0))</f>
        <v/>
      </c>
      <c r="N890" s="12" t="str">
        <f>IF(J890="","",(J890+N889)*(1+((1+'Retirement Calculator'!$B$57)^(1/12)-1)))</f>
        <v/>
      </c>
      <c r="O890" s="71"/>
      <c r="P890" s="71"/>
      <c r="Q890" s="99"/>
      <c r="R890" s="69" t="e">
        <f t="shared" si="265"/>
        <v>#N/A</v>
      </c>
      <c r="S890" s="12" t="str">
        <f>IF(O890="","",FV((1+'Retirement Calculator'!$B$58)^(1/12)-1,BA890,-O890,,0))</f>
        <v/>
      </c>
      <c r="T890" s="43" t="str">
        <f>IF(P890="","",(P890+T889)*(1+((1+'Retirement Calculator'!$B$58)^(1/12)-1)))</f>
        <v/>
      </c>
      <c r="U890" s="71"/>
      <c r="V890" s="99"/>
      <c r="W890" s="108" t="str">
        <f>IF(U890="","",(U890+W889)*(1+((1+'Retirement Calculator'!$C$65)^(1/12)-1)))</f>
        <v/>
      </c>
      <c r="X890" s="73">
        <f t="shared" si="260"/>
        <v>0</v>
      </c>
      <c r="Y890" s="83" t="str">
        <f>IF(ISERROR(B890),"",SUM($X$5:X890))</f>
        <v/>
      </c>
      <c r="Z890" s="73">
        <f t="shared" si="261"/>
        <v>0</v>
      </c>
      <c r="AA890" s="83" t="str">
        <f>IF(ISERROR(B890),"",IF(Z890=0,NA(),SUM($Z$5:Z890)))</f>
        <v/>
      </c>
      <c r="AB890" s="83">
        <f t="shared" si="262"/>
        <v>0</v>
      </c>
      <c r="AC890" s="83" t="str">
        <f>IF(ISERROR(B890),"",IF(AB890=0,NA(),SUM($AB$5:AB890)))</f>
        <v/>
      </c>
      <c r="AD890" s="68" t="str">
        <f>IF(ISERROR(AI890),"",IF(AG890=AG889+1,AD889*(1+'Retirement Calculator'!$B$6),AD889))</f>
        <v/>
      </c>
      <c r="AE890" s="135"/>
      <c r="AF890" s="83" t="str">
        <f>IF(AE890="","",NPER((1+'Retirement Calculator'!$B$15)/(1+'Retirement Calculator'!$B$14)-1,-12*AE890,AA890,,1))</f>
        <v/>
      </c>
      <c r="AG890" s="129" t="str">
        <f t="shared" si="266"/>
        <v/>
      </c>
      <c r="AH890" s="43" t="e">
        <f t="shared" si="267"/>
        <v>#N/A</v>
      </c>
      <c r="AI890" s="43" t="e">
        <f>IF(AI889&lt;'Retirement Calculator'!$B$68,AI889+1,NA())</f>
        <v>#N/A</v>
      </c>
      <c r="AJ890" s="47" t="str">
        <f>IF(ISERROR(AI890),"",IF(AG890=AG889+1,AJ889*(1+'Retirement Calculator'!$B$67),AJ889))</f>
        <v/>
      </c>
      <c r="AK890" s="43" t="e">
        <f>IF(ISERROR(AJ890),"",FV((1+'Retirement Calculator'!$B$56)^(1/12)-1,AI890,-AJ890,,0))</f>
        <v>#N/A</v>
      </c>
      <c r="AL890" s="47">
        <f>SUM($AJ$5:AJ890)</f>
        <v>15743347.467671828</v>
      </c>
      <c r="AN890" s="43" t="str">
        <f>IF(C890="","",SUM($C$5:C890))</f>
        <v/>
      </c>
      <c r="AP890" s="43" t="str">
        <f t="shared" si="268"/>
        <v/>
      </c>
      <c r="AQ890" s="43" t="e">
        <f t="shared" si="269"/>
        <v>#N/A</v>
      </c>
      <c r="AR890" s="43" t="e">
        <f>IF(AR889&lt;'Retirement Calculator'!$B$68,AR889+1,NA())</f>
        <v>#N/A</v>
      </c>
      <c r="AS890" s="45" t="str">
        <f>IF(ISERROR(AR890),"",IF(AP890=AP889+1,AS889*(1+'Retirement Calculator'!$B$67),AS889))</f>
        <v/>
      </c>
      <c r="AT890" s="43" t="e">
        <f>IF(ISERROR(AS890),"",FV((1+'Retirement Calculator'!$B$57)^(1/12)-1,AR890,-AS890,,0))</f>
        <v>#N/A</v>
      </c>
      <c r="AU890" s="47" t="e">
        <f>SUM($AJ$5:AS890)</f>
        <v>#N/A</v>
      </c>
      <c r="AW890" s="43" t="str">
        <f>IF(I890="","",SUM($I$5:I890))</f>
        <v/>
      </c>
      <c r="AY890" s="43" t="str">
        <f t="shared" si="270"/>
        <v/>
      </c>
      <c r="AZ890" s="43" t="e">
        <f t="shared" si="271"/>
        <v>#N/A</v>
      </c>
      <c r="BA890" s="43" t="e">
        <f>IF(BA889&lt;'Retirement Calculator'!$B$68,BA889+1,NA())</f>
        <v>#N/A</v>
      </c>
      <c r="BB890" s="45" t="str">
        <f>IF(ISERROR(BA890),"",IF(AY890=AY889+1,BB889*(1+'Retirement Calculator'!$B$67),BB889))</f>
        <v/>
      </c>
      <c r="BC890" s="43" t="e">
        <f>IF(ISERROR(BB890),"",FV((1+'Retirement Calculator'!$B$58)^(1/12)-1,BA890,-BB890,,0))</f>
        <v>#N/A</v>
      </c>
      <c r="BD890" s="47" t="e">
        <f>SUM($AJ$5:BB890)</f>
        <v>#N/A</v>
      </c>
      <c r="BF890" s="43" t="str">
        <f>IF(O890="","",SUM($O$5:O890))</f>
        <v/>
      </c>
      <c r="BH890" s="43" t="str">
        <f t="shared" si="272"/>
        <v/>
      </c>
      <c r="BI890" s="43" t="e">
        <f t="shared" si="273"/>
        <v>#N/A</v>
      </c>
      <c r="BJ890" s="43" t="e">
        <f>IF(BJ889&lt;'Retirement Calculator'!$B$68,BJ889+1,NA())</f>
        <v>#N/A</v>
      </c>
      <c r="BM890" s="43" t="str">
        <f t="shared" si="274"/>
        <v/>
      </c>
      <c r="BN890" s="43" t="e">
        <f t="shared" si="275"/>
        <v>#N/A</v>
      </c>
      <c r="BO890" s="43" t="e">
        <f>IF(BO889&lt;'Retirement Calculator'!$B$68,BO889+1,NA())</f>
        <v>#N/A</v>
      </c>
      <c r="BR890" s="43" t="str">
        <f t="shared" si="276"/>
        <v/>
      </c>
      <c r="BS890" s="43" t="e">
        <f t="shared" si="277"/>
        <v>#N/A</v>
      </c>
      <c r="BT890" s="43" t="e">
        <f>IF(BT889&lt;'Retirement Calculator'!$B$68,BT889+1,NA())</f>
        <v>#N/A</v>
      </c>
      <c r="BW890" s="43" t="str">
        <f t="shared" si="278"/>
        <v/>
      </c>
      <c r="BX890" s="43" t="e">
        <f t="shared" si="279"/>
        <v>#N/A</v>
      </c>
      <c r="BY890" s="43" t="e">
        <f>IF(BY889&lt;'Retirement Calculator'!$B$68,BY889+1,NA())</f>
        <v>#N/A</v>
      </c>
    </row>
    <row r="891" spans="1:77">
      <c r="A891" s="44"/>
      <c r="B891" s="12" t="e">
        <f xml:space="preserve"> IF(ISERROR(F891),NA(),AI891)</f>
        <v>#N/A</v>
      </c>
      <c r="C891" s="71"/>
      <c r="D891" s="104"/>
      <c r="E891" s="99"/>
      <c r="F891" s="102" t="e">
        <f t="shared" si="263"/>
        <v>#N/A</v>
      </c>
      <c r="G891" s="103" t="str">
        <f>IF(D891="","",(D891+G890)*(1+((1+'Retirement Calculator'!$B$56)^(1/12)-1)))</f>
        <v/>
      </c>
      <c r="H891" s="55" t="str">
        <f>IF(C891="","",FV((1+'Retirement Calculator'!$B$56)^(1/12)-1,AI891,-C891,,0))</f>
        <v/>
      </c>
      <c r="I891" s="71"/>
      <c r="J891" s="99"/>
      <c r="K891" s="99"/>
      <c r="L891" s="102" t="e">
        <f t="shared" si="264"/>
        <v>#N/A</v>
      </c>
      <c r="M891" s="12" t="str">
        <f>IF(I891="","",FV((1+'Retirement Calculator'!$B$57)^(1/12)-1,AR891,-I891,,0))</f>
        <v/>
      </c>
      <c r="N891" s="12" t="str">
        <f>IF(J891="","",(J891+N890)*(1+((1+'Retirement Calculator'!$B$57)^(1/12)-1)))</f>
        <v/>
      </c>
      <c r="O891" s="71"/>
      <c r="P891" s="71"/>
      <c r="Q891" s="99"/>
      <c r="R891" s="69" t="e">
        <f t="shared" si="265"/>
        <v>#N/A</v>
      </c>
      <c r="S891" s="12" t="str">
        <f>IF(O891="","",FV((1+'Retirement Calculator'!$B$58)^(1/12)-1,BA891,-O891,,0))</f>
        <v/>
      </c>
      <c r="T891" s="43" t="str">
        <f>IF(P891="","",(P891+T890)*(1+((1+'Retirement Calculator'!$B$58)^(1/12)-1)))</f>
        <v/>
      </c>
      <c r="U891" s="71"/>
      <c r="V891" s="99"/>
      <c r="W891" s="108" t="str">
        <f>IF(U891="","",(U891+W890)*(1+((1+'Retirement Calculator'!$C$65)^(1/12)-1)))</f>
        <v/>
      </c>
      <c r="X891" s="73">
        <f t="shared" si="260"/>
        <v>0</v>
      </c>
      <c r="Y891" s="83" t="str">
        <f>IF(ISERROR(B891),"",SUM($X$5:X891))</f>
        <v/>
      </c>
      <c r="Z891" s="73">
        <f t="shared" si="261"/>
        <v>0</v>
      </c>
      <c r="AA891" s="83" t="str">
        <f>IF(ISERROR(B891),"",IF(Z891=0,NA(),SUM($Z$5:Z891)))</f>
        <v/>
      </c>
      <c r="AB891" s="83">
        <f t="shared" si="262"/>
        <v>0</v>
      </c>
      <c r="AC891" s="83" t="str">
        <f>IF(ISERROR(B891),"",IF(AB891=0,NA(),SUM($AB$5:AB891)))</f>
        <v/>
      </c>
      <c r="AD891" s="68" t="str">
        <f>IF(ISERROR(AI891),"",IF(AG891=AG890+1,AD890*(1+'Retirement Calculator'!$B$6),AD890))</f>
        <v/>
      </c>
      <c r="AE891" s="135"/>
      <c r="AF891" s="83" t="str">
        <f>IF(AE891="","",NPER((1+'Retirement Calculator'!$B$15)/(1+'Retirement Calculator'!$B$14)-1,-12*AE891,AA891,,1))</f>
        <v/>
      </c>
      <c r="AG891" s="129" t="str">
        <f t="shared" si="266"/>
        <v/>
      </c>
      <c r="AH891" s="43" t="e">
        <f t="shared" si="267"/>
        <v>#N/A</v>
      </c>
      <c r="AI891" s="43" t="e">
        <f>IF(AI890&lt;'Retirement Calculator'!$B$68,AI890+1,NA())</f>
        <v>#N/A</v>
      </c>
      <c r="AJ891" s="47" t="str">
        <f>IF(ISERROR(AI891),"",IF(AG891=AG890+1,AJ890*(1+'Retirement Calculator'!$B$67),AJ890))</f>
        <v/>
      </c>
      <c r="AK891" s="43" t="e">
        <f>IF(ISERROR(AJ891),"",FV((1+'Retirement Calculator'!$B$56)^(1/12)-1,AI891,-AJ891,,0))</f>
        <v>#N/A</v>
      </c>
      <c r="AL891" s="47">
        <f>SUM($AJ$5:AJ891)</f>
        <v>15743347.467671828</v>
      </c>
      <c r="AN891" s="43" t="str">
        <f>IF(C891="","",SUM($C$5:C891))</f>
        <v/>
      </c>
      <c r="AP891" s="43" t="str">
        <f t="shared" si="268"/>
        <v/>
      </c>
      <c r="AQ891" s="43" t="e">
        <f t="shared" si="269"/>
        <v>#N/A</v>
      </c>
      <c r="AR891" s="43" t="e">
        <f>IF(AR890&lt;'Retirement Calculator'!$B$68,AR890+1,NA())</f>
        <v>#N/A</v>
      </c>
      <c r="AS891" s="45" t="str">
        <f>IF(ISERROR(AR891),"",IF(AP891=AP890+1,AS890*(1+'Retirement Calculator'!$B$67),AS890))</f>
        <v/>
      </c>
      <c r="AT891" s="43" t="e">
        <f>IF(ISERROR(AS891),"",FV((1+'Retirement Calculator'!$B$57)^(1/12)-1,AR891,-AS891,,0))</f>
        <v>#N/A</v>
      </c>
      <c r="AU891" s="47" t="e">
        <f>SUM($AJ$5:AS891)</f>
        <v>#N/A</v>
      </c>
      <c r="AW891" s="43" t="str">
        <f>IF(I891="","",SUM($I$5:I891))</f>
        <v/>
      </c>
      <c r="AY891" s="43" t="str">
        <f t="shared" si="270"/>
        <v/>
      </c>
      <c r="AZ891" s="43" t="e">
        <f t="shared" si="271"/>
        <v>#N/A</v>
      </c>
      <c r="BA891" s="43" t="e">
        <f>IF(BA890&lt;'Retirement Calculator'!$B$68,BA890+1,NA())</f>
        <v>#N/A</v>
      </c>
      <c r="BB891" s="45" t="str">
        <f>IF(ISERROR(BA891),"",IF(AY891=AY890+1,BB890*(1+'Retirement Calculator'!$B$67),BB890))</f>
        <v/>
      </c>
      <c r="BC891" s="43" t="e">
        <f>IF(ISERROR(BB891),"",FV((1+'Retirement Calculator'!$B$58)^(1/12)-1,BA891,-BB891,,0))</f>
        <v>#N/A</v>
      </c>
      <c r="BD891" s="47" t="e">
        <f>SUM($AJ$5:BB891)</f>
        <v>#N/A</v>
      </c>
      <c r="BF891" s="43" t="str">
        <f>IF(O891="","",SUM($O$5:O891))</f>
        <v/>
      </c>
      <c r="BH891" s="43" t="str">
        <f t="shared" si="272"/>
        <v/>
      </c>
      <c r="BI891" s="43" t="e">
        <f t="shared" si="273"/>
        <v>#N/A</v>
      </c>
      <c r="BJ891" s="43" t="e">
        <f>IF(BJ890&lt;'Retirement Calculator'!$B$68,BJ890+1,NA())</f>
        <v>#N/A</v>
      </c>
      <c r="BM891" s="43" t="str">
        <f t="shared" si="274"/>
        <v/>
      </c>
      <c r="BN891" s="43" t="e">
        <f t="shared" si="275"/>
        <v>#N/A</v>
      </c>
      <c r="BO891" s="43" t="e">
        <f>IF(BO890&lt;'Retirement Calculator'!$B$68,BO890+1,NA())</f>
        <v>#N/A</v>
      </c>
      <c r="BR891" s="43" t="str">
        <f t="shared" si="276"/>
        <v/>
      </c>
      <c r="BS891" s="43" t="e">
        <f t="shared" si="277"/>
        <v>#N/A</v>
      </c>
      <c r="BT891" s="43" t="e">
        <f>IF(BT890&lt;'Retirement Calculator'!$B$68,BT890+1,NA())</f>
        <v>#N/A</v>
      </c>
      <c r="BW891" s="43" t="str">
        <f t="shared" si="278"/>
        <v/>
      </c>
      <c r="BX891" s="43" t="e">
        <f t="shared" si="279"/>
        <v>#N/A</v>
      </c>
      <c r="BY891" s="43" t="e">
        <f>IF(BY890&lt;'Retirement Calculator'!$B$68,BY890+1,NA())</f>
        <v>#N/A</v>
      </c>
    </row>
    <row r="892" spans="1:77">
      <c r="A892" s="44"/>
      <c r="B892" s="12" t="e">
        <f xml:space="preserve"> IF(ISERROR(F892),NA(),AI892)</f>
        <v>#N/A</v>
      </c>
      <c r="C892" s="71"/>
      <c r="D892" s="104"/>
      <c r="E892" s="99"/>
      <c r="F892" s="102" t="e">
        <f t="shared" si="263"/>
        <v>#N/A</v>
      </c>
      <c r="G892" s="103" t="str">
        <f>IF(D892="","",(D892+G891)*(1+((1+'Retirement Calculator'!$B$56)^(1/12)-1)))</f>
        <v/>
      </c>
      <c r="H892" s="55" t="str">
        <f>IF(C892="","",FV((1+'Retirement Calculator'!$B$56)^(1/12)-1,AI892,-C892,,0))</f>
        <v/>
      </c>
      <c r="I892" s="71"/>
      <c r="J892" s="99"/>
      <c r="K892" s="99"/>
      <c r="L892" s="102" t="e">
        <f t="shared" si="264"/>
        <v>#N/A</v>
      </c>
      <c r="M892" s="12" t="str">
        <f>IF(I892="","",FV((1+'Retirement Calculator'!$B$57)^(1/12)-1,AR892,-I892,,0))</f>
        <v/>
      </c>
      <c r="N892" s="12" t="str">
        <f>IF(J892="","",(J892+N891)*(1+((1+'Retirement Calculator'!$B$57)^(1/12)-1)))</f>
        <v/>
      </c>
      <c r="O892" s="71"/>
      <c r="P892" s="71"/>
      <c r="Q892" s="99"/>
      <c r="R892" s="69" t="e">
        <f t="shared" si="265"/>
        <v>#N/A</v>
      </c>
      <c r="S892" s="12" t="str">
        <f>IF(O892="","",FV((1+'Retirement Calculator'!$B$58)^(1/12)-1,BA892,-O892,,0))</f>
        <v/>
      </c>
      <c r="T892" s="43" t="str">
        <f>IF(P892="","",(P892+T891)*(1+((1+'Retirement Calculator'!$B$58)^(1/12)-1)))</f>
        <v/>
      </c>
      <c r="U892" s="71"/>
      <c r="V892" s="99"/>
      <c r="W892" s="108" t="str">
        <f>IF(U892="","",(U892+W891)*(1+((1+'Retirement Calculator'!$C$65)^(1/12)-1)))</f>
        <v/>
      </c>
      <c r="X892" s="73">
        <f t="shared" si="260"/>
        <v>0</v>
      </c>
      <c r="Y892" s="83" t="str">
        <f>IF(ISERROR(B892),"",SUM($X$5:X892))</f>
        <v/>
      </c>
      <c r="Z892" s="73">
        <f t="shared" si="261"/>
        <v>0</v>
      </c>
      <c r="AA892" s="83" t="str">
        <f>IF(ISERROR(B892),"",IF(Z892=0,NA(),SUM($Z$5:Z892)))</f>
        <v/>
      </c>
      <c r="AB892" s="83">
        <f t="shared" si="262"/>
        <v>0</v>
      </c>
      <c r="AC892" s="83" t="str">
        <f>IF(ISERROR(B892),"",IF(AB892=0,NA(),SUM($AB$5:AB892)))</f>
        <v/>
      </c>
      <c r="AD892" s="68" t="str">
        <f>IF(ISERROR(AI892),"",IF(AG892=AG891+1,AD891*(1+'Retirement Calculator'!$B$6),AD891))</f>
        <v/>
      </c>
      <c r="AE892" s="135"/>
      <c r="AF892" s="83" t="str">
        <f>IF(AE892="","",NPER((1+'Retirement Calculator'!$B$15)/(1+'Retirement Calculator'!$B$14)-1,-12*AE892,AA892,,1))</f>
        <v/>
      </c>
      <c r="AG892" s="129" t="str">
        <f t="shared" si="266"/>
        <v/>
      </c>
      <c r="AH892" s="43" t="e">
        <f t="shared" si="267"/>
        <v>#N/A</v>
      </c>
      <c r="AI892" s="43" t="e">
        <f>IF(AI891&lt;'Retirement Calculator'!$B$68,AI891+1,NA())</f>
        <v>#N/A</v>
      </c>
      <c r="AJ892" s="47" t="str">
        <f>IF(ISERROR(AI892),"",IF(AG892=AG891+1,AJ891*(1+'Retirement Calculator'!$B$67),AJ891))</f>
        <v/>
      </c>
      <c r="AK892" s="43" t="e">
        <f>IF(ISERROR(AJ892),"",FV((1+'Retirement Calculator'!$B$56)^(1/12)-1,AI892,-AJ892,,0))</f>
        <v>#N/A</v>
      </c>
      <c r="AL892" s="47">
        <f>SUM($AJ$5:AJ892)</f>
        <v>15743347.467671828</v>
      </c>
      <c r="AN892" s="43" t="str">
        <f>IF(C892="","",SUM($C$5:C892))</f>
        <v/>
      </c>
      <c r="AP892" s="43" t="str">
        <f t="shared" si="268"/>
        <v/>
      </c>
      <c r="AQ892" s="43" t="e">
        <f t="shared" si="269"/>
        <v>#N/A</v>
      </c>
      <c r="AR892" s="43" t="e">
        <f>IF(AR891&lt;'Retirement Calculator'!$B$68,AR891+1,NA())</f>
        <v>#N/A</v>
      </c>
      <c r="AS892" s="45" t="str">
        <f>IF(ISERROR(AR892),"",IF(AP892=AP891+1,AS891*(1+'Retirement Calculator'!$B$67),AS891))</f>
        <v/>
      </c>
      <c r="AT892" s="43" t="e">
        <f>IF(ISERROR(AS892),"",FV((1+'Retirement Calculator'!$B$57)^(1/12)-1,AR892,-AS892,,0))</f>
        <v>#N/A</v>
      </c>
      <c r="AU892" s="47" t="e">
        <f>SUM($AJ$5:AS892)</f>
        <v>#N/A</v>
      </c>
      <c r="AW892" s="43" t="str">
        <f>IF(I892="","",SUM($I$5:I892))</f>
        <v/>
      </c>
      <c r="AY892" s="43" t="str">
        <f t="shared" si="270"/>
        <v/>
      </c>
      <c r="AZ892" s="43" t="e">
        <f t="shared" si="271"/>
        <v>#N/A</v>
      </c>
      <c r="BA892" s="43" t="e">
        <f>IF(BA891&lt;'Retirement Calculator'!$B$68,BA891+1,NA())</f>
        <v>#N/A</v>
      </c>
      <c r="BB892" s="45" t="str">
        <f>IF(ISERROR(BA892),"",IF(AY892=AY891+1,BB891*(1+'Retirement Calculator'!$B$67),BB891))</f>
        <v/>
      </c>
      <c r="BC892" s="43" t="e">
        <f>IF(ISERROR(BB892),"",FV((1+'Retirement Calculator'!$B$58)^(1/12)-1,BA892,-BB892,,0))</f>
        <v>#N/A</v>
      </c>
      <c r="BD892" s="47" t="e">
        <f>SUM($AJ$5:BB892)</f>
        <v>#N/A</v>
      </c>
      <c r="BF892" s="43" t="str">
        <f>IF(O892="","",SUM($O$5:O892))</f>
        <v/>
      </c>
      <c r="BH892" s="43" t="str">
        <f t="shared" si="272"/>
        <v/>
      </c>
      <c r="BI892" s="43" t="e">
        <f t="shared" si="273"/>
        <v>#N/A</v>
      </c>
      <c r="BJ892" s="43" t="e">
        <f>IF(BJ891&lt;'Retirement Calculator'!$B$68,BJ891+1,NA())</f>
        <v>#N/A</v>
      </c>
      <c r="BM892" s="43" t="str">
        <f t="shared" si="274"/>
        <v/>
      </c>
      <c r="BN892" s="43" t="e">
        <f t="shared" si="275"/>
        <v>#N/A</v>
      </c>
      <c r="BO892" s="43" t="e">
        <f>IF(BO891&lt;'Retirement Calculator'!$B$68,BO891+1,NA())</f>
        <v>#N/A</v>
      </c>
      <c r="BR892" s="43" t="str">
        <f t="shared" si="276"/>
        <v/>
      </c>
      <c r="BS892" s="43" t="e">
        <f t="shared" si="277"/>
        <v>#N/A</v>
      </c>
      <c r="BT892" s="43" t="e">
        <f>IF(BT891&lt;'Retirement Calculator'!$B$68,BT891+1,NA())</f>
        <v>#N/A</v>
      </c>
      <c r="BW892" s="43" t="str">
        <f t="shared" si="278"/>
        <v/>
      </c>
      <c r="BX892" s="43" t="e">
        <f t="shared" si="279"/>
        <v>#N/A</v>
      </c>
      <c r="BY892" s="43" t="e">
        <f>IF(BY891&lt;'Retirement Calculator'!$B$68,BY891+1,NA())</f>
        <v>#N/A</v>
      </c>
    </row>
    <row r="893" spans="1:77">
      <c r="A893" s="44"/>
      <c r="B893" s="12" t="e">
        <f xml:space="preserve"> IF(ISERROR(F893),NA(),AI893)</f>
        <v>#N/A</v>
      </c>
      <c r="C893" s="71"/>
      <c r="D893" s="104"/>
      <c r="E893" s="99"/>
      <c r="F893" s="102" t="e">
        <f t="shared" si="263"/>
        <v>#N/A</v>
      </c>
      <c r="G893" s="103" t="str">
        <f>IF(D893="","",(D893+G892)*(1+((1+'Retirement Calculator'!$B$56)^(1/12)-1)))</f>
        <v/>
      </c>
      <c r="H893" s="55" t="str">
        <f>IF(C893="","",FV((1+'Retirement Calculator'!$B$56)^(1/12)-1,AI893,-C893,,0))</f>
        <v/>
      </c>
      <c r="I893" s="71"/>
      <c r="J893" s="99"/>
      <c r="K893" s="99"/>
      <c r="L893" s="102" t="e">
        <f t="shared" si="264"/>
        <v>#N/A</v>
      </c>
      <c r="M893" s="12" t="str">
        <f>IF(I893="","",FV((1+'Retirement Calculator'!$B$57)^(1/12)-1,AR893,-I893,,0))</f>
        <v/>
      </c>
      <c r="N893" s="12" t="str">
        <f>IF(J893="","",(J893+N892)*(1+((1+'Retirement Calculator'!$B$57)^(1/12)-1)))</f>
        <v/>
      </c>
      <c r="O893" s="71"/>
      <c r="P893" s="71"/>
      <c r="Q893" s="99"/>
      <c r="R893" s="69" t="e">
        <f t="shared" si="265"/>
        <v>#N/A</v>
      </c>
      <c r="S893" s="12" t="str">
        <f>IF(O893="","",FV((1+'Retirement Calculator'!$B$58)^(1/12)-1,BA893,-O893,,0))</f>
        <v/>
      </c>
      <c r="T893" s="43" t="str">
        <f>IF(P893="","",(P893+T892)*(1+((1+'Retirement Calculator'!$B$58)^(1/12)-1)))</f>
        <v/>
      </c>
      <c r="U893" s="71"/>
      <c r="V893" s="99"/>
      <c r="W893" s="108" t="str">
        <f>IF(U893="","",(U893+W892)*(1+((1+'Retirement Calculator'!$C$65)^(1/12)-1)))</f>
        <v/>
      </c>
      <c r="X893" s="73">
        <f t="shared" si="260"/>
        <v>0</v>
      </c>
      <c r="Y893" s="83" t="str">
        <f>IF(ISERROR(B893),"",SUM($X$5:X893))</f>
        <v/>
      </c>
      <c r="Z893" s="73">
        <f t="shared" si="261"/>
        <v>0</v>
      </c>
      <c r="AA893" s="83" t="str">
        <f>IF(ISERROR(B893),"",IF(Z893=0,NA(),SUM($Z$5:Z893)))</f>
        <v/>
      </c>
      <c r="AB893" s="83">
        <f t="shared" si="262"/>
        <v>0</v>
      </c>
      <c r="AC893" s="83" t="str">
        <f>IF(ISERROR(B893),"",IF(AB893=0,NA(),SUM($AB$5:AB893)))</f>
        <v/>
      </c>
      <c r="AD893" s="68" t="str">
        <f>IF(ISERROR(AI893),"",IF(AG893=AG892+1,AD892*(1+'Retirement Calculator'!$B$6),AD892))</f>
        <v/>
      </c>
      <c r="AE893" s="135"/>
      <c r="AF893" s="83" t="str">
        <f>IF(AE893="","",NPER((1+'Retirement Calculator'!$B$15)/(1+'Retirement Calculator'!$B$14)-1,-12*AE893,AA893,,1))</f>
        <v/>
      </c>
      <c r="AG893" s="129" t="str">
        <f t="shared" si="266"/>
        <v/>
      </c>
      <c r="AH893" s="43" t="e">
        <f t="shared" si="267"/>
        <v>#N/A</v>
      </c>
      <c r="AI893" s="43" t="e">
        <f>IF(AI892&lt;'Retirement Calculator'!$B$68,AI892+1,NA())</f>
        <v>#N/A</v>
      </c>
      <c r="AJ893" s="47" t="str">
        <f>IF(ISERROR(AI893),"",IF(AG893=AG892+1,AJ892*(1+'Retirement Calculator'!$B$67),AJ892))</f>
        <v/>
      </c>
      <c r="AK893" s="43" t="e">
        <f>IF(ISERROR(AJ893),"",FV((1+'Retirement Calculator'!$B$56)^(1/12)-1,AI893,-AJ893,,0))</f>
        <v>#N/A</v>
      </c>
      <c r="AL893" s="47">
        <f>SUM($AJ$5:AJ893)</f>
        <v>15743347.467671828</v>
      </c>
      <c r="AN893" s="43" t="str">
        <f>IF(C893="","",SUM($C$5:C893))</f>
        <v/>
      </c>
      <c r="AP893" s="43" t="str">
        <f t="shared" si="268"/>
        <v/>
      </c>
      <c r="AQ893" s="43" t="e">
        <f t="shared" si="269"/>
        <v>#N/A</v>
      </c>
      <c r="AR893" s="43" t="e">
        <f>IF(AR892&lt;'Retirement Calculator'!$B$68,AR892+1,NA())</f>
        <v>#N/A</v>
      </c>
      <c r="AS893" s="45" t="str">
        <f>IF(ISERROR(AR893),"",IF(AP893=AP892+1,AS892*(1+'Retirement Calculator'!$B$67),AS892))</f>
        <v/>
      </c>
      <c r="AT893" s="43" t="e">
        <f>IF(ISERROR(AS893),"",FV((1+'Retirement Calculator'!$B$57)^(1/12)-1,AR893,-AS893,,0))</f>
        <v>#N/A</v>
      </c>
      <c r="AU893" s="47" t="e">
        <f>SUM($AJ$5:AS893)</f>
        <v>#N/A</v>
      </c>
      <c r="AW893" s="43" t="str">
        <f>IF(I893="","",SUM($I$5:I893))</f>
        <v/>
      </c>
      <c r="AY893" s="43" t="str">
        <f t="shared" si="270"/>
        <v/>
      </c>
      <c r="AZ893" s="43" t="e">
        <f t="shared" si="271"/>
        <v>#N/A</v>
      </c>
      <c r="BA893" s="43" t="e">
        <f>IF(BA892&lt;'Retirement Calculator'!$B$68,BA892+1,NA())</f>
        <v>#N/A</v>
      </c>
      <c r="BB893" s="45" t="str">
        <f>IF(ISERROR(BA893),"",IF(AY893=AY892+1,BB892*(1+'Retirement Calculator'!$B$67),BB892))</f>
        <v/>
      </c>
      <c r="BC893" s="43" t="e">
        <f>IF(ISERROR(BB893),"",FV((1+'Retirement Calculator'!$B$58)^(1/12)-1,BA893,-BB893,,0))</f>
        <v>#N/A</v>
      </c>
      <c r="BD893" s="47" t="e">
        <f>SUM($AJ$5:BB893)</f>
        <v>#N/A</v>
      </c>
      <c r="BF893" s="43" t="str">
        <f>IF(O893="","",SUM($O$5:O893))</f>
        <v/>
      </c>
      <c r="BH893" s="43" t="str">
        <f t="shared" si="272"/>
        <v/>
      </c>
      <c r="BI893" s="43" t="e">
        <f t="shared" si="273"/>
        <v>#N/A</v>
      </c>
      <c r="BJ893" s="43" t="e">
        <f>IF(BJ892&lt;'Retirement Calculator'!$B$68,BJ892+1,NA())</f>
        <v>#N/A</v>
      </c>
      <c r="BM893" s="43" t="str">
        <f t="shared" si="274"/>
        <v/>
      </c>
      <c r="BN893" s="43" t="e">
        <f t="shared" si="275"/>
        <v>#N/A</v>
      </c>
      <c r="BO893" s="43" t="e">
        <f>IF(BO892&lt;'Retirement Calculator'!$B$68,BO892+1,NA())</f>
        <v>#N/A</v>
      </c>
      <c r="BR893" s="43" t="str">
        <f t="shared" si="276"/>
        <v/>
      </c>
      <c r="BS893" s="43" t="e">
        <f t="shared" si="277"/>
        <v>#N/A</v>
      </c>
      <c r="BT893" s="43" t="e">
        <f>IF(BT892&lt;'Retirement Calculator'!$B$68,BT892+1,NA())</f>
        <v>#N/A</v>
      </c>
      <c r="BW893" s="43" t="str">
        <f t="shared" si="278"/>
        <v/>
      </c>
      <c r="BX893" s="43" t="e">
        <f t="shared" si="279"/>
        <v>#N/A</v>
      </c>
      <c r="BY893" s="43" t="e">
        <f>IF(BY892&lt;'Retirement Calculator'!$B$68,BY892+1,NA())</f>
        <v>#N/A</v>
      </c>
    </row>
    <row r="894" spans="1:77">
      <c r="A894" s="44"/>
      <c r="B894" s="12" t="e">
        <f xml:space="preserve"> IF(ISERROR(F894),NA(),AI894)</f>
        <v>#N/A</v>
      </c>
      <c r="C894" s="71"/>
      <c r="D894" s="104"/>
      <c r="E894" s="99"/>
      <c r="F894" s="102" t="e">
        <f t="shared" si="263"/>
        <v>#N/A</v>
      </c>
      <c r="G894" s="103" t="str">
        <f>IF(D894="","",(D894+G893)*(1+((1+'Retirement Calculator'!$B$56)^(1/12)-1)))</f>
        <v/>
      </c>
      <c r="H894" s="55" t="str">
        <f>IF(C894="","",FV((1+'Retirement Calculator'!$B$56)^(1/12)-1,AI894,-C894,,0))</f>
        <v/>
      </c>
      <c r="I894" s="71"/>
      <c r="J894" s="99"/>
      <c r="K894" s="99"/>
      <c r="L894" s="102" t="e">
        <f t="shared" si="264"/>
        <v>#N/A</v>
      </c>
      <c r="M894" s="12" t="str">
        <f>IF(I894="","",FV((1+'Retirement Calculator'!$B$57)^(1/12)-1,AR894,-I894,,0))</f>
        <v/>
      </c>
      <c r="N894" s="12" t="str">
        <f>IF(J894="","",(J894+N893)*(1+((1+'Retirement Calculator'!$B$57)^(1/12)-1)))</f>
        <v/>
      </c>
      <c r="O894" s="71"/>
      <c r="P894" s="71"/>
      <c r="Q894" s="99"/>
      <c r="R894" s="69" t="e">
        <f t="shared" si="265"/>
        <v>#N/A</v>
      </c>
      <c r="S894" s="12" t="str">
        <f>IF(O894="","",FV((1+'Retirement Calculator'!$B$58)^(1/12)-1,BA894,-O894,,0))</f>
        <v/>
      </c>
      <c r="T894" s="43" t="str">
        <f>IF(P894="","",(P894+T893)*(1+((1+'Retirement Calculator'!$B$58)^(1/12)-1)))</f>
        <v/>
      </c>
      <c r="U894" s="71"/>
      <c r="V894" s="99"/>
      <c r="W894" s="108" t="str">
        <f>IF(U894="","",(U894+W893)*(1+((1+'Retirement Calculator'!$C$65)^(1/12)-1)))</f>
        <v/>
      </c>
      <c r="X894" s="73">
        <f t="shared" si="260"/>
        <v>0</v>
      </c>
      <c r="Y894" s="83" t="str">
        <f>IF(ISERROR(B894),"",SUM($X$5:X894))</f>
        <v/>
      </c>
      <c r="Z894" s="73">
        <f t="shared" si="261"/>
        <v>0</v>
      </c>
      <c r="AA894" s="83" t="str">
        <f>IF(ISERROR(B894),"",IF(Z894=0,NA(),SUM($Z$5:Z894)))</f>
        <v/>
      </c>
      <c r="AB894" s="83">
        <f t="shared" si="262"/>
        <v>0</v>
      </c>
      <c r="AC894" s="83" t="str">
        <f>IF(ISERROR(B894),"",IF(AB894=0,NA(),SUM($AB$5:AB894)))</f>
        <v/>
      </c>
      <c r="AD894" s="68" t="str">
        <f>IF(ISERROR(AI894),"",IF(AG894=AG893+1,AD893*(1+'Retirement Calculator'!$B$6),AD893))</f>
        <v/>
      </c>
      <c r="AE894" s="135"/>
      <c r="AF894" s="83" t="str">
        <f>IF(AE894="","",NPER((1+'Retirement Calculator'!$B$15)/(1+'Retirement Calculator'!$B$14)-1,-12*AE894,AA894,,1))</f>
        <v/>
      </c>
      <c r="AG894" s="129" t="str">
        <f t="shared" si="266"/>
        <v/>
      </c>
      <c r="AH894" s="43" t="e">
        <f t="shared" si="267"/>
        <v>#N/A</v>
      </c>
      <c r="AI894" s="43" t="e">
        <f>IF(AI893&lt;'Retirement Calculator'!$B$68,AI893+1,NA())</f>
        <v>#N/A</v>
      </c>
      <c r="AJ894" s="47" t="str">
        <f>IF(ISERROR(AI894),"",IF(AG894=AG893+1,AJ893*(1+'Retirement Calculator'!$B$67),AJ893))</f>
        <v/>
      </c>
      <c r="AK894" s="43" t="e">
        <f>IF(ISERROR(AJ894),"",FV((1+'Retirement Calculator'!$B$56)^(1/12)-1,AI894,-AJ894,,0))</f>
        <v>#N/A</v>
      </c>
      <c r="AL894" s="47">
        <f>SUM($AJ$5:AJ894)</f>
        <v>15743347.467671828</v>
      </c>
      <c r="AN894" s="43" t="str">
        <f>IF(C894="","",SUM($C$5:C894))</f>
        <v/>
      </c>
      <c r="AP894" s="43" t="str">
        <f t="shared" si="268"/>
        <v/>
      </c>
      <c r="AQ894" s="43" t="e">
        <f t="shared" si="269"/>
        <v>#N/A</v>
      </c>
      <c r="AR894" s="43" t="e">
        <f>IF(AR893&lt;'Retirement Calculator'!$B$68,AR893+1,NA())</f>
        <v>#N/A</v>
      </c>
      <c r="AS894" s="45" t="str">
        <f>IF(ISERROR(AR894),"",IF(AP894=AP893+1,AS893*(1+'Retirement Calculator'!$B$67),AS893))</f>
        <v/>
      </c>
      <c r="AT894" s="43" t="e">
        <f>IF(ISERROR(AS894),"",FV((1+'Retirement Calculator'!$B$57)^(1/12)-1,AR894,-AS894,,0))</f>
        <v>#N/A</v>
      </c>
      <c r="AU894" s="47" t="e">
        <f>SUM($AJ$5:AS894)</f>
        <v>#N/A</v>
      </c>
      <c r="AW894" s="43" t="str">
        <f>IF(I894="","",SUM($I$5:I894))</f>
        <v/>
      </c>
      <c r="AY894" s="43" t="str">
        <f t="shared" si="270"/>
        <v/>
      </c>
      <c r="AZ894" s="43" t="e">
        <f t="shared" si="271"/>
        <v>#N/A</v>
      </c>
      <c r="BA894" s="43" t="e">
        <f>IF(BA893&lt;'Retirement Calculator'!$B$68,BA893+1,NA())</f>
        <v>#N/A</v>
      </c>
      <c r="BB894" s="45" t="str">
        <f>IF(ISERROR(BA894),"",IF(AY894=AY893+1,BB893*(1+'Retirement Calculator'!$B$67),BB893))</f>
        <v/>
      </c>
      <c r="BC894" s="43" t="e">
        <f>IF(ISERROR(BB894),"",FV((1+'Retirement Calculator'!$B$58)^(1/12)-1,BA894,-BB894,,0))</f>
        <v>#N/A</v>
      </c>
      <c r="BD894" s="47" t="e">
        <f>SUM($AJ$5:BB894)</f>
        <v>#N/A</v>
      </c>
      <c r="BF894" s="43" t="str">
        <f>IF(O894="","",SUM($O$5:O894))</f>
        <v/>
      </c>
      <c r="BH894" s="43" t="str">
        <f t="shared" si="272"/>
        <v/>
      </c>
      <c r="BI894" s="43" t="e">
        <f t="shared" si="273"/>
        <v>#N/A</v>
      </c>
      <c r="BJ894" s="43" t="e">
        <f>IF(BJ893&lt;'Retirement Calculator'!$B$68,BJ893+1,NA())</f>
        <v>#N/A</v>
      </c>
      <c r="BM894" s="43" t="str">
        <f t="shared" si="274"/>
        <v/>
      </c>
      <c r="BN894" s="43" t="e">
        <f t="shared" si="275"/>
        <v>#N/A</v>
      </c>
      <c r="BO894" s="43" t="e">
        <f>IF(BO893&lt;'Retirement Calculator'!$B$68,BO893+1,NA())</f>
        <v>#N/A</v>
      </c>
      <c r="BR894" s="43" t="str">
        <f t="shared" si="276"/>
        <v/>
      </c>
      <c r="BS894" s="43" t="e">
        <f t="shared" si="277"/>
        <v>#N/A</v>
      </c>
      <c r="BT894" s="43" t="e">
        <f>IF(BT893&lt;'Retirement Calculator'!$B$68,BT893+1,NA())</f>
        <v>#N/A</v>
      </c>
      <c r="BW894" s="43" t="str">
        <f t="shared" si="278"/>
        <v/>
      </c>
      <c r="BX894" s="43" t="e">
        <f t="shared" si="279"/>
        <v>#N/A</v>
      </c>
      <c r="BY894" s="43" t="e">
        <f>IF(BY893&lt;'Retirement Calculator'!$B$68,BY893+1,NA())</f>
        <v>#N/A</v>
      </c>
    </row>
    <row r="895" spans="1:77">
      <c r="A895" s="44"/>
      <c r="B895" s="12" t="e">
        <f xml:space="preserve"> IF(ISERROR(F895),NA(),AI895)</f>
        <v>#N/A</v>
      </c>
      <c r="C895" s="71"/>
      <c r="D895" s="104"/>
      <c r="E895" s="99"/>
      <c r="F895" s="102" t="e">
        <f t="shared" si="263"/>
        <v>#N/A</v>
      </c>
      <c r="G895" s="103" t="str">
        <f>IF(D895="","",(D895+G894)*(1+((1+'Retirement Calculator'!$B$56)^(1/12)-1)))</f>
        <v/>
      </c>
      <c r="H895" s="55" t="str">
        <f>IF(C895="","",FV((1+'Retirement Calculator'!$B$56)^(1/12)-1,AI895,-C895,,0))</f>
        <v/>
      </c>
      <c r="I895" s="71"/>
      <c r="J895" s="99"/>
      <c r="K895" s="99"/>
      <c r="L895" s="102" t="e">
        <f t="shared" si="264"/>
        <v>#N/A</v>
      </c>
      <c r="M895" s="12" t="str">
        <f>IF(I895="","",FV((1+'Retirement Calculator'!$B$57)^(1/12)-1,AR895,-I895,,0))</f>
        <v/>
      </c>
      <c r="N895" s="12" t="str">
        <f>IF(J895="","",(J895+N894)*(1+((1+'Retirement Calculator'!$B$57)^(1/12)-1)))</f>
        <v/>
      </c>
      <c r="O895" s="71"/>
      <c r="P895" s="71"/>
      <c r="Q895" s="99"/>
      <c r="R895" s="69" t="e">
        <f t="shared" si="265"/>
        <v>#N/A</v>
      </c>
      <c r="S895" s="12" t="str">
        <f>IF(O895="","",FV((1+'Retirement Calculator'!$B$58)^(1/12)-1,BA895,-O895,,0))</f>
        <v/>
      </c>
      <c r="T895" s="43" t="str">
        <f>IF(P895="","",(P895+T894)*(1+((1+'Retirement Calculator'!$B$58)^(1/12)-1)))</f>
        <v/>
      </c>
      <c r="U895" s="71"/>
      <c r="V895" s="99"/>
      <c r="W895" s="108" t="str">
        <f>IF(U895="","",(U895+W894)*(1+((1+'Retirement Calculator'!$C$65)^(1/12)-1)))</f>
        <v/>
      </c>
      <c r="X895" s="73">
        <f t="shared" si="260"/>
        <v>0</v>
      </c>
      <c r="Y895" s="83" t="str">
        <f>IF(ISERROR(B895),"",SUM($X$5:X895))</f>
        <v/>
      </c>
      <c r="Z895" s="73">
        <f t="shared" si="261"/>
        <v>0</v>
      </c>
      <c r="AA895" s="83" t="str">
        <f>IF(ISERROR(B895),"",IF(Z895=0,NA(),SUM($Z$5:Z895)))</f>
        <v/>
      </c>
      <c r="AB895" s="83">
        <f t="shared" si="262"/>
        <v>0</v>
      </c>
      <c r="AC895" s="83" t="str">
        <f>IF(ISERROR(B895),"",IF(AB895=0,NA(),SUM($AB$5:AB895)))</f>
        <v/>
      </c>
      <c r="AD895" s="68" t="str">
        <f>IF(ISERROR(AI895),"",IF(AG895=AG894+1,AD894*(1+'Retirement Calculator'!$B$6),AD894))</f>
        <v/>
      </c>
      <c r="AE895" s="135"/>
      <c r="AF895" s="83" t="str">
        <f>IF(AE895="","",NPER((1+'Retirement Calculator'!$B$15)/(1+'Retirement Calculator'!$B$14)-1,-12*AE895,AA895,,1))</f>
        <v/>
      </c>
      <c r="AG895" s="129" t="str">
        <f t="shared" si="266"/>
        <v/>
      </c>
      <c r="AH895" s="43" t="e">
        <f t="shared" si="267"/>
        <v>#N/A</v>
      </c>
      <c r="AI895" s="43" t="e">
        <f>IF(AI894&lt;'Retirement Calculator'!$B$68,AI894+1,NA())</f>
        <v>#N/A</v>
      </c>
      <c r="AJ895" s="47" t="str">
        <f>IF(ISERROR(AI895),"",IF(AG895=AG894+1,AJ894*(1+'Retirement Calculator'!$B$67),AJ894))</f>
        <v/>
      </c>
      <c r="AK895" s="43" t="e">
        <f>IF(ISERROR(AJ895),"",FV((1+'Retirement Calculator'!$B$56)^(1/12)-1,AI895,-AJ895,,0))</f>
        <v>#N/A</v>
      </c>
      <c r="AL895" s="47">
        <f>SUM($AJ$5:AJ895)</f>
        <v>15743347.467671828</v>
      </c>
      <c r="AN895" s="43" t="str">
        <f>IF(C895="","",SUM($C$5:C895))</f>
        <v/>
      </c>
      <c r="AP895" s="43" t="str">
        <f t="shared" si="268"/>
        <v/>
      </c>
      <c r="AQ895" s="43" t="e">
        <f t="shared" si="269"/>
        <v>#N/A</v>
      </c>
      <c r="AR895" s="43" t="e">
        <f>IF(AR894&lt;'Retirement Calculator'!$B$68,AR894+1,NA())</f>
        <v>#N/A</v>
      </c>
      <c r="AS895" s="45" t="str">
        <f>IF(ISERROR(AR895),"",IF(AP895=AP894+1,AS894*(1+'Retirement Calculator'!$B$67),AS894))</f>
        <v/>
      </c>
      <c r="AT895" s="43" t="e">
        <f>IF(ISERROR(AS895),"",FV((1+'Retirement Calculator'!$B$57)^(1/12)-1,AR895,-AS895,,0))</f>
        <v>#N/A</v>
      </c>
      <c r="AU895" s="47" t="e">
        <f>SUM($AJ$5:AS895)</f>
        <v>#N/A</v>
      </c>
      <c r="AW895" s="43" t="str">
        <f>IF(I895="","",SUM($I$5:I895))</f>
        <v/>
      </c>
      <c r="AY895" s="43" t="str">
        <f t="shared" si="270"/>
        <v/>
      </c>
      <c r="AZ895" s="43" t="e">
        <f t="shared" si="271"/>
        <v>#N/A</v>
      </c>
      <c r="BA895" s="43" t="e">
        <f>IF(BA894&lt;'Retirement Calculator'!$B$68,BA894+1,NA())</f>
        <v>#N/A</v>
      </c>
      <c r="BB895" s="45" t="str">
        <f>IF(ISERROR(BA895),"",IF(AY895=AY894+1,BB894*(1+'Retirement Calculator'!$B$67),BB894))</f>
        <v/>
      </c>
      <c r="BC895" s="43" t="e">
        <f>IF(ISERROR(BB895),"",FV((1+'Retirement Calculator'!$B$58)^(1/12)-1,BA895,-BB895,,0))</f>
        <v>#N/A</v>
      </c>
      <c r="BD895" s="47" t="e">
        <f>SUM($AJ$5:BB895)</f>
        <v>#N/A</v>
      </c>
      <c r="BF895" s="43" t="str">
        <f>IF(O895="","",SUM($O$5:O895))</f>
        <v/>
      </c>
      <c r="BH895" s="43" t="str">
        <f t="shared" si="272"/>
        <v/>
      </c>
      <c r="BI895" s="43" t="e">
        <f t="shared" si="273"/>
        <v>#N/A</v>
      </c>
      <c r="BJ895" s="43" t="e">
        <f>IF(BJ894&lt;'Retirement Calculator'!$B$68,BJ894+1,NA())</f>
        <v>#N/A</v>
      </c>
      <c r="BM895" s="43" t="str">
        <f t="shared" si="274"/>
        <v/>
      </c>
      <c r="BN895" s="43" t="e">
        <f t="shared" si="275"/>
        <v>#N/A</v>
      </c>
      <c r="BO895" s="43" t="e">
        <f>IF(BO894&lt;'Retirement Calculator'!$B$68,BO894+1,NA())</f>
        <v>#N/A</v>
      </c>
      <c r="BR895" s="43" t="str">
        <f t="shared" si="276"/>
        <v/>
      </c>
      <c r="BS895" s="43" t="e">
        <f t="shared" si="277"/>
        <v>#N/A</v>
      </c>
      <c r="BT895" s="43" t="e">
        <f>IF(BT894&lt;'Retirement Calculator'!$B$68,BT894+1,NA())</f>
        <v>#N/A</v>
      </c>
      <c r="BW895" s="43" t="str">
        <f t="shared" si="278"/>
        <v/>
      </c>
      <c r="BX895" s="43" t="e">
        <f t="shared" si="279"/>
        <v>#N/A</v>
      </c>
      <c r="BY895" s="43" t="e">
        <f>IF(BY894&lt;'Retirement Calculator'!$B$68,BY894+1,NA())</f>
        <v>#N/A</v>
      </c>
    </row>
    <row r="896" spans="1:77">
      <c r="A896" s="44"/>
      <c r="B896" s="12" t="e">
        <f xml:space="preserve"> IF(ISERROR(F896),NA(),AI896)</f>
        <v>#N/A</v>
      </c>
      <c r="C896" s="71"/>
      <c r="D896" s="104"/>
      <c r="E896" s="99"/>
      <c r="F896" s="102" t="e">
        <f t="shared" si="263"/>
        <v>#N/A</v>
      </c>
      <c r="G896" s="103" t="str">
        <f>IF(D896="","",(D896+G895)*(1+((1+'Retirement Calculator'!$B$56)^(1/12)-1)))</f>
        <v/>
      </c>
      <c r="H896" s="55" t="str">
        <f>IF(C896="","",FV((1+'Retirement Calculator'!$B$56)^(1/12)-1,AI896,-C896,,0))</f>
        <v/>
      </c>
      <c r="I896" s="71"/>
      <c r="J896" s="99"/>
      <c r="K896" s="99"/>
      <c r="L896" s="102" t="e">
        <f t="shared" si="264"/>
        <v>#N/A</v>
      </c>
      <c r="M896" s="12" t="str">
        <f>IF(I896="","",FV((1+'Retirement Calculator'!$B$57)^(1/12)-1,AR896,-I896,,0))</f>
        <v/>
      </c>
      <c r="N896" s="12" t="str">
        <f>IF(J896="","",(J896+N895)*(1+((1+'Retirement Calculator'!$B$57)^(1/12)-1)))</f>
        <v/>
      </c>
      <c r="O896" s="71"/>
      <c r="P896" s="71"/>
      <c r="Q896" s="99"/>
      <c r="R896" s="69" t="e">
        <f t="shared" si="265"/>
        <v>#N/A</v>
      </c>
      <c r="S896" s="12" t="str">
        <f>IF(O896="","",FV((1+'Retirement Calculator'!$B$58)^(1/12)-1,BA896,-O896,,0))</f>
        <v/>
      </c>
      <c r="T896" s="43" t="str">
        <f>IF(P896="","",(P896+T895)*(1+((1+'Retirement Calculator'!$B$58)^(1/12)-1)))</f>
        <v/>
      </c>
      <c r="U896" s="71"/>
      <c r="V896" s="99"/>
      <c r="W896" s="108" t="str">
        <f>IF(U896="","",(U896+W895)*(1+((1+'Retirement Calculator'!$C$65)^(1/12)-1)))</f>
        <v/>
      </c>
      <c r="X896" s="73">
        <f t="shared" si="260"/>
        <v>0</v>
      </c>
      <c r="Y896" s="83" t="str">
        <f>IF(ISERROR(B896),"",SUM($X$5:X896))</f>
        <v/>
      </c>
      <c r="Z896" s="73">
        <f t="shared" si="261"/>
        <v>0</v>
      </c>
      <c r="AA896" s="83" t="str">
        <f>IF(ISERROR(B896),"",IF(Z896=0,NA(),SUM($Z$5:Z896)))</f>
        <v/>
      </c>
      <c r="AB896" s="83">
        <f t="shared" si="262"/>
        <v>0</v>
      </c>
      <c r="AC896" s="83" t="str">
        <f>IF(ISERROR(B896),"",IF(AB896=0,NA(),SUM($AB$5:AB896)))</f>
        <v/>
      </c>
      <c r="AD896" s="68" t="str">
        <f>IF(ISERROR(AI896),"",IF(AG896=AG895+1,AD895*(1+'Retirement Calculator'!$B$6),AD895))</f>
        <v/>
      </c>
      <c r="AE896" s="135"/>
      <c r="AF896" s="83" t="str">
        <f>IF(AE896="","",NPER((1+'Retirement Calculator'!$B$15)/(1+'Retirement Calculator'!$B$14)-1,-12*AE896,AA896,,1))</f>
        <v/>
      </c>
      <c r="AG896" s="129" t="str">
        <f t="shared" si="266"/>
        <v/>
      </c>
      <c r="AH896" s="43" t="e">
        <f t="shared" si="267"/>
        <v>#N/A</v>
      </c>
      <c r="AI896" s="43" t="e">
        <f>IF(AI895&lt;'Retirement Calculator'!$B$68,AI895+1,NA())</f>
        <v>#N/A</v>
      </c>
      <c r="AJ896" s="47" t="str">
        <f>IF(ISERROR(AI896),"",IF(AG896=AG895+1,AJ895*(1+'Retirement Calculator'!$B$67),AJ895))</f>
        <v/>
      </c>
      <c r="AK896" s="43" t="e">
        <f>IF(ISERROR(AJ896),"",FV((1+'Retirement Calculator'!$B$56)^(1/12)-1,AI896,-AJ896,,0))</f>
        <v>#N/A</v>
      </c>
      <c r="AL896" s="47">
        <f>SUM($AJ$5:AJ896)</f>
        <v>15743347.467671828</v>
      </c>
      <c r="AN896" s="43" t="str">
        <f>IF(C896="","",SUM($C$5:C896))</f>
        <v/>
      </c>
      <c r="AP896" s="43" t="str">
        <f t="shared" si="268"/>
        <v/>
      </c>
      <c r="AQ896" s="43" t="e">
        <f t="shared" si="269"/>
        <v>#N/A</v>
      </c>
      <c r="AR896" s="43" t="e">
        <f>IF(AR895&lt;'Retirement Calculator'!$B$68,AR895+1,NA())</f>
        <v>#N/A</v>
      </c>
      <c r="AS896" s="45" t="str">
        <f>IF(ISERROR(AR896),"",IF(AP896=AP895+1,AS895*(1+'Retirement Calculator'!$B$67),AS895))</f>
        <v/>
      </c>
      <c r="AT896" s="43" t="e">
        <f>IF(ISERROR(AS896),"",FV((1+'Retirement Calculator'!$B$57)^(1/12)-1,AR896,-AS896,,0))</f>
        <v>#N/A</v>
      </c>
      <c r="AU896" s="47" t="e">
        <f>SUM($AJ$5:AS896)</f>
        <v>#N/A</v>
      </c>
      <c r="AW896" s="43" t="str">
        <f>IF(I896="","",SUM($I$5:I896))</f>
        <v/>
      </c>
      <c r="AY896" s="43" t="str">
        <f t="shared" si="270"/>
        <v/>
      </c>
      <c r="AZ896" s="43" t="e">
        <f t="shared" si="271"/>
        <v>#N/A</v>
      </c>
      <c r="BA896" s="43" t="e">
        <f>IF(BA895&lt;'Retirement Calculator'!$B$68,BA895+1,NA())</f>
        <v>#N/A</v>
      </c>
      <c r="BB896" s="45" t="str">
        <f>IF(ISERROR(BA896),"",IF(AY896=AY895+1,BB895*(1+'Retirement Calculator'!$B$67),BB895))</f>
        <v/>
      </c>
      <c r="BC896" s="43" t="e">
        <f>IF(ISERROR(BB896),"",FV((1+'Retirement Calculator'!$B$58)^(1/12)-1,BA896,-BB896,,0))</f>
        <v>#N/A</v>
      </c>
      <c r="BD896" s="47" t="e">
        <f>SUM($AJ$5:BB896)</f>
        <v>#N/A</v>
      </c>
      <c r="BF896" s="43" t="str">
        <f>IF(O896="","",SUM($O$5:O896))</f>
        <v/>
      </c>
      <c r="BH896" s="43" t="str">
        <f t="shared" si="272"/>
        <v/>
      </c>
      <c r="BI896" s="43" t="e">
        <f t="shared" si="273"/>
        <v>#N/A</v>
      </c>
      <c r="BJ896" s="43" t="e">
        <f>IF(BJ895&lt;'Retirement Calculator'!$B$68,BJ895+1,NA())</f>
        <v>#N/A</v>
      </c>
      <c r="BM896" s="43" t="str">
        <f t="shared" si="274"/>
        <v/>
      </c>
      <c r="BN896" s="43" t="e">
        <f t="shared" si="275"/>
        <v>#N/A</v>
      </c>
      <c r="BO896" s="43" t="e">
        <f>IF(BO895&lt;'Retirement Calculator'!$B$68,BO895+1,NA())</f>
        <v>#N/A</v>
      </c>
      <c r="BR896" s="43" t="str">
        <f t="shared" si="276"/>
        <v/>
      </c>
      <c r="BS896" s="43" t="e">
        <f t="shared" si="277"/>
        <v>#N/A</v>
      </c>
      <c r="BT896" s="43" t="e">
        <f>IF(BT895&lt;'Retirement Calculator'!$B$68,BT895+1,NA())</f>
        <v>#N/A</v>
      </c>
      <c r="BW896" s="43" t="str">
        <f t="shared" si="278"/>
        <v/>
      </c>
      <c r="BX896" s="43" t="e">
        <f t="shared" si="279"/>
        <v>#N/A</v>
      </c>
      <c r="BY896" s="43" t="e">
        <f>IF(BY895&lt;'Retirement Calculator'!$B$68,BY895+1,NA())</f>
        <v>#N/A</v>
      </c>
    </row>
    <row r="897" spans="1:77">
      <c r="A897" s="44"/>
      <c r="B897" s="12" t="e">
        <f xml:space="preserve"> IF(ISERROR(F897),NA(),AI897)</f>
        <v>#N/A</v>
      </c>
      <c r="C897" s="71"/>
      <c r="D897" s="104"/>
      <c r="E897" s="99"/>
      <c r="F897" s="102" t="e">
        <f t="shared" si="263"/>
        <v>#N/A</v>
      </c>
      <c r="G897" s="103" t="str">
        <f>IF(D897="","",(D897+G896)*(1+((1+'Retirement Calculator'!$B$56)^(1/12)-1)))</f>
        <v/>
      </c>
      <c r="H897" s="55" t="str">
        <f>IF(C897="","",FV((1+'Retirement Calculator'!$B$56)^(1/12)-1,AI897,-C897,,0))</f>
        <v/>
      </c>
      <c r="I897" s="71"/>
      <c r="J897" s="99"/>
      <c r="K897" s="99"/>
      <c r="L897" s="102" t="e">
        <f t="shared" si="264"/>
        <v>#N/A</v>
      </c>
      <c r="M897" s="12" t="str">
        <f>IF(I897="","",FV((1+'Retirement Calculator'!$B$57)^(1/12)-1,AR897,-I897,,0))</f>
        <v/>
      </c>
      <c r="N897" s="12" t="str">
        <f>IF(J897="","",(J897+N896)*(1+((1+'Retirement Calculator'!$B$57)^(1/12)-1)))</f>
        <v/>
      </c>
      <c r="O897" s="71"/>
      <c r="P897" s="71"/>
      <c r="Q897" s="99"/>
      <c r="R897" s="69" t="e">
        <f t="shared" si="265"/>
        <v>#N/A</v>
      </c>
      <c r="S897" s="12" t="str">
        <f>IF(O897="","",FV((1+'Retirement Calculator'!$B$58)^(1/12)-1,BA897,-O897,,0))</f>
        <v/>
      </c>
      <c r="T897" s="43" t="str">
        <f>IF(P897="","",(P897+T896)*(1+((1+'Retirement Calculator'!$B$58)^(1/12)-1)))</f>
        <v/>
      </c>
      <c r="U897" s="71"/>
      <c r="V897" s="99"/>
      <c r="W897" s="108" t="str">
        <f>IF(U897="","",(U897+W896)*(1+((1+'Retirement Calculator'!$C$65)^(1/12)-1)))</f>
        <v/>
      </c>
      <c r="X897" s="73">
        <f t="shared" si="260"/>
        <v>0</v>
      </c>
      <c r="Y897" s="83" t="str">
        <f>IF(ISERROR(B897),"",SUM($X$5:X897))</f>
        <v/>
      </c>
      <c r="Z897" s="73">
        <f t="shared" si="261"/>
        <v>0</v>
      </c>
      <c r="AA897" s="83" t="str">
        <f>IF(ISERROR(B897),"",IF(Z897=0,NA(),SUM($Z$5:Z897)))</f>
        <v/>
      </c>
      <c r="AB897" s="83">
        <f t="shared" si="262"/>
        <v>0</v>
      </c>
      <c r="AC897" s="83" t="str">
        <f>IF(ISERROR(B897),"",IF(AB897=0,NA(),SUM($AB$5:AB897)))</f>
        <v/>
      </c>
      <c r="AD897" s="68" t="str">
        <f>IF(ISERROR(AI897),"",IF(AG897=AG896+1,AD896*(1+'Retirement Calculator'!$B$6),AD896))</f>
        <v/>
      </c>
      <c r="AE897" s="135"/>
      <c r="AF897" s="83" t="str">
        <f>IF(AE897="","",NPER((1+'Retirement Calculator'!$B$15)/(1+'Retirement Calculator'!$B$14)-1,-12*AE897,AA897,,1))</f>
        <v/>
      </c>
      <c r="AG897" s="129" t="str">
        <f t="shared" si="266"/>
        <v/>
      </c>
      <c r="AH897" s="43" t="e">
        <f t="shared" si="267"/>
        <v>#N/A</v>
      </c>
      <c r="AI897" s="43" t="e">
        <f>IF(AI896&lt;'Retirement Calculator'!$B$68,AI896+1,NA())</f>
        <v>#N/A</v>
      </c>
      <c r="AJ897" s="47" t="str">
        <f>IF(ISERROR(AI897),"",IF(AG897=AG896+1,AJ896*(1+'Retirement Calculator'!$B$67),AJ896))</f>
        <v/>
      </c>
      <c r="AK897" s="43" t="e">
        <f>IF(ISERROR(AJ897),"",FV((1+'Retirement Calculator'!$B$56)^(1/12)-1,AI897,-AJ897,,0))</f>
        <v>#N/A</v>
      </c>
      <c r="AL897" s="47">
        <f>SUM($AJ$5:AJ897)</f>
        <v>15743347.467671828</v>
      </c>
      <c r="AN897" s="43" t="str">
        <f>IF(C897="","",SUM($C$5:C897))</f>
        <v/>
      </c>
      <c r="AP897" s="43" t="str">
        <f t="shared" si="268"/>
        <v/>
      </c>
      <c r="AQ897" s="43" t="e">
        <f t="shared" si="269"/>
        <v>#N/A</v>
      </c>
      <c r="AR897" s="43" t="e">
        <f>IF(AR896&lt;'Retirement Calculator'!$B$68,AR896+1,NA())</f>
        <v>#N/A</v>
      </c>
      <c r="AS897" s="45" t="str">
        <f>IF(ISERROR(AR897),"",IF(AP897=AP896+1,AS896*(1+'Retirement Calculator'!$B$67),AS896))</f>
        <v/>
      </c>
      <c r="AT897" s="43" t="e">
        <f>IF(ISERROR(AS897),"",FV((1+'Retirement Calculator'!$B$57)^(1/12)-1,AR897,-AS897,,0))</f>
        <v>#N/A</v>
      </c>
      <c r="AU897" s="47" t="e">
        <f>SUM($AJ$5:AS897)</f>
        <v>#N/A</v>
      </c>
      <c r="AW897" s="43" t="str">
        <f>IF(I897="","",SUM($I$5:I897))</f>
        <v/>
      </c>
      <c r="AY897" s="43" t="str">
        <f t="shared" si="270"/>
        <v/>
      </c>
      <c r="AZ897" s="43" t="e">
        <f t="shared" si="271"/>
        <v>#N/A</v>
      </c>
      <c r="BA897" s="43" t="e">
        <f>IF(BA896&lt;'Retirement Calculator'!$B$68,BA896+1,NA())</f>
        <v>#N/A</v>
      </c>
      <c r="BB897" s="45" t="str">
        <f>IF(ISERROR(BA897),"",IF(AY897=AY896+1,BB896*(1+'Retirement Calculator'!$B$67),BB896))</f>
        <v/>
      </c>
      <c r="BC897" s="43" t="e">
        <f>IF(ISERROR(BB897),"",FV((1+'Retirement Calculator'!$B$58)^(1/12)-1,BA897,-BB897,,0))</f>
        <v>#N/A</v>
      </c>
      <c r="BD897" s="47" t="e">
        <f>SUM($AJ$5:BB897)</f>
        <v>#N/A</v>
      </c>
      <c r="BF897" s="43" t="str">
        <f>IF(O897="","",SUM($O$5:O897))</f>
        <v/>
      </c>
      <c r="BH897" s="43" t="str">
        <f t="shared" si="272"/>
        <v/>
      </c>
      <c r="BI897" s="43" t="e">
        <f t="shared" si="273"/>
        <v>#N/A</v>
      </c>
      <c r="BJ897" s="43" t="e">
        <f>IF(BJ896&lt;'Retirement Calculator'!$B$68,BJ896+1,NA())</f>
        <v>#N/A</v>
      </c>
      <c r="BM897" s="43" t="str">
        <f t="shared" si="274"/>
        <v/>
      </c>
      <c r="BN897" s="43" t="e">
        <f t="shared" si="275"/>
        <v>#N/A</v>
      </c>
      <c r="BO897" s="43" t="e">
        <f>IF(BO896&lt;'Retirement Calculator'!$B$68,BO896+1,NA())</f>
        <v>#N/A</v>
      </c>
      <c r="BR897" s="43" t="str">
        <f t="shared" si="276"/>
        <v/>
      </c>
      <c r="BS897" s="43" t="e">
        <f t="shared" si="277"/>
        <v>#N/A</v>
      </c>
      <c r="BT897" s="43" t="e">
        <f>IF(BT896&lt;'Retirement Calculator'!$B$68,BT896+1,NA())</f>
        <v>#N/A</v>
      </c>
      <c r="BW897" s="43" t="str">
        <f t="shared" si="278"/>
        <v/>
      </c>
      <c r="BX897" s="43" t="e">
        <f t="shared" si="279"/>
        <v>#N/A</v>
      </c>
      <c r="BY897" s="43" t="e">
        <f>IF(BY896&lt;'Retirement Calculator'!$B$68,BY896+1,NA())</f>
        <v>#N/A</v>
      </c>
    </row>
    <row r="898" spans="1:77">
      <c r="A898" s="44"/>
      <c r="B898" s="12" t="e">
        <f xml:space="preserve"> IF(ISERROR(F898),NA(),AI898)</f>
        <v>#N/A</v>
      </c>
      <c r="C898" s="71"/>
      <c r="D898" s="104"/>
      <c r="E898" s="99"/>
      <c r="F898" s="102" t="e">
        <f t="shared" si="263"/>
        <v>#N/A</v>
      </c>
      <c r="G898" s="103" t="str">
        <f>IF(D898="","",(D898+G897)*(1+((1+'Retirement Calculator'!$B$56)^(1/12)-1)))</f>
        <v/>
      </c>
      <c r="H898" s="55" t="str">
        <f>IF(C898="","",FV((1+'Retirement Calculator'!$B$56)^(1/12)-1,AI898,-C898,,0))</f>
        <v/>
      </c>
      <c r="I898" s="71"/>
      <c r="J898" s="99"/>
      <c r="K898" s="99"/>
      <c r="L898" s="102" t="e">
        <f t="shared" si="264"/>
        <v>#N/A</v>
      </c>
      <c r="M898" s="12" t="str">
        <f>IF(I898="","",FV((1+'Retirement Calculator'!$B$57)^(1/12)-1,AR898,-I898,,0))</f>
        <v/>
      </c>
      <c r="N898" s="12" t="str">
        <f>IF(J898="","",(J898+N897)*(1+((1+'Retirement Calculator'!$B$57)^(1/12)-1)))</f>
        <v/>
      </c>
      <c r="O898" s="71"/>
      <c r="P898" s="71"/>
      <c r="Q898" s="99"/>
      <c r="R898" s="69" t="e">
        <f t="shared" si="265"/>
        <v>#N/A</v>
      </c>
      <c r="S898" s="12" t="str">
        <f>IF(O898="","",FV((1+'Retirement Calculator'!$B$58)^(1/12)-1,BA898,-O898,,0))</f>
        <v/>
      </c>
      <c r="T898" s="43" t="str">
        <f>IF(P898="","",(P898+T897)*(1+((1+'Retirement Calculator'!$B$58)^(1/12)-1)))</f>
        <v/>
      </c>
      <c r="U898" s="71"/>
      <c r="V898" s="99"/>
      <c r="W898" s="108" t="str">
        <f>IF(U898="","",(U898+W897)*(1+((1+'Retirement Calculator'!$C$65)^(1/12)-1)))</f>
        <v/>
      </c>
      <c r="X898" s="73">
        <f t="shared" si="260"/>
        <v>0</v>
      </c>
      <c r="Y898" s="83" t="str">
        <f>IF(ISERROR(B898),"",SUM($X$5:X898))</f>
        <v/>
      </c>
      <c r="Z898" s="73">
        <f t="shared" si="261"/>
        <v>0</v>
      </c>
      <c r="AA898" s="83" t="str">
        <f>IF(ISERROR(B898),"",IF(Z898=0,NA(),SUM($Z$5:Z898)))</f>
        <v/>
      </c>
      <c r="AB898" s="83">
        <f t="shared" si="262"/>
        <v>0</v>
      </c>
      <c r="AC898" s="83" t="str">
        <f>IF(ISERROR(B898),"",IF(AB898=0,NA(),SUM($AB$5:AB898)))</f>
        <v/>
      </c>
      <c r="AD898" s="68" t="str">
        <f>IF(ISERROR(AI898),"",IF(AG898=AG897+1,AD897*(1+'Retirement Calculator'!$B$6),AD897))</f>
        <v/>
      </c>
      <c r="AE898" s="135"/>
      <c r="AF898" s="83" t="str">
        <f>IF(AE898="","",NPER((1+'Retirement Calculator'!$B$15)/(1+'Retirement Calculator'!$B$14)-1,-12*AE898,AA898,,1))</f>
        <v/>
      </c>
      <c r="AG898" s="129" t="str">
        <f t="shared" si="266"/>
        <v/>
      </c>
      <c r="AH898" s="43" t="e">
        <f t="shared" si="267"/>
        <v>#N/A</v>
      </c>
      <c r="AI898" s="43" t="e">
        <f>IF(AI897&lt;'Retirement Calculator'!$B$68,AI897+1,NA())</f>
        <v>#N/A</v>
      </c>
      <c r="AJ898" s="47" t="str">
        <f>IF(ISERROR(AI898),"",IF(AG898=AG897+1,AJ897*(1+'Retirement Calculator'!$B$67),AJ897))</f>
        <v/>
      </c>
      <c r="AK898" s="43" t="e">
        <f>IF(ISERROR(AJ898),"",FV((1+'Retirement Calculator'!$B$56)^(1/12)-1,AI898,-AJ898,,0))</f>
        <v>#N/A</v>
      </c>
      <c r="AL898" s="47">
        <f>SUM($AJ$5:AJ898)</f>
        <v>15743347.467671828</v>
      </c>
      <c r="AN898" s="43" t="str">
        <f>IF(C898="","",SUM($C$5:C898))</f>
        <v/>
      </c>
      <c r="AP898" s="43" t="str">
        <f t="shared" si="268"/>
        <v/>
      </c>
      <c r="AQ898" s="43" t="e">
        <f t="shared" si="269"/>
        <v>#N/A</v>
      </c>
      <c r="AR898" s="43" t="e">
        <f>IF(AR897&lt;'Retirement Calculator'!$B$68,AR897+1,NA())</f>
        <v>#N/A</v>
      </c>
      <c r="AS898" s="45" t="str">
        <f>IF(ISERROR(AR898),"",IF(AP898=AP897+1,AS897*(1+'Retirement Calculator'!$B$67),AS897))</f>
        <v/>
      </c>
      <c r="AT898" s="43" t="e">
        <f>IF(ISERROR(AS898),"",FV((1+'Retirement Calculator'!$B$57)^(1/12)-1,AR898,-AS898,,0))</f>
        <v>#N/A</v>
      </c>
      <c r="AU898" s="47" t="e">
        <f>SUM($AJ$5:AS898)</f>
        <v>#N/A</v>
      </c>
      <c r="AW898" s="43" t="str">
        <f>IF(I898="","",SUM($I$5:I898))</f>
        <v/>
      </c>
      <c r="AY898" s="43" t="str">
        <f t="shared" si="270"/>
        <v/>
      </c>
      <c r="AZ898" s="43" t="e">
        <f t="shared" si="271"/>
        <v>#N/A</v>
      </c>
      <c r="BA898" s="43" t="e">
        <f>IF(BA897&lt;'Retirement Calculator'!$B$68,BA897+1,NA())</f>
        <v>#N/A</v>
      </c>
      <c r="BB898" s="45" t="str">
        <f>IF(ISERROR(BA898),"",IF(AY898=AY897+1,BB897*(1+'Retirement Calculator'!$B$67),BB897))</f>
        <v/>
      </c>
      <c r="BC898" s="43" t="e">
        <f>IF(ISERROR(BB898),"",FV((1+'Retirement Calculator'!$B$58)^(1/12)-1,BA898,-BB898,,0))</f>
        <v>#N/A</v>
      </c>
      <c r="BD898" s="47" t="e">
        <f>SUM($AJ$5:BB898)</f>
        <v>#N/A</v>
      </c>
      <c r="BF898" s="43" t="str">
        <f>IF(O898="","",SUM($O$5:O898))</f>
        <v/>
      </c>
      <c r="BH898" s="43" t="str">
        <f t="shared" si="272"/>
        <v/>
      </c>
      <c r="BI898" s="43" t="e">
        <f t="shared" si="273"/>
        <v>#N/A</v>
      </c>
      <c r="BJ898" s="43" t="e">
        <f>IF(BJ897&lt;'Retirement Calculator'!$B$68,BJ897+1,NA())</f>
        <v>#N/A</v>
      </c>
      <c r="BM898" s="43" t="str">
        <f t="shared" si="274"/>
        <v/>
      </c>
      <c r="BN898" s="43" t="e">
        <f t="shared" si="275"/>
        <v>#N/A</v>
      </c>
      <c r="BO898" s="43" t="e">
        <f>IF(BO897&lt;'Retirement Calculator'!$B$68,BO897+1,NA())</f>
        <v>#N/A</v>
      </c>
      <c r="BR898" s="43" t="str">
        <f t="shared" si="276"/>
        <v/>
      </c>
      <c r="BS898" s="43" t="e">
        <f t="shared" si="277"/>
        <v>#N/A</v>
      </c>
      <c r="BT898" s="43" t="e">
        <f>IF(BT897&lt;'Retirement Calculator'!$B$68,BT897+1,NA())</f>
        <v>#N/A</v>
      </c>
      <c r="BW898" s="43" t="str">
        <f t="shared" si="278"/>
        <v/>
      </c>
      <c r="BX898" s="43" t="e">
        <f t="shared" si="279"/>
        <v>#N/A</v>
      </c>
      <c r="BY898" s="43" t="e">
        <f>IF(BY897&lt;'Retirement Calculator'!$B$68,BY897+1,NA())</f>
        <v>#N/A</v>
      </c>
    </row>
    <row r="899" spans="1:77">
      <c r="A899" s="44"/>
      <c r="B899" s="12" t="e">
        <f xml:space="preserve"> IF(ISERROR(F899),NA(),AI899)</f>
        <v>#N/A</v>
      </c>
      <c r="C899" s="71"/>
      <c r="D899" s="104"/>
      <c r="E899" s="99"/>
      <c r="F899" s="102" t="e">
        <f t="shared" si="263"/>
        <v>#N/A</v>
      </c>
      <c r="G899" s="103" t="str">
        <f>IF(D899="","",(D899+G898)*(1+((1+'Retirement Calculator'!$B$56)^(1/12)-1)))</f>
        <v/>
      </c>
      <c r="H899" s="55" t="str">
        <f>IF(C899="","",FV((1+'Retirement Calculator'!$B$56)^(1/12)-1,AI899,-C899,,0))</f>
        <v/>
      </c>
      <c r="I899" s="71"/>
      <c r="J899" s="99"/>
      <c r="K899" s="99"/>
      <c r="L899" s="102" t="e">
        <f t="shared" si="264"/>
        <v>#N/A</v>
      </c>
      <c r="M899" s="12" t="str">
        <f>IF(I899="","",FV((1+'Retirement Calculator'!$B$57)^(1/12)-1,AR899,-I899,,0))</f>
        <v/>
      </c>
      <c r="N899" s="12" t="str">
        <f>IF(J899="","",(J899+N898)*(1+((1+'Retirement Calculator'!$B$57)^(1/12)-1)))</f>
        <v/>
      </c>
      <c r="O899" s="71"/>
      <c r="P899" s="71"/>
      <c r="Q899" s="99"/>
      <c r="R899" s="69" t="e">
        <f t="shared" si="265"/>
        <v>#N/A</v>
      </c>
      <c r="S899" s="12" t="str">
        <f>IF(O899="","",FV((1+'Retirement Calculator'!$B$58)^(1/12)-1,BA899,-O899,,0))</f>
        <v/>
      </c>
      <c r="T899" s="43" t="str">
        <f>IF(P899="","",(P899+T898)*(1+((1+'Retirement Calculator'!$B$58)^(1/12)-1)))</f>
        <v/>
      </c>
      <c r="U899" s="71"/>
      <c r="V899" s="99"/>
      <c r="W899" s="108" t="str">
        <f>IF(U899="","",(U899+W898)*(1+((1+'Retirement Calculator'!$C$65)^(1/12)-1)))</f>
        <v/>
      </c>
      <c r="X899" s="73">
        <f t="shared" si="260"/>
        <v>0</v>
      </c>
      <c r="Y899" s="83" t="str">
        <f>IF(ISERROR(B899),"",SUM($X$5:X899))</f>
        <v/>
      </c>
      <c r="Z899" s="73">
        <f t="shared" si="261"/>
        <v>0</v>
      </c>
      <c r="AA899" s="83" t="str">
        <f>IF(ISERROR(B899),"",IF(Z899=0,NA(),SUM($Z$5:Z899)))</f>
        <v/>
      </c>
      <c r="AB899" s="83">
        <f t="shared" si="262"/>
        <v>0</v>
      </c>
      <c r="AC899" s="83" t="str">
        <f>IF(ISERROR(B899),"",IF(AB899=0,NA(),SUM($AB$5:AB899)))</f>
        <v/>
      </c>
      <c r="AD899" s="68" t="str">
        <f>IF(ISERROR(AI899),"",IF(AG899=AG898+1,AD898*(1+'Retirement Calculator'!$B$6),AD898))</f>
        <v/>
      </c>
      <c r="AE899" s="135"/>
      <c r="AF899" s="83" t="str">
        <f>IF(AE899="","",NPER((1+'Retirement Calculator'!$B$15)/(1+'Retirement Calculator'!$B$14)-1,-12*AE899,AA899,,1))</f>
        <v/>
      </c>
      <c r="AG899" s="129" t="str">
        <f t="shared" si="266"/>
        <v/>
      </c>
      <c r="AH899" s="43" t="e">
        <f t="shared" si="267"/>
        <v>#N/A</v>
      </c>
      <c r="AI899" s="43" t="e">
        <f>IF(AI898&lt;'Retirement Calculator'!$B$68,AI898+1,NA())</f>
        <v>#N/A</v>
      </c>
      <c r="AJ899" s="47" t="str">
        <f>IF(ISERROR(AI899),"",IF(AG899=AG898+1,AJ898*(1+'Retirement Calculator'!$B$67),AJ898))</f>
        <v/>
      </c>
      <c r="AK899" s="43" t="e">
        <f>IF(ISERROR(AJ899),"",FV((1+'Retirement Calculator'!$B$56)^(1/12)-1,AI899,-AJ899,,0))</f>
        <v>#N/A</v>
      </c>
      <c r="AL899" s="47">
        <f>SUM($AJ$5:AJ899)</f>
        <v>15743347.467671828</v>
      </c>
      <c r="AN899" s="43" t="str">
        <f>IF(C899="","",SUM($C$5:C899))</f>
        <v/>
      </c>
      <c r="AP899" s="43" t="str">
        <f t="shared" si="268"/>
        <v/>
      </c>
      <c r="AQ899" s="43" t="e">
        <f t="shared" si="269"/>
        <v>#N/A</v>
      </c>
      <c r="AR899" s="43" t="e">
        <f>IF(AR898&lt;'Retirement Calculator'!$B$68,AR898+1,NA())</f>
        <v>#N/A</v>
      </c>
      <c r="AS899" s="45" t="str">
        <f>IF(ISERROR(AR899),"",IF(AP899=AP898+1,AS898*(1+'Retirement Calculator'!$B$67),AS898))</f>
        <v/>
      </c>
      <c r="AT899" s="43" t="e">
        <f>IF(ISERROR(AS899),"",FV((1+'Retirement Calculator'!$B$57)^(1/12)-1,AR899,-AS899,,0))</f>
        <v>#N/A</v>
      </c>
      <c r="AU899" s="47" t="e">
        <f>SUM($AJ$5:AS899)</f>
        <v>#N/A</v>
      </c>
      <c r="AW899" s="43" t="str">
        <f>IF(I899="","",SUM($I$5:I899))</f>
        <v/>
      </c>
      <c r="AY899" s="43" t="str">
        <f t="shared" si="270"/>
        <v/>
      </c>
      <c r="AZ899" s="43" t="e">
        <f t="shared" si="271"/>
        <v>#N/A</v>
      </c>
      <c r="BA899" s="43" t="e">
        <f>IF(BA898&lt;'Retirement Calculator'!$B$68,BA898+1,NA())</f>
        <v>#N/A</v>
      </c>
      <c r="BB899" s="45" t="str">
        <f>IF(ISERROR(BA899),"",IF(AY899=AY898+1,BB898*(1+'Retirement Calculator'!$B$67),BB898))</f>
        <v/>
      </c>
      <c r="BC899" s="43" t="e">
        <f>IF(ISERROR(BB899),"",FV((1+'Retirement Calculator'!$B$58)^(1/12)-1,BA899,-BB899,,0))</f>
        <v>#N/A</v>
      </c>
      <c r="BD899" s="47" t="e">
        <f>SUM($AJ$5:BB899)</f>
        <v>#N/A</v>
      </c>
      <c r="BF899" s="43" t="str">
        <f>IF(O899="","",SUM($O$5:O899))</f>
        <v/>
      </c>
      <c r="BH899" s="43" t="str">
        <f t="shared" si="272"/>
        <v/>
      </c>
      <c r="BI899" s="43" t="e">
        <f t="shared" si="273"/>
        <v>#N/A</v>
      </c>
      <c r="BJ899" s="43" t="e">
        <f>IF(BJ898&lt;'Retirement Calculator'!$B$68,BJ898+1,NA())</f>
        <v>#N/A</v>
      </c>
      <c r="BM899" s="43" t="str">
        <f t="shared" si="274"/>
        <v/>
      </c>
      <c r="BN899" s="43" t="e">
        <f t="shared" si="275"/>
        <v>#N/A</v>
      </c>
      <c r="BO899" s="43" t="e">
        <f>IF(BO898&lt;'Retirement Calculator'!$B$68,BO898+1,NA())</f>
        <v>#N/A</v>
      </c>
      <c r="BR899" s="43" t="str">
        <f t="shared" si="276"/>
        <v/>
      </c>
      <c r="BS899" s="43" t="e">
        <f t="shared" si="277"/>
        <v>#N/A</v>
      </c>
      <c r="BT899" s="43" t="e">
        <f>IF(BT898&lt;'Retirement Calculator'!$B$68,BT898+1,NA())</f>
        <v>#N/A</v>
      </c>
      <c r="BW899" s="43" t="str">
        <f t="shared" si="278"/>
        <v/>
      </c>
      <c r="BX899" s="43" t="e">
        <f t="shared" si="279"/>
        <v>#N/A</v>
      </c>
      <c r="BY899" s="43" t="e">
        <f>IF(BY898&lt;'Retirement Calculator'!$B$68,BY898+1,NA())</f>
        <v>#N/A</v>
      </c>
    </row>
    <row r="900" spans="1:77">
      <c r="A900" s="44"/>
      <c r="B900" s="12" t="e">
        <f xml:space="preserve"> IF(ISERROR(F900),NA(),AI900)</f>
        <v>#N/A</v>
      </c>
      <c r="C900" s="71"/>
      <c r="D900" s="104"/>
      <c r="E900" s="99"/>
      <c r="F900" s="102" t="e">
        <f t="shared" si="263"/>
        <v>#N/A</v>
      </c>
      <c r="G900" s="103" t="str">
        <f>IF(D900="","",(D900+G899)*(1+((1+'Retirement Calculator'!$B$56)^(1/12)-1)))</f>
        <v/>
      </c>
      <c r="H900" s="55" t="str">
        <f>IF(C900="","",FV((1+'Retirement Calculator'!$B$56)^(1/12)-1,AI900,-C900,,0))</f>
        <v/>
      </c>
      <c r="I900" s="71"/>
      <c r="J900" s="99"/>
      <c r="K900" s="99"/>
      <c r="L900" s="102" t="e">
        <f t="shared" si="264"/>
        <v>#N/A</v>
      </c>
      <c r="M900" s="12" t="str">
        <f>IF(I900="","",FV((1+'Retirement Calculator'!$B$57)^(1/12)-1,AR900,-I900,,0))</f>
        <v/>
      </c>
      <c r="N900" s="12" t="str">
        <f>IF(J900="","",(J900+N899)*(1+((1+'Retirement Calculator'!$B$57)^(1/12)-1)))</f>
        <v/>
      </c>
      <c r="O900" s="71"/>
      <c r="P900" s="71"/>
      <c r="Q900" s="99"/>
      <c r="R900" s="69" t="e">
        <f t="shared" si="265"/>
        <v>#N/A</v>
      </c>
      <c r="S900" s="12" t="str">
        <f>IF(O900="","",FV((1+'Retirement Calculator'!$B$58)^(1/12)-1,BA900,-O900,,0))</f>
        <v/>
      </c>
      <c r="T900" s="43" t="str">
        <f>IF(P900="","",(P900+T899)*(1+((1+'Retirement Calculator'!$B$58)^(1/12)-1)))</f>
        <v/>
      </c>
      <c r="U900" s="71"/>
      <c r="V900" s="99"/>
      <c r="W900" s="108" t="str">
        <f>IF(U900="","",(U900+W899)*(1+((1+'Retirement Calculator'!$C$65)^(1/12)-1)))</f>
        <v/>
      </c>
      <c r="X900" s="73">
        <f t="shared" si="260"/>
        <v>0</v>
      </c>
      <c r="Y900" s="83" t="str">
        <f>IF(ISERROR(B900),"",SUM($X$5:X900))</f>
        <v/>
      </c>
      <c r="Z900" s="73">
        <f t="shared" si="261"/>
        <v>0</v>
      </c>
      <c r="AA900" s="83" t="str">
        <f>IF(ISERROR(B900),"",IF(Z900=0,NA(),SUM($Z$5:Z900)))</f>
        <v/>
      </c>
      <c r="AB900" s="83">
        <f t="shared" si="262"/>
        <v>0</v>
      </c>
      <c r="AC900" s="83" t="str">
        <f>IF(ISERROR(B900),"",IF(AB900=0,NA(),SUM($AB$5:AB900)))</f>
        <v/>
      </c>
      <c r="AD900" s="68" t="str">
        <f>IF(ISERROR(AI900),"",IF(AG900=AG899+1,AD899*(1+'Retirement Calculator'!$B$6),AD899))</f>
        <v/>
      </c>
      <c r="AE900" s="135"/>
      <c r="AF900" s="83" t="str">
        <f>IF(AE900="","",NPER((1+'Retirement Calculator'!$B$15)/(1+'Retirement Calculator'!$B$14)-1,-12*AE900,AA900,,1))</f>
        <v/>
      </c>
      <c r="AG900" s="129" t="str">
        <f t="shared" si="266"/>
        <v/>
      </c>
      <c r="AH900" s="43" t="e">
        <f t="shared" si="267"/>
        <v>#N/A</v>
      </c>
      <c r="AI900" s="43" t="e">
        <f>IF(AI899&lt;'Retirement Calculator'!$B$68,AI899+1,NA())</f>
        <v>#N/A</v>
      </c>
      <c r="AJ900" s="47" t="str">
        <f>IF(ISERROR(AI900),"",IF(AG900=AG899+1,AJ899*(1+'Retirement Calculator'!$B$67),AJ899))</f>
        <v/>
      </c>
      <c r="AK900" s="43" t="e">
        <f>IF(ISERROR(AJ900),"",FV((1+'Retirement Calculator'!$B$56)^(1/12)-1,AI900,-AJ900,,0))</f>
        <v>#N/A</v>
      </c>
      <c r="AL900" s="47">
        <f>SUM($AJ$5:AJ900)</f>
        <v>15743347.467671828</v>
      </c>
      <c r="AN900" s="43" t="str">
        <f>IF(C900="","",SUM($C$5:C900))</f>
        <v/>
      </c>
      <c r="AP900" s="43" t="str">
        <f t="shared" si="268"/>
        <v/>
      </c>
      <c r="AQ900" s="43" t="e">
        <f t="shared" si="269"/>
        <v>#N/A</v>
      </c>
      <c r="AR900" s="43" t="e">
        <f>IF(AR899&lt;'Retirement Calculator'!$B$68,AR899+1,NA())</f>
        <v>#N/A</v>
      </c>
      <c r="AS900" s="45" t="str">
        <f>IF(ISERROR(AR900),"",IF(AP900=AP899+1,AS899*(1+'Retirement Calculator'!$B$67),AS899))</f>
        <v/>
      </c>
      <c r="AT900" s="43" t="e">
        <f>IF(ISERROR(AS900),"",FV((1+'Retirement Calculator'!$B$57)^(1/12)-1,AR900,-AS900,,0))</f>
        <v>#N/A</v>
      </c>
      <c r="AU900" s="47" t="e">
        <f>SUM($AJ$5:AS900)</f>
        <v>#N/A</v>
      </c>
      <c r="AW900" s="43" t="str">
        <f>IF(I900="","",SUM($I$5:I900))</f>
        <v/>
      </c>
      <c r="AY900" s="43" t="str">
        <f t="shared" si="270"/>
        <v/>
      </c>
      <c r="AZ900" s="43" t="e">
        <f t="shared" si="271"/>
        <v>#N/A</v>
      </c>
      <c r="BA900" s="43" t="e">
        <f>IF(BA899&lt;'Retirement Calculator'!$B$68,BA899+1,NA())</f>
        <v>#N/A</v>
      </c>
      <c r="BB900" s="45" t="str">
        <f>IF(ISERROR(BA900),"",IF(AY900=AY899+1,BB899*(1+'Retirement Calculator'!$B$67),BB899))</f>
        <v/>
      </c>
      <c r="BC900" s="43" t="e">
        <f>IF(ISERROR(BB900),"",FV((1+'Retirement Calculator'!$B$58)^(1/12)-1,BA900,-BB900,,0))</f>
        <v>#N/A</v>
      </c>
      <c r="BD900" s="47" t="e">
        <f>SUM($AJ$5:BB900)</f>
        <v>#N/A</v>
      </c>
      <c r="BF900" s="43" t="str">
        <f>IF(O900="","",SUM($O$5:O900))</f>
        <v/>
      </c>
      <c r="BH900" s="43" t="str">
        <f t="shared" si="272"/>
        <v/>
      </c>
      <c r="BI900" s="43" t="e">
        <f t="shared" si="273"/>
        <v>#N/A</v>
      </c>
      <c r="BJ900" s="43" t="e">
        <f>IF(BJ899&lt;'Retirement Calculator'!$B$68,BJ899+1,NA())</f>
        <v>#N/A</v>
      </c>
      <c r="BM900" s="43" t="str">
        <f t="shared" si="274"/>
        <v/>
      </c>
      <c r="BN900" s="43" t="e">
        <f t="shared" si="275"/>
        <v>#N/A</v>
      </c>
      <c r="BO900" s="43" t="e">
        <f>IF(BO899&lt;'Retirement Calculator'!$B$68,BO899+1,NA())</f>
        <v>#N/A</v>
      </c>
      <c r="BR900" s="43" t="str">
        <f t="shared" si="276"/>
        <v/>
      </c>
      <c r="BS900" s="43" t="e">
        <f t="shared" si="277"/>
        <v>#N/A</v>
      </c>
      <c r="BT900" s="43" t="e">
        <f>IF(BT899&lt;'Retirement Calculator'!$B$68,BT899+1,NA())</f>
        <v>#N/A</v>
      </c>
      <c r="BW900" s="43" t="str">
        <f t="shared" si="278"/>
        <v/>
      </c>
      <c r="BX900" s="43" t="e">
        <f t="shared" si="279"/>
        <v>#N/A</v>
      </c>
      <c r="BY900" s="43" t="e">
        <f>IF(BY899&lt;'Retirement Calculator'!$B$68,BY899+1,NA())</f>
        <v>#N/A</v>
      </c>
    </row>
    <row r="901" spans="1:77">
      <c r="A901" s="44"/>
      <c r="B901" s="12" t="e">
        <f xml:space="preserve"> IF(ISERROR(F901),NA(),AI901)</f>
        <v>#N/A</v>
      </c>
      <c r="C901" s="71"/>
      <c r="D901" s="104"/>
      <c r="E901" s="99"/>
      <c r="F901" s="102" t="e">
        <f t="shared" si="263"/>
        <v>#N/A</v>
      </c>
      <c r="G901" s="103" t="str">
        <f>IF(D901="","",(D901+G900)*(1+((1+'Retirement Calculator'!$B$56)^(1/12)-1)))</f>
        <v/>
      </c>
      <c r="H901" s="55" t="str">
        <f>IF(C901="","",FV((1+'Retirement Calculator'!$B$56)^(1/12)-1,AI901,-C901,,0))</f>
        <v/>
      </c>
      <c r="I901" s="71"/>
      <c r="J901" s="99"/>
      <c r="K901" s="99"/>
      <c r="L901" s="102" t="e">
        <f t="shared" si="264"/>
        <v>#N/A</v>
      </c>
      <c r="M901" s="12" t="str">
        <f>IF(I901="","",FV((1+'Retirement Calculator'!$B$57)^(1/12)-1,AR901,-I901,,0))</f>
        <v/>
      </c>
      <c r="N901" s="12" t="str">
        <f>IF(J901="","",(J901+N900)*(1+((1+'Retirement Calculator'!$B$57)^(1/12)-1)))</f>
        <v/>
      </c>
      <c r="O901" s="71"/>
      <c r="P901" s="71"/>
      <c r="Q901" s="99"/>
      <c r="R901" s="69" t="e">
        <f t="shared" si="265"/>
        <v>#N/A</v>
      </c>
      <c r="S901" s="12" t="str">
        <f>IF(O901="","",FV((1+'Retirement Calculator'!$B$58)^(1/12)-1,BA901,-O901,,0))</f>
        <v/>
      </c>
      <c r="T901" s="43" t="str">
        <f>IF(P901="","",(P901+T900)*(1+((1+'Retirement Calculator'!$B$58)^(1/12)-1)))</f>
        <v/>
      </c>
      <c r="U901" s="71"/>
      <c r="V901" s="99"/>
      <c r="W901" s="108" t="str">
        <f>IF(U901="","",(U901+W900)*(1+((1+'Retirement Calculator'!$C$65)^(1/12)-1)))</f>
        <v/>
      </c>
      <c r="X901" s="73">
        <f t="shared" ref="X901:X964" si="280">C901+D901+I901+J901+O901+P901+U901</f>
        <v>0</v>
      </c>
      <c r="Y901" s="83" t="str">
        <f>IF(ISERROR(B901),"",SUM($X$5:X901))</f>
        <v/>
      </c>
      <c r="Z901" s="73">
        <f t="shared" ref="Z901:Z964" si="281">E901+K901+Q901+V901</f>
        <v>0</v>
      </c>
      <c r="AA901" s="83" t="str">
        <f>IF(ISERROR(B901),"",IF(Z901=0,NA(),SUM($Z$5:Z901)))</f>
        <v/>
      </c>
      <c r="AB901" s="83">
        <f t="shared" si="262"/>
        <v>0</v>
      </c>
      <c r="AC901" s="83" t="str">
        <f>IF(ISERROR(B901),"",IF(AB901=0,NA(),SUM($AB$5:AB901)))</f>
        <v/>
      </c>
      <c r="AD901" s="68" t="str">
        <f>IF(ISERROR(AI901),"",IF(AG901=AG900+1,AD900*(1+'Retirement Calculator'!$B$6),AD900))</f>
        <v/>
      </c>
      <c r="AE901" s="135"/>
      <c r="AF901" s="83" t="str">
        <f>IF(AE901="","",NPER((1+'Retirement Calculator'!$B$15)/(1+'Retirement Calculator'!$B$14)-1,-12*AE901,AA901,,1))</f>
        <v/>
      </c>
      <c r="AG901" s="129" t="str">
        <f t="shared" si="266"/>
        <v/>
      </c>
      <c r="AH901" s="43" t="e">
        <f t="shared" si="267"/>
        <v>#N/A</v>
      </c>
      <c r="AI901" s="43" t="e">
        <f>IF(AI900&lt;'Retirement Calculator'!$B$68,AI900+1,NA())</f>
        <v>#N/A</v>
      </c>
      <c r="AJ901" s="47" t="str">
        <f>IF(ISERROR(AI901),"",IF(AG901=AG900+1,AJ900*(1+'Retirement Calculator'!$B$67),AJ900))</f>
        <v/>
      </c>
      <c r="AK901" s="43" t="e">
        <f>IF(ISERROR(AJ901),"",FV((1+'Retirement Calculator'!$B$56)^(1/12)-1,AI901,-AJ901,,0))</f>
        <v>#N/A</v>
      </c>
      <c r="AL901" s="47">
        <f>SUM($AJ$5:AJ901)</f>
        <v>15743347.467671828</v>
      </c>
      <c r="AN901" s="43" t="str">
        <f>IF(C901="","",SUM($C$5:C901))</f>
        <v/>
      </c>
      <c r="AP901" s="43" t="str">
        <f t="shared" si="268"/>
        <v/>
      </c>
      <c r="AQ901" s="43" t="e">
        <f t="shared" si="269"/>
        <v>#N/A</v>
      </c>
      <c r="AR901" s="43" t="e">
        <f>IF(AR900&lt;'Retirement Calculator'!$B$68,AR900+1,NA())</f>
        <v>#N/A</v>
      </c>
      <c r="AS901" s="45" t="str">
        <f>IF(ISERROR(AR901),"",IF(AP901=AP900+1,AS900*(1+'Retirement Calculator'!$B$67),AS900))</f>
        <v/>
      </c>
      <c r="AT901" s="43" t="e">
        <f>IF(ISERROR(AS901),"",FV((1+'Retirement Calculator'!$B$57)^(1/12)-1,AR901,-AS901,,0))</f>
        <v>#N/A</v>
      </c>
      <c r="AU901" s="47" t="e">
        <f>SUM($AJ$5:AS901)</f>
        <v>#N/A</v>
      </c>
      <c r="AW901" s="43" t="str">
        <f>IF(I901="","",SUM($I$5:I901))</f>
        <v/>
      </c>
      <c r="AY901" s="43" t="str">
        <f t="shared" si="270"/>
        <v/>
      </c>
      <c r="AZ901" s="43" t="e">
        <f t="shared" si="271"/>
        <v>#N/A</v>
      </c>
      <c r="BA901" s="43" t="e">
        <f>IF(BA900&lt;'Retirement Calculator'!$B$68,BA900+1,NA())</f>
        <v>#N/A</v>
      </c>
      <c r="BB901" s="45" t="str">
        <f>IF(ISERROR(BA901),"",IF(AY901=AY900+1,BB900*(1+'Retirement Calculator'!$B$67),BB900))</f>
        <v/>
      </c>
      <c r="BC901" s="43" t="e">
        <f>IF(ISERROR(BB901),"",FV((1+'Retirement Calculator'!$B$58)^(1/12)-1,BA901,-BB901,,0))</f>
        <v>#N/A</v>
      </c>
      <c r="BD901" s="47" t="e">
        <f>SUM($AJ$5:BB901)</f>
        <v>#N/A</v>
      </c>
      <c r="BF901" s="43" t="str">
        <f>IF(O901="","",SUM($O$5:O901))</f>
        <v/>
      </c>
      <c r="BH901" s="43" t="str">
        <f t="shared" si="272"/>
        <v/>
      </c>
      <c r="BI901" s="43" t="e">
        <f t="shared" si="273"/>
        <v>#N/A</v>
      </c>
      <c r="BJ901" s="43" t="e">
        <f>IF(BJ900&lt;'Retirement Calculator'!$B$68,BJ900+1,NA())</f>
        <v>#N/A</v>
      </c>
      <c r="BM901" s="43" t="str">
        <f t="shared" si="274"/>
        <v/>
      </c>
      <c r="BN901" s="43" t="e">
        <f t="shared" si="275"/>
        <v>#N/A</v>
      </c>
      <c r="BO901" s="43" t="e">
        <f>IF(BO900&lt;'Retirement Calculator'!$B$68,BO900+1,NA())</f>
        <v>#N/A</v>
      </c>
      <c r="BR901" s="43" t="str">
        <f t="shared" si="276"/>
        <v/>
      </c>
      <c r="BS901" s="43" t="e">
        <f t="shared" si="277"/>
        <v>#N/A</v>
      </c>
      <c r="BT901" s="43" t="e">
        <f>IF(BT900&lt;'Retirement Calculator'!$B$68,BT900+1,NA())</f>
        <v>#N/A</v>
      </c>
      <c r="BW901" s="43" t="str">
        <f t="shared" si="278"/>
        <v/>
      </c>
      <c r="BX901" s="43" t="e">
        <f t="shared" si="279"/>
        <v>#N/A</v>
      </c>
      <c r="BY901" s="43" t="e">
        <f>IF(BY900&lt;'Retirement Calculator'!$B$68,BY900+1,NA())</f>
        <v>#N/A</v>
      </c>
    </row>
    <row r="902" spans="1:77">
      <c r="A902" s="44"/>
      <c r="B902" s="12" t="e">
        <f xml:space="preserve"> IF(ISERROR(F902),NA(),AI902)</f>
        <v>#N/A</v>
      </c>
      <c r="C902" s="71"/>
      <c r="D902" s="104"/>
      <c r="E902" s="99"/>
      <c r="F902" s="102" t="e">
        <f t="shared" si="263"/>
        <v>#N/A</v>
      </c>
      <c r="G902" s="103" t="str">
        <f>IF(D902="","",(D902+G901)*(1+((1+'Retirement Calculator'!$B$56)^(1/12)-1)))</f>
        <v/>
      </c>
      <c r="H902" s="55" t="str">
        <f>IF(C902="","",FV((1+'Retirement Calculator'!$B$56)^(1/12)-1,AI902,-C902,,0))</f>
        <v/>
      </c>
      <c r="I902" s="71"/>
      <c r="J902" s="99"/>
      <c r="K902" s="99"/>
      <c r="L902" s="102" t="e">
        <f t="shared" si="264"/>
        <v>#N/A</v>
      </c>
      <c r="M902" s="12" t="str">
        <f>IF(I902="","",FV((1+'Retirement Calculator'!$B$57)^(1/12)-1,AR902,-I902,,0))</f>
        <v/>
      </c>
      <c r="N902" s="12" t="str">
        <f>IF(J902="","",(J902+N901)*(1+((1+'Retirement Calculator'!$B$57)^(1/12)-1)))</f>
        <v/>
      </c>
      <c r="O902" s="71"/>
      <c r="P902" s="71"/>
      <c r="Q902" s="99"/>
      <c r="R902" s="69" t="e">
        <f t="shared" si="265"/>
        <v>#N/A</v>
      </c>
      <c r="S902" s="12" t="str">
        <f>IF(O902="","",FV((1+'Retirement Calculator'!$B$58)^(1/12)-1,BA902,-O902,,0))</f>
        <v/>
      </c>
      <c r="T902" s="43" t="str">
        <f>IF(P902="","",(P902+T901)*(1+((1+'Retirement Calculator'!$B$58)^(1/12)-1)))</f>
        <v/>
      </c>
      <c r="U902" s="71"/>
      <c r="V902" s="99"/>
      <c r="W902" s="108" t="str">
        <f>IF(U902="","",(U902+W901)*(1+((1+'Retirement Calculator'!$C$65)^(1/12)-1)))</f>
        <v/>
      </c>
      <c r="X902" s="73">
        <f t="shared" si="280"/>
        <v>0</v>
      </c>
      <c r="Y902" s="83" t="str">
        <f>IF(ISERROR(B902),"",SUM($X$5:X902))</f>
        <v/>
      </c>
      <c r="Z902" s="73">
        <f t="shared" si="281"/>
        <v>0</v>
      </c>
      <c r="AA902" s="83" t="str">
        <f>IF(ISERROR(B902),"",IF(Z902=0,NA(),SUM($Z$5:Z902)))</f>
        <v/>
      </c>
      <c r="AB902" s="83">
        <f t="shared" ref="AB902:AB965" si="282">IF(ISERROR(H902+M902+S902+G902+N902+T902+W902),0,H902+M902+S902+G902+N902+T902+W902)</f>
        <v>0</v>
      </c>
      <c r="AC902" s="83" t="str">
        <f>IF(ISERROR(B902),"",IF(AB902=0,NA(),SUM($AB$5:AB902)))</f>
        <v/>
      </c>
      <c r="AD902" s="68" t="str">
        <f>IF(ISERROR(AI902),"",IF(AG902=AG901+1,AD901*(1+'Retirement Calculator'!$B$6),AD901))</f>
        <v/>
      </c>
      <c r="AE902" s="135"/>
      <c r="AF902" s="83" t="str">
        <f>IF(AE902="","",NPER((1+'Retirement Calculator'!$B$15)/(1+'Retirement Calculator'!$B$14)-1,-12*AE902,AA902,,1))</f>
        <v/>
      </c>
      <c r="AG902" s="129" t="str">
        <f t="shared" si="266"/>
        <v/>
      </c>
      <c r="AH902" s="43" t="e">
        <f t="shared" si="267"/>
        <v>#N/A</v>
      </c>
      <c r="AI902" s="43" t="e">
        <f>IF(AI901&lt;'Retirement Calculator'!$B$68,AI901+1,NA())</f>
        <v>#N/A</v>
      </c>
      <c r="AJ902" s="47" t="str">
        <f>IF(ISERROR(AI902),"",IF(AG902=AG901+1,AJ901*(1+'Retirement Calculator'!$B$67),AJ901))</f>
        <v/>
      </c>
      <c r="AK902" s="43" t="e">
        <f>IF(ISERROR(AJ902),"",FV((1+'Retirement Calculator'!$B$56)^(1/12)-1,AI902,-AJ902,,0))</f>
        <v>#N/A</v>
      </c>
      <c r="AL902" s="47">
        <f>SUM($AJ$5:AJ902)</f>
        <v>15743347.467671828</v>
      </c>
      <c r="AN902" s="43" t="str">
        <f>IF(C902="","",SUM($C$5:C902))</f>
        <v/>
      </c>
      <c r="AP902" s="43" t="str">
        <f t="shared" si="268"/>
        <v/>
      </c>
      <c r="AQ902" s="43" t="e">
        <f t="shared" si="269"/>
        <v>#N/A</v>
      </c>
      <c r="AR902" s="43" t="e">
        <f>IF(AR901&lt;'Retirement Calculator'!$B$68,AR901+1,NA())</f>
        <v>#N/A</v>
      </c>
      <c r="AS902" s="45" t="str">
        <f>IF(ISERROR(AR902),"",IF(AP902=AP901+1,AS901*(1+'Retirement Calculator'!$B$67),AS901))</f>
        <v/>
      </c>
      <c r="AT902" s="43" t="e">
        <f>IF(ISERROR(AS902),"",FV((1+'Retirement Calculator'!$B$57)^(1/12)-1,AR902,-AS902,,0))</f>
        <v>#N/A</v>
      </c>
      <c r="AU902" s="47" t="e">
        <f>SUM($AJ$5:AS902)</f>
        <v>#N/A</v>
      </c>
      <c r="AW902" s="43" t="str">
        <f>IF(I902="","",SUM($I$5:I902))</f>
        <v/>
      </c>
      <c r="AY902" s="43" t="str">
        <f t="shared" si="270"/>
        <v/>
      </c>
      <c r="AZ902" s="43" t="e">
        <f t="shared" si="271"/>
        <v>#N/A</v>
      </c>
      <c r="BA902" s="43" t="e">
        <f>IF(BA901&lt;'Retirement Calculator'!$B$68,BA901+1,NA())</f>
        <v>#N/A</v>
      </c>
      <c r="BB902" s="45" t="str">
        <f>IF(ISERROR(BA902),"",IF(AY902=AY901+1,BB901*(1+'Retirement Calculator'!$B$67),BB901))</f>
        <v/>
      </c>
      <c r="BC902" s="43" t="e">
        <f>IF(ISERROR(BB902),"",FV((1+'Retirement Calculator'!$B$58)^(1/12)-1,BA902,-BB902,,0))</f>
        <v>#N/A</v>
      </c>
      <c r="BD902" s="47" t="e">
        <f>SUM($AJ$5:BB902)</f>
        <v>#N/A</v>
      </c>
      <c r="BF902" s="43" t="str">
        <f>IF(O902="","",SUM($O$5:O902))</f>
        <v/>
      </c>
      <c r="BH902" s="43" t="str">
        <f t="shared" si="272"/>
        <v/>
      </c>
      <c r="BI902" s="43" t="e">
        <f t="shared" si="273"/>
        <v>#N/A</v>
      </c>
      <c r="BJ902" s="43" t="e">
        <f>IF(BJ901&lt;'Retirement Calculator'!$B$68,BJ901+1,NA())</f>
        <v>#N/A</v>
      </c>
      <c r="BM902" s="43" t="str">
        <f t="shared" si="274"/>
        <v/>
      </c>
      <c r="BN902" s="43" t="e">
        <f t="shared" si="275"/>
        <v>#N/A</v>
      </c>
      <c r="BO902" s="43" t="e">
        <f>IF(BO901&lt;'Retirement Calculator'!$B$68,BO901+1,NA())</f>
        <v>#N/A</v>
      </c>
      <c r="BR902" s="43" t="str">
        <f t="shared" si="276"/>
        <v/>
      </c>
      <c r="BS902" s="43" t="e">
        <f t="shared" si="277"/>
        <v>#N/A</v>
      </c>
      <c r="BT902" s="43" t="e">
        <f>IF(BT901&lt;'Retirement Calculator'!$B$68,BT901+1,NA())</f>
        <v>#N/A</v>
      </c>
      <c r="BW902" s="43" t="str">
        <f t="shared" si="278"/>
        <v/>
      </c>
      <c r="BX902" s="43" t="e">
        <f t="shared" si="279"/>
        <v>#N/A</v>
      </c>
      <c r="BY902" s="43" t="e">
        <f>IF(BY901&lt;'Retirement Calculator'!$B$68,BY901+1,NA())</f>
        <v>#N/A</v>
      </c>
    </row>
    <row r="903" spans="1:77">
      <c r="A903" s="44"/>
      <c r="B903" s="12" t="e">
        <f xml:space="preserve"> IF(ISERROR(F903),NA(),AI903)</f>
        <v>#N/A</v>
      </c>
      <c r="C903" s="71"/>
      <c r="D903" s="104"/>
      <c r="E903" s="99"/>
      <c r="F903" s="102" t="e">
        <f t="shared" ref="F903:F966" si="283">IF(ISERROR(G903+H903),NA(),G903+H903)</f>
        <v>#N/A</v>
      </c>
      <c r="G903" s="103" t="str">
        <f>IF(D903="","",(D903+G902)*(1+((1+'Retirement Calculator'!$B$56)^(1/12)-1)))</f>
        <v/>
      </c>
      <c r="H903" s="55" t="str">
        <f>IF(C903="","",FV((1+'Retirement Calculator'!$B$56)^(1/12)-1,AI903,-C903,,0))</f>
        <v/>
      </c>
      <c r="I903" s="71"/>
      <c r="J903" s="99"/>
      <c r="K903" s="99"/>
      <c r="L903" s="102" t="e">
        <f t="shared" ref="L903:L966" si="284">IF(ISERROR(M903+N903),NA(),M903+N903)</f>
        <v>#N/A</v>
      </c>
      <c r="M903" s="12" t="str">
        <f>IF(I903="","",FV((1+'Retirement Calculator'!$B$57)^(1/12)-1,AR903,-I903,,0))</f>
        <v/>
      </c>
      <c r="N903" s="12" t="str">
        <f>IF(J903="","",(J903+N902)*(1+((1+'Retirement Calculator'!$B$57)^(1/12)-1)))</f>
        <v/>
      </c>
      <c r="O903" s="71"/>
      <c r="P903" s="71"/>
      <c r="Q903" s="99"/>
      <c r="R903" s="69" t="e">
        <f t="shared" ref="R903:R966" si="285">IF(ISERROR(S903+T903),NA(),S903+T903)</f>
        <v>#N/A</v>
      </c>
      <c r="S903" s="12" t="str">
        <f>IF(O903="","",FV((1+'Retirement Calculator'!$B$58)^(1/12)-1,BA903,-O903,,0))</f>
        <v/>
      </c>
      <c r="T903" s="43" t="str">
        <f>IF(P903="","",(P903+T902)*(1+((1+'Retirement Calculator'!$B$58)^(1/12)-1)))</f>
        <v/>
      </c>
      <c r="U903" s="71"/>
      <c r="V903" s="99"/>
      <c r="W903" s="108" t="str">
        <f>IF(U903="","",(U903+W902)*(1+((1+'Retirement Calculator'!$C$65)^(1/12)-1)))</f>
        <v/>
      </c>
      <c r="X903" s="73">
        <f t="shared" si="280"/>
        <v>0</v>
      </c>
      <c r="Y903" s="83" t="str">
        <f>IF(ISERROR(B903),"",SUM($X$5:X903))</f>
        <v/>
      </c>
      <c r="Z903" s="73">
        <f t="shared" si="281"/>
        <v>0</v>
      </c>
      <c r="AA903" s="83" t="str">
        <f>IF(ISERROR(B903),"",IF(Z903=0,NA(),SUM($Z$5:Z903)))</f>
        <v/>
      </c>
      <c r="AB903" s="83">
        <f t="shared" si="282"/>
        <v>0</v>
      </c>
      <c r="AC903" s="83" t="str">
        <f>IF(ISERROR(B903),"",IF(AB903=0,NA(),SUM($AB$5:AB903)))</f>
        <v/>
      </c>
      <c r="AD903" s="68" t="str">
        <f>IF(ISERROR(AI903),"",IF(AG903=AG902+1,AD902*(1+'Retirement Calculator'!$B$6),AD902))</f>
        <v/>
      </c>
      <c r="AE903" s="135"/>
      <c r="AF903" s="83" t="str">
        <f>IF(AE903="","",NPER((1+'Retirement Calculator'!$B$15)/(1+'Retirement Calculator'!$B$14)-1,-12*AE903,AA903,,1))</f>
        <v/>
      </c>
      <c r="AG903" s="129" t="str">
        <f t="shared" ref="AG903:AG966" si="286">IF(ISERROR(AI903),"",IF(INT(AI902/12)-(AI902/12)=0,AG902+1,AG902))</f>
        <v/>
      </c>
      <c r="AH903" s="43" t="e">
        <f t="shared" ref="AH903:AH966" si="287">AI903</f>
        <v>#N/A</v>
      </c>
      <c r="AI903" s="43" t="e">
        <f>IF(AI902&lt;'Retirement Calculator'!$B$68,AI902+1,NA())</f>
        <v>#N/A</v>
      </c>
      <c r="AJ903" s="47" t="str">
        <f>IF(ISERROR(AI903),"",IF(AG903=AG902+1,AJ902*(1+'Retirement Calculator'!$B$67),AJ902))</f>
        <v/>
      </c>
      <c r="AK903" s="43" t="e">
        <f>IF(ISERROR(AJ903),"",FV((1+'Retirement Calculator'!$B$56)^(1/12)-1,AI903,-AJ903,,0))</f>
        <v>#N/A</v>
      </c>
      <c r="AL903" s="47">
        <f>SUM($AJ$5:AJ903)</f>
        <v>15743347.467671828</v>
      </c>
      <c r="AN903" s="43" t="str">
        <f>IF(C903="","",SUM($C$5:C903))</f>
        <v/>
      </c>
      <c r="AP903" s="43" t="str">
        <f t="shared" ref="AP903:AP966" si="288">IF(ISERROR(AR903),"",IF(INT(AR902/12)-(AR902/12)=0,AP902+1,AP902))</f>
        <v/>
      </c>
      <c r="AQ903" s="43" t="e">
        <f t="shared" ref="AQ903:AQ966" si="289">AR903</f>
        <v>#N/A</v>
      </c>
      <c r="AR903" s="43" t="e">
        <f>IF(AR902&lt;'Retirement Calculator'!$B$68,AR902+1,NA())</f>
        <v>#N/A</v>
      </c>
      <c r="AS903" s="45" t="str">
        <f>IF(ISERROR(AR903),"",IF(AP903=AP902+1,AS902*(1+'Retirement Calculator'!$B$67),AS902))</f>
        <v/>
      </c>
      <c r="AT903" s="43" t="e">
        <f>IF(ISERROR(AS903),"",FV((1+'Retirement Calculator'!$B$57)^(1/12)-1,AR903,-AS903,,0))</f>
        <v>#N/A</v>
      </c>
      <c r="AU903" s="47" t="e">
        <f>SUM($AJ$5:AS903)</f>
        <v>#N/A</v>
      </c>
      <c r="AW903" s="43" t="str">
        <f>IF(I903="","",SUM($I$5:I903))</f>
        <v/>
      </c>
      <c r="AY903" s="43" t="str">
        <f t="shared" ref="AY903:AY966" si="290">IF(ISERROR(BA903),"",IF(INT(BA902/12)-(BA902/12)=0,AY902+1,AY902))</f>
        <v/>
      </c>
      <c r="AZ903" s="43" t="e">
        <f t="shared" ref="AZ903:AZ966" si="291">BA903</f>
        <v>#N/A</v>
      </c>
      <c r="BA903" s="43" t="e">
        <f>IF(BA902&lt;'Retirement Calculator'!$B$68,BA902+1,NA())</f>
        <v>#N/A</v>
      </c>
      <c r="BB903" s="45" t="str">
        <f>IF(ISERROR(BA903),"",IF(AY903=AY902+1,BB902*(1+'Retirement Calculator'!$B$67),BB902))</f>
        <v/>
      </c>
      <c r="BC903" s="43" t="e">
        <f>IF(ISERROR(BB903),"",FV((1+'Retirement Calculator'!$B$58)^(1/12)-1,BA903,-BB903,,0))</f>
        <v>#N/A</v>
      </c>
      <c r="BD903" s="47" t="e">
        <f>SUM($AJ$5:BB903)</f>
        <v>#N/A</v>
      </c>
      <c r="BF903" s="43" t="str">
        <f>IF(O903="","",SUM($O$5:O903))</f>
        <v/>
      </c>
      <c r="BH903" s="43" t="str">
        <f t="shared" ref="BH903:BH966" si="292">IF(ISERROR(BJ903),"",IF(INT(BJ902/12)-(BJ902/12)=0,BH902+1,BH902))</f>
        <v/>
      </c>
      <c r="BI903" s="43" t="e">
        <f t="shared" ref="BI903:BI966" si="293">BJ903</f>
        <v>#N/A</v>
      </c>
      <c r="BJ903" s="43" t="e">
        <f>IF(BJ902&lt;'Retirement Calculator'!$B$68,BJ902+1,NA())</f>
        <v>#N/A</v>
      </c>
      <c r="BM903" s="43" t="str">
        <f t="shared" ref="BM903:BM966" si="294">IF(ISERROR(BO903),"",IF(INT(BO902/12)-(BO902/12)=0,BM902+1,BM902))</f>
        <v/>
      </c>
      <c r="BN903" s="43" t="e">
        <f t="shared" ref="BN903:BN966" si="295">BO903</f>
        <v>#N/A</v>
      </c>
      <c r="BO903" s="43" t="e">
        <f>IF(BO902&lt;'Retirement Calculator'!$B$68,BO902+1,NA())</f>
        <v>#N/A</v>
      </c>
      <c r="BR903" s="43" t="str">
        <f t="shared" ref="BR903:BR966" si="296">IF(ISERROR(BT903),"",IF(INT(BT902/12)-(BT902/12)=0,BR902+1,BR902))</f>
        <v/>
      </c>
      <c r="BS903" s="43" t="e">
        <f t="shared" ref="BS903:BS966" si="297">BT903</f>
        <v>#N/A</v>
      </c>
      <c r="BT903" s="43" t="e">
        <f>IF(BT902&lt;'Retirement Calculator'!$B$68,BT902+1,NA())</f>
        <v>#N/A</v>
      </c>
      <c r="BW903" s="43" t="str">
        <f t="shared" ref="BW903:BW966" si="298">IF(ISERROR(BY903),"",IF(INT(BY902/12)-(BY902/12)=0,BW902+1,BW902))</f>
        <v/>
      </c>
      <c r="BX903" s="43" t="e">
        <f t="shared" ref="BX903:BX966" si="299">BY903</f>
        <v>#N/A</v>
      </c>
      <c r="BY903" s="43" t="e">
        <f>IF(BY902&lt;'Retirement Calculator'!$B$68,BY902+1,NA())</f>
        <v>#N/A</v>
      </c>
    </row>
    <row r="904" spans="1:77">
      <c r="A904" s="44"/>
      <c r="B904" s="12" t="e">
        <f xml:space="preserve"> IF(ISERROR(F904),NA(),AI904)</f>
        <v>#N/A</v>
      </c>
      <c r="C904" s="71"/>
      <c r="D904" s="104"/>
      <c r="E904" s="99"/>
      <c r="F904" s="102" t="e">
        <f t="shared" si="283"/>
        <v>#N/A</v>
      </c>
      <c r="G904" s="103" t="str">
        <f>IF(D904="","",(D904+G903)*(1+((1+'Retirement Calculator'!$B$56)^(1/12)-1)))</f>
        <v/>
      </c>
      <c r="H904" s="55" t="str">
        <f>IF(C904="","",FV((1+'Retirement Calculator'!$B$56)^(1/12)-1,AI904,-C904,,0))</f>
        <v/>
      </c>
      <c r="I904" s="71"/>
      <c r="J904" s="99"/>
      <c r="K904" s="99"/>
      <c r="L904" s="102" t="e">
        <f t="shared" si="284"/>
        <v>#N/A</v>
      </c>
      <c r="M904" s="12" t="str">
        <f>IF(I904="","",FV((1+'Retirement Calculator'!$B$57)^(1/12)-1,AR904,-I904,,0))</f>
        <v/>
      </c>
      <c r="N904" s="12" t="str">
        <f>IF(J904="","",(J904+N903)*(1+((1+'Retirement Calculator'!$B$57)^(1/12)-1)))</f>
        <v/>
      </c>
      <c r="O904" s="71"/>
      <c r="P904" s="71"/>
      <c r="Q904" s="99"/>
      <c r="R904" s="69" t="e">
        <f t="shared" si="285"/>
        <v>#N/A</v>
      </c>
      <c r="S904" s="12" t="str">
        <f>IF(O904="","",FV((1+'Retirement Calculator'!$B$58)^(1/12)-1,BA904,-O904,,0))</f>
        <v/>
      </c>
      <c r="T904" s="43" t="str">
        <f>IF(P904="","",(P904+T903)*(1+((1+'Retirement Calculator'!$B$58)^(1/12)-1)))</f>
        <v/>
      </c>
      <c r="U904" s="71"/>
      <c r="V904" s="99"/>
      <c r="W904" s="108" t="str">
        <f>IF(U904="","",(U904+W903)*(1+((1+'Retirement Calculator'!$C$65)^(1/12)-1)))</f>
        <v/>
      </c>
      <c r="X904" s="73">
        <f t="shared" si="280"/>
        <v>0</v>
      </c>
      <c r="Y904" s="83" t="str">
        <f>IF(ISERROR(B904),"",SUM($X$5:X904))</f>
        <v/>
      </c>
      <c r="Z904" s="73">
        <f t="shared" si="281"/>
        <v>0</v>
      </c>
      <c r="AA904" s="83" t="str">
        <f>IF(ISERROR(B904),"",IF(Z904=0,NA(),SUM($Z$5:Z904)))</f>
        <v/>
      </c>
      <c r="AB904" s="83">
        <f t="shared" si="282"/>
        <v>0</v>
      </c>
      <c r="AC904" s="83" t="str">
        <f>IF(ISERROR(B904),"",IF(AB904=0,NA(),SUM($AB$5:AB904)))</f>
        <v/>
      </c>
      <c r="AD904" s="68" t="str">
        <f>IF(ISERROR(AI904),"",IF(AG904=AG903+1,AD903*(1+'Retirement Calculator'!$B$6),AD903))</f>
        <v/>
      </c>
      <c r="AE904" s="135"/>
      <c r="AF904" s="83" t="str">
        <f>IF(AE904="","",NPER((1+'Retirement Calculator'!$B$15)/(1+'Retirement Calculator'!$B$14)-1,-12*AE904,AA904,,1))</f>
        <v/>
      </c>
      <c r="AG904" s="129" t="str">
        <f t="shared" si="286"/>
        <v/>
      </c>
      <c r="AH904" s="43" t="e">
        <f t="shared" si="287"/>
        <v>#N/A</v>
      </c>
      <c r="AI904" s="43" t="e">
        <f>IF(AI903&lt;'Retirement Calculator'!$B$68,AI903+1,NA())</f>
        <v>#N/A</v>
      </c>
      <c r="AJ904" s="47" t="str">
        <f>IF(ISERROR(AI904),"",IF(AG904=AG903+1,AJ903*(1+'Retirement Calculator'!$B$67),AJ903))</f>
        <v/>
      </c>
      <c r="AK904" s="43" t="e">
        <f>IF(ISERROR(AJ904),"",FV((1+'Retirement Calculator'!$B$56)^(1/12)-1,AI904,-AJ904,,0))</f>
        <v>#N/A</v>
      </c>
      <c r="AL904" s="47">
        <f>SUM($AJ$5:AJ904)</f>
        <v>15743347.467671828</v>
      </c>
      <c r="AN904" s="43" t="str">
        <f>IF(C904="","",SUM($C$5:C904))</f>
        <v/>
      </c>
      <c r="AP904" s="43" t="str">
        <f t="shared" si="288"/>
        <v/>
      </c>
      <c r="AQ904" s="43" t="e">
        <f t="shared" si="289"/>
        <v>#N/A</v>
      </c>
      <c r="AR904" s="43" t="e">
        <f>IF(AR903&lt;'Retirement Calculator'!$B$68,AR903+1,NA())</f>
        <v>#N/A</v>
      </c>
      <c r="AS904" s="45" t="str">
        <f>IF(ISERROR(AR904),"",IF(AP904=AP903+1,AS903*(1+'Retirement Calculator'!$B$67),AS903))</f>
        <v/>
      </c>
      <c r="AT904" s="43" t="e">
        <f>IF(ISERROR(AS904),"",FV((1+'Retirement Calculator'!$B$57)^(1/12)-1,AR904,-AS904,,0))</f>
        <v>#N/A</v>
      </c>
      <c r="AU904" s="47" t="e">
        <f>SUM($AJ$5:AS904)</f>
        <v>#N/A</v>
      </c>
      <c r="AW904" s="43" t="str">
        <f>IF(I904="","",SUM($I$5:I904))</f>
        <v/>
      </c>
      <c r="AY904" s="43" t="str">
        <f t="shared" si="290"/>
        <v/>
      </c>
      <c r="AZ904" s="43" t="e">
        <f t="shared" si="291"/>
        <v>#N/A</v>
      </c>
      <c r="BA904" s="43" t="e">
        <f>IF(BA903&lt;'Retirement Calculator'!$B$68,BA903+1,NA())</f>
        <v>#N/A</v>
      </c>
      <c r="BB904" s="45" t="str">
        <f>IF(ISERROR(BA904),"",IF(AY904=AY903+1,BB903*(1+'Retirement Calculator'!$B$67),BB903))</f>
        <v/>
      </c>
      <c r="BC904" s="43" t="e">
        <f>IF(ISERROR(BB904),"",FV((1+'Retirement Calculator'!$B$58)^(1/12)-1,BA904,-BB904,,0))</f>
        <v>#N/A</v>
      </c>
      <c r="BD904" s="47" t="e">
        <f>SUM($AJ$5:BB904)</f>
        <v>#N/A</v>
      </c>
      <c r="BF904" s="43" t="str">
        <f>IF(O904="","",SUM($O$5:O904))</f>
        <v/>
      </c>
      <c r="BH904" s="43" t="str">
        <f t="shared" si="292"/>
        <v/>
      </c>
      <c r="BI904" s="43" t="e">
        <f t="shared" si="293"/>
        <v>#N/A</v>
      </c>
      <c r="BJ904" s="43" t="e">
        <f>IF(BJ903&lt;'Retirement Calculator'!$B$68,BJ903+1,NA())</f>
        <v>#N/A</v>
      </c>
      <c r="BM904" s="43" t="str">
        <f t="shared" si="294"/>
        <v/>
      </c>
      <c r="BN904" s="43" t="e">
        <f t="shared" si="295"/>
        <v>#N/A</v>
      </c>
      <c r="BO904" s="43" t="e">
        <f>IF(BO903&lt;'Retirement Calculator'!$B$68,BO903+1,NA())</f>
        <v>#N/A</v>
      </c>
      <c r="BR904" s="43" t="str">
        <f t="shared" si="296"/>
        <v/>
      </c>
      <c r="BS904" s="43" t="e">
        <f t="shared" si="297"/>
        <v>#N/A</v>
      </c>
      <c r="BT904" s="43" t="e">
        <f>IF(BT903&lt;'Retirement Calculator'!$B$68,BT903+1,NA())</f>
        <v>#N/A</v>
      </c>
      <c r="BW904" s="43" t="str">
        <f t="shared" si="298"/>
        <v/>
      </c>
      <c r="BX904" s="43" t="e">
        <f t="shared" si="299"/>
        <v>#N/A</v>
      </c>
      <c r="BY904" s="43" t="e">
        <f>IF(BY903&lt;'Retirement Calculator'!$B$68,BY903+1,NA())</f>
        <v>#N/A</v>
      </c>
    </row>
    <row r="905" spans="1:77">
      <c r="A905" s="44"/>
      <c r="B905" s="12" t="e">
        <f xml:space="preserve"> IF(ISERROR(F905),NA(),AI905)</f>
        <v>#N/A</v>
      </c>
      <c r="C905" s="71"/>
      <c r="D905" s="104"/>
      <c r="E905" s="99"/>
      <c r="F905" s="102" t="e">
        <f t="shared" si="283"/>
        <v>#N/A</v>
      </c>
      <c r="G905" s="103" t="str">
        <f>IF(D905="","",(D905+G904)*(1+((1+'Retirement Calculator'!$B$56)^(1/12)-1)))</f>
        <v/>
      </c>
      <c r="H905" s="55" t="str">
        <f>IF(C905="","",FV((1+'Retirement Calculator'!$B$56)^(1/12)-1,AI905,-C905,,0))</f>
        <v/>
      </c>
      <c r="I905" s="71"/>
      <c r="J905" s="99"/>
      <c r="K905" s="99"/>
      <c r="L905" s="102" t="e">
        <f t="shared" si="284"/>
        <v>#N/A</v>
      </c>
      <c r="M905" s="12" t="str">
        <f>IF(I905="","",FV((1+'Retirement Calculator'!$B$57)^(1/12)-1,AR905,-I905,,0))</f>
        <v/>
      </c>
      <c r="N905" s="12" t="str">
        <f>IF(J905="","",(J905+N904)*(1+((1+'Retirement Calculator'!$B$57)^(1/12)-1)))</f>
        <v/>
      </c>
      <c r="O905" s="71"/>
      <c r="P905" s="71"/>
      <c r="Q905" s="99"/>
      <c r="R905" s="69" t="e">
        <f t="shared" si="285"/>
        <v>#N/A</v>
      </c>
      <c r="S905" s="12" t="str">
        <f>IF(O905="","",FV((1+'Retirement Calculator'!$B$58)^(1/12)-1,BA905,-O905,,0))</f>
        <v/>
      </c>
      <c r="T905" s="43" t="str">
        <f>IF(P905="","",(P905+T904)*(1+((1+'Retirement Calculator'!$B$58)^(1/12)-1)))</f>
        <v/>
      </c>
      <c r="U905" s="71"/>
      <c r="V905" s="99"/>
      <c r="W905" s="108" t="str">
        <f>IF(U905="","",(U905+W904)*(1+((1+'Retirement Calculator'!$C$65)^(1/12)-1)))</f>
        <v/>
      </c>
      <c r="X905" s="73">
        <f t="shared" si="280"/>
        <v>0</v>
      </c>
      <c r="Y905" s="83" t="str">
        <f>IF(ISERROR(B905),"",SUM($X$5:X905))</f>
        <v/>
      </c>
      <c r="Z905" s="73">
        <f t="shared" si="281"/>
        <v>0</v>
      </c>
      <c r="AA905" s="83" t="str">
        <f>IF(ISERROR(B905),"",IF(Z905=0,NA(),SUM($Z$5:Z905)))</f>
        <v/>
      </c>
      <c r="AB905" s="83">
        <f t="shared" si="282"/>
        <v>0</v>
      </c>
      <c r="AC905" s="83" t="str">
        <f>IF(ISERROR(B905),"",IF(AB905=0,NA(),SUM($AB$5:AB905)))</f>
        <v/>
      </c>
      <c r="AD905" s="68" t="str">
        <f>IF(ISERROR(AI905),"",IF(AG905=AG904+1,AD904*(1+'Retirement Calculator'!$B$6),AD904))</f>
        <v/>
      </c>
      <c r="AE905" s="135"/>
      <c r="AF905" s="83" t="str">
        <f>IF(AE905="","",NPER((1+'Retirement Calculator'!$B$15)/(1+'Retirement Calculator'!$B$14)-1,-12*AE905,AA905,,1))</f>
        <v/>
      </c>
      <c r="AG905" s="129" t="str">
        <f t="shared" si="286"/>
        <v/>
      </c>
      <c r="AH905" s="43" t="e">
        <f t="shared" si="287"/>
        <v>#N/A</v>
      </c>
      <c r="AI905" s="43" t="e">
        <f>IF(AI904&lt;'Retirement Calculator'!$B$68,AI904+1,NA())</f>
        <v>#N/A</v>
      </c>
      <c r="AJ905" s="47" t="str">
        <f>IF(ISERROR(AI905),"",IF(AG905=AG904+1,AJ904*(1+'Retirement Calculator'!$B$67),AJ904))</f>
        <v/>
      </c>
      <c r="AK905" s="43" t="e">
        <f>IF(ISERROR(AJ905),"",FV((1+'Retirement Calculator'!$B$56)^(1/12)-1,AI905,-AJ905,,0))</f>
        <v>#N/A</v>
      </c>
      <c r="AL905" s="47">
        <f>SUM($AJ$5:AJ905)</f>
        <v>15743347.467671828</v>
      </c>
      <c r="AN905" s="43" t="str">
        <f>IF(C905="","",SUM($C$5:C905))</f>
        <v/>
      </c>
      <c r="AP905" s="43" t="str">
        <f t="shared" si="288"/>
        <v/>
      </c>
      <c r="AQ905" s="43" t="e">
        <f t="shared" si="289"/>
        <v>#N/A</v>
      </c>
      <c r="AR905" s="43" t="e">
        <f>IF(AR904&lt;'Retirement Calculator'!$B$68,AR904+1,NA())</f>
        <v>#N/A</v>
      </c>
      <c r="AS905" s="45" t="str">
        <f>IF(ISERROR(AR905),"",IF(AP905=AP904+1,AS904*(1+'Retirement Calculator'!$B$67),AS904))</f>
        <v/>
      </c>
      <c r="AT905" s="43" t="e">
        <f>IF(ISERROR(AS905),"",FV((1+'Retirement Calculator'!$B$57)^(1/12)-1,AR905,-AS905,,0))</f>
        <v>#N/A</v>
      </c>
      <c r="AU905" s="47" t="e">
        <f>SUM($AJ$5:AS905)</f>
        <v>#N/A</v>
      </c>
      <c r="AW905" s="43" t="str">
        <f>IF(I905="","",SUM($I$5:I905))</f>
        <v/>
      </c>
      <c r="AY905" s="43" t="str">
        <f t="shared" si="290"/>
        <v/>
      </c>
      <c r="AZ905" s="43" t="e">
        <f t="shared" si="291"/>
        <v>#N/A</v>
      </c>
      <c r="BA905" s="43" t="e">
        <f>IF(BA904&lt;'Retirement Calculator'!$B$68,BA904+1,NA())</f>
        <v>#N/A</v>
      </c>
      <c r="BB905" s="45" t="str">
        <f>IF(ISERROR(BA905),"",IF(AY905=AY904+1,BB904*(1+'Retirement Calculator'!$B$67),BB904))</f>
        <v/>
      </c>
      <c r="BC905" s="43" t="e">
        <f>IF(ISERROR(BB905),"",FV((1+'Retirement Calculator'!$B$58)^(1/12)-1,BA905,-BB905,,0))</f>
        <v>#N/A</v>
      </c>
      <c r="BD905" s="47" t="e">
        <f>SUM($AJ$5:BB905)</f>
        <v>#N/A</v>
      </c>
      <c r="BF905" s="43" t="str">
        <f>IF(O905="","",SUM($O$5:O905))</f>
        <v/>
      </c>
      <c r="BH905" s="43" t="str">
        <f t="shared" si="292"/>
        <v/>
      </c>
      <c r="BI905" s="43" t="e">
        <f t="shared" si="293"/>
        <v>#N/A</v>
      </c>
      <c r="BJ905" s="43" t="e">
        <f>IF(BJ904&lt;'Retirement Calculator'!$B$68,BJ904+1,NA())</f>
        <v>#N/A</v>
      </c>
      <c r="BM905" s="43" t="str">
        <f t="shared" si="294"/>
        <v/>
      </c>
      <c r="BN905" s="43" t="e">
        <f t="shared" si="295"/>
        <v>#N/A</v>
      </c>
      <c r="BO905" s="43" t="e">
        <f>IF(BO904&lt;'Retirement Calculator'!$B$68,BO904+1,NA())</f>
        <v>#N/A</v>
      </c>
      <c r="BR905" s="43" t="str">
        <f t="shared" si="296"/>
        <v/>
      </c>
      <c r="BS905" s="43" t="e">
        <f t="shared" si="297"/>
        <v>#N/A</v>
      </c>
      <c r="BT905" s="43" t="e">
        <f>IF(BT904&lt;'Retirement Calculator'!$B$68,BT904+1,NA())</f>
        <v>#N/A</v>
      </c>
      <c r="BW905" s="43" t="str">
        <f t="shared" si="298"/>
        <v/>
      </c>
      <c r="BX905" s="43" t="e">
        <f t="shared" si="299"/>
        <v>#N/A</v>
      </c>
      <c r="BY905" s="43" t="e">
        <f>IF(BY904&lt;'Retirement Calculator'!$B$68,BY904+1,NA())</f>
        <v>#N/A</v>
      </c>
    </row>
    <row r="906" spans="1:77">
      <c r="A906" s="44"/>
      <c r="B906" s="12" t="e">
        <f xml:space="preserve"> IF(ISERROR(F906),NA(),AI906)</f>
        <v>#N/A</v>
      </c>
      <c r="C906" s="71"/>
      <c r="D906" s="104"/>
      <c r="E906" s="99"/>
      <c r="F906" s="102" t="e">
        <f t="shared" si="283"/>
        <v>#N/A</v>
      </c>
      <c r="G906" s="103" t="str">
        <f>IF(D906="","",(D906+G905)*(1+((1+'Retirement Calculator'!$B$56)^(1/12)-1)))</f>
        <v/>
      </c>
      <c r="H906" s="55" t="str">
        <f>IF(C906="","",FV((1+'Retirement Calculator'!$B$56)^(1/12)-1,AI906,-C906,,0))</f>
        <v/>
      </c>
      <c r="I906" s="71"/>
      <c r="J906" s="99"/>
      <c r="K906" s="99"/>
      <c r="L906" s="102" t="e">
        <f t="shared" si="284"/>
        <v>#N/A</v>
      </c>
      <c r="M906" s="12" t="str">
        <f>IF(I906="","",FV((1+'Retirement Calculator'!$B$57)^(1/12)-1,AR906,-I906,,0))</f>
        <v/>
      </c>
      <c r="N906" s="12" t="str">
        <f>IF(J906="","",(J906+N905)*(1+((1+'Retirement Calculator'!$B$57)^(1/12)-1)))</f>
        <v/>
      </c>
      <c r="O906" s="71"/>
      <c r="P906" s="71"/>
      <c r="Q906" s="99"/>
      <c r="R906" s="69" t="e">
        <f t="shared" si="285"/>
        <v>#N/A</v>
      </c>
      <c r="S906" s="12" t="str">
        <f>IF(O906="","",FV((1+'Retirement Calculator'!$B$58)^(1/12)-1,BA906,-O906,,0))</f>
        <v/>
      </c>
      <c r="T906" s="43" t="str">
        <f>IF(P906="","",(P906+T905)*(1+((1+'Retirement Calculator'!$B$58)^(1/12)-1)))</f>
        <v/>
      </c>
      <c r="U906" s="71"/>
      <c r="V906" s="99"/>
      <c r="W906" s="108" t="str">
        <f>IF(U906="","",(U906+W905)*(1+((1+'Retirement Calculator'!$C$65)^(1/12)-1)))</f>
        <v/>
      </c>
      <c r="X906" s="73">
        <f t="shared" si="280"/>
        <v>0</v>
      </c>
      <c r="Y906" s="83" t="str">
        <f>IF(ISERROR(B906),"",SUM($X$5:X906))</f>
        <v/>
      </c>
      <c r="Z906" s="73">
        <f t="shared" si="281"/>
        <v>0</v>
      </c>
      <c r="AA906" s="83" t="str">
        <f>IF(ISERROR(B906),"",IF(Z906=0,NA(),SUM($Z$5:Z906)))</f>
        <v/>
      </c>
      <c r="AB906" s="83">
        <f t="shared" si="282"/>
        <v>0</v>
      </c>
      <c r="AC906" s="83" t="str">
        <f>IF(ISERROR(B906),"",IF(AB906=0,NA(),SUM($AB$5:AB906)))</f>
        <v/>
      </c>
      <c r="AD906" s="68" t="str">
        <f>IF(ISERROR(AI906),"",IF(AG906=AG905+1,AD905*(1+'Retirement Calculator'!$B$6),AD905))</f>
        <v/>
      </c>
      <c r="AE906" s="135"/>
      <c r="AF906" s="83" t="str">
        <f>IF(AE906="","",NPER((1+'Retirement Calculator'!$B$15)/(1+'Retirement Calculator'!$B$14)-1,-12*AE906,AA906,,1))</f>
        <v/>
      </c>
      <c r="AG906" s="129" t="str">
        <f t="shared" si="286"/>
        <v/>
      </c>
      <c r="AH906" s="43" t="e">
        <f t="shared" si="287"/>
        <v>#N/A</v>
      </c>
      <c r="AI906" s="43" t="e">
        <f>IF(AI905&lt;'Retirement Calculator'!$B$68,AI905+1,NA())</f>
        <v>#N/A</v>
      </c>
      <c r="AJ906" s="47" t="str">
        <f>IF(ISERROR(AI906),"",IF(AG906=AG905+1,AJ905*(1+'Retirement Calculator'!$B$67),AJ905))</f>
        <v/>
      </c>
      <c r="AK906" s="43" t="e">
        <f>IF(ISERROR(AJ906),"",FV((1+'Retirement Calculator'!$B$56)^(1/12)-1,AI906,-AJ906,,0))</f>
        <v>#N/A</v>
      </c>
      <c r="AL906" s="47">
        <f>SUM($AJ$5:AJ906)</f>
        <v>15743347.467671828</v>
      </c>
      <c r="AN906" s="43" t="str">
        <f>IF(C906="","",SUM($C$5:C906))</f>
        <v/>
      </c>
      <c r="AP906" s="43" t="str">
        <f t="shared" si="288"/>
        <v/>
      </c>
      <c r="AQ906" s="43" t="e">
        <f t="shared" si="289"/>
        <v>#N/A</v>
      </c>
      <c r="AR906" s="43" t="e">
        <f>IF(AR905&lt;'Retirement Calculator'!$B$68,AR905+1,NA())</f>
        <v>#N/A</v>
      </c>
      <c r="AS906" s="45" t="str">
        <f>IF(ISERROR(AR906),"",IF(AP906=AP905+1,AS905*(1+'Retirement Calculator'!$B$67),AS905))</f>
        <v/>
      </c>
      <c r="AT906" s="43" t="e">
        <f>IF(ISERROR(AS906),"",FV((1+'Retirement Calculator'!$B$57)^(1/12)-1,AR906,-AS906,,0))</f>
        <v>#N/A</v>
      </c>
      <c r="AU906" s="47" t="e">
        <f>SUM($AJ$5:AS906)</f>
        <v>#N/A</v>
      </c>
      <c r="AW906" s="43" t="str">
        <f>IF(I906="","",SUM($I$5:I906))</f>
        <v/>
      </c>
      <c r="AY906" s="43" t="str">
        <f t="shared" si="290"/>
        <v/>
      </c>
      <c r="AZ906" s="43" t="e">
        <f t="shared" si="291"/>
        <v>#N/A</v>
      </c>
      <c r="BA906" s="43" t="e">
        <f>IF(BA905&lt;'Retirement Calculator'!$B$68,BA905+1,NA())</f>
        <v>#N/A</v>
      </c>
      <c r="BB906" s="45" t="str">
        <f>IF(ISERROR(BA906),"",IF(AY906=AY905+1,BB905*(1+'Retirement Calculator'!$B$67),BB905))</f>
        <v/>
      </c>
      <c r="BC906" s="43" t="e">
        <f>IF(ISERROR(BB906),"",FV((1+'Retirement Calculator'!$B$58)^(1/12)-1,BA906,-BB906,,0))</f>
        <v>#N/A</v>
      </c>
      <c r="BD906" s="47" t="e">
        <f>SUM($AJ$5:BB906)</f>
        <v>#N/A</v>
      </c>
      <c r="BF906" s="43" t="str">
        <f>IF(O906="","",SUM($O$5:O906))</f>
        <v/>
      </c>
      <c r="BH906" s="43" t="str">
        <f t="shared" si="292"/>
        <v/>
      </c>
      <c r="BI906" s="43" t="e">
        <f t="shared" si="293"/>
        <v>#N/A</v>
      </c>
      <c r="BJ906" s="43" t="e">
        <f>IF(BJ905&lt;'Retirement Calculator'!$B$68,BJ905+1,NA())</f>
        <v>#N/A</v>
      </c>
      <c r="BM906" s="43" t="str">
        <f t="shared" si="294"/>
        <v/>
      </c>
      <c r="BN906" s="43" t="e">
        <f t="shared" si="295"/>
        <v>#N/A</v>
      </c>
      <c r="BO906" s="43" t="e">
        <f>IF(BO905&lt;'Retirement Calculator'!$B$68,BO905+1,NA())</f>
        <v>#N/A</v>
      </c>
      <c r="BR906" s="43" t="str">
        <f t="shared" si="296"/>
        <v/>
      </c>
      <c r="BS906" s="43" t="e">
        <f t="shared" si="297"/>
        <v>#N/A</v>
      </c>
      <c r="BT906" s="43" t="e">
        <f>IF(BT905&lt;'Retirement Calculator'!$B$68,BT905+1,NA())</f>
        <v>#N/A</v>
      </c>
      <c r="BW906" s="43" t="str">
        <f t="shared" si="298"/>
        <v/>
      </c>
      <c r="BX906" s="43" t="e">
        <f t="shared" si="299"/>
        <v>#N/A</v>
      </c>
      <c r="BY906" s="43" t="e">
        <f>IF(BY905&lt;'Retirement Calculator'!$B$68,BY905+1,NA())</f>
        <v>#N/A</v>
      </c>
    </row>
    <row r="907" spans="1:77">
      <c r="A907" s="44"/>
      <c r="B907" s="12" t="e">
        <f xml:space="preserve"> IF(ISERROR(F907),NA(),AI907)</f>
        <v>#N/A</v>
      </c>
      <c r="C907" s="71"/>
      <c r="D907" s="104"/>
      <c r="E907" s="99"/>
      <c r="F907" s="102" t="e">
        <f t="shared" si="283"/>
        <v>#N/A</v>
      </c>
      <c r="G907" s="103" t="str">
        <f>IF(D907="","",(D907+G906)*(1+((1+'Retirement Calculator'!$B$56)^(1/12)-1)))</f>
        <v/>
      </c>
      <c r="H907" s="55" t="str">
        <f>IF(C907="","",FV((1+'Retirement Calculator'!$B$56)^(1/12)-1,AI907,-C907,,0))</f>
        <v/>
      </c>
      <c r="I907" s="71"/>
      <c r="J907" s="99"/>
      <c r="K907" s="99"/>
      <c r="L907" s="102" t="e">
        <f t="shared" si="284"/>
        <v>#N/A</v>
      </c>
      <c r="M907" s="12" t="str">
        <f>IF(I907="","",FV((1+'Retirement Calculator'!$B$57)^(1/12)-1,AR907,-I907,,0))</f>
        <v/>
      </c>
      <c r="N907" s="12" t="str">
        <f>IF(J907="","",(J907+N906)*(1+((1+'Retirement Calculator'!$B$57)^(1/12)-1)))</f>
        <v/>
      </c>
      <c r="O907" s="71"/>
      <c r="P907" s="71"/>
      <c r="Q907" s="99"/>
      <c r="R907" s="69" t="e">
        <f t="shared" si="285"/>
        <v>#N/A</v>
      </c>
      <c r="S907" s="12" t="str">
        <f>IF(O907="","",FV((1+'Retirement Calculator'!$B$58)^(1/12)-1,BA907,-O907,,0))</f>
        <v/>
      </c>
      <c r="T907" s="43" t="str">
        <f>IF(P907="","",(P907+T906)*(1+((1+'Retirement Calculator'!$B$58)^(1/12)-1)))</f>
        <v/>
      </c>
      <c r="U907" s="71"/>
      <c r="V907" s="99"/>
      <c r="W907" s="108" t="str">
        <f>IF(U907="","",(U907+W906)*(1+((1+'Retirement Calculator'!$C$65)^(1/12)-1)))</f>
        <v/>
      </c>
      <c r="X907" s="73">
        <f t="shared" si="280"/>
        <v>0</v>
      </c>
      <c r="Y907" s="83" t="str">
        <f>IF(ISERROR(B907),"",SUM($X$5:X907))</f>
        <v/>
      </c>
      <c r="Z907" s="73">
        <f t="shared" si="281"/>
        <v>0</v>
      </c>
      <c r="AA907" s="83" t="str">
        <f>IF(ISERROR(B907),"",IF(Z907=0,NA(),SUM($Z$5:Z907)))</f>
        <v/>
      </c>
      <c r="AB907" s="83">
        <f t="shared" si="282"/>
        <v>0</v>
      </c>
      <c r="AC907" s="83" t="str">
        <f>IF(ISERROR(B907),"",IF(AB907=0,NA(),SUM($AB$5:AB907)))</f>
        <v/>
      </c>
      <c r="AD907" s="68" t="str">
        <f>IF(ISERROR(AI907),"",IF(AG907=AG906+1,AD906*(1+'Retirement Calculator'!$B$6),AD906))</f>
        <v/>
      </c>
      <c r="AE907" s="135"/>
      <c r="AF907" s="83" t="str">
        <f>IF(AE907="","",NPER((1+'Retirement Calculator'!$B$15)/(1+'Retirement Calculator'!$B$14)-1,-12*AE907,AA907,,1))</f>
        <v/>
      </c>
      <c r="AG907" s="129" t="str">
        <f t="shared" si="286"/>
        <v/>
      </c>
      <c r="AH907" s="43" t="e">
        <f t="shared" si="287"/>
        <v>#N/A</v>
      </c>
      <c r="AI907" s="43" t="e">
        <f>IF(AI906&lt;'Retirement Calculator'!$B$68,AI906+1,NA())</f>
        <v>#N/A</v>
      </c>
      <c r="AJ907" s="47" t="str">
        <f>IF(ISERROR(AI907),"",IF(AG907=AG906+1,AJ906*(1+'Retirement Calculator'!$B$67),AJ906))</f>
        <v/>
      </c>
      <c r="AK907" s="43" t="e">
        <f>IF(ISERROR(AJ907),"",FV((1+'Retirement Calculator'!$B$56)^(1/12)-1,AI907,-AJ907,,0))</f>
        <v>#N/A</v>
      </c>
      <c r="AL907" s="47">
        <f>SUM($AJ$5:AJ907)</f>
        <v>15743347.467671828</v>
      </c>
      <c r="AN907" s="43" t="str">
        <f>IF(C907="","",SUM($C$5:C907))</f>
        <v/>
      </c>
      <c r="AP907" s="43" t="str">
        <f t="shared" si="288"/>
        <v/>
      </c>
      <c r="AQ907" s="43" t="e">
        <f t="shared" si="289"/>
        <v>#N/A</v>
      </c>
      <c r="AR907" s="43" t="e">
        <f>IF(AR906&lt;'Retirement Calculator'!$B$68,AR906+1,NA())</f>
        <v>#N/A</v>
      </c>
      <c r="AS907" s="45" t="str">
        <f>IF(ISERROR(AR907),"",IF(AP907=AP906+1,AS906*(1+'Retirement Calculator'!$B$67),AS906))</f>
        <v/>
      </c>
      <c r="AT907" s="43" t="e">
        <f>IF(ISERROR(AS907),"",FV((1+'Retirement Calculator'!$B$57)^(1/12)-1,AR907,-AS907,,0))</f>
        <v>#N/A</v>
      </c>
      <c r="AU907" s="47" t="e">
        <f>SUM($AJ$5:AS907)</f>
        <v>#N/A</v>
      </c>
      <c r="AW907" s="43" t="str">
        <f>IF(I907="","",SUM($I$5:I907))</f>
        <v/>
      </c>
      <c r="AY907" s="43" t="str">
        <f t="shared" si="290"/>
        <v/>
      </c>
      <c r="AZ907" s="43" t="e">
        <f t="shared" si="291"/>
        <v>#N/A</v>
      </c>
      <c r="BA907" s="43" t="e">
        <f>IF(BA906&lt;'Retirement Calculator'!$B$68,BA906+1,NA())</f>
        <v>#N/A</v>
      </c>
      <c r="BB907" s="45" t="str">
        <f>IF(ISERROR(BA907),"",IF(AY907=AY906+1,BB906*(1+'Retirement Calculator'!$B$67),BB906))</f>
        <v/>
      </c>
      <c r="BC907" s="43" t="e">
        <f>IF(ISERROR(BB907),"",FV((1+'Retirement Calculator'!$B$58)^(1/12)-1,BA907,-BB907,,0))</f>
        <v>#N/A</v>
      </c>
      <c r="BD907" s="47" t="e">
        <f>SUM($AJ$5:BB907)</f>
        <v>#N/A</v>
      </c>
      <c r="BF907" s="43" t="str">
        <f>IF(O907="","",SUM($O$5:O907))</f>
        <v/>
      </c>
      <c r="BH907" s="43" t="str">
        <f t="shared" si="292"/>
        <v/>
      </c>
      <c r="BI907" s="43" t="e">
        <f t="shared" si="293"/>
        <v>#N/A</v>
      </c>
      <c r="BJ907" s="43" t="e">
        <f>IF(BJ906&lt;'Retirement Calculator'!$B$68,BJ906+1,NA())</f>
        <v>#N/A</v>
      </c>
      <c r="BM907" s="43" t="str">
        <f t="shared" si="294"/>
        <v/>
      </c>
      <c r="BN907" s="43" t="e">
        <f t="shared" si="295"/>
        <v>#N/A</v>
      </c>
      <c r="BO907" s="43" t="e">
        <f>IF(BO906&lt;'Retirement Calculator'!$B$68,BO906+1,NA())</f>
        <v>#N/A</v>
      </c>
      <c r="BR907" s="43" t="str">
        <f t="shared" si="296"/>
        <v/>
      </c>
      <c r="BS907" s="43" t="e">
        <f t="shared" si="297"/>
        <v>#N/A</v>
      </c>
      <c r="BT907" s="43" t="e">
        <f>IF(BT906&lt;'Retirement Calculator'!$B$68,BT906+1,NA())</f>
        <v>#N/A</v>
      </c>
      <c r="BW907" s="43" t="str">
        <f t="shared" si="298"/>
        <v/>
      </c>
      <c r="BX907" s="43" t="e">
        <f t="shared" si="299"/>
        <v>#N/A</v>
      </c>
      <c r="BY907" s="43" t="e">
        <f>IF(BY906&lt;'Retirement Calculator'!$B$68,BY906+1,NA())</f>
        <v>#N/A</v>
      </c>
    </row>
    <row r="908" spans="1:77">
      <c r="A908" s="44"/>
      <c r="B908" s="12" t="e">
        <f xml:space="preserve"> IF(ISERROR(F908),NA(),AI908)</f>
        <v>#N/A</v>
      </c>
      <c r="C908" s="71"/>
      <c r="D908" s="104"/>
      <c r="E908" s="99"/>
      <c r="F908" s="102" t="e">
        <f t="shared" si="283"/>
        <v>#N/A</v>
      </c>
      <c r="G908" s="103" t="str">
        <f>IF(D908="","",(D908+G907)*(1+((1+'Retirement Calculator'!$B$56)^(1/12)-1)))</f>
        <v/>
      </c>
      <c r="H908" s="55" t="str">
        <f>IF(C908="","",FV((1+'Retirement Calculator'!$B$56)^(1/12)-1,AI908,-C908,,0))</f>
        <v/>
      </c>
      <c r="I908" s="71"/>
      <c r="J908" s="99"/>
      <c r="K908" s="99"/>
      <c r="L908" s="102" t="e">
        <f t="shared" si="284"/>
        <v>#N/A</v>
      </c>
      <c r="M908" s="12" t="str">
        <f>IF(I908="","",FV((1+'Retirement Calculator'!$B$57)^(1/12)-1,AR908,-I908,,0))</f>
        <v/>
      </c>
      <c r="N908" s="12" t="str">
        <f>IF(J908="","",(J908+N907)*(1+((1+'Retirement Calculator'!$B$57)^(1/12)-1)))</f>
        <v/>
      </c>
      <c r="O908" s="71"/>
      <c r="P908" s="71"/>
      <c r="Q908" s="99"/>
      <c r="R908" s="69" t="e">
        <f t="shared" si="285"/>
        <v>#N/A</v>
      </c>
      <c r="S908" s="12" t="str">
        <f>IF(O908="","",FV((1+'Retirement Calculator'!$B$58)^(1/12)-1,BA908,-O908,,0))</f>
        <v/>
      </c>
      <c r="T908" s="43" t="str">
        <f>IF(P908="","",(P908+T907)*(1+((1+'Retirement Calculator'!$B$58)^(1/12)-1)))</f>
        <v/>
      </c>
      <c r="U908" s="71"/>
      <c r="V908" s="99"/>
      <c r="W908" s="108" t="str">
        <f>IF(U908="","",(U908+W907)*(1+((1+'Retirement Calculator'!$C$65)^(1/12)-1)))</f>
        <v/>
      </c>
      <c r="X908" s="73">
        <f t="shared" si="280"/>
        <v>0</v>
      </c>
      <c r="Y908" s="83" t="str">
        <f>IF(ISERROR(B908),"",SUM($X$5:X908))</f>
        <v/>
      </c>
      <c r="Z908" s="73">
        <f t="shared" si="281"/>
        <v>0</v>
      </c>
      <c r="AA908" s="83" t="str">
        <f>IF(ISERROR(B908),"",IF(Z908=0,NA(),SUM($Z$5:Z908)))</f>
        <v/>
      </c>
      <c r="AB908" s="83">
        <f t="shared" si="282"/>
        <v>0</v>
      </c>
      <c r="AC908" s="83" t="str">
        <f>IF(ISERROR(B908),"",IF(AB908=0,NA(),SUM($AB$5:AB908)))</f>
        <v/>
      </c>
      <c r="AD908" s="68" t="str">
        <f>IF(ISERROR(AI908),"",IF(AG908=AG907+1,AD907*(1+'Retirement Calculator'!$B$6),AD907))</f>
        <v/>
      </c>
      <c r="AE908" s="135"/>
      <c r="AF908" s="83" t="str">
        <f>IF(AE908="","",NPER((1+'Retirement Calculator'!$B$15)/(1+'Retirement Calculator'!$B$14)-1,-12*AE908,AA908,,1))</f>
        <v/>
      </c>
      <c r="AG908" s="129" t="str">
        <f t="shared" si="286"/>
        <v/>
      </c>
      <c r="AH908" s="43" t="e">
        <f t="shared" si="287"/>
        <v>#N/A</v>
      </c>
      <c r="AI908" s="43" t="e">
        <f>IF(AI907&lt;'Retirement Calculator'!$B$68,AI907+1,NA())</f>
        <v>#N/A</v>
      </c>
      <c r="AJ908" s="47" t="str">
        <f>IF(ISERROR(AI908),"",IF(AG908=AG907+1,AJ907*(1+'Retirement Calculator'!$B$67),AJ907))</f>
        <v/>
      </c>
      <c r="AK908" s="43" t="e">
        <f>IF(ISERROR(AJ908),"",FV((1+'Retirement Calculator'!$B$56)^(1/12)-1,AI908,-AJ908,,0))</f>
        <v>#N/A</v>
      </c>
      <c r="AL908" s="47">
        <f>SUM($AJ$5:AJ908)</f>
        <v>15743347.467671828</v>
      </c>
      <c r="AN908" s="43" t="str">
        <f>IF(C908="","",SUM($C$5:C908))</f>
        <v/>
      </c>
      <c r="AP908" s="43" t="str">
        <f t="shared" si="288"/>
        <v/>
      </c>
      <c r="AQ908" s="43" t="e">
        <f t="shared" si="289"/>
        <v>#N/A</v>
      </c>
      <c r="AR908" s="43" t="e">
        <f>IF(AR907&lt;'Retirement Calculator'!$B$68,AR907+1,NA())</f>
        <v>#N/A</v>
      </c>
      <c r="AS908" s="45" t="str">
        <f>IF(ISERROR(AR908),"",IF(AP908=AP907+1,AS907*(1+'Retirement Calculator'!$B$67),AS907))</f>
        <v/>
      </c>
      <c r="AT908" s="43" t="e">
        <f>IF(ISERROR(AS908),"",FV((1+'Retirement Calculator'!$B$57)^(1/12)-1,AR908,-AS908,,0))</f>
        <v>#N/A</v>
      </c>
      <c r="AU908" s="47" t="e">
        <f>SUM($AJ$5:AS908)</f>
        <v>#N/A</v>
      </c>
      <c r="AW908" s="43" t="str">
        <f>IF(I908="","",SUM($I$5:I908))</f>
        <v/>
      </c>
      <c r="AY908" s="43" t="str">
        <f t="shared" si="290"/>
        <v/>
      </c>
      <c r="AZ908" s="43" t="e">
        <f t="shared" si="291"/>
        <v>#N/A</v>
      </c>
      <c r="BA908" s="43" t="e">
        <f>IF(BA907&lt;'Retirement Calculator'!$B$68,BA907+1,NA())</f>
        <v>#N/A</v>
      </c>
      <c r="BB908" s="45" t="str">
        <f>IF(ISERROR(BA908),"",IF(AY908=AY907+1,BB907*(1+'Retirement Calculator'!$B$67),BB907))</f>
        <v/>
      </c>
      <c r="BC908" s="43" t="e">
        <f>IF(ISERROR(BB908),"",FV((1+'Retirement Calculator'!$B$58)^(1/12)-1,BA908,-BB908,,0))</f>
        <v>#N/A</v>
      </c>
      <c r="BD908" s="47" t="e">
        <f>SUM($AJ$5:BB908)</f>
        <v>#N/A</v>
      </c>
      <c r="BF908" s="43" t="str">
        <f>IF(O908="","",SUM($O$5:O908))</f>
        <v/>
      </c>
      <c r="BH908" s="43" t="str">
        <f t="shared" si="292"/>
        <v/>
      </c>
      <c r="BI908" s="43" t="e">
        <f t="shared" si="293"/>
        <v>#N/A</v>
      </c>
      <c r="BJ908" s="43" t="e">
        <f>IF(BJ907&lt;'Retirement Calculator'!$B$68,BJ907+1,NA())</f>
        <v>#N/A</v>
      </c>
      <c r="BM908" s="43" t="str">
        <f t="shared" si="294"/>
        <v/>
      </c>
      <c r="BN908" s="43" t="e">
        <f t="shared" si="295"/>
        <v>#N/A</v>
      </c>
      <c r="BO908" s="43" t="e">
        <f>IF(BO907&lt;'Retirement Calculator'!$B$68,BO907+1,NA())</f>
        <v>#N/A</v>
      </c>
      <c r="BR908" s="43" t="str">
        <f t="shared" si="296"/>
        <v/>
      </c>
      <c r="BS908" s="43" t="e">
        <f t="shared" si="297"/>
        <v>#N/A</v>
      </c>
      <c r="BT908" s="43" t="e">
        <f>IF(BT907&lt;'Retirement Calculator'!$B$68,BT907+1,NA())</f>
        <v>#N/A</v>
      </c>
      <c r="BW908" s="43" t="str">
        <f t="shared" si="298"/>
        <v/>
      </c>
      <c r="BX908" s="43" t="e">
        <f t="shared" si="299"/>
        <v>#N/A</v>
      </c>
      <c r="BY908" s="43" t="e">
        <f>IF(BY907&lt;'Retirement Calculator'!$B$68,BY907+1,NA())</f>
        <v>#N/A</v>
      </c>
    </row>
    <row r="909" spans="1:77">
      <c r="A909" s="44"/>
      <c r="B909" s="12" t="e">
        <f xml:space="preserve"> IF(ISERROR(F909),NA(),AI909)</f>
        <v>#N/A</v>
      </c>
      <c r="C909" s="71"/>
      <c r="D909" s="104"/>
      <c r="E909" s="99"/>
      <c r="F909" s="102" t="e">
        <f t="shared" si="283"/>
        <v>#N/A</v>
      </c>
      <c r="G909" s="103" t="str">
        <f>IF(D909="","",(D909+G908)*(1+((1+'Retirement Calculator'!$B$56)^(1/12)-1)))</f>
        <v/>
      </c>
      <c r="H909" s="55" t="str">
        <f>IF(C909="","",FV((1+'Retirement Calculator'!$B$56)^(1/12)-1,AI909,-C909,,0))</f>
        <v/>
      </c>
      <c r="I909" s="71"/>
      <c r="J909" s="99"/>
      <c r="K909" s="99"/>
      <c r="L909" s="102" t="e">
        <f t="shared" si="284"/>
        <v>#N/A</v>
      </c>
      <c r="M909" s="12" t="str">
        <f>IF(I909="","",FV((1+'Retirement Calculator'!$B$57)^(1/12)-1,AR909,-I909,,0))</f>
        <v/>
      </c>
      <c r="N909" s="12" t="str">
        <f>IF(J909="","",(J909+N908)*(1+((1+'Retirement Calculator'!$B$57)^(1/12)-1)))</f>
        <v/>
      </c>
      <c r="O909" s="71"/>
      <c r="P909" s="71"/>
      <c r="Q909" s="99"/>
      <c r="R909" s="69" t="e">
        <f t="shared" si="285"/>
        <v>#N/A</v>
      </c>
      <c r="S909" s="12" t="str">
        <f>IF(O909="","",FV((1+'Retirement Calculator'!$B$58)^(1/12)-1,BA909,-O909,,0))</f>
        <v/>
      </c>
      <c r="T909" s="43" t="str">
        <f>IF(P909="","",(P909+T908)*(1+((1+'Retirement Calculator'!$B$58)^(1/12)-1)))</f>
        <v/>
      </c>
      <c r="U909" s="71"/>
      <c r="V909" s="99"/>
      <c r="W909" s="108" t="str">
        <f>IF(U909="","",(U909+W908)*(1+((1+'Retirement Calculator'!$C$65)^(1/12)-1)))</f>
        <v/>
      </c>
      <c r="X909" s="73">
        <f t="shared" si="280"/>
        <v>0</v>
      </c>
      <c r="Y909" s="83" t="str">
        <f>IF(ISERROR(B909),"",SUM($X$5:X909))</f>
        <v/>
      </c>
      <c r="Z909" s="73">
        <f t="shared" si="281"/>
        <v>0</v>
      </c>
      <c r="AA909" s="83" t="str">
        <f>IF(ISERROR(B909),"",IF(Z909=0,NA(),SUM($Z$5:Z909)))</f>
        <v/>
      </c>
      <c r="AB909" s="83">
        <f t="shared" si="282"/>
        <v>0</v>
      </c>
      <c r="AC909" s="83" t="str">
        <f>IF(ISERROR(B909),"",IF(AB909=0,NA(),SUM($AB$5:AB909)))</f>
        <v/>
      </c>
      <c r="AD909" s="68" t="str">
        <f>IF(ISERROR(AI909),"",IF(AG909=AG908+1,AD908*(1+'Retirement Calculator'!$B$6),AD908))</f>
        <v/>
      </c>
      <c r="AE909" s="135"/>
      <c r="AF909" s="83" t="str">
        <f>IF(AE909="","",NPER((1+'Retirement Calculator'!$B$15)/(1+'Retirement Calculator'!$B$14)-1,-12*AE909,AA909,,1))</f>
        <v/>
      </c>
      <c r="AG909" s="129" t="str">
        <f t="shared" si="286"/>
        <v/>
      </c>
      <c r="AH909" s="43" t="e">
        <f t="shared" si="287"/>
        <v>#N/A</v>
      </c>
      <c r="AI909" s="43" t="e">
        <f>IF(AI908&lt;'Retirement Calculator'!$B$68,AI908+1,NA())</f>
        <v>#N/A</v>
      </c>
      <c r="AJ909" s="47" t="str">
        <f>IF(ISERROR(AI909),"",IF(AG909=AG908+1,AJ908*(1+'Retirement Calculator'!$B$67),AJ908))</f>
        <v/>
      </c>
      <c r="AK909" s="43" t="e">
        <f>IF(ISERROR(AJ909),"",FV((1+'Retirement Calculator'!$B$56)^(1/12)-1,AI909,-AJ909,,0))</f>
        <v>#N/A</v>
      </c>
      <c r="AL909" s="47">
        <f>SUM($AJ$5:AJ909)</f>
        <v>15743347.467671828</v>
      </c>
      <c r="AN909" s="43" t="str">
        <f>IF(C909="","",SUM($C$5:C909))</f>
        <v/>
      </c>
      <c r="AP909" s="43" t="str">
        <f t="shared" si="288"/>
        <v/>
      </c>
      <c r="AQ909" s="43" t="e">
        <f t="shared" si="289"/>
        <v>#N/A</v>
      </c>
      <c r="AR909" s="43" t="e">
        <f>IF(AR908&lt;'Retirement Calculator'!$B$68,AR908+1,NA())</f>
        <v>#N/A</v>
      </c>
      <c r="AS909" s="45" t="str">
        <f>IF(ISERROR(AR909),"",IF(AP909=AP908+1,AS908*(1+'Retirement Calculator'!$B$67),AS908))</f>
        <v/>
      </c>
      <c r="AT909" s="43" t="e">
        <f>IF(ISERROR(AS909),"",FV((1+'Retirement Calculator'!$B$57)^(1/12)-1,AR909,-AS909,,0))</f>
        <v>#N/A</v>
      </c>
      <c r="AU909" s="47" t="e">
        <f>SUM($AJ$5:AS909)</f>
        <v>#N/A</v>
      </c>
      <c r="AW909" s="43" t="str">
        <f>IF(I909="","",SUM($I$5:I909))</f>
        <v/>
      </c>
      <c r="AY909" s="43" t="str">
        <f t="shared" si="290"/>
        <v/>
      </c>
      <c r="AZ909" s="43" t="e">
        <f t="shared" si="291"/>
        <v>#N/A</v>
      </c>
      <c r="BA909" s="43" t="e">
        <f>IF(BA908&lt;'Retirement Calculator'!$B$68,BA908+1,NA())</f>
        <v>#N/A</v>
      </c>
      <c r="BB909" s="45" t="str">
        <f>IF(ISERROR(BA909),"",IF(AY909=AY908+1,BB908*(1+'Retirement Calculator'!$B$67),BB908))</f>
        <v/>
      </c>
      <c r="BC909" s="43" t="e">
        <f>IF(ISERROR(BB909),"",FV((1+'Retirement Calculator'!$B$58)^(1/12)-1,BA909,-BB909,,0))</f>
        <v>#N/A</v>
      </c>
      <c r="BD909" s="47" t="e">
        <f>SUM($AJ$5:BB909)</f>
        <v>#N/A</v>
      </c>
      <c r="BF909" s="43" t="str">
        <f>IF(O909="","",SUM($O$5:O909))</f>
        <v/>
      </c>
      <c r="BH909" s="43" t="str">
        <f t="shared" si="292"/>
        <v/>
      </c>
      <c r="BI909" s="43" t="e">
        <f t="shared" si="293"/>
        <v>#N/A</v>
      </c>
      <c r="BJ909" s="43" t="e">
        <f>IF(BJ908&lt;'Retirement Calculator'!$B$68,BJ908+1,NA())</f>
        <v>#N/A</v>
      </c>
      <c r="BM909" s="43" t="str">
        <f t="shared" si="294"/>
        <v/>
      </c>
      <c r="BN909" s="43" t="e">
        <f t="shared" si="295"/>
        <v>#N/A</v>
      </c>
      <c r="BO909" s="43" t="e">
        <f>IF(BO908&lt;'Retirement Calculator'!$B$68,BO908+1,NA())</f>
        <v>#N/A</v>
      </c>
      <c r="BR909" s="43" t="str">
        <f t="shared" si="296"/>
        <v/>
      </c>
      <c r="BS909" s="43" t="e">
        <f t="shared" si="297"/>
        <v>#N/A</v>
      </c>
      <c r="BT909" s="43" t="e">
        <f>IF(BT908&lt;'Retirement Calculator'!$B$68,BT908+1,NA())</f>
        <v>#N/A</v>
      </c>
      <c r="BW909" s="43" t="str">
        <f t="shared" si="298"/>
        <v/>
      </c>
      <c r="BX909" s="43" t="e">
        <f t="shared" si="299"/>
        <v>#N/A</v>
      </c>
      <c r="BY909" s="43" t="e">
        <f>IF(BY908&lt;'Retirement Calculator'!$B$68,BY908+1,NA())</f>
        <v>#N/A</v>
      </c>
    </row>
    <row r="910" spans="1:77">
      <c r="A910" s="44"/>
      <c r="B910" s="12" t="e">
        <f xml:space="preserve"> IF(ISERROR(F910),NA(),AI910)</f>
        <v>#N/A</v>
      </c>
      <c r="C910" s="71"/>
      <c r="D910" s="104"/>
      <c r="E910" s="99"/>
      <c r="F910" s="102" t="e">
        <f t="shared" si="283"/>
        <v>#N/A</v>
      </c>
      <c r="G910" s="103" t="str">
        <f>IF(D910="","",(D910+G909)*(1+((1+'Retirement Calculator'!$B$56)^(1/12)-1)))</f>
        <v/>
      </c>
      <c r="H910" s="55" t="str">
        <f>IF(C910="","",FV((1+'Retirement Calculator'!$B$56)^(1/12)-1,AI910,-C910,,0))</f>
        <v/>
      </c>
      <c r="I910" s="71"/>
      <c r="J910" s="99"/>
      <c r="K910" s="99"/>
      <c r="L910" s="102" t="e">
        <f t="shared" si="284"/>
        <v>#N/A</v>
      </c>
      <c r="M910" s="12" t="str">
        <f>IF(I910="","",FV((1+'Retirement Calculator'!$B$57)^(1/12)-1,AR910,-I910,,0))</f>
        <v/>
      </c>
      <c r="N910" s="12" t="str">
        <f>IF(J910="","",(J910+N909)*(1+((1+'Retirement Calculator'!$B$57)^(1/12)-1)))</f>
        <v/>
      </c>
      <c r="O910" s="71"/>
      <c r="P910" s="71"/>
      <c r="Q910" s="99"/>
      <c r="R910" s="69" t="e">
        <f t="shared" si="285"/>
        <v>#N/A</v>
      </c>
      <c r="S910" s="12" t="str">
        <f>IF(O910="","",FV((1+'Retirement Calculator'!$B$58)^(1/12)-1,BA910,-O910,,0))</f>
        <v/>
      </c>
      <c r="T910" s="43" t="str">
        <f>IF(P910="","",(P910+T909)*(1+((1+'Retirement Calculator'!$B$58)^(1/12)-1)))</f>
        <v/>
      </c>
      <c r="U910" s="71"/>
      <c r="V910" s="99"/>
      <c r="W910" s="108" t="str">
        <f>IF(U910="","",(U910+W909)*(1+((1+'Retirement Calculator'!$C$65)^(1/12)-1)))</f>
        <v/>
      </c>
      <c r="X910" s="73">
        <f t="shared" si="280"/>
        <v>0</v>
      </c>
      <c r="Y910" s="83" t="str">
        <f>IF(ISERROR(B910),"",SUM($X$5:X910))</f>
        <v/>
      </c>
      <c r="Z910" s="73">
        <f t="shared" si="281"/>
        <v>0</v>
      </c>
      <c r="AA910" s="83" t="str">
        <f>IF(ISERROR(B910),"",IF(Z910=0,NA(),SUM($Z$5:Z910)))</f>
        <v/>
      </c>
      <c r="AB910" s="83">
        <f t="shared" si="282"/>
        <v>0</v>
      </c>
      <c r="AC910" s="83" t="str">
        <f>IF(ISERROR(B910),"",IF(AB910=0,NA(),SUM($AB$5:AB910)))</f>
        <v/>
      </c>
      <c r="AD910" s="68" t="str">
        <f>IF(ISERROR(AI910),"",IF(AG910=AG909+1,AD909*(1+'Retirement Calculator'!$B$6),AD909))</f>
        <v/>
      </c>
      <c r="AE910" s="135"/>
      <c r="AF910" s="83" t="str">
        <f>IF(AE910="","",NPER((1+'Retirement Calculator'!$B$15)/(1+'Retirement Calculator'!$B$14)-1,-12*AE910,AA910,,1))</f>
        <v/>
      </c>
      <c r="AG910" s="129" t="str">
        <f t="shared" si="286"/>
        <v/>
      </c>
      <c r="AH910" s="43" t="e">
        <f t="shared" si="287"/>
        <v>#N/A</v>
      </c>
      <c r="AI910" s="43" t="e">
        <f>IF(AI909&lt;'Retirement Calculator'!$B$68,AI909+1,NA())</f>
        <v>#N/A</v>
      </c>
      <c r="AJ910" s="47" t="str">
        <f>IF(ISERROR(AI910),"",IF(AG910=AG909+1,AJ909*(1+'Retirement Calculator'!$B$67),AJ909))</f>
        <v/>
      </c>
      <c r="AK910" s="43" t="e">
        <f>IF(ISERROR(AJ910),"",FV((1+'Retirement Calculator'!$B$56)^(1/12)-1,AI910,-AJ910,,0))</f>
        <v>#N/A</v>
      </c>
      <c r="AL910" s="47">
        <f>SUM($AJ$5:AJ910)</f>
        <v>15743347.467671828</v>
      </c>
      <c r="AN910" s="43" t="str">
        <f>IF(C910="","",SUM($C$5:C910))</f>
        <v/>
      </c>
      <c r="AP910" s="43" t="str">
        <f t="shared" si="288"/>
        <v/>
      </c>
      <c r="AQ910" s="43" t="e">
        <f t="shared" si="289"/>
        <v>#N/A</v>
      </c>
      <c r="AR910" s="43" t="e">
        <f>IF(AR909&lt;'Retirement Calculator'!$B$68,AR909+1,NA())</f>
        <v>#N/A</v>
      </c>
      <c r="AS910" s="45" t="str">
        <f>IF(ISERROR(AR910),"",IF(AP910=AP909+1,AS909*(1+'Retirement Calculator'!$B$67),AS909))</f>
        <v/>
      </c>
      <c r="AT910" s="43" t="e">
        <f>IF(ISERROR(AS910),"",FV((1+'Retirement Calculator'!$B$57)^(1/12)-1,AR910,-AS910,,0))</f>
        <v>#N/A</v>
      </c>
      <c r="AU910" s="47" t="e">
        <f>SUM($AJ$5:AS910)</f>
        <v>#N/A</v>
      </c>
      <c r="AW910" s="43" t="str">
        <f>IF(I910="","",SUM($I$5:I910))</f>
        <v/>
      </c>
      <c r="AY910" s="43" t="str">
        <f t="shared" si="290"/>
        <v/>
      </c>
      <c r="AZ910" s="43" t="e">
        <f t="shared" si="291"/>
        <v>#N/A</v>
      </c>
      <c r="BA910" s="43" t="e">
        <f>IF(BA909&lt;'Retirement Calculator'!$B$68,BA909+1,NA())</f>
        <v>#N/A</v>
      </c>
      <c r="BB910" s="45" t="str">
        <f>IF(ISERROR(BA910),"",IF(AY910=AY909+1,BB909*(1+'Retirement Calculator'!$B$67),BB909))</f>
        <v/>
      </c>
      <c r="BC910" s="43" t="e">
        <f>IF(ISERROR(BB910),"",FV((1+'Retirement Calculator'!$B$58)^(1/12)-1,BA910,-BB910,,0))</f>
        <v>#N/A</v>
      </c>
      <c r="BD910" s="47" t="e">
        <f>SUM($AJ$5:BB910)</f>
        <v>#N/A</v>
      </c>
      <c r="BF910" s="43" t="str">
        <f>IF(O910="","",SUM($O$5:O910))</f>
        <v/>
      </c>
      <c r="BH910" s="43" t="str">
        <f t="shared" si="292"/>
        <v/>
      </c>
      <c r="BI910" s="43" t="e">
        <f t="shared" si="293"/>
        <v>#N/A</v>
      </c>
      <c r="BJ910" s="43" t="e">
        <f>IF(BJ909&lt;'Retirement Calculator'!$B$68,BJ909+1,NA())</f>
        <v>#N/A</v>
      </c>
      <c r="BM910" s="43" t="str">
        <f t="shared" si="294"/>
        <v/>
      </c>
      <c r="BN910" s="43" t="e">
        <f t="shared" si="295"/>
        <v>#N/A</v>
      </c>
      <c r="BO910" s="43" t="e">
        <f>IF(BO909&lt;'Retirement Calculator'!$B$68,BO909+1,NA())</f>
        <v>#N/A</v>
      </c>
      <c r="BR910" s="43" t="str">
        <f t="shared" si="296"/>
        <v/>
      </c>
      <c r="BS910" s="43" t="e">
        <f t="shared" si="297"/>
        <v>#N/A</v>
      </c>
      <c r="BT910" s="43" t="e">
        <f>IF(BT909&lt;'Retirement Calculator'!$B$68,BT909+1,NA())</f>
        <v>#N/A</v>
      </c>
      <c r="BW910" s="43" t="str">
        <f t="shared" si="298"/>
        <v/>
      </c>
      <c r="BX910" s="43" t="e">
        <f t="shared" si="299"/>
        <v>#N/A</v>
      </c>
      <c r="BY910" s="43" t="e">
        <f>IF(BY909&lt;'Retirement Calculator'!$B$68,BY909+1,NA())</f>
        <v>#N/A</v>
      </c>
    </row>
    <row r="911" spans="1:77">
      <c r="A911" s="44"/>
      <c r="B911" s="12" t="e">
        <f xml:space="preserve"> IF(ISERROR(F911),NA(),AI911)</f>
        <v>#N/A</v>
      </c>
      <c r="C911" s="71"/>
      <c r="D911" s="104"/>
      <c r="E911" s="99"/>
      <c r="F911" s="102" t="e">
        <f t="shared" si="283"/>
        <v>#N/A</v>
      </c>
      <c r="G911" s="103" t="str">
        <f>IF(D911="","",(D911+G910)*(1+((1+'Retirement Calculator'!$B$56)^(1/12)-1)))</f>
        <v/>
      </c>
      <c r="H911" s="55" t="str">
        <f>IF(C911="","",FV((1+'Retirement Calculator'!$B$56)^(1/12)-1,AI911,-C911,,0))</f>
        <v/>
      </c>
      <c r="I911" s="71"/>
      <c r="J911" s="99"/>
      <c r="K911" s="99"/>
      <c r="L911" s="102" t="e">
        <f t="shared" si="284"/>
        <v>#N/A</v>
      </c>
      <c r="M911" s="12" t="str">
        <f>IF(I911="","",FV((1+'Retirement Calculator'!$B$57)^(1/12)-1,AR911,-I911,,0))</f>
        <v/>
      </c>
      <c r="N911" s="12" t="str">
        <f>IF(J911="","",(J911+N910)*(1+((1+'Retirement Calculator'!$B$57)^(1/12)-1)))</f>
        <v/>
      </c>
      <c r="O911" s="71"/>
      <c r="P911" s="71"/>
      <c r="Q911" s="99"/>
      <c r="R911" s="69" t="e">
        <f t="shared" si="285"/>
        <v>#N/A</v>
      </c>
      <c r="S911" s="12" t="str">
        <f>IF(O911="","",FV((1+'Retirement Calculator'!$B$58)^(1/12)-1,BA911,-O911,,0))</f>
        <v/>
      </c>
      <c r="T911" s="43" t="str">
        <f>IF(P911="","",(P911+T910)*(1+((1+'Retirement Calculator'!$B$58)^(1/12)-1)))</f>
        <v/>
      </c>
      <c r="U911" s="71"/>
      <c r="V911" s="99"/>
      <c r="W911" s="108" t="str">
        <f>IF(U911="","",(U911+W910)*(1+((1+'Retirement Calculator'!$C$65)^(1/12)-1)))</f>
        <v/>
      </c>
      <c r="X911" s="73">
        <f t="shared" si="280"/>
        <v>0</v>
      </c>
      <c r="Y911" s="83" t="str">
        <f>IF(ISERROR(B911),"",SUM($X$5:X911))</f>
        <v/>
      </c>
      <c r="Z911" s="73">
        <f t="shared" si="281"/>
        <v>0</v>
      </c>
      <c r="AA911" s="83" t="str">
        <f>IF(ISERROR(B911),"",IF(Z911=0,NA(),SUM($Z$5:Z911)))</f>
        <v/>
      </c>
      <c r="AB911" s="83">
        <f t="shared" si="282"/>
        <v>0</v>
      </c>
      <c r="AC911" s="83" t="str">
        <f>IF(ISERROR(B911),"",IF(AB911=0,NA(),SUM($AB$5:AB911)))</f>
        <v/>
      </c>
      <c r="AD911" s="68" t="str">
        <f>IF(ISERROR(AI911),"",IF(AG911=AG910+1,AD910*(1+'Retirement Calculator'!$B$6),AD910))</f>
        <v/>
      </c>
      <c r="AE911" s="135"/>
      <c r="AF911" s="83" t="str">
        <f>IF(AE911="","",NPER((1+'Retirement Calculator'!$B$15)/(1+'Retirement Calculator'!$B$14)-1,-12*AE911,AA911,,1))</f>
        <v/>
      </c>
      <c r="AG911" s="129" t="str">
        <f t="shared" si="286"/>
        <v/>
      </c>
      <c r="AH911" s="43" t="e">
        <f t="shared" si="287"/>
        <v>#N/A</v>
      </c>
      <c r="AI911" s="43" t="e">
        <f>IF(AI910&lt;'Retirement Calculator'!$B$68,AI910+1,NA())</f>
        <v>#N/A</v>
      </c>
      <c r="AJ911" s="47" t="str">
        <f>IF(ISERROR(AI911),"",IF(AG911=AG910+1,AJ910*(1+'Retirement Calculator'!$B$67),AJ910))</f>
        <v/>
      </c>
      <c r="AK911" s="43" t="e">
        <f>IF(ISERROR(AJ911),"",FV((1+'Retirement Calculator'!$B$56)^(1/12)-1,AI911,-AJ911,,0))</f>
        <v>#N/A</v>
      </c>
      <c r="AL911" s="47">
        <f>SUM($AJ$5:AJ911)</f>
        <v>15743347.467671828</v>
      </c>
      <c r="AN911" s="43" t="str">
        <f>IF(C911="","",SUM($C$5:C911))</f>
        <v/>
      </c>
      <c r="AP911" s="43" t="str">
        <f t="shared" si="288"/>
        <v/>
      </c>
      <c r="AQ911" s="43" t="e">
        <f t="shared" si="289"/>
        <v>#N/A</v>
      </c>
      <c r="AR911" s="43" t="e">
        <f>IF(AR910&lt;'Retirement Calculator'!$B$68,AR910+1,NA())</f>
        <v>#N/A</v>
      </c>
      <c r="AS911" s="45" t="str">
        <f>IF(ISERROR(AR911),"",IF(AP911=AP910+1,AS910*(1+'Retirement Calculator'!$B$67),AS910))</f>
        <v/>
      </c>
      <c r="AT911" s="43" t="e">
        <f>IF(ISERROR(AS911),"",FV((1+'Retirement Calculator'!$B$57)^(1/12)-1,AR911,-AS911,,0))</f>
        <v>#N/A</v>
      </c>
      <c r="AU911" s="47" t="e">
        <f>SUM($AJ$5:AS911)</f>
        <v>#N/A</v>
      </c>
      <c r="AW911" s="43" t="str">
        <f>IF(I911="","",SUM($I$5:I911))</f>
        <v/>
      </c>
      <c r="AY911" s="43" t="str">
        <f t="shared" si="290"/>
        <v/>
      </c>
      <c r="AZ911" s="43" t="e">
        <f t="shared" si="291"/>
        <v>#N/A</v>
      </c>
      <c r="BA911" s="43" t="e">
        <f>IF(BA910&lt;'Retirement Calculator'!$B$68,BA910+1,NA())</f>
        <v>#N/A</v>
      </c>
      <c r="BB911" s="45" t="str">
        <f>IF(ISERROR(BA911),"",IF(AY911=AY910+1,BB910*(1+'Retirement Calculator'!$B$67),BB910))</f>
        <v/>
      </c>
      <c r="BC911" s="43" t="e">
        <f>IF(ISERROR(BB911),"",FV((1+'Retirement Calculator'!$B$58)^(1/12)-1,BA911,-BB911,,0))</f>
        <v>#N/A</v>
      </c>
      <c r="BD911" s="47" t="e">
        <f>SUM($AJ$5:BB911)</f>
        <v>#N/A</v>
      </c>
      <c r="BF911" s="43" t="str">
        <f>IF(O911="","",SUM($O$5:O911))</f>
        <v/>
      </c>
      <c r="BH911" s="43" t="str">
        <f t="shared" si="292"/>
        <v/>
      </c>
      <c r="BI911" s="43" t="e">
        <f t="shared" si="293"/>
        <v>#N/A</v>
      </c>
      <c r="BJ911" s="43" t="e">
        <f>IF(BJ910&lt;'Retirement Calculator'!$B$68,BJ910+1,NA())</f>
        <v>#N/A</v>
      </c>
      <c r="BM911" s="43" t="str">
        <f t="shared" si="294"/>
        <v/>
      </c>
      <c r="BN911" s="43" t="e">
        <f t="shared" si="295"/>
        <v>#N/A</v>
      </c>
      <c r="BO911" s="43" t="e">
        <f>IF(BO910&lt;'Retirement Calculator'!$B$68,BO910+1,NA())</f>
        <v>#N/A</v>
      </c>
      <c r="BR911" s="43" t="str">
        <f t="shared" si="296"/>
        <v/>
      </c>
      <c r="BS911" s="43" t="e">
        <f t="shared" si="297"/>
        <v>#N/A</v>
      </c>
      <c r="BT911" s="43" t="e">
        <f>IF(BT910&lt;'Retirement Calculator'!$B$68,BT910+1,NA())</f>
        <v>#N/A</v>
      </c>
      <c r="BW911" s="43" t="str">
        <f t="shared" si="298"/>
        <v/>
      </c>
      <c r="BX911" s="43" t="e">
        <f t="shared" si="299"/>
        <v>#N/A</v>
      </c>
      <c r="BY911" s="43" t="e">
        <f>IF(BY910&lt;'Retirement Calculator'!$B$68,BY910+1,NA())</f>
        <v>#N/A</v>
      </c>
    </row>
    <row r="912" spans="1:77">
      <c r="A912" s="44"/>
      <c r="B912" s="12" t="e">
        <f xml:space="preserve"> IF(ISERROR(F912),NA(),AI912)</f>
        <v>#N/A</v>
      </c>
      <c r="C912" s="71"/>
      <c r="D912" s="104"/>
      <c r="E912" s="99"/>
      <c r="F912" s="102" t="e">
        <f t="shared" si="283"/>
        <v>#N/A</v>
      </c>
      <c r="G912" s="103" t="str">
        <f>IF(D912="","",(D912+G911)*(1+((1+'Retirement Calculator'!$B$56)^(1/12)-1)))</f>
        <v/>
      </c>
      <c r="H912" s="55" t="str">
        <f>IF(C912="","",FV((1+'Retirement Calculator'!$B$56)^(1/12)-1,AI912,-C912,,0))</f>
        <v/>
      </c>
      <c r="I912" s="71"/>
      <c r="J912" s="99"/>
      <c r="K912" s="99"/>
      <c r="L912" s="102" t="e">
        <f t="shared" si="284"/>
        <v>#N/A</v>
      </c>
      <c r="M912" s="12" t="str">
        <f>IF(I912="","",FV((1+'Retirement Calculator'!$B$57)^(1/12)-1,AR912,-I912,,0))</f>
        <v/>
      </c>
      <c r="N912" s="12" t="str">
        <f>IF(J912="","",(J912+N911)*(1+((1+'Retirement Calculator'!$B$57)^(1/12)-1)))</f>
        <v/>
      </c>
      <c r="O912" s="71"/>
      <c r="P912" s="71"/>
      <c r="Q912" s="99"/>
      <c r="R912" s="69" t="e">
        <f t="shared" si="285"/>
        <v>#N/A</v>
      </c>
      <c r="S912" s="12" t="str">
        <f>IF(O912="","",FV((1+'Retirement Calculator'!$B$58)^(1/12)-1,BA912,-O912,,0))</f>
        <v/>
      </c>
      <c r="T912" s="43" t="str">
        <f>IF(P912="","",(P912+T911)*(1+((1+'Retirement Calculator'!$B$58)^(1/12)-1)))</f>
        <v/>
      </c>
      <c r="U912" s="71"/>
      <c r="V912" s="99"/>
      <c r="W912" s="108" t="str">
        <f>IF(U912="","",(U912+W911)*(1+((1+'Retirement Calculator'!$C$65)^(1/12)-1)))</f>
        <v/>
      </c>
      <c r="X912" s="73">
        <f t="shared" si="280"/>
        <v>0</v>
      </c>
      <c r="Y912" s="83" t="str">
        <f>IF(ISERROR(B912),"",SUM($X$5:X912))</f>
        <v/>
      </c>
      <c r="Z912" s="73">
        <f t="shared" si="281"/>
        <v>0</v>
      </c>
      <c r="AA912" s="83" t="str">
        <f>IF(ISERROR(B912),"",IF(Z912=0,NA(),SUM($Z$5:Z912)))</f>
        <v/>
      </c>
      <c r="AB912" s="83">
        <f t="shared" si="282"/>
        <v>0</v>
      </c>
      <c r="AC912" s="83" t="str">
        <f>IF(ISERROR(B912),"",IF(AB912=0,NA(),SUM($AB$5:AB912)))</f>
        <v/>
      </c>
      <c r="AD912" s="68" t="str">
        <f>IF(ISERROR(AI912),"",IF(AG912=AG911+1,AD911*(1+'Retirement Calculator'!$B$6),AD911))</f>
        <v/>
      </c>
      <c r="AE912" s="135"/>
      <c r="AF912" s="83" t="str">
        <f>IF(AE912="","",NPER((1+'Retirement Calculator'!$B$15)/(1+'Retirement Calculator'!$B$14)-1,-12*AE912,AA912,,1))</f>
        <v/>
      </c>
      <c r="AG912" s="129" t="str">
        <f t="shared" si="286"/>
        <v/>
      </c>
      <c r="AH912" s="43" t="e">
        <f t="shared" si="287"/>
        <v>#N/A</v>
      </c>
      <c r="AI912" s="43" t="e">
        <f>IF(AI911&lt;'Retirement Calculator'!$B$68,AI911+1,NA())</f>
        <v>#N/A</v>
      </c>
      <c r="AJ912" s="47" t="str">
        <f>IF(ISERROR(AI912),"",IF(AG912=AG911+1,AJ911*(1+'Retirement Calculator'!$B$67),AJ911))</f>
        <v/>
      </c>
      <c r="AK912" s="43" t="e">
        <f>IF(ISERROR(AJ912),"",FV((1+'Retirement Calculator'!$B$56)^(1/12)-1,AI912,-AJ912,,0))</f>
        <v>#N/A</v>
      </c>
      <c r="AL912" s="47">
        <f>SUM($AJ$5:AJ912)</f>
        <v>15743347.467671828</v>
      </c>
      <c r="AN912" s="43" t="str">
        <f>IF(C912="","",SUM($C$5:C912))</f>
        <v/>
      </c>
      <c r="AP912" s="43" t="str">
        <f t="shared" si="288"/>
        <v/>
      </c>
      <c r="AQ912" s="43" t="e">
        <f t="shared" si="289"/>
        <v>#N/A</v>
      </c>
      <c r="AR912" s="43" t="e">
        <f>IF(AR911&lt;'Retirement Calculator'!$B$68,AR911+1,NA())</f>
        <v>#N/A</v>
      </c>
      <c r="AS912" s="45" t="str">
        <f>IF(ISERROR(AR912),"",IF(AP912=AP911+1,AS911*(1+'Retirement Calculator'!$B$67),AS911))</f>
        <v/>
      </c>
      <c r="AT912" s="43" t="e">
        <f>IF(ISERROR(AS912),"",FV((1+'Retirement Calculator'!$B$57)^(1/12)-1,AR912,-AS912,,0))</f>
        <v>#N/A</v>
      </c>
      <c r="AU912" s="47" t="e">
        <f>SUM($AJ$5:AS912)</f>
        <v>#N/A</v>
      </c>
      <c r="AW912" s="43" t="str">
        <f>IF(I912="","",SUM($I$5:I912))</f>
        <v/>
      </c>
      <c r="AY912" s="43" t="str">
        <f t="shared" si="290"/>
        <v/>
      </c>
      <c r="AZ912" s="43" t="e">
        <f t="shared" si="291"/>
        <v>#N/A</v>
      </c>
      <c r="BA912" s="43" t="e">
        <f>IF(BA911&lt;'Retirement Calculator'!$B$68,BA911+1,NA())</f>
        <v>#N/A</v>
      </c>
      <c r="BB912" s="45" t="str">
        <f>IF(ISERROR(BA912),"",IF(AY912=AY911+1,BB911*(1+'Retirement Calculator'!$B$67),BB911))</f>
        <v/>
      </c>
      <c r="BC912" s="43" t="e">
        <f>IF(ISERROR(BB912),"",FV((1+'Retirement Calculator'!$B$58)^(1/12)-1,BA912,-BB912,,0))</f>
        <v>#N/A</v>
      </c>
      <c r="BD912" s="47" t="e">
        <f>SUM($AJ$5:BB912)</f>
        <v>#N/A</v>
      </c>
      <c r="BF912" s="43" t="str">
        <f>IF(O912="","",SUM($O$5:O912))</f>
        <v/>
      </c>
      <c r="BH912" s="43" t="str">
        <f t="shared" si="292"/>
        <v/>
      </c>
      <c r="BI912" s="43" t="e">
        <f t="shared" si="293"/>
        <v>#N/A</v>
      </c>
      <c r="BJ912" s="43" t="e">
        <f>IF(BJ911&lt;'Retirement Calculator'!$B$68,BJ911+1,NA())</f>
        <v>#N/A</v>
      </c>
      <c r="BM912" s="43" t="str">
        <f t="shared" si="294"/>
        <v/>
      </c>
      <c r="BN912" s="43" t="e">
        <f t="shared" si="295"/>
        <v>#N/A</v>
      </c>
      <c r="BO912" s="43" t="e">
        <f>IF(BO911&lt;'Retirement Calculator'!$B$68,BO911+1,NA())</f>
        <v>#N/A</v>
      </c>
      <c r="BR912" s="43" t="str">
        <f t="shared" si="296"/>
        <v/>
      </c>
      <c r="BS912" s="43" t="e">
        <f t="shared" si="297"/>
        <v>#N/A</v>
      </c>
      <c r="BT912" s="43" t="e">
        <f>IF(BT911&lt;'Retirement Calculator'!$B$68,BT911+1,NA())</f>
        <v>#N/A</v>
      </c>
      <c r="BW912" s="43" t="str">
        <f t="shared" si="298"/>
        <v/>
      </c>
      <c r="BX912" s="43" t="e">
        <f t="shared" si="299"/>
        <v>#N/A</v>
      </c>
      <c r="BY912" s="43" t="e">
        <f>IF(BY911&lt;'Retirement Calculator'!$B$68,BY911+1,NA())</f>
        <v>#N/A</v>
      </c>
    </row>
    <row r="913" spans="1:77">
      <c r="A913" s="44"/>
      <c r="B913" s="12" t="e">
        <f xml:space="preserve"> IF(ISERROR(F913),NA(),AI913)</f>
        <v>#N/A</v>
      </c>
      <c r="C913" s="71"/>
      <c r="D913" s="104"/>
      <c r="E913" s="99"/>
      <c r="F913" s="102" t="e">
        <f t="shared" si="283"/>
        <v>#N/A</v>
      </c>
      <c r="G913" s="103" t="str">
        <f>IF(D913="","",(D913+G912)*(1+((1+'Retirement Calculator'!$B$56)^(1/12)-1)))</f>
        <v/>
      </c>
      <c r="H913" s="55" t="str">
        <f>IF(C913="","",FV((1+'Retirement Calculator'!$B$56)^(1/12)-1,AI913,-C913,,0))</f>
        <v/>
      </c>
      <c r="I913" s="71"/>
      <c r="J913" s="99"/>
      <c r="K913" s="99"/>
      <c r="L913" s="102" t="e">
        <f t="shared" si="284"/>
        <v>#N/A</v>
      </c>
      <c r="M913" s="12" t="str">
        <f>IF(I913="","",FV((1+'Retirement Calculator'!$B$57)^(1/12)-1,AR913,-I913,,0))</f>
        <v/>
      </c>
      <c r="N913" s="12" t="str">
        <f>IF(J913="","",(J913+N912)*(1+((1+'Retirement Calculator'!$B$57)^(1/12)-1)))</f>
        <v/>
      </c>
      <c r="O913" s="71"/>
      <c r="P913" s="71"/>
      <c r="Q913" s="99"/>
      <c r="R913" s="69" t="e">
        <f t="shared" si="285"/>
        <v>#N/A</v>
      </c>
      <c r="S913" s="12" t="str">
        <f>IF(O913="","",FV((1+'Retirement Calculator'!$B$58)^(1/12)-1,BA913,-O913,,0))</f>
        <v/>
      </c>
      <c r="T913" s="43" t="str">
        <f>IF(P913="","",(P913+T912)*(1+((1+'Retirement Calculator'!$B$58)^(1/12)-1)))</f>
        <v/>
      </c>
      <c r="U913" s="71"/>
      <c r="V913" s="99"/>
      <c r="W913" s="108" t="str">
        <f>IF(U913="","",(U913+W912)*(1+((1+'Retirement Calculator'!$C$65)^(1/12)-1)))</f>
        <v/>
      </c>
      <c r="X913" s="73">
        <f t="shared" si="280"/>
        <v>0</v>
      </c>
      <c r="Y913" s="83" t="str">
        <f>IF(ISERROR(B913),"",SUM($X$5:X913))</f>
        <v/>
      </c>
      <c r="Z913" s="73">
        <f t="shared" si="281"/>
        <v>0</v>
      </c>
      <c r="AA913" s="83" t="str">
        <f>IF(ISERROR(B913),"",IF(Z913=0,NA(),SUM($Z$5:Z913)))</f>
        <v/>
      </c>
      <c r="AB913" s="83">
        <f t="shared" si="282"/>
        <v>0</v>
      </c>
      <c r="AC913" s="83" t="str">
        <f>IF(ISERROR(B913),"",IF(AB913=0,NA(),SUM($AB$5:AB913)))</f>
        <v/>
      </c>
      <c r="AD913" s="68" t="str">
        <f>IF(ISERROR(AI913),"",IF(AG913=AG912+1,AD912*(1+'Retirement Calculator'!$B$6),AD912))</f>
        <v/>
      </c>
      <c r="AE913" s="135"/>
      <c r="AF913" s="83" t="str">
        <f>IF(AE913="","",NPER((1+'Retirement Calculator'!$B$15)/(1+'Retirement Calculator'!$B$14)-1,-12*AE913,AA913,,1))</f>
        <v/>
      </c>
      <c r="AG913" s="129" t="str">
        <f t="shared" si="286"/>
        <v/>
      </c>
      <c r="AH913" s="43" t="e">
        <f t="shared" si="287"/>
        <v>#N/A</v>
      </c>
      <c r="AI913" s="43" t="e">
        <f>IF(AI912&lt;'Retirement Calculator'!$B$68,AI912+1,NA())</f>
        <v>#N/A</v>
      </c>
      <c r="AJ913" s="47" t="str">
        <f>IF(ISERROR(AI913),"",IF(AG913=AG912+1,AJ912*(1+'Retirement Calculator'!$B$67),AJ912))</f>
        <v/>
      </c>
      <c r="AK913" s="43" t="e">
        <f>IF(ISERROR(AJ913),"",FV((1+'Retirement Calculator'!$B$56)^(1/12)-1,AI913,-AJ913,,0))</f>
        <v>#N/A</v>
      </c>
      <c r="AL913" s="47">
        <f>SUM($AJ$5:AJ913)</f>
        <v>15743347.467671828</v>
      </c>
      <c r="AN913" s="43" t="str">
        <f>IF(C913="","",SUM($C$5:C913))</f>
        <v/>
      </c>
      <c r="AP913" s="43" t="str">
        <f t="shared" si="288"/>
        <v/>
      </c>
      <c r="AQ913" s="43" t="e">
        <f t="shared" si="289"/>
        <v>#N/A</v>
      </c>
      <c r="AR913" s="43" t="e">
        <f>IF(AR912&lt;'Retirement Calculator'!$B$68,AR912+1,NA())</f>
        <v>#N/A</v>
      </c>
      <c r="AS913" s="45" t="str">
        <f>IF(ISERROR(AR913),"",IF(AP913=AP912+1,AS912*(1+'Retirement Calculator'!$B$67),AS912))</f>
        <v/>
      </c>
      <c r="AT913" s="43" t="e">
        <f>IF(ISERROR(AS913),"",FV((1+'Retirement Calculator'!$B$57)^(1/12)-1,AR913,-AS913,,0))</f>
        <v>#N/A</v>
      </c>
      <c r="AU913" s="47" t="e">
        <f>SUM($AJ$5:AS913)</f>
        <v>#N/A</v>
      </c>
      <c r="AW913" s="43" t="str">
        <f>IF(I913="","",SUM($I$5:I913))</f>
        <v/>
      </c>
      <c r="AY913" s="43" t="str">
        <f t="shared" si="290"/>
        <v/>
      </c>
      <c r="AZ913" s="43" t="e">
        <f t="shared" si="291"/>
        <v>#N/A</v>
      </c>
      <c r="BA913" s="43" t="e">
        <f>IF(BA912&lt;'Retirement Calculator'!$B$68,BA912+1,NA())</f>
        <v>#N/A</v>
      </c>
      <c r="BB913" s="45" t="str">
        <f>IF(ISERROR(BA913),"",IF(AY913=AY912+1,BB912*(1+'Retirement Calculator'!$B$67),BB912))</f>
        <v/>
      </c>
      <c r="BC913" s="43" t="e">
        <f>IF(ISERROR(BB913),"",FV((1+'Retirement Calculator'!$B$58)^(1/12)-1,BA913,-BB913,,0))</f>
        <v>#N/A</v>
      </c>
      <c r="BD913" s="47" t="e">
        <f>SUM($AJ$5:BB913)</f>
        <v>#N/A</v>
      </c>
      <c r="BF913" s="43" t="str">
        <f>IF(O913="","",SUM($O$5:O913))</f>
        <v/>
      </c>
      <c r="BH913" s="43" t="str">
        <f t="shared" si="292"/>
        <v/>
      </c>
      <c r="BI913" s="43" t="e">
        <f t="shared" si="293"/>
        <v>#N/A</v>
      </c>
      <c r="BJ913" s="43" t="e">
        <f>IF(BJ912&lt;'Retirement Calculator'!$B$68,BJ912+1,NA())</f>
        <v>#N/A</v>
      </c>
      <c r="BM913" s="43" t="str">
        <f t="shared" si="294"/>
        <v/>
      </c>
      <c r="BN913" s="43" t="e">
        <f t="shared" si="295"/>
        <v>#N/A</v>
      </c>
      <c r="BO913" s="43" t="e">
        <f>IF(BO912&lt;'Retirement Calculator'!$B$68,BO912+1,NA())</f>
        <v>#N/A</v>
      </c>
      <c r="BR913" s="43" t="str">
        <f t="shared" si="296"/>
        <v/>
      </c>
      <c r="BS913" s="43" t="e">
        <f t="shared" si="297"/>
        <v>#N/A</v>
      </c>
      <c r="BT913" s="43" t="e">
        <f>IF(BT912&lt;'Retirement Calculator'!$B$68,BT912+1,NA())</f>
        <v>#N/A</v>
      </c>
      <c r="BW913" s="43" t="str">
        <f t="shared" si="298"/>
        <v/>
      </c>
      <c r="BX913" s="43" t="e">
        <f t="shared" si="299"/>
        <v>#N/A</v>
      </c>
      <c r="BY913" s="43" t="e">
        <f>IF(BY912&lt;'Retirement Calculator'!$B$68,BY912+1,NA())</f>
        <v>#N/A</v>
      </c>
    </row>
    <row r="914" spans="1:77">
      <c r="A914" s="44"/>
      <c r="B914" s="12" t="e">
        <f xml:space="preserve"> IF(ISERROR(F914),NA(),AI914)</f>
        <v>#N/A</v>
      </c>
      <c r="C914" s="71"/>
      <c r="D914" s="104"/>
      <c r="E914" s="99"/>
      <c r="F914" s="102" t="e">
        <f t="shared" si="283"/>
        <v>#N/A</v>
      </c>
      <c r="G914" s="103" t="str">
        <f>IF(D914="","",(D914+G913)*(1+((1+'Retirement Calculator'!$B$56)^(1/12)-1)))</f>
        <v/>
      </c>
      <c r="H914" s="55" t="str">
        <f>IF(C914="","",FV((1+'Retirement Calculator'!$B$56)^(1/12)-1,AI914,-C914,,0))</f>
        <v/>
      </c>
      <c r="I914" s="71"/>
      <c r="J914" s="99"/>
      <c r="K914" s="99"/>
      <c r="L914" s="102" t="e">
        <f t="shared" si="284"/>
        <v>#N/A</v>
      </c>
      <c r="M914" s="12" t="str">
        <f>IF(I914="","",FV((1+'Retirement Calculator'!$B$57)^(1/12)-1,AR914,-I914,,0))</f>
        <v/>
      </c>
      <c r="N914" s="12" t="str">
        <f>IF(J914="","",(J914+N913)*(1+((1+'Retirement Calculator'!$B$57)^(1/12)-1)))</f>
        <v/>
      </c>
      <c r="O914" s="71"/>
      <c r="P914" s="71"/>
      <c r="Q914" s="99"/>
      <c r="R914" s="69" t="e">
        <f t="shared" si="285"/>
        <v>#N/A</v>
      </c>
      <c r="S914" s="12" t="str">
        <f>IF(O914="","",FV((1+'Retirement Calculator'!$B$58)^(1/12)-1,BA914,-O914,,0))</f>
        <v/>
      </c>
      <c r="T914" s="43" t="str">
        <f>IF(P914="","",(P914+T913)*(1+((1+'Retirement Calculator'!$B$58)^(1/12)-1)))</f>
        <v/>
      </c>
      <c r="U914" s="71"/>
      <c r="V914" s="99"/>
      <c r="W914" s="108" t="str">
        <f>IF(U914="","",(U914+W913)*(1+((1+'Retirement Calculator'!$C$65)^(1/12)-1)))</f>
        <v/>
      </c>
      <c r="X914" s="73">
        <f t="shared" si="280"/>
        <v>0</v>
      </c>
      <c r="Y914" s="83" t="str">
        <f>IF(ISERROR(B914),"",SUM($X$5:X914))</f>
        <v/>
      </c>
      <c r="Z914" s="73">
        <f t="shared" si="281"/>
        <v>0</v>
      </c>
      <c r="AA914" s="83" t="str">
        <f>IF(ISERROR(B914),"",IF(Z914=0,NA(),SUM($Z$5:Z914)))</f>
        <v/>
      </c>
      <c r="AB914" s="83">
        <f t="shared" si="282"/>
        <v>0</v>
      </c>
      <c r="AC914" s="83" t="str">
        <f>IF(ISERROR(B914),"",IF(AB914=0,NA(),SUM($AB$5:AB914)))</f>
        <v/>
      </c>
      <c r="AD914" s="68" t="str">
        <f>IF(ISERROR(AI914),"",IF(AG914=AG913+1,AD913*(1+'Retirement Calculator'!$B$6),AD913))</f>
        <v/>
      </c>
      <c r="AE914" s="135"/>
      <c r="AF914" s="83" t="str">
        <f>IF(AE914="","",NPER((1+'Retirement Calculator'!$B$15)/(1+'Retirement Calculator'!$B$14)-1,-12*AE914,AA914,,1))</f>
        <v/>
      </c>
      <c r="AG914" s="129" t="str">
        <f t="shared" si="286"/>
        <v/>
      </c>
      <c r="AH914" s="43" t="e">
        <f t="shared" si="287"/>
        <v>#N/A</v>
      </c>
      <c r="AI914" s="43" t="e">
        <f>IF(AI913&lt;'Retirement Calculator'!$B$68,AI913+1,NA())</f>
        <v>#N/A</v>
      </c>
      <c r="AJ914" s="47" t="str">
        <f>IF(ISERROR(AI914),"",IF(AG914=AG913+1,AJ913*(1+'Retirement Calculator'!$B$67),AJ913))</f>
        <v/>
      </c>
      <c r="AK914" s="43" t="e">
        <f>IF(ISERROR(AJ914),"",FV((1+'Retirement Calculator'!$B$56)^(1/12)-1,AI914,-AJ914,,0))</f>
        <v>#N/A</v>
      </c>
      <c r="AL914" s="47">
        <f>SUM($AJ$5:AJ914)</f>
        <v>15743347.467671828</v>
      </c>
      <c r="AN914" s="43" t="str">
        <f>IF(C914="","",SUM($C$5:C914))</f>
        <v/>
      </c>
      <c r="AP914" s="43" t="str">
        <f t="shared" si="288"/>
        <v/>
      </c>
      <c r="AQ914" s="43" t="e">
        <f t="shared" si="289"/>
        <v>#N/A</v>
      </c>
      <c r="AR914" s="43" t="e">
        <f>IF(AR913&lt;'Retirement Calculator'!$B$68,AR913+1,NA())</f>
        <v>#N/A</v>
      </c>
      <c r="AS914" s="45" t="str">
        <f>IF(ISERROR(AR914),"",IF(AP914=AP913+1,AS913*(1+'Retirement Calculator'!$B$67),AS913))</f>
        <v/>
      </c>
      <c r="AT914" s="43" t="e">
        <f>IF(ISERROR(AS914),"",FV((1+'Retirement Calculator'!$B$57)^(1/12)-1,AR914,-AS914,,0))</f>
        <v>#N/A</v>
      </c>
      <c r="AU914" s="47" t="e">
        <f>SUM($AJ$5:AS914)</f>
        <v>#N/A</v>
      </c>
      <c r="AW914" s="43" t="str">
        <f>IF(I914="","",SUM($I$5:I914))</f>
        <v/>
      </c>
      <c r="AY914" s="43" t="str">
        <f t="shared" si="290"/>
        <v/>
      </c>
      <c r="AZ914" s="43" t="e">
        <f t="shared" si="291"/>
        <v>#N/A</v>
      </c>
      <c r="BA914" s="43" t="e">
        <f>IF(BA913&lt;'Retirement Calculator'!$B$68,BA913+1,NA())</f>
        <v>#N/A</v>
      </c>
      <c r="BB914" s="45" t="str">
        <f>IF(ISERROR(BA914),"",IF(AY914=AY913+1,BB913*(1+'Retirement Calculator'!$B$67),BB913))</f>
        <v/>
      </c>
      <c r="BC914" s="43" t="e">
        <f>IF(ISERROR(BB914),"",FV((1+'Retirement Calculator'!$B$58)^(1/12)-1,BA914,-BB914,,0))</f>
        <v>#N/A</v>
      </c>
      <c r="BD914" s="47" t="e">
        <f>SUM($AJ$5:BB914)</f>
        <v>#N/A</v>
      </c>
      <c r="BF914" s="43" t="str">
        <f>IF(O914="","",SUM($O$5:O914))</f>
        <v/>
      </c>
      <c r="BH914" s="43" t="str">
        <f t="shared" si="292"/>
        <v/>
      </c>
      <c r="BI914" s="43" t="e">
        <f t="shared" si="293"/>
        <v>#N/A</v>
      </c>
      <c r="BJ914" s="43" t="e">
        <f>IF(BJ913&lt;'Retirement Calculator'!$B$68,BJ913+1,NA())</f>
        <v>#N/A</v>
      </c>
      <c r="BM914" s="43" t="str">
        <f t="shared" si="294"/>
        <v/>
      </c>
      <c r="BN914" s="43" t="e">
        <f t="shared" si="295"/>
        <v>#N/A</v>
      </c>
      <c r="BO914" s="43" t="e">
        <f>IF(BO913&lt;'Retirement Calculator'!$B$68,BO913+1,NA())</f>
        <v>#N/A</v>
      </c>
      <c r="BR914" s="43" t="str">
        <f t="shared" si="296"/>
        <v/>
      </c>
      <c r="BS914" s="43" t="e">
        <f t="shared" si="297"/>
        <v>#N/A</v>
      </c>
      <c r="BT914" s="43" t="e">
        <f>IF(BT913&lt;'Retirement Calculator'!$B$68,BT913+1,NA())</f>
        <v>#N/A</v>
      </c>
      <c r="BW914" s="43" t="str">
        <f t="shared" si="298"/>
        <v/>
      </c>
      <c r="BX914" s="43" t="e">
        <f t="shared" si="299"/>
        <v>#N/A</v>
      </c>
      <c r="BY914" s="43" t="e">
        <f>IF(BY913&lt;'Retirement Calculator'!$B$68,BY913+1,NA())</f>
        <v>#N/A</v>
      </c>
    </row>
    <row r="915" spans="1:77">
      <c r="A915" s="44"/>
      <c r="B915" s="12" t="e">
        <f xml:space="preserve"> IF(ISERROR(F915),NA(),AI915)</f>
        <v>#N/A</v>
      </c>
      <c r="C915" s="71"/>
      <c r="D915" s="104"/>
      <c r="E915" s="99"/>
      <c r="F915" s="102" t="e">
        <f t="shared" si="283"/>
        <v>#N/A</v>
      </c>
      <c r="G915" s="103" t="str">
        <f>IF(D915="","",(D915+G914)*(1+((1+'Retirement Calculator'!$B$56)^(1/12)-1)))</f>
        <v/>
      </c>
      <c r="H915" s="55" t="str">
        <f>IF(C915="","",FV((1+'Retirement Calculator'!$B$56)^(1/12)-1,AI915,-C915,,0))</f>
        <v/>
      </c>
      <c r="I915" s="71"/>
      <c r="J915" s="99"/>
      <c r="K915" s="99"/>
      <c r="L915" s="102" t="e">
        <f t="shared" si="284"/>
        <v>#N/A</v>
      </c>
      <c r="M915" s="12" t="str">
        <f>IF(I915="","",FV((1+'Retirement Calculator'!$B$57)^(1/12)-1,AR915,-I915,,0))</f>
        <v/>
      </c>
      <c r="N915" s="12" t="str">
        <f>IF(J915="","",(J915+N914)*(1+((1+'Retirement Calculator'!$B$57)^(1/12)-1)))</f>
        <v/>
      </c>
      <c r="O915" s="71"/>
      <c r="P915" s="71"/>
      <c r="Q915" s="99"/>
      <c r="R915" s="69" t="e">
        <f t="shared" si="285"/>
        <v>#N/A</v>
      </c>
      <c r="S915" s="12" t="str">
        <f>IF(O915="","",FV((1+'Retirement Calculator'!$B$58)^(1/12)-1,BA915,-O915,,0))</f>
        <v/>
      </c>
      <c r="T915" s="43" t="str">
        <f>IF(P915="","",(P915+T914)*(1+((1+'Retirement Calculator'!$B$58)^(1/12)-1)))</f>
        <v/>
      </c>
      <c r="U915" s="71"/>
      <c r="V915" s="99"/>
      <c r="W915" s="108" t="str">
        <f>IF(U915="","",(U915+W914)*(1+((1+'Retirement Calculator'!$C$65)^(1/12)-1)))</f>
        <v/>
      </c>
      <c r="X915" s="73">
        <f t="shared" si="280"/>
        <v>0</v>
      </c>
      <c r="Y915" s="83" t="str">
        <f>IF(ISERROR(B915),"",SUM($X$5:X915))</f>
        <v/>
      </c>
      <c r="Z915" s="73">
        <f t="shared" si="281"/>
        <v>0</v>
      </c>
      <c r="AA915" s="83" t="str">
        <f>IF(ISERROR(B915),"",IF(Z915=0,NA(),SUM($Z$5:Z915)))</f>
        <v/>
      </c>
      <c r="AB915" s="83">
        <f t="shared" si="282"/>
        <v>0</v>
      </c>
      <c r="AC915" s="83" t="str">
        <f>IF(ISERROR(B915),"",IF(AB915=0,NA(),SUM($AB$5:AB915)))</f>
        <v/>
      </c>
      <c r="AD915" s="68" t="str">
        <f>IF(ISERROR(AI915),"",IF(AG915=AG914+1,AD914*(1+'Retirement Calculator'!$B$6),AD914))</f>
        <v/>
      </c>
      <c r="AE915" s="135"/>
      <c r="AF915" s="83" t="str">
        <f>IF(AE915="","",NPER((1+'Retirement Calculator'!$B$15)/(1+'Retirement Calculator'!$B$14)-1,-12*AE915,AA915,,1))</f>
        <v/>
      </c>
      <c r="AG915" s="129" t="str">
        <f t="shared" si="286"/>
        <v/>
      </c>
      <c r="AH915" s="43" t="e">
        <f t="shared" si="287"/>
        <v>#N/A</v>
      </c>
      <c r="AI915" s="43" t="e">
        <f>IF(AI914&lt;'Retirement Calculator'!$B$68,AI914+1,NA())</f>
        <v>#N/A</v>
      </c>
      <c r="AJ915" s="47" t="str">
        <f>IF(ISERROR(AI915),"",IF(AG915=AG914+1,AJ914*(1+'Retirement Calculator'!$B$67),AJ914))</f>
        <v/>
      </c>
      <c r="AK915" s="43" t="e">
        <f>IF(ISERROR(AJ915),"",FV((1+'Retirement Calculator'!$B$56)^(1/12)-1,AI915,-AJ915,,0))</f>
        <v>#N/A</v>
      </c>
      <c r="AL915" s="47">
        <f>SUM($AJ$5:AJ915)</f>
        <v>15743347.467671828</v>
      </c>
      <c r="AN915" s="43" t="str">
        <f>IF(C915="","",SUM($C$5:C915))</f>
        <v/>
      </c>
      <c r="AP915" s="43" t="str">
        <f t="shared" si="288"/>
        <v/>
      </c>
      <c r="AQ915" s="43" t="e">
        <f t="shared" si="289"/>
        <v>#N/A</v>
      </c>
      <c r="AR915" s="43" t="e">
        <f>IF(AR914&lt;'Retirement Calculator'!$B$68,AR914+1,NA())</f>
        <v>#N/A</v>
      </c>
      <c r="AS915" s="45" t="str">
        <f>IF(ISERROR(AR915),"",IF(AP915=AP914+1,AS914*(1+'Retirement Calculator'!$B$67),AS914))</f>
        <v/>
      </c>
      <c r="AT915" s="43" t="e">
        <f>IF(ISERROR(AS915),"",FV((1+'Retirement Calculator'!$B$57)^(1/12)-1,AR915,-AS915,,0))</f>
        <v>#N/A</v>
      </c>
      <c r="AU915" s="47" t="e">
        <f>SUM($AJ$5:AS915)</f>
        <v>#N/A</v>
      </c>
      <c r="AW915" s="43" t="str">
        <f>IF(I915="","",SUM($I$5:I915))</f>
        <v/>
      </c>
      <c r="AY915" s="43" t="str">
        <f t="shared" si="290"/>
        <v/>
      </c>
      <c r="AZ915" s="43" t="e">
        <f t="shared" si="291"/>
        <v>#N/A</v>
      </c>
      <c r="BA915" s="43" t="e">
        <f>IF(BA914&lt;'Retirement Calculator'!$B$68,BA914+1,NA())</f>
        <v>#N/A</v>
      </c>
      <c r="BB915" s="45" t="str">
        <f>IF(ISERROR(BA915),"",IF(AY915=AY914+1,BB914*(1+'Retirement Calculator'!$B$67),BB914))</f>
        <v/>
      </c>
      <c r="BC915" s="43" t="e">
        <f>IF(ISERROR(BB915),"",FV((1+'Retirement Calculator'!$B$58)^(1/12)-1,BA915,-BB915,,0))</f>
        <v>#N/A</v>
      </c>
      <c r="BD915" s="47" t="e">
        <f>SUM($AJ$5:BB915)</f>
        <v>#N/A</v>
      </c>
      <c r="BF915" s="43" t="str">
        <f>IF(O915="","",SUM($O$5:O915))</f>
        <v/>
      </c>
      <c r="BH915" s="43" t="str">
        <f t="shared" si="292"/>
        <v/>
      </c>
      <c r="BI915" s="43" t="e">
        <f t="shared" si="293"/>
        <v>#N/A</v>
      </c>
      <c r="BJ915" s="43" t="e">
        <f>IF(BJ914&lt;'Retirement Calculator'!$B$68,BJ914+1,NA())</f>
        <v>#N/A</v>
      </c>
      <c r="BM915" s="43" t="str">
        <f t="shared" si="294"/>
        <v/>
      </c>
      <c r="BN915" s="43" t="e">
        <f t="shared" si="295"/>
        <v>#N/A</v>
      </c>
      <c r="BO915" s="43" t="e">
        <f>IF(BO914&lt;'Retirement Calculator'!$B$68,BO914+1,NA())</f>
        <v>#N/A</v>
      </c>
      <c r="BR915" s="43" t="str">
        <f t="shared" si="296"/>
        <v/>
      </c>
      <c r="BS915" s="43" t="e">
        <f t="shared" si="297"/>
        <v>#N/A</v>
      </c>
      <c r="BT915" s="43" t="e">
        <f>IF(BT914&lt;'Retirement Calculator'!$B$68,BT914+1,NA())</f>
        <v>#N/A</v>
      </c>
      <c r="BW915" s="43" t="str">
        <f t="shared" si="298"/>
        <v/>
      </c>
      <c r="BX915" s="43" t="e">
        <f t="shared" si="299"/>
        <v>#N/A</v>
      </c>
      <c r="BY915" s="43" t="e">
        <f>IF(BY914&lt;'Retirement Calculator'!$B$68,BY914+1,NA())</f>
        <v>#N/A</v>
      </c>
    </row>
    <row r="916" spans="1:77">
      <c r="A916" s="44"/>
      <c r="B916" s="12" t="e">
        <f xml:space="preserve"> IF(ISERROR(F916),NA(),AI916)</f>
        <v>#N/A</v>
      </c>
      <c r="C916" s="71"/>
      <c r="D916" s="104"/>
      <c r="E916" s="99"/>
      <c r="F916" s="102" t="e">
        <f t="shared" si="283"/>
        <v>#N/A</v>
      </c>
      <c r="G916" s="103" t="str">
        <f>IF(D916="","",(D916+G915)*(1+((1+'Retirement Calculator'!$B$56)^(1/12)-1)))</f>
        <v/>
      </c>
      <c r="H916" s="55" t="str">
        <f>IF(C916="","",FV((1+'Retirement Calculator'!$B$56)^(1/12)-1,AI916,-C916,,0))</f>
        <v/>
      </c>
      <c r="I916" s="71"/>
      <c r="J916" s="99"/>
      <c r="K916" s="99"/>
      <c r="L916" s="102" t="e">
        <f t="shared" si="284"/>
        <v>#N/A</v>
      </c>
      <c r="M916" s="12" t="str">
        <f>IF(I916="","",FV((1+'Retirement Calculator'!$B$57)^(1/12)-1,AR916,-I916,,0))</f>
        <v/>
      </c>
      <c r="N916" s="12" t="str">
        <f>IF(J916="","",(J916+N915)*(1+((1+'Retirement Calculator'!$B$57)^(1/12)-1)))</f>
        <v/>
      </c>
      <c r="O916" s="71"/>
      <c r="P916" s="71"/>
      <c r="Q916" s="99"/>
      <c r="R916" s="69" t="e">
        <f t="shared" si="285"/>
        <v>#N/A</v>
      </c>
      <c r="S916" s="12" t="str">
        <f>IF(O916="","",FV((1+'Retirement Calculator'!$B$58)^(1/12)-1,BA916,-O916,,0))</f>
        <v/>
      </c>
      <c r="T916" s="43" t="str">
        <f>IF(P916="","",(P916+T915)*(1+((1+'Retirement Calculator'!$B$58)^(1/12)-1)))</f>
        <v/>
      </c>
      <c r="U916" s="71"/>
      <c r="V916" s="99"/>
      <c r="W916" s="108" t="str">
        <f>IF(U916="","",(U916+W915)*(1+((1+'Retirement Calculator'!$C$65)^(1/12)-1)))</f>
        <v/>
      </c>
      <c r="X916" s="73">
        <f t="shared" si="280"/>
        <v>0</v>
      </c>
      <c r="Y916" s="83" t="str">
        <f>IF(ISERROR(B916),"",SUM($X$5:X916))</f>
        <v/>
      </c>
      <c r="Z916" s="73">
        <f t="shared" si="281"/>
        <v>0</v>
      </c>
      <c r="AA916" s="83" t="str">
        <f>IF(ISERROR(B916),"",IF(Z916=0,NA(),SUM($Z$5:Z916)))</f>
        <v/>
      </c>
      <c r="AB916" s="83">
        <f t="shared" si="282"/>
        <v>0</v>
      </c>
      <c r="AC916" s="83" t="str">
        <f>IF(ISERROR(B916),"",IF(AB916=0,NA(),SUM($AB$5:AB916)))</f>
        <v/>
      </c>
      <c r="AD916" s="68" t="str">
        <f>IF(ISERROR(AI916),"",IF(AG916=AG915+1,AD915*(1+'Retirement Calculator'!$B$6),AD915))</f>
        <v/>
      </c>
      <c r="AE916" s="135"/>
      <c r="AF916" s="83" t="str">
        <f>IF(AE916="","",NPER((1+'Retirement Calculator'!$B$15)/(1+'Retirement Calculator'!$B$14)-1,-12*AE916,AA916,,1))</f>
        <v/>
      </c>
      <c r="AG916" s="129" t="str">
        <f t="shared" si="286"/>
        <v/>
      </c>
      <c r="AH916" s="43" t="e">
        <f t="shared" si="287"/>
        <v>#N/A</v>
      </c>
      <c r="AI916" s="43" t="e">
        <f>IF(AI915&lt;'Retirement Calculator'!$B$68,AI915+1,NA())</f>
        <v>#N/A</v>
      </c>
      <c r="AJ916" s="47" t="str">
        <f>IF(ISERROR(AI916),"",IF(AG916=AG915+1,AJ915*(1+'Retirement Calculator'!$B$67),AJ915))</f>
        <v/>
      </c>
      <c r="AK916" s="43" t="e">
        <f>IF(ISERROR(AJ916),"",FV((1+'Retirement Calculator'!$B$56)^(1/12)-1,AI916,-AJ916,,0))</f>
        <v>#N/A</v>
      </c>
      <c r="AL916" s="47">
        <f>SUM($AJ$5:AJ916)</f>
        <v>15743347.467671828</v>
      </c>
      <c r="AN916" s="43" t="str">
        <f>IF(C916="","",SUM($C$5:C916))</f>
        <v/>
      </c>
      <c r="AP916" s="43" t="str">
        <f t="shared" si="288"/>
        <v/>
      </c>
      <c r="AQ916" s="43" t="e">
        <f t="shared" si="289"/>
        <v>#N/A</v>
      </c>
      <c r="AR916" s="43" t="e">
        <f>IF(AR915&lt;'Retirement Calculator'!$B$68,AR915+1,NA())</f>
        <v>#N/A</v>
      </c>
      <c r="AS916" s="45" t="str">
        <f>IF(ISERROR(AR916),"",IF(AP916=AP915+1,AS915*(1+'Retirement Calculator'!$B$67),AS915))</f>
        <v/>
      </c>
      <c r="AT916" s="43" t="e">
        <f>IF(ISERROR(AS916),"",FV((1+'Retirement Calculator'!$B$57)^(1/12)-1,AR916,-AS916,,0))</f>
        <v>#N/A</v>
      </c>
      <c r="AU916" s="47" t="e">
        <f>SUM($AJ$5:AS916)</f>
        <v>#N/A</v>
      </c>
      <c r="AW916" s="43" t="str">
        <f>IF(I916="","",SUM($I$5:I916))</f>
        <v/>
      </c>
      <c r="AY916" s="43" t="str">
        <f t="shared" si="290"/>
        <v/>
      </c>
      <c r="AZ916" s="43" t="e">
        <f t="shared" si="291"/>
        <v>#N/A</v>
      </c>
      <c r="BA916" s="43" t="e">
        <f>IF(BA915&lt;'Retirement Calculator'!$B$68,BA915+1,NA())</f>
        <v>#N/A</v>
      </c>
      <c r="BB916" s="45" t="str">
        <f>IF(ISERROR(BA916),"",IF(AY916=AY915+1,BB915*(1+'Retirement Calculator'!$B$67),BB915))</f>
        <v/>
      </c>
      <c r="BC916" s="43" t="e">
        <f>IF(ISERROR(BB916),"",FV((1+'Retirement Calculator'!$B$58)^(1/12)-1,BA916,-BB916,,0))</f>
        <v>#N/A</v>
      </c>
      <c r="BD916" s="47" t="e">
        <f>SUM($AJ$5:BB916)</f>
        <v>#N/A</v>
      </c>
      <c r="BF916" s="43" t="str">
        <f>IF(O916="","",SUM($O$5:O916))</f>
        <v/>
      </c>
      <c r="BH916" s="43" t="str">
        <f t="shared" si="292"/>
        <v/>
      </c>
      <c r="BI916" s="43" t="e">
        <f t="shared" si="293"/>
        <v>#N/A</v>
      </c>
      <c r="BJ916" s="43" t="e">
        <f>IF(BJ915&lt;'Retirement Calculator'!$B$68,BJ915+1,NA())</f>
        <v>#N/A</v>
      </c>
      <c r="BM916" s="43" t="str">
        <f t="shared" si="294"/>
        <v/>
      </c>
      <c r="BN916" s="43" t="e">
        <f t="shared" si="295"/>
        <v>#N/A</v>
      </c>
      <c r="BO916" s="43" t="e">
        <f>IF(BO915&lt;'Retirement Calculator'!$B$68,BO915+1,NA())</f>
        <v>#N/A</v>
      </c>
      <c r="BR916" s="43" t="str">
        <f t="shared" si="296"/>
        <v/>
      </c>
      <c r="BS916" s="43" t="e">
        <f t="shared" si="297"/>
        <v>#N/A</v>
      </c>
      <c r="BT916" s="43" t="e">
        <f>IF(BT915&lt;'Retirement Calculator'!$B$68,BT915+1,NA())</f>
        <v>#N/A</v>
      </c>
      <c r="BW916" s="43" t="str">
        <f t="shared" si="298"/>
        <v/>
      </c>
      <c r="BX916" s="43" t="e">
        <f t="shared" si="299"/>
        <v>#N/A</v>
      </c>
      <c r="BY916" s="43" t="e">
        <f>IF(BY915&lt;'Retirement Calculator'!$B$68,BY915+1,NA())</f>
        <v>#N/A</v>
      </c>
    </row>
    <row r="917" spans="1:77">
      <c r="A917" s="44"/>
      <c r="B917" s="12" t="e">
        <f xml:space="preserve"> IF(ISERROR(F917),NA(),AI917)</f>
        <v>#N/A</v>
      </c>
      <c r="C917" s="71"/>
      <c r="D917" s="104"/>
      <c r="E917" s="99"/>
      <c r="F917" s="102" t="e">
        <f t="shared" si="283"/>
        <v>#N/A</v>
      </c>
      <c r="G917" s="103" t="str">
        <f>IF(D917="","",(D917+G916)*(1+((1+'Retirement Calculator'!$B$56)^(1/12)-1)))</f>
        <v/>
      </c>
      <c r="H917" s="55" t="str">
        <f>IF(C917="","",FV((1+'Retirement Calculator'!$B$56)^(1/12)-1,AI917,-C917,,0))</f>
        <v/>
      </c>
      <c r="I917" s="71"/>
      <c r="J917" s="99"/>
      <c r="K917" s="99"/>
      <c r="L917" s="102" t="e">
        <f t="shared" si="284"/>
        <v>#N/A</v>
      </c>
      <c r="M917" s="12" t="str">
        <f>IF(I917="","",FV((1+'Retirement Calculator'!$B$57)^(1/12)-1,AR917,-I917,,0))</f>
        <v/>
      </c>
      <c r="N917" s="12" t="str">
        <f>IF(J917="","",(J917+N916)*(1+((1+'Retirement Calculator'!$B$57)^(1/12)-1)))</f>
        <v/>
      </c>
      <c r="O917" s="71"/>
      <c r="P917" s="71"/>
      <c r="Q917" s="99"/>
      <c r="R917" s="69" t="e">
        <f t="shared" si="285"/>
        <v>#N/A</v>
      </c>
      <c r="S917" s="12" t="str">
        <f>IF(O917="","",FV((1+'Retirement Calculator'!$B$58)^(1/12)-1,BA917,-O917,,0))</f>
        <v/>
      </c>
      <c r="T917" s="43" t="str">
        <f>IF(P917="","",(P917+T916)*(1+((1+'Retirement Calculator'!$B$58)^(1/12)-1)))</f>
        <v/>
      </c>
      <c r="U917" s="71"/>
      <c r="V917" s="99"/>
      <c r="W917" s="108" t="str">
        <f>IF(U917="","",(U917+W916)*(1+((1+'Retirement Calculator'!$C$65)^(1/12)-1)))</f>
        <v/>
      </c>
      <c r="X917" s="73">
        <f t="shared" si="280"/>
        <v>0</v>
      </c>
      <c r="Y917" s="83" t="str">
        <f>IF(ISERROR(B917),"",SUM($X$5:X917))</f>
        <v/>
      </c>
      <c r="Z917" s="73">
        <f t="shared" si="281"/>
        <v>0</v>
      </c>
      <c r="AA917" s="83" t="str">
        <f>IF(ISERROR(B917),"",IF(Z917=0,NA(),SUM($Z$5:Z917)))</f>
        <v/>
      </c>
      <c r="AB917" s="83">
        <f t="shared" si="282"/>
        <v>0</v>
      </c>
      <c r="AC917" s="83" t="str">
        <f>IF(ISERROR(B917),"",IF(AB917=0,NA(),SUM($AB$5:AB917)))</f>
        <v/>
      </c>
      <c r="AD917" s="68" t="str">
        <f>IF(ISERROR(AI917),"",IF(AG917=AG916+1,AD916*(1+'Retirement Calculator'!$B$6),AD916))</f>
        <v/>
      </c>
      <c r="AE917" s="135"/>
      <c r="AF917" s="83" t="str">
        <f>IF(AE917="","",NPER((1+'Retirement Calculator'!$B$15)/(1+'Retirement Calculator'!$B$14)-1,-12*AE917,AA917,,1))</f>
        <v/>
      </c>
      <c r="AG917" s="129" t="str">
        <f t="shared" si="286"/>
        <v/>
      </c>
      <c r="AH917" s="43" t="e">
        <f t="shared" si="287"/>
        <v>#N/A</v>
      </c>
      <c r="AI917" s="43" t="e">
        <f>IF(AI916&lt;'Retirement Calculator'!$B$68,AI916+1,NA())</f>
        <v>#N/A</v>
      </c>
      <c r="AJ917" s="47" t="str">
        <f>IF(ISERROR(AI917),"",IF(AG917=AG916+1,AJ916*(1+'Retirement Calculator'!$B$67),AJ916))</f>
        <v/>
      </c>
      <c r="AK917" s="43" t="e">
        <f>IF(ISERROR(AJ917),"",FV((1+'Retirement Calculator'!$B$56)^(1/12)-1,AI917,-AJ917,,0))</f>
        <v>#N/A</v>
      </c>
      <c r="AL917" s="47">
        <f>SUM($AJ$5:AJ917)</f>
        <v>15743347.467671828</v>
      </c>
      <c r="AN917" s="43" t="str">
        <f>IF(C917="","",SUM($C$5:C917))</f>
        <v/>
      </c>
      <c r="AP917" s="43" t="str">
        <f t="shared" si="288"/>
        <v/>
      </c>
      <c r="AQ917" s="43" t="e">
        <f t="shared" si="289"/>
        <v>#N/A</v>
      </c>
      <c r="AR917" s="43" t="e">
        <f>IF(AR916&lt;'Retirement Calculator'!$B$68,AR916+1,NA())</f>
        <v>#N/A</v>
      </c>
      <c r="AS917" s="45" t="str">
        <f>IF(ISERROR(AR917),"",IF(AP917=AP916+1,AS916*(1+'Retirement Calculator'!$B$67),AS916))</f>
        <v/>
      </c>
      <c r="AT917" s="43" t="e">
        <f>IF(ISERROR(AS917),"",FV((1+'Retirement Calculator'!$B$57)^(1/12)-1,AR917,-AS917,,0))</f>
        <v>#N/A</v>
      </c>
      <c r="AU917" s="47" t="e">
        <f>SUM($AJ$5:AS917)</f>
        <v>#N/A</v>
      </c>
      <c r="AW917" s="43" t="str">
        <f>IF(I917="","",SUM($I$5:I917))</f>
        <v/>
      </c>
      <c r="AY917" s="43" t="str">
        <f t="shared" si="290"/>
        <v/>
      </c>
      <c r="AZ917" s="43" t="e">
        <f t="shared" si="291"/>
        <v>#N/A</v>
      </c>
      <c r="BA917" s="43" t="e">
        <f>IF(BA916&lt;'Retirement Calculator'!$B$68,BA916+1,NA())</f>
        <v>#N/A</v>
      </c>
      <c r="BB917" s="45" t="str">
        <f>IF(ISERROR(BA917),"",IF(AY917=AY916+1,BB916*(1+'Retirement Calculator'!$B$67),BB916))</f>
        <v/>
      </c>
      <c r="BC917" s="43" t="e">
        <f>IF(ISERROR(BB917),"",FV((1+'Retirement Calculator'!$B$58)^(1/12)-1,BA917,-BB917,,0))</f>
        <v>#N/A</v>
      </c>
      <c r="BD917" s="47" t="e">
        <f>SUM($AJ$5:BB917)</f>
        <v>#N/A</v>
      </c>
      <c r="BF917" s="43" t="str">
        <f>IF(O917="","",SUM($O$5:O917))</f>
        <v/>
      </c>
      <c r="BH917" s="43" t="str">
        <f t="shared" si="292"/>
        <v/>
      </c>
      <c r="BI917" s="43" t="e">
        <f t="shared" si="293"/>
        <v>#N/A</v>
      </c>
      <c r="BJ917" s="43" t="e">
        <f>IF(BJ916&lt;'Retirement Calculator'!$B$68,BJ916+1,NA())</f>
        <v>#N/A</v>
      </c>
      <c r="BM917" s="43" t="str">
        <f t="shared" si="294"/>
        <v/>
      </c>
      <c r="BN917" s="43" t="e">
        <f t="shared" si="295"/>
        <v>#N/A</v>
      </c>
      <c r="BO917" s="43" t="e">
        <f>IF(BO916&lt;'Retirement Calculator'!$B$68,BO916+1,NA())</f>
        <v>#N/A</v>
      </c>
      <c r="BR917" s="43" t="str">
        <f t="shared" si="296"/>
        <v/>
      </c>
      <c r="BS917" s="43" t="e">
        <f t="shared" si="297"/>
        <v>#N/A</v>
      </c>
      <c r="BT917" s="43" t="e">
        <f>IF(BT916&lt;'Retirement Calculator'!$B$68,BT916+1,NA())</f>
        <v>#N/A</v>
      </c>
      <c r="BW917" s="43" t="str">
        <f t="shared" si="298"/>
        <v/>
      </c>
      <c r="BX917" s="43" t="e">
        <f t="shared" si="299"/>
        <v>#N/A</v>
      </c>
      <c r="BY917" s="43" t="e">
        <f>IF(BY916&lt;'Retirement Calculator'!$B$68,BY916+1,NA())</f>
        <v>#N/A</v>
      </c>
    </row>
    <row r="918" spans="1:77">
      <c r="A918" s="44"/>
      <c r="B918" s="12" t="e">
        <f xml:space="preserve"> IF(ISERROR(F918),NA(),AI918)</f>
        <v>#N/A</v>
      </c>
      <c r="C918" s="71"/>
      <c r="D918" s="104"/>
      <c r="E918" s="99"/>
      <c r="F918" s="102" t="e">
        <f t="shared" si="283"/>
        <v>#N/A</v>
      </c>
      <c r="G918" s="103" t="str">
        <f>IF(D918="","",(D918+G917)*(1+((1+'Retirement Calculator'!$B$56)^(1/12)-1)))</f>
        <v/>
      </c>
      <c r="H918" s="55" t="str">
        <f>IF(C918="","",FV((1+'Retirement Calculator'!$B$56)^(1/12)-1,AI918,-C918,,0))</f>
        <v/>
      </c>
      <c r="I918" s="71"/>
      <c r="J918" s="99"/>
      <c r="K918" s="99"/>
      <c r="L918" s="102" t="e">
        <f t="shared" si="284"/>
        <v>#N/A</v>
      </c>
      <c r="M918" s="12" t="str">
        <f>IF(I918="","",FV((1+'Retirement Calculator'!$B$57)^(1/12)-1,AR918,-I918,,0))</f>
        <v/>
      </c>
      <c r="N918" s="12" t="str">
        <f>IF(J918="","",(J918+N917)*(1+((1+'Retirement Calculator'!$B$57)^(1/12)-1)))</f>
        <v/>
      </c>
      <c r="O918" s="71"/>
      <c r="P918" s="71"/>
      <c r="Q918" s="99"/>
      <c r="R918" s="69" t="e">
        <f t="shared" si="285"/>
        <v>#N/A</v>
      </c>
      <c r="S918" s="12" t="str">
        <f>IF(O918="","",FV((1+'Retirement Calculator'!$B$58)^(1/12)-1,BA918,-O918,,0))</f>
        <v/>
      </c>
      <c r="T918" s="43" t="str">
        <f>IF(P918="","",(P918+T917)*(1+((1+'Retirement Calculator'!$B$58)^(1/12)-1)))</f>
        <v/>
      </c>
      <c r="U918" s="71"/>
      <c r="V918" s="99"/>
      <c r="W918" s="108" t="str">
        <f>IF(U918="","",(U918+W917)*(1+((1+'Retirement Calculator'!$C$65)^(1/12)-1)))</f>
        <v/>
      </c>
      <c r="X918" s="73">
        <f t="shared" si="280"/>
        <v>0</v>
      </c>
      <c r="Y918" s="83" t="str">
        <f>IF(ISERROR(B918),"",SUM($X$5:X918))</f>
        <v/>
      </c>
      <c r="Z918" s="73">
        <f t="shared" si="281"/>
        <v>0</v>
      </c>
      <c r="AA918" s="83" t="str">
        <f>IF(ISERROR(B918),"",IF(Z918=0,NA(),SUM($Z$5:Z918)))</f>
        <v/>
      </c>
      <c r="AB918" s="83">
        <f t="shared" si="282"/>
        <v>0</v>
      </c>
      <c r="AC918" s="83" t="str">
        <f>IF(ISERROR(B918),"",IF(AB918=0,NA(),SUM($AB$5:AB918)))</f>
        <v/>
      </c>
      <c r="AD918" s="68" t="str">
        <f>IF(ISERROR(AI918),"",IF(AG918=AG917+1,AD917*(1+'Retirement Calculator'!$B$6),AD917))</f>
        <v/>
      </c>
      <c r="AE918" s="135"/>
      <c r="AF918" s="83" t="str">
        <f>IF(AE918="","",NPER((1+'Retirement Calculator'!$B$15)/(1+'Retirement Calculator'!$B$14)-1,-12*AE918,AA918,,1))</f>
        <v/>
      </c>
      <c r="AG918" s="129" t="str">
        <f t="shared" si="286"/>
        <v/>
      </c>
      <c r="AH918" s="43" t="e">
        <f t="shared" si="287"/>
        <v>#N/A</v>
      </c>
      <c r="AI918" s="43" t="e">
        <f>IF(AI917&lt;'Retirement Calculator'!$B$68,AI917+1,NA())</f>
        <v>#N/A</v>
      </c>
      <c r="AJ918" s="47" t="str">
        <f>IF(ISERROR(AI918),"",IF(AG918=AG917+1,AJ917*(1+'Retirement Calculator'!$B$67),AJ917))</f>
        <v/>
      </c>
      <c r="AK918" s="43" t="e">
        <f>IF(ISERROR(AJ918),"",FV((1+'Retirement Calculator'!$B$56)^(1/12)-1,AI918,-AJ918,,0))</f>
        <v>#N/A</v>
      </c>
      <c r="AL918" s="47">
        <f>SUM($AJ$5:AJ918)</f>
        <v>15743347.467671828</v>
      </c>
      <c r="AN918" s="43" t="str">
        <f>IF(C918="","",SUM($C$5:C918))</f>
        <v/>
      </c>
      <c r="AP918" s="43" t="str">
        <f t="shared" si="288"/>
        <v/>
      </c>
      <c r="AQ918" s="43" t="e">
        <f t="shared" si="289"/>
        <v>#N/A</v>
      </c>
      <c r="AR918" s="43" t="e">
        <f>IF(AR917&lt;'Retirement Calculator'!$B$68,AR917+1,NA())</f>
        <v>#N/A</v>
      </c>
      <c r="AS918" s="45" t="str">
        <f>IF(ISERROR(AR918),"",IF(AP918=AP917+1,AS917*(1+'Retirement Calculator'!$B$67),AS917))</f>
        <v/>
      </c>
      <c r="AT918" s="43" t="e">
        <f>IF(ISERROR(AS918),"",FV((1+'Retirement Calculator'!$B$57)^(1/12)-1,AR918,-AS918,,0))</f>
        <v>#N/A</v>
      </c>
      <c r="AU918" s="47" t="e">
        <f>SUM($AJ$5:AS918)</f>
        <v>#N/A</v>
      </c>
      <c r="AW918" s="43" t="str">
        <f>IF(I918="","",SUM($I$5:I918))</f>
        <v/>
      </c>
      <c r="AY918" s="43" t="str">
        <f t="shared" si="290"/>
        <v/>
      </c>
      <c r="AZ918" s="43" t="e">
        <f t="shared" si="291"/>
        <v>#N/A</v>
      </c>
      <c r="BA918" s="43" t="e">
        <f>IF(BA917&lt;'Retirement Calculator'!$B$68,BA917+1,NA())</f>
        <v>#N/A</v>
      </c>
      <c r="BB918" s="45" t="str">
        <f>IF(ISERROR(BA918),"",IF(AY918=AY917+1,BB917*(1+'Retirement Calculator'!$B$67),BB917))</f>
        <v/>
      </c>
      <c r="BC918" s="43" t="e">
        <f>IF(ISERROR(BB918),"",FV((1+'Retirement Calculator'!$B$58)^(1/12)-1,BA918,-BB918,,0))</f>
        <v>#N/A</v>
      </c>
      <c r="BD918" s="47" t="e">
        <f>SUM($AJ$5:BB918)</f>
        <v>#N/A</v>
      </c>
      <c r="BF918" s="43" t="str">
        <f>IF(O918="","",SUM($O$5:O918))</f>
        <v/>
      </c>
      <c r="BH918" s="43" t="str">
        <f t="shared" si="292"/>
        <v/>
      </c>
      <c r="BI918" s="43" t="e">
        <f t="shared" si="293"/>
        <v>#N/A</v>
      </c>
      <c r="BJ918" s="43" t="e">
        <f>IF(BJ917&lt;'Retirement Calculator'!$B$68,BJ917+1,NA())</f>
        <v>#N/A</v>
      </c>
      <c r="BM918" s="43" t="str">
        <f t="shared" si="294"/>
        <v/>
      </c>
      <c r="BN918" s="43" t="e">
        <f t="shared" si="295"/>
        <v>#N/A</v>
      </c>
      <c r="BO918" s="43" t="e">
        <f>IF(BO917&lt;'Retirement Calculator'!$B$68,BO917+1,NA())</f>
        <v>#N/A</v>
      </c>
      <c r="BR918" s="43" t="str">
        <f t="shared" si="296"/>
        <v/>
      </c>
      <c r="BS918" s="43" t="e">
        <f t="shared" si="297"/>
        <v>#N/A</v>
      </c>
      <c r="BT918" s="43" t="e">
        <f>IF(BT917&lt;'Retirement Calculator'!$B$68,BT917+1,NA())</f>
        <v>#N/A</v>
      </c>
      <c r="BW918" s="43" t="str">
        <f t="shared" si="298"/>
        <v/>
      </c>
      <c r="BX918" s="43" t="e">
        <f t="shared" si="299"/>
        <v>#N/A</v>
      </c>
      <c r="BY918" s="43" t="e">
        <f>IF(BY917&lt;'Retirement Calculator'!$B$68,BY917+1,NA())</f>
        <v>#N/A</v>
      </c>
    </row>
    <row r="919" spans="1:77">
      <c r="A919" s="44"/>
      <c r="B919" s="12" t="e">
        <f xml:space="preserve"> IF(ISERROR(F919),NA(),AI919)</f>
        <v>#N/A</v>
      </c>
      <c r="C919" s="71"/>
      <c r="D919" s="104"/>
      <c r="E919" s="99"/>
      <c r="F919" s="102" t="e">
        <f t="shared" si="283"/>
        <v>#N/A</v>
      </c>
      <c r="G919" s="103" t="str">
        <f>IF(D919="","",(D919+G918)*(1+((1+'Retirement Calculator'!$B$56)^(1/12)-1)))</f>
        <v/>
      </c>
      <c r="H919" s="55" t="str">
        <f>IF(C919="","",FV((1+'Retirement Calculator'!$B$56)^(1/12)-1,AI919,-C919,,0))</f>
        <v/>
      </c>
      <c r="I919" s="71"/>
      <c r="J919" s="99"/>
      <c r="K919" s="99"/>
      <c r="L919" s="102" t="e">
        <f t="shared" si="284"/>
        <v>#N/A</v>
      </c>
      <c r="M919" s="12" t="str">
        <f>IF(I919="","",FV((1+'Retirement Calculator'!$B$57)^(1/12)-1,AR919,-I919,,0))</f>
        <v/>
      </c>
      <c r="N919" s="12" t="str">
        <f>IF(J919="","",(J919+N918)*(1+((1+'Retirement Calculator'!$B$57)^(1/12)-1)))</f>
        <v/>
      </c>
      <c r="O919" s="71"/>
      <c r="P919" s="71"/>
      <c r="Q919" s="99"/>
      <c r="R919" s="69" t="e">
        <f t="shared" si="285"/>
        <v>#N/A</v>
      </c>
      <c r="S919" s="12" t="str">
        <f>IF(O919="","",FV((1+'Retirement Calculator'!$B$58)^(1/12)-1,BA919,-O919,,0))</f>
        <v/>
      </c>
      <c r="T919" s="43" t="str">
        <f>IF(P919="","",(P919+T918)*(1+((1+'Retirement Calculator'!$B$58)^(1/12)-1)))</f>
        <v/>
      </c>
      <c r="U919" s="71"/>
      <c r="V919" s="99"/>
      <c r="W919" s="108" t="str">
        <f>IF(U919="","",(U919+W918)*(1+((1+'Retirement Calculator'!$C$65)^(1/12)-1)))</f>
        <v/>
      </c>
      <c r="X919" s="73">
        <f t="shared" si="280"/>
        <v>0</v>
      </c>
      <c r="Y919" s="83" t="str">
        <f>IF(ISERROR(B919),"",SUM($X$5:X919))</f>
        <v/>
      </c>
      <c r="Z919" s="73">
        <f t="shared" si="281"/>
        <v>0</v>
      </c>
      <c r="AA919" s="83" t="str">
        <f>IF(ISERROR(B919),"",IF(Z919=0,NA(),SUM($Z$5:Z919)))</f>
        <v/>
      </c>
      <c r="AB919" s="83">
        <f t="shared" si="282"/>
        <v>0</v>
      </c>
      <c r="AC919" s="83" t="str">
        <f>IF(ISERROR(B919),"",IF(AB919=0,NA(),SUM($AB$5:AB919)))</f>
        <v/>
      </c>
      <c r="AD919" s="68" t="str">
        <f>IF(ISERROR(AI919),"",IF(AG919=AG918+1,AD918*(1+'Retirement Calculator'!$B$6),AD918))</f>
        <v/>
      </c>
      <c r="AE919" s="135"/>
      <c r="AF919" s="83" t="str">
        <f>IF(AE919="","",NPER((1+'Retirement Calculator'!$B$15)/(1+'Retirement Calculator'!$B$14)-1,-12*AE919,AA919,,1))</f>
        <v/>
      </c>
      <c r="AG919" s="129" t="str">
        <f t="shared" si="286"/>
        <v/>
      </c>
      <c r="AH919" s="43" t="e">
        <f t="shared" si="287"/>
        <v>#N/A</v>
      </c>
      <c r="AI919" s="43" t="e">
        <f>IF(AI918&lt;'Retirement Calculator'!$B$68,AI918+1,NA())</f>
        <v>#N/A</v>
      </c>
      <c r="AJ919" s="47" t="str">
        <f>IF(ISERROR(AI919),"",IF(AG919=AG918+1,AJ918*(1+'Retirement Calculator'!$B$67),AJ918))</f>
        <v/>
      </c>
      <c r="AK919" s="43" t="e">
        <f>IF(ISERROR(AJ919),"",FV((1+'Retirement Calculator'!$B$56)^(1/12)-1,AI919,-AJ919,,0))</f>
        <v>#N/A</v>
      </c>
      <c r="AL919" s="47">
        <f>SUM($AJ$5:AJ919)</f>
        <v>15743347.467671828</v>
      </c>
      <c r="AN919" s="43" t="str">
        <f>IF(C919="","",SUM($C$5:C919))</f>
        <v/>
      </c>
      <c r="AP919" s="43" t="str">
        <f t="shared" si="288"/>
        <v/>
      </c>
      <c r="AQ919" s="43" t="e">
        <f t="shared" si="289"/>
        <v>#N/A</v>
      </c>
      <c r="AR919" s="43" t="e">
        <f>IF(AR918&lt;'Retirement Calculator'!$B$68,AR918+1,NA())</f>
        <v>#N/A</v>
      </c>
      <c r="AS919" s="45" t="str">
        <f>IF(ISERROR(AR919),"",IF(AP919=AP918+1,AS918*(1+'Retirement Calculator'!$B$67),AS918))</f>
        <v/>
      </c>
      <c r="AT919" s="43" t="e">
        <f>IF(ISERROR(AS919),"",FV((1+'Retirement Calculator'!$B$57)^(1/12)-1,AR919,-AS919,,0))</f>
        <v>#N/A</v>
      </c>
      <c r="AU919" s="47" t="e">
        <f>SUM($AJ$5:AS919)</f>
        <v>#N/A</v>
      </c>
      <c r="AW919" s="43" t="str">
        <f>IF(I919="","",SUM($I$5:I919))</f>
        <v/>
      </c>
      <c r="AY919" s="43" t="str">
        <f t="shared" si="290"/>
        <v/>
      </c>
      <c r="AZ919" s="43" t="e">
        <f t="shared" si="291"/>
        <v>#N/A</v>
      </c>
      <c r="BA919" s="43" t="e">
        <f>IF(BA918&lt;'Retirement Calculator'!$B$68,BA918+1,NA())</f>
        <v>#N/A</v>
      </c>
      <c r="BB919" s="45" t="str">
        <f>IF(ISERROR(BA919),"",IF(AY919=AY918+1,BB918*(1+'Retirement Calculator'!$B$67),BB918))</f>
        <v/>
      </c>
      <c r="BC919" s="43" t="e">
        <f>IF(ISERROR(BB919),"",FV((1+'Retirement Calculator'!$B$58)^(1/12)-1,BA919,-BB919,,0))</f>
        <v>#N/A</v>
      </c>
      <c r="BD919" s="47" t="e">
        <f>SUM($AJ$5:BB919)</f>
        <v>#N/A</v>
      </c>
      <c r="BF919" s="43" t="str">
        <f>IF(O919="","",SUM($O$5:O919))</f>
        <v/>
      </c>
      <c r="BH919" s="43" t="str">
        <f t="shared" si="292"/>
        <v/>
      </c>
      <c r="BI919" s="43" t="e">
        <f t="shared" si="293"/>
        <v>#N/A</v>
      </c>
      <c r="BJ919" s="43" t="e">
        <f>IF(BJ918&lt;'Retirement Calculator'!$B$68,BJ918+1,NA())</f>
        <v>#N/A</v>
      </c>
      <c r="BM919" s="43" t="str">
        <f t="shared" si="294"/>
        <v/>
      </c>
      <c r="BN919" s="43" t="e">
        <f t="shared" si="295"/>
        <v>#N/A</v>
      </c>
      <c r="BO919" s="43" t="e">
        <f>IF(BO918&lt;'Retirement Calculator'!$B$68,BO918+1,NA())</f>
        <v>#N/A</v>
      </c>
      <c r="BR919" s="43" t="str">
        <f t="shared" si="296"/>
        <v/>
      </c>
      <c r="BS919" s="43" t="e">
        <f t="shared" si="297"/>
        <v>#N/A</v>
      </c>
      <c r="BT919" s="43" t="e">
        <f>IF(BT918&lt;'Retirement Calculator'!$B$68,BT918+1,NA())</f>
        <v>#N/A</v>
      </c>
      <c r="BW919" s="43" t="str">
        <f t="shared" si="298"/>
        <v/>
      </c>
      <c r="BX919" s="43" t="e">
        <f t="shared" si="299"/>
        <v>#N/A</v>
      </c>
      <c r="BY919" s="43" t="e">
        <f>IF(BY918&lt;'Retirement Calculator'!$B$68,BY918+1,NA())</f>
        <v>#N/A</v>
      </c>
    </row>
    <row r="920" spans="1:77">
      <c r="A920" s="44"/>
      <c r="B920" s="12" t="e">
        <f xml:space="preserve"> IF(ISERROR(F920),NA(),AI920)</f>
        <v>#N/A</v>
      </c>
      <c r="C920" s="71"/>
      <c r="D920" s="104"/>
      <c r="E920" s="99"/>
      <c r="F920" s="102" t="e">
        <f t="shared" si="283"/>
        <v>#N/A</v>
      </c>
      <c r="G920" s="103" t="str">
        <f>IF(D920="","",(D920+G919)*(1+((1+'Retirement Calculator'!$B$56)^(1/12)-1)))</f>
        <v/>
      </c>
      <c r="H920" s="55" t="str">
        <f>IF(C920="","",FV((1+'Retirement Calculator'!$B$56)^(1/12)-1,AI920,-C920,,0))</f>
        <v/>
      </c>
      <c r="I920" s="71"/>
      <c r="J920" s="99"/>
      <c r="K920" s="99"/>
      <c r="L920" s="102" t="e">
        <f t="shared" si="284"/>
        <v>#N/A</v>
      </c>
      <c r="M920" s="12" t="str">
        <f>IF(I920="","",FV((1+'Retirement Calculator'!$B$57)^(1/12)-1,AR920,-I920,,0))</f>
        <v/>
      </c>
      <c r="N920" s="12" t="str">
        <f>IF(J920="","",(J920+N919)*(1+((1+'Retirement Calculator'!$B$57)^(1/12)-1)))</f>
        <v/>
      </c>
      <c r="O920" s="71"/>
      <c r="P920" s="71"/>
      <c r="Q920" s="99"/>
      <c r="R920" s="69" t="e">
        <f t="shared" si="285"/>
        <v>#N/A</v>
      </c>
      <c r="S920" s="12" t="str">
        <f>IF(O920="","",FV((1+'Retirement Calculator'!$B$58)^(1/12)-1,BA920,-O920,,0))</f>
        <v/>
      </c>
      <c r="T920" s="43" t="str">
        <f>IF(P920="","",(P920+T919)*(1+((1+'Retirement Calculator'!$B$58)^(1/12)-1)))</f>
        <v/>
      </c>
      <c r="U920" s="71"/>
      <c r="V920" s="99"/>
      <c r="W920" s="108" t="str">
        <f>IF(U920="","",(U920+W919)*(1+((1+'Retirement Calculator'!$C$65)^(1/12)-1)))</f>
        <v/>
      </c>
      <c r="X920" s="73">
        <f t="shared" si="280"/>
        <v>0</v>
      </c>
      <c r="Y920" s="83" t="str">
        <f>IF(ISERROR(B920),"",SUM($X$5:X920))</f>
        <v/>
      </c>
      <c r="Z920" s="73">
        <f t="shared" si="281"/>
        <v>0</v>
      </c>
      <c r="AA920" s="83" t="str">
        <f>IF(ISERROR(B920),"",IF(Z920=0,NA(),SUM($Z$5:Z920)))</f>
        <v/>
      </c>
      <c r="AB920" s="83">
        <f t="shared" si="282"/>
        <v>0</v>
      </c>
      <c r="AC920" s="83" t="str">
        <f>IF(ISERROR(B920),"",IF(AB920=0,NA(),SUM($AB$5:AB920)))</f>
        <v/>
      </c>
      <c r="AD920" s="68" t="str">
        <f>IF(ISERROR(AI920),"",IF(AG920=AG919+1,AD919*(1+'Retirement Calculator'!$B$6),AD919))</f>
        <v/>
      </c>
      <c r="AE920" s="135"/>
      <c r="AF920" s="83" t="str">
        <f>IF(AE920="","",NPER((1+'Retirement Calculator'!$B$15)/(1+'Retirement Calculator'!$B$14)-1,-12*AE920,AA920,,1))</f>
        <v/>
      </c>
      <c r="AG920" s="129" t="str">
        <f t="shared" si="286"/>
        <v/>
      </c>
      <c r="AH920" s="43" t="e">
        <f t="shared" si="287"/>
        <v>#N/A</v>
      </c>
      <c r="AI920" s="43" t="e">
        <f>IF(AI919&lt;'Retirement Calculator'!$B$68,AI919+1,NA())</f>
        <v>#N/A</v>
      </c>
      <c r="AJ920" s="47" t="str">
        <f>IF(ISERROR(AI920),"",IF(AG920=AG919+1,AJ919*(1+'Retirement Calculator'!$B$67),AJ919))</f>
        <v/>
      </c>
      <c r="AK920" s="43" t="e">
        <f>IF(ISERROR(AJ920),"",FV((1+'Retirement Calculator'!$B$56)^(1/12)-1,AI920,-AJ920,,0))</f>
        <v>#N/A</v>
      </c>
      <c r="AL920" s="47">
        <f>SUM($AJ$5:AJ920)</f>
        <v>15743347.467671828</v>
      </c>
      <c r="AN920" s="43" t="str">
        <f>IF(C920="","",SUM($C$5:C920))</f>
        <v/>
      </c>
      <c r="AP920" s="43" t="str">
        <f t="shared" si="288"/>
        <v/>
      </c>
      <c r="AQ920" s="43" t="e">
        <f t="shared" si="289"/>
        <v>#N/A</v>
      </c>
      <c r="AR920" s="43" t="e">
        <f>IF(AR919&lt;'Retirement Calculator'!$B$68,AR919+1,NA())</f>
        <v>#N/A</v>
      </c>
      <c r="AS920" s="45" t="str">
        <f>IF(ISERROR(AR920),"",IF(AP920=AP919+1,AS919*(1+'Retirement Calculator'!$B$67),AS919))</f>
        <v/>
      </c>
      <c r="AT920" s="43" t="e">
        <f>IF(ISERROR(AS920),"",FV((1+'Retirement Calculator'!$B$57)^(1/12)-1,AR920,-AS920,,0))</f>
        <v>#N/A</v>
      </c>
      <c r="AU920" s="47" t="e">
        <f>SUM($AJ$5:AS920)</f>
        <v>#N/A</v>
      </c>
      <c r="AW920" s="43" t="str">
        <f>IF(I920="","",SUM($I$5:I920))</f>
        <v/>
      </c>
      <c r="AY920" s="43" t="str">
        <f t="shared" si="290"/>
        <v/>
      </c>
      <c r="AZ920" s="43" t="e">
        <f t="shared" si="291"/>
        <v>#N/A</v>
      </c>
      <c r="BA920" s="43" t="e">
        <f>IF(BA919&lt;'Retirement Calculator'!$B$68,BA919+1,NA())</f>
        <v>#N/A</v>
      </c>
      <c r="BB920" s="45" t="str">
        <f>IF(ISERROR(BA920),"",IF(AY920=AY919+1,BB919*(1+'Retirement Calculator'!$B$67),BB919))</f>
        <v/>
      </c>
      <c r="BC920" s="43" t="e">
        <f>IF(ISERROR(BB920),"",FV((1+'Retirement Calculator'!$B$58)^(1/12)-1,BA920,-BB920,,0))</f>
        <v>#N/A</v>
      </c>
      <c r="BD920" s="47" t="e">
        <f>SUM($AJ$5:BB920)</f>
        <v>#N/A</v>
      </c>
      <c r="BF920" s="43" t="str">
        <f>IF(O920="","",SUM($O$5:O920))</f>
        <v/>
      </c>
      <c r="BH920" s="43" t="str">
        <f t="shared" si="292"/>
        <v/>
      </c>
      <c r="BI920" s="43" t="e">
        <f t="shared" si="293"/>
        <v>#N/A</v>
      </c>
      <c r="BJ920" s="43" t="e">
        <f>IF(BJ919&lt;'Retirement Calculator'!$B$68,BJ919+1,NA())</f>
        <v>#N/A</v>
      </c>
      <c r="BM920" s="43" t="str">
        <f t="shared" si="294"/>
        <v/>
      </c>
      <c r="BN920" s="43" t="e">
        <f t="shared" si="295"/>
        <v>#N/A</v>
      </c>
      <c r="BO920" s="43" t="e">
        <f>IF(BO919&lt;'Retirement Calculator'!$B$68,BO919+1,NA())</f>
        <v>#N/A</v>
      </c>
      <c r="BR920" s="43" t="str">
        <f t="shared" si="296"/>
        <v/>
      </c>
      <c r="BS920" s="43" t="e">
        <f t="shared" si="297"/>
        <v>#N/A</v>
      </c>
      <c r="BT920" s="43" t="e">
        <f>IF(BT919&lt;'Retirement Calculator'!$B$68,BT919+1,NA())</f>
        <v>#N/A</v>
      </c>
      <c r="BW920" s="43" t="str">
        <f t="shared" si="298"/>
        <v/>
      </c>
      <c r="BX920" s="43" t="e">
        <f t="shared" si="299"/>
        <v>#N/A</v>
      </c>
      <c r="BY920" s="43" t="e">
        <f>IF(BY919&lt;'Retirement Calculator'!$B$68,BY919+1,NA())</f>
        <v>#N/A</v>
      </c>
    </row>
    <row r="921" spans="1:77">
      <c r="A921" s="44"/>
      <c r="B921" s="12" t="e">
        <f xml:space="preserve"> IF(ISERROR(F921),NA(),AI921)</f>
        <v>#N/A</v>
      </c>
      <c r="C921" s="71"/>
      <c r="D921" s="104"/>
      <c r="E921" s="99"/>
      <c r="F921" s="102" t="e">
        <f t="shared" si="283"/>
        <v>#N/A</v>
      </c>
      <c r="G921" s="103" t="str">
        <f>IF(D921="","",(D921+G920)*(1+((1+'Retirement Calculator'!$B$56)^(1/12)-1)))</f>
        <v/>
      </c>
      <c r="H921" s="55" t="str">
        <f>IF(C921="","",FV((1+'Retirement Calculator'!$B$56)^(1/12)-1,AI921,-C921,,0))</f>
        <v/>
      </c>
      <c r="I921" s="71"/>
      <c r="J921" s="99"/>
      <c r="K921" s="99"/>
      <c r="L921" s="102" t="e">
        <f t="shared" si="284"/>
        <v>#N/A</v>
      </c>
      <c r="M921" s="12" t="str">
        <f>IF(I921="","",FV((1+'Retirement Calculator'!$B$57)^(1/12)-1,AR921,-I921,,0))</f>
        <v/>
      </c>
      <c r="N921" s="12" t="str">
        <f>IF(J921="","",(J921+N920)*(1+((1+'Retirement Calculator'!$B$57)^(1/12)-1)))</f>
        <v/>
      </c>
      <c r="O921" s="71"/>
      <c r="P921" s="71"/>
      <c r="Q921" s="99"/>
      <c r="R921" s="69" t="e">
        <f t="shared" si="285"/>
        <v>#N/A</v>
      </c>
      <c r="S921" s="12" t="str">
        <f>IF(O921="","",FV((1+'Retirement Calculator'!$B$58)^(1/12)-1,BA921,-O921,,0))</f>
        <v/>
      </c>
      <c r="T921" s="43" t="str">
        <f>IF(P921="","",(P921+T920)*(1+((1+'Retirement Calculator'!$B$58)^(1/12)-1)))</f>
        <v/>
      </c>
      <c r="U921" s="71"/>
      <c r="V921" s="99"/>
      <c r="W921" s="108" t="str">
        <f>IF(U921="","",(U921+W920)*(1+((1+'Retirement Calculator'!$C$65)^(1/12)-1)))</f>
        <v/>
      </c>
      <c r="X921" s="73">
        <f t="shared" si="280"/>
        <v>0</v>
      </c>
      <c r="Y921" s="83" t="str">
        <f>IF(ISERROR(B921),"",SUM($X$5:X921))</f>
        <v/>
      </c>
      <c r="Z921" s="73">
        <f t="shared" si="281"/>
        <v>0</v>
      </c>
      <c r="AA921" s="83" t="str">
        <f>IF(ISERROR(B921),"",IF(Z921=0,NA(),SUM($Z$5:Z921)))</f>
        <v/>
      </c>
      <c r="AB921" s="83">
        <f t="shared" si="282"/>
        <v>0</v>
      </c>
      <c r="AC921" s="83" t="str">
        <f>IF(ISERROR(B921),"",IF(AB921=0,NA(),SUM($AB$5:AB921)))</f>
        <v/>
      </c>
      <c r="AD921" s="68" t="str">
        <f>IF(ISERROR(AI921),"",IF(AG921=AG920+1,AD920*(1+'Retirement Calculator'!$B$6),AD920))</f>
        <v/>
      </c>
      <c r="AE921" s="135"/>
      <c r="AF921" s="83" t="str">
        <f>IF(AE921="","",NPER((1+'Retirement Calculator'!$B$15)/(1+'Retirement Calculator'!$B$14)-1,-12*AE921,AA921,,1))</f>
        <v/>
      </c>
      <c r="AG921" s="129" t="str">
        <f t="shared" si="286"/>
        <v/>
      </c>
      <c r="AH921" s="43" t="e">
        <f t="shared" si="287"/>
        <v>#N/A</v>
      </c>
      <c r="AI921" s="43" t="e">
        <f>IF(AI920&lt;'Retirement Calculator'!$B$68,AI920+1,NA())</f>
        <v>#N/A</v>
      </c>
      <c r="AJ921" s="47" t="str">
        <f>IF(ISERROR(AI921),"",IF(AG921=AG920+1,AJ920*(1+'Retirement Calculator'!$B$67),AJ920))</f>
        <v/>
      </c>
      <c r="AK921" s="43" t="e">
        <f>IF(ISERROR(AJ921),"",FV((1+'Retirement Calculator'!$B$56)^(1/12)-1,AI921,-AJ921,,0))</f>
        <v>#N/A</v>
      </c>
      <c r="AL921" s="47">
        <f>SUM($AJ$5:AJ921)</f>
        <v>15743347.467671828</v>
      </c>
      <c r="AN921" s="43" t="str">
        <f>IF(C921="","",SUM($C$5:C921))</f>
        <v/>
      </c>
      <c r="AP921" s="43" t="str">
        <f t="shared" si="288"/>
        <v/>
      </c>
      <c r="AQ921" s="43" t="e">
        <f t="shared" si="289"/>
        <v>#N/A</v>
      </c>
      <c r="AR921" s="43" t="e">
        <f>IF(AR920&lt;'Retirement Calculator'!$B$68,AR920+1,NA())</f>
        <v>#N/A</v>
      </c>
      <c r="AS921" s="45" t="str">
        <f>IF(ISERROR(AR921),"",IF(AP921=AP920+1,AS920*(1+'Retirement Calculator'!$B$67),AS920))</f>
        <v/>
      </c>
      <c r="AT921" s="43" t="e">
        <f>IF(ISERROR(AS921),"",FV((1+'Retirement Calculator'!$B$57)^(1/12)-1,AR921,-AS921,,0))</f>
        <v>#N/A</v>
      </c>
      <c r="AU921" s="47" t="e">
        <f>SUM($AJ$5:AS921)</f>
        <v>#N/A</v>
      </c>
      <c r="AW921" s="43" t="str">
        <f>IF(I921="","",SUM($I$5:I921))</f>
        <v/>
      </c>
      <c r="AY921" s="43" t="str">
        <f t="shared" si="290"/>
        <v/>
      </c>
      <c r="AZ921" s="43" t="e">
        <f t="shared" si="291"/>
        <v>#N/A</v>
      </c>
      <c r="BA921" s="43" t="e">
        <f>IF(BA920&lt;'Retirement Calculator'!$B$68,BA920+1,NA())</f>
        <v>#N/A</v>
      </c>
      <c r="BB921" s="45" t="str">
        <f>IF(ISERROR(BA921),"",IF(AY921=AY920+1,BB920*(1+'Retirement Calculator'!$B$67),BB920))</f>
        <v/>
      </c>
      <c r="BC921" s="43" t="e">
        <f>IF(ISERROR(BB921),"",FV((1+'Retirement Calculator'!$B$58)^(1/12)-1,BA921,-BB921,,0))</f>
        <v>#N/A</v>
      </c>
      <c r="BD921" s="47" t="e">
        <f>SUM($AJ$5:BB921)</f>
        <v>#N/A</v>
      </c>
      <c r="BF921" s="43" t="str">
        <f>IF(O921="","",SUM($O$5:O921))</f>
        <v/>
      </c>
      <c r="BH921" s="43" t="str">
        <f t="shared" si="292"/>
        <v/>
      </c>
      <c r="BI921" s="43" t="e">
        <f t="shared" si="293"/>
        <v>#N/A</v>
      </c>
      <c r="BJ921" s="43" t="e">
        <f>IF(BJ920&lt;'Retirement Calculator'!$B$68,BJ920+1,NA())</f>
        <v>#N/A</v>
      </c>
      <c r="BM921" s="43" t="str">
        <f t="shared" si="294"/>
        <v/>
      </c>
      <c r="BN921" s="43" t="e">
        <f t="shared" si="295"/>
        <v>#N/A</v>
      </c>
      <c r="BO921" s="43" t="e">
        <f>IF(BO920&lt;'Retirement Calculator'!$B$68,BO920+1,NA())</f>
        <v>#N/A</v>
      </c>
      <c r="BR921" s="43" t="str">
        <f t="shared" si="296"/>
        <v/>
      </c>
      <c r="BS921" s="43" t="e">
        <f t="shared" si="297"/>
        <v>#N/A</v>
      </c>
      <c r="BT921" s="43" t="e">
        <f>IF(BT920&lt;'Retirement Calculator'!$B$68,BT920+1,NA())</f>
        <v>#N/A</v>
      </c>
      <c r="BW921" s="43" t="str">
        <f t="shared" si="298"/>
        <v/>
      </c>
      <c r="BX921" s="43" t="e">
        <f t="shared" si="299"/>
        <v>#N/A</v>
      </c>
      <c r="BY921" s="43" t="e">
        <f>IF(BY920&lt;'Retirement Calculator'!$B$68,BY920+1,NA())</f>
        <v>#N/A</v>
      </c>
    </row>
    <row r="922" spans="1:77">
      <c r="A922" s="44"/>
      <c r="B922" s="12" t="e">
        <f xml:space="preserve"> IF(ISERROR(F922),NA(),AI922)</f>
        <v>#N/A</v>
      </c>
      <c r="C922" s="71"/>
      <c r="D922" s="104"/>
      <c r="E922" s="99"/>
      <c r="F922" s="102" t="e">
        <f t="shared" si="283"/>
        <v>#N/A</v>
      </c>
      <c r="G922" s="103" t="str">
        <f>IF(D922="","",(D922+G921)*(1+((1+'Retirement Calculator'!$B$56)^(1/12)-1)))</f>
        <v/>
      </c>
      <c r="H922" s="55" t="str">
        <f>IF(C922="","",FV((1+'Retirement Calculator'!$B$56)^(1/12)-1,AI922,-C922,,0))</f>
        <v/>
      </c>
      <c r="I922" s="71"/>
      <c r="J922" s="99"/>
      <c r="K922" s="99"/>
      <c r="L922" s="102" t="e">
        <f t="shared" si="284"/>
        <v>#N/A</v>
      </c>
      <c r="M922" s="12" t="str">
        <f>IF(I922="","",FV((1+'Retirement Calculator'!$B$57)^(1/12)-1,AR922,-I922,,0))</f>
        <v/>
      </c>
      <c r="N922" s="12" t="str">
        <f>IF(J922="","",(J922+N921)*(1+((1+'Retirement Calculator'!$B$57)^(1/12)-1)))</f>
        <v/>
      </c>
      <c r="O922" s="71"/>
      <c r="P922" s="71"/>
      <c r="Q922" s="99"/>
      <c r="R922" s="69" t="e">
        <f t="shared" si="285"/>
        <v>#N/A</v>
      </c>
      <c r="S922" s="12" t="str">
        <f>IF(O922="","",FV((1+'Retirement Calculator'!$B$58)^(1/12)-1,BA922,-O922,,0))</f>
        <v/>
      </c>
      <c r="T922" s="43" t="str">
        <f>IF(P922="","",(P922+T921)*(1+((1+'Retirement Calculator'!$B$58)^(1/12)-1)))</f>
        <v/>
      </c>
      <c r="U922" s="71"/>
      <c r="V922" s="99"/>
      <c r="W922" s="108" t="str">
        <f>IF(U922="","",(U922+W921)*(1+((1+'Retirement Calculator'!$C$65)^(1/12)-1)))</f>
        <v/>
      </c>
      <c r="X922" s="73">
        <f t="shared" si="280"/>
        <v>0</v>
      </c>
      <c r="Y922" s="83" t="str">
        <f>IF(ISERROR(B922),"",SUM($X$5:X922))</f>
        <v/>
      </c>
      <c r="Z922" s="73">
        <f t="shared" si="281"/>
        <v>0</v>
      </c>
      <c r="AA922" s="83" t="str">
        <f>IF(ISERROR(B922),"",IF(Z922=0,NA(),SUM($Z$5:Z922)))</f>
        <v/>
      </c>
      <c r="AB922" s="83">
        <f t="shared" si="282"/>
        <v>0</v>
      </c>
      <c r="AC922" s="83" t="str">
        <f>IF(ISERROR(B922),"",IF(AB922=0,NA(),SUM($AB$5:AB922)))</f>
        <v/>
      </c>
      <c r="AD922" s="68" t="str">
        <f>IF(ISERROR(AI922),"",IF(AG922=AG921+1,AD921*(1+'Retirement Calculator'!$B$6),AD921))</f>
        <v/>
      </c>
      <c r="AE922" s="135"/>
      <c r="AF922" s="83" t="str">
        <f>IF(AE922="","",NPER((1+'Retirement Calculator'!$B$15)/(1+'Retirement Calculator'!$B$14)-1,-12*AE922,AA922,,1))</f>
        <v/>
      </c>
      <c r="AG922" s="129" t="str">
        <f t="shared" si="286"/>
        <v/>
      </c>
      <c r="AH922" s="43" t="e">
        <f t="shared" si="287"/>
        <v>#N/A</v>
      </c>
      <c r="AI922" s="43" t="e">
        <f>IF(AI921&lt;'Retirement Calculator'!$B$68,AI921+1,NA())</f>
        <v>#N/A</v>
      </c>
      <c r="AJ922" s="47" t="str">
        <f>IF(ISERROR(AI922),"",IF(AG922=AG921+1,AJ921*(1+'Retirement Calculator'!$B$67),AJ921))</f>
        <v/>
      </c>
      <c r="AK922" s="43" t="e">
        <f>IF(ISERROR(AJ922),"",FV((1+'Retirement Calculator'!$B$56)^(1/12)-1,AI922,-AJ922,,0))</f>
        <v>#N/A</v>
      </c>
      <c r="AL922" s="47">
        <f>SUM($AJ$5:AJ922)</f>
        <v>15743347.467671828</v>
      </c>
      <c r="AN922" s="43" t="str">
        <f>IF(C922="","",SUM($C$5:C922))</f>
        <v/>
      </c>
      <c r="AP922" s="43" t="str">
        <f t="shared" si="288"/>
        <v/>
      </c>
      <c r="AQ922" s="43" t="e">
        <f t="shared" si="289"/>
        <v>#N/A</v>
      </c>
      <c r="AR922" s="43" t="e">
        <f>IF(AR921&lt;'Retirement Calculator'!$B$68,AR921+1,NA())</f>
        <v>#N/A</v>
      </c>
      <c r="AS922" s="45" t="str">
        <f>IF(ISERROR(AR922),"",IF(AP922=AP921+1,AS921*(1+'Retirement Calculator'!$B$67),AS921))</f>
        <v/>
      </c>
      <c r="AT922" s="43" t="e">
        <f>IF(ISERROR(AS922),"",FV((1+'Retirement Calculator'!$B$57)^(1/12)-1,AR922,-AS922,,0))</f>
        <v>#N/A</v>
      </c>
      <c r="AU922" s="47" t="e">
        <f>SUM($AJ$5:AS922)</f>
        <v>#N/A</v>
      </c>
      <c r="AW922" s="43" t="str">
        <f>IF(I922="","",SUM($I$5:I922))</f>
        <v/>
      </c>
      <c r="AY922" s="43" t="str">
        <f t="shared" si="290"/>
        <v/>
      </c>
      <c r="AZ922" s="43" t="e">
        <f t="shared" si="291"/>
        <v>#N/A</v>
      </c>
      <c r="BA922" s="43" t="e">
        <f>IF(BA921&lt;'Retirement Calculator'!$B$68,BA921+1,NA())</f>
        <v>#N/A</v>
      </c>
      <c r="BB922" s="45" t="str">
        <f>IF(ISERROR(BA922),"",IF(AY922=AY921+1,BB921*(1+'Retirement Calculator'!$B$67),BB921))</f>
        <v/>
      </c>
      <c r="BC922" s="43" t="e">
        <f>IF(ISERROR(BB922),"",FV((1+'Retirement Calculator'!$B$58)^(1/12)-1,BA922,-BB922,,0))</f>
        <v>#N/A</v>
      </c>
      <c r="BD922" s="47" t="e">
        <f>SUM($AJ$5:BB922)</f>
        <v>#N/A</v>
      </c>
      <c r="BF922" s="43" t="str">
        <f>IF(O922="","",SUM($O$5:O922))</f>
        <v/>
      </c>
      <c r="BH922" s="43" t="str">
        <f t="shared" si="292"/>
        <v/>
      </c>
      <c r="BI922" s="43" t="e">
        <f t="shared" si="293"/>
        <v>#N/A</v>
      </c>
      <c r="BJ922" s="43" t="e">
        <f>IF(BJ921&lt;'Retirement Calculator'!$B$68,BJ921+1,NA())</f>
        <v>#N/A</v>
      </c>
      <c r="BM922" s="43" t="str">
        <f t="shared" si="294"/>
        <v/>
      </c>
      <c r="BN922" s="43" t="e">
        <f t="shared" si="295"/>
        <v>#N/A</v>
      </c>
      <c r="BO922" s="43" t="e">
        <f>IF(BO921&lt;'Retirement Calculator'!$B$68,BO921+1,NA())</f>
        <v>#N/A</v>
      </c>
      <c r="BR922" s="43" t="str">
        <f t="shared" si="296"/>
        <v/>
      </c>
      <c r="BS922" s="43" t="e">
        <f t="shared" si="297"/>
        <v>#N/A</v>
      </c>
      <c r="BT922" s="43" t="e">
        <f>IF(BT921&lt;'Retirement Calculator'!$B$68,BT921+1,NA())</f>
        <v>#N/A</v>
      </c>
      <c r="BW922" s="43" t="str">
        <f t="shared" si="298"/>
        <v/>
      </c>
      <c r="BX922" s="43" t="e">
        <f t="shared" si="299"/>
        <v>#N/A</v>
      </c>
      <c r="BY922" s="43" t="e">
        <f>IF(BY921&lt;'Retirement Calculator'!$B$68,BY921+1,NA())</f>
        <v>#N/A</v>
      </c>
    </row>
    <row r="923" spans="1:77">
      <c r="A923" s="44"/>
      <c r="B923" s="12" t="e">
        <f xml:space="preserve"> IF(ISERROR(F923),NA(),AI923)</f>
        <v>#N/A</v>
      </c>
      <c r="C923" s="71"/>
      <c r="D923" s="104"/>
      <c r="E923" s="99"/>
      <c r="F923" s="102" t="e">
        <f t="shared" si="283"/>
        <v>#N/A</v>
      </c>
      <c r="G923" s="103" t="str">
        <f>IF(D923="","",(D923+G922)*(1+((1+'Retirement Calculator'!$B$56)^(1/12)-1)))</f>
        <v/>
      </c>
      <c r="H923" s="55" t="str">
        <f>IF(C923="","",FV((1+'Retirement Calculator'!$B$56)^(1/12)-1,AI923,-C923,,0))</f>
        <v/>
      </c>
      <c r="I923" s="71"/>
      <c r="J923" s="99"/>
      <c r="K923" s="99"/>
      <c r="L923" s="102" t="e">
        <f t="shared" si="284"/>
        <v>#N/A</v>
      </c>
      <c r="M923" s="12" t="str">
        <f>IF(I923="","",FV((1+'Retirement Calculator'!$B$57)^(1/12)-1,AR923,-I923,,0))</f>
        <v/>
      </c>
      <c r="N923" s="12" t="str">
        <f>IF(J923="","",(J923+N922)*(1+((1+'Retirement Calculator'!$B$57)^(1/12)-1)))</f>
        <v/>
      </c>
      <c r="O923" s="71"/>
      <c r="P923" s="71"/>
      <c r="Q923" s="99"/>
      <c r="R923" s="69" t="e">
        <f t="shared" si="285"/>
        <v>#N/A</v>
      </c>
      <c r="S923" s="12" t="str">
        <f>IF(O923="","",FV((1+'Retirement Calculator'!$B$58)^(1/12)-1,BA923,-O923,,0))</f>
        <v/>
      </c>
      <c r="T923" s="43" t="str">
        <f>IF(P923="","",(P923+T922)*(1+((1+'Retirement Calculator'!$B$58)^(1/12)-1)))</f>
        <v/>
      </c>
      <c r="U923" s="71"/>
      <c r="V923" s="99"/>
      <c r="W923" s="108" t="str">
        <f>IF(U923="","",(U923+W922)*(1+((1+'Retirement Calculator'!$C$65)^(1/12)-1)))</f>
        <v/>
      </c>
      <c r="X923" s="73">
        <f t="shared" si="280"/>
        <v>0</v>
      </c>
      <c r="Y923" s="83" t="str">
        <f>IF(ISERROR(B923),"",SUM($X$5:X923))</f>
        <v/>
      </c>
      <c r="Z923" s="73">
        <f t="shared" si="281"/>
        <v>0</v>
      </c>
      <c r="AA923" s="83" t="str">
        <f>IF(ISERROR(B923),"",IF(Z923=0,NA(),SUM($Z$5:Z923)))</f>
        <v/>
      </c>
      <c r="AB923" s="83">
        <f t="shared" si="282"/>
        <v>0</v>
      </c>
      <c r="AC923" s="83" t="str">
        <f>IF(ISERROR(B923),"",IF(AB923=0,NA(),SUM($AB$5:AB923)))</f>
        <v/>
      </c>
      <c r="AD923" s="68" t="str">
        <f>IF(ISERROR(AI923),"",IF(AG923=AG922+1,AD922*(1+'Retirement Calculator'!$B$6),AD922))</f>
        <v/>
      </c>
      <c r="AE923" s="135"/>
      <c r="AF923" s="83" t="str">
        <f>IF(AE923="","",NPER((1+'Retirement Calculator'!$B$15)/(1+'Retirement Calculator'!$B$14)-1,-12*AE923,AA923,,1))</f>
        <v/>
      </c>
      <c r="AG923" s="129" t="str">
        <f t="shared" si="286"/>
        <v/>
      </c>
      <c r="AH923" s="43" t="e">
        <f t="shared" si="287"/>
        <v>#N/A</v>
      </c>
      <c r="AI923" s="43" t="e">
        <f>IF(AI922&lt;'Retirement Calculator'!$B$68,AI922+1,NA())</f>
        <v>#N/A</v>
      </c>
      <c r="AJ923" s="47" t="str">
        <f>IF(ISERROR(AI923),"",IF(AG923=AG922+1,AJ922*(1+'Retirement Calculator'!$B$67),AJ922))</f>
        <v/>
      </c>
      <c r="AK923" s="43" t="e">
        <f>IF(ISERROR(AJ923),"",FV((1+'Retirement Calculator'!$B$56)^(1/12)-1,AI923,-AJ923,,0))</f>
        <v>#N/A</v>
      </c>
      <c r="AL923" s="47">
        <f>SUM($AJ$5:AJ923)</f>
        <v>15743347.467671828</v>
      </c>
      <c r="AN923" s="43" t="str">
        <f>IF(C923="","",SUM($C$5:C923))</f>
        <v/>
      </c>
      <c r="AP923" s="43" t="str">
        <f t="shared" si="288"/>
        <v/>
      </c>
      <c r="AQ923" s="43" t="e">
        <f t="shared" si="289"/>
        <v>#N/A</v>
      </c>
      <c r="AR923" s="43" t="e">
        <f>IF(AR922&lt;'Retirement Calculator'!$B$68,AR922+1,NA())</f>
        <v>#N/A</v>
      </c>
      <c r="AS923" s="45" t="str">
        <f>IF(ISERROR(AR923),"",IF(AP923=AP922+1,AS922*(1+'Retirement Calculator'!$B$67),AS922))</f>
        <v/>
      </c>
      <c r="AT923" s="43" t="e">
        <f>IF(ISERROR(AS923),"",FV((1+'Retirement Calculator'!$B$57)^(1/12)-1,AR923,-AS923,,0))</f>
        <v>#N/A</v>
      </c>
      <c r="AU923" s="47" t="e">
        <f>SUM($AJ$5:AS923)</f>
        <v>#N/A</v>
      </c>
      <c r="AW923" s="43" t="str">
        <f>IF(I923="","",SUM($I$5:I923))</f>
        <v/>
      </c>
      <c r="AY923" s="43" t="str">
        <f t="shared" si="290"/>
        <v/>
      </c>
      <c r="AZ923" s="43" t="e">
        <f t="shared" si="291"/>
        <v>#N/A</v>
      </c>
      <c r="BA923" s="43" t="e">
        <f>IF(BA922&lt;'Retirement Calculator'!$B$68,BA922+1,NA())</f>
        <v>#N/A</v>
      </c>
      <c r="BB923" s="45" t="str">
        <f>IF(ISERROR(BA923),"",IF(AY923=AY922+1,BB922*(1+'Retirement Calculator'!$B$67),BB922))</f>
        <v/>
      </c>
      <c r="BC923" s="43" t="e">
        <f>IF(ISERROR(BB923),"",FV((1+'Retirement Calculator'!$B$58)^(1/12)-1,BA923,-BB923,,0))</f>
        <v>#N/A</v>
      </c>
      <c r="BD923" s="47" t="e">
        <f>SUM($AJ$5:BB923)</f>
        <v>#N/A</v>
      </c>
      <c r="BF923" s="43" t="str">
        <f>IF(O923="","",SUM($O$5:O923))</f>
        <v/>
      </c>
      <c r="BH923" s="43" t="str">
        <f t="shared" si="292"/>
        <v/>
      </c>
      <c r="BI923" s="43" t="e">
        <f t="shared" si="293"/>
        <v>#N/A</v>
      </c>
      <c r="BJ923" s="43" t="e">
        <f>IF(BJ922&lt;'Retirement Calculator'!$B$68,BJ922+1,NA())</f>
        <v>#N/A</v>
      </c>
      <c r="BM923" s="43" t="str">
        <f t="shared" si="294"/>
        <v/>
      </c>
      <c r="BN923" s="43" t="e">
        <f t="shared" si="295"/>
        <v>#N/A</v>
      </c>
      <c r="BO923" s="43" t="e">
        <f>IF(BO922&lt;'Retirement Calculator'!$B$68,BO922+1,NA())</f>
        <v>#N/A</v>
      </c>
      <c r="BR923" s="43" t="str">
        <f t="shared" si="296"/>
        <v/>
      </c>
      <c r="BS923" s="43" t="e">
        <f t="shared" si="297"/>
        <v>#N/A</v>
      </c>
      <c r="BT923" s="43" t="e">
        <f>IF(BT922&lt;'Retirement Calculator'!$B$68,BT922+1,NA())</f>
        <v>#N/A</v>
      </c>
      <c r="BW923" s="43" t="str">
        <f t="shared" si="298"/>
        <v/>
      </c>
      <c r="BX923" s="43" t="e">
        <f t="shared" si="299"/>
        <v>#N/A</v>
      </c>
      <c r="BY923" s="43" t="e">
        <f>IF(BY922&lt;'Retirement Calculator'!$B$68,BY922+1,NA())</f>
        <v>#N/A</v>
      </c>
    </row>
    <row r="924" spans="1:77">
      <c r="A924" s="44"/>
      <c r="B924" s="12" t="e">
        <f xml:space="preserve"> IF(ISERROR(F924),NA(),AI924)</f>
        <v>#N/A</v>
      </c>
      <c r="C924" s="71"/>
      <c r="D924" s="104"/>
      <c r="E924" s="99"/>
      <c r="F924" s="102" t="e">
        <f t="shared" si="283"/>
        <v>#N/A</v>
      </c>
      <c r="G924" s="103" t="str">
        <f>IF(D924="","",(D924+G923)*(1+((1+'Retirement Calculator'!$B$56)^(1/12)-1)))</f>
        <v/>
      </c>
      <c r="H924" s="55" t="str">
        <f>IF(C924="","",FV((1+'Retirement Calculator'!$B$56)^(1/12)-1,AI924,-C924,,0))</f>
        <v/>
      </c>
      <c r="I924" s="71"/>
      <c r="J924" s="99"/>
      <c r="K924" s="99"/>
      <c r="L924" s="102" t="e">
        <f t="shared" si="284"/>
        <v>#N/A</v>
      </c>
      <c r="M924" s="12" t="str">
        <f>IF(I924="","",FV((1+'Retirement Calculator'!$B$57)^(1/12)-1,AR924,-I924,,0))</f>
        <v/>
      </c>
      <c r="N924" s="12" t="str">
        <f>IF(J924="","",(J924+N923)*(1+((1+'Retirement Calculator'!$B$57)^(1/12)-1)))</f>
        <v/>
      </c>
      <c r="O924" s="71"/>
      <c r="P924" s="71"/>
      <c r="Q924" s="99"/>
      <c r="R924" s="69" t="e">
        <f t="shared" si="285"/>
        <v>#N/A</v>
      </c>
      <c r="S924" s="12" t="str">
        <f>IF(O924="","",FV((1+'Retirement Calculator'!$B$58)^(1/12)-1,BA924,-O924,,0))</f>
        <v/>
      </c>
      <c r="T924" s="43" t="str">
        <f>IF(P924="","",(P924+T923)*(1+((1+'Retirement Calculator'!$B$58)^(1/12)-1)))</f>
        <v/>
      </c>
      <c r="U924" s="71"/>
      <c r="V924" s="99"/>
      <c r="W924" s="108" t="str">
        <f>IF(U924="","",(U924+W923)*(1+((1+'Retirement Calculator'!$C$65)^(1/12)-1)))</f>
        <v/>
      </c>
      <c r="X924" s="73">
        <f t="shared" si="280"/>
        <v>0</v>
      </c>
      <c r="Y924" s="83" t="str">
        <f>IF(ISERROR(B924),"",SUM($X$5:X924))</f>
        <v/>
      </c>
      <c r="Z924" s="73">
        <f t="shared" si="281"/>
        <v>0</v>
      </c>
      <c r="AA924" s="83" t="str">
        <f>IF(ISERROR(B924),"",IF(Z924=0,NA(),SUM($Z$5:Z924)))</f>
        <v/>
      </c>
      <c r="AB924" s="83">
        <f t="shared" si="282"/>
        <v>0</v>
      </c>
      <c r="AC924" s="83" t="str">
        <f>IF(ISERROR(B924),"",IF(AB924=0,NA(),SUM($AB$5:AB924)))</f>
        <v/>
      </c>
      <c r="AD924" s="68" t="str">
        <f>IF(ISERROR(AI924),"",IF(AG924=AG923+1,AD923*(1+'Retirement Calculator'!$B$6),AD923))</f>
        <v/>
      </c>
      <c r="AE924" s="135"/>
      <c r="AF924" s="83" t="str">
        <f>IF(AE924="","",NPER((1+'Retirement Calculator'!$B$15)/(1+'Retirement Calculator'!$B$14)-1,-12*AE924,AA924,,1))</f>
        <v/>
      </c>
      <c r="AG924" s="129" t="str">
        <f t="shared" si="286"/>
        <v/>
      </c>
      <c r="AH924" s="43" t="e">
        <f t="shared" si="287"/>
        <v>#N/A</v>
      </c>
      <c r="AI924" s="43" t="e">
        <f>IF(AI923&lt;'Retirement Calculator'!$B$68,AI923+1,NA())</f>
        <v>#N/A</v>
      </c>
      <c r="AJ924" s="47" t="str">
        <f>IF(ISERROR(AI924),"",IF(AG924=AG923+1,AJ923*(1+'Retirement Calculator'!$B$67),AJ923))</f>
        <v/>
      </c>
      <c r="AK924" s="43" t="e">
        <f>IF(ISERROR(AJ924),"",FV((1+'Retirement Calculator'!$B$56)^(1/12)-1,AI924,-AJ924,,0))</f>
        <v>#N/A</v>
      </c>
      <c r="AL924" s="47">
        <f>SUM($AJ$5:AJ924)</f>
        <v>15743347.467671828</v>
      </c>
      <c r="AN924" s="43" t="str">
        <f>IF(C924="","",SUM($C$5:C924))</f>
        <v/>
      </c>
      <c r="AP924" s="43" t="str">
        <f t="shared" si="288"/>
        <v/>
      </c>
      <c r="AQ924" s="43" t="e">
        <f t="shared" si="289"/>
        <v>#N/A</v>
      </c>
      <c r="AR924" s="43" t="e">
        <f>IF(AR923&lt;'Retirement Calculator'!$B$68,AR923+1,NA())</f>
        <v>#N/A</v>
      </c>
      <c r="AS924" s="45" t="str">
        <f>IF(ISERROR(AR924),"",IF(AP924=AP923+1,AS923*(1+'Retirement Calculator'!$B$67),AS923))</f>
        <v/>
      </c>
      <c r="AT924" s="43" t="e">
        <f>IF(ISERROR(AS924),"",FV((1+'Retirement Calculator'!$B$57)^(1/12)-1,AR924,-AS924,,0))</f>
        <v>#N/A</v>
      </c>
      <c r="AU924" s="47" t="e">
        <f>SUM($AJ$5:AS924)</f>
        <v>#N/A</v>
      </c>
      <c r="AW924" s="43" t="str">
        <f>IF(I924="","",SUM($I$5:I924))</f>
        <v/>
      </c>
      <c r="AY924" s="43" t="str">
        <f t="shared" si="290"/>
        <v/>
      </c>
      <c r="AZ924" s="43" t="e">
        <f t="shared" si="291"/>
        <v>#N/A</v>
      </c>
      <c r="BA924" s="43" t="e">
        <f>IF(BA923&lt;'Retirement Calculator'!$B$68,BA923+1,NA())</f>
        <v>#N/A</v>
      </c>
      <c r="BB924" s="45" t="str">
        <f>IF(ISERROR(BA924),"",IF(AY924=AY923+1,BB923*(1+'Retirement Calculator'!$B$67),BB923))</f>
        <v/>
      </c>
      <c r="BC924" s="43" t="e">
        <f>IF(ISERROR(BB924),"",FV((1+'Retirement Calculator'!$B$58)^(1/12)-1,BA924,-BB924,,0))</f>
        <v>#N/A</v>
      </c>
      <c r="BD924" s="47" t="e">
        <f>SUM($AJ$5:BB924)</f>
        <v>#N/A</v>
      </c>
      <c r="BF924" s="43" t="str">
        <f>IF(O924="","",SUM($O$5:O924))</f>
        <v/>
      </c>
      <c r="BH924" s="43" t="str">
        <f t="shared" si="292"/>
        <v/>
      </c>
      <c r="BI924" s="43" t="e">
        <f t="shared" si="293"/>
        <v>#N/A</v>
      </c>
      <c r="BJ924" s="43" t="e">
        <f>IF(BJ923&lt;'Retirement Calculator'!$B$68,BJ923+1,NA())</f>
        <v>#N/A</v>
      </c>
      <c r="BM924" s="43" t="str">
        <f t="shared" si="294"/>
        <v/>
      </c>
      <c r="BN924" s="43" t="e">
        <f t="shared" si="295"/>
        <v>#N/A</v>
      </c>
      <c r="BO924" s="43" t="e">
        <f>IF(BO923&lt;'Retirement Calculator'!$B$68,BO923+1,NA())</f>
        <v>#N/A</v>
      </c>
      <c r="BR924" s="43" t="str">
        <f t="shared" si="296"/>
        <v/>
      </c>
      <c r="BS924" s="43" t="e">
        <f t="shared" si="297"/>
        <v>#N/A</v>
      </c>
      <c r="BT924" s="43" t="e">
        <f>IF(BT923&lt;'Retirement Calculator'!$B$68,BT923+1,NA())</f>
        <v>#N/A</v>
      </c>
      <c r="BW924" s="43" t="str">
        <f t="shared" si="298"/>
        <v/>
      </c>
      <c r="BX924" s="43" t="e">
        <f t="shared" si="299"/>
        <v>#N/A</v>
      </c>
      <c r="BY924" s="43" t="e">
        <f>IF(BY923&lt;'Retirement Calculator'!$B$68,BY923+1,NA())</f>
        <v>#N/A</v>
      </c>
    </row>
    <row r="925" spans="1:77">
      <c r="A925" s="44"/>
      <c r="B925" s="12" t="e">
        <f xml:space="preserve"> IF(ISERROR(F925),NA(),AI925)</f>
        <v>#N/A</v>
      </c>
      <c r="C925" s="71"/>
      <c r="D925" s="104"/>
      <c r="E925" s="99"/>
      <c r="F925" s="102" t="e">
        <f t="shared" si="283"/>
        <v>#N/A</v>
      </c>
      <c r="G925" s="103" t="str">
        <f>IF(D925="","",(D925+G924)*(1+((1+'Retirement Calculator'!$B$56)^(1/12)-1)))</f>
        <v/>
      </c>
      <c r="H925" s="55" t="str">
        <f>IF(C925="","",FV((1+'Retirement Calculator'!$B$56)^(1/12)-1,AI925,-C925,,0))</f>
        <v/>
      </c>
      <c r="I925" s="71"/>
      <c r="J925" s="99"/>
      <c r="K925" s="99"/>
      <c r="L925" s="102" t="e">
        <f t="shared" si="284"/>
        <v>#N/A</v>
      </c>
      <c r="M925" s="12" t="str">
        <f>IF(I925="","",FV((1+'Retirement Calculator'!$B$57)^(1/12)-1,AR925,-I925,,0))</f>
        <v/>
      </c>
      <c r="N925" s="12" t="str">
        <f>IF(J925="","",(J925+N924)*(1+((1+'Retirement Calculator'!$B$57)^(1/12)-1)))</f>
        <v/>
      </c>
      <c r="O925" s="71"/>
      <c r="P925" s="71"/>
      <c r="Q925" s="99"/>
      <c r="R925" s="69" t="e">
        <f t="shared" si="285"/>
        <v>#N/A</v>
      </c>
      <c r="S925" s="12" t="str">
        <f>IF(O925="","",FV((1+'Retirement Calculator'!$B$58)^(1/12)-1,BA925,-O925,,0))</f>
        <v/>
      </c>
      <c r="T925" s="43" t="str">
        <f>IF(P925="","",(P925+T924)*(1+((1+'Retirement Calculator'!$B$58)^(1/12)-1)))</f>
        <v/>
      </c>
      <c r="U925" s="71"/>
      <c r="V925" s="99"/>
      <c r="W925" s="108" t="str">
        <f>IF(U925="","",(U925+W924)*(1+((1+'Retirement Calculator'!$C$65)^(1/12)-1)))</f>
        <v/>
      </c>
      <c r="X925" s="73">
        <f t="shared" si="280"/>
        <v>0</v>
      </c>
      <c r="Y925" s="83" t="str">
        <f>IF(ISERROR(B925),"",SUM($X$5:X925))</f>
        <v/>
      </c>
      <c r="Z925" s="73">
        <f t="shared" si="281"/>
        <v>0</v>
      </c>
      <c r="AA925" s="83" t="str">
        <f>IF(ISERROR(B925),"",IF(Z925=0,NA(),SUM($Z$5:Z925)))</f>
        <v/>
      </c>
      <c r="AB925" s="83">
        <f t="shared" si="282"/>
        <v>0</v>
      </c>
      <c r="AC925" s="83" t="str">
        <f>IF(ISERROR(B925),"",IF(AB925=0,NA(),SUM($AB$5:AB925)))</f>
        <v/>
      </c>
      <c r="AD925" s="68" t="str">
        <f>IF(ISERROR(AI925),"",IF(AG925=AG924+1,AD924*(1+'Retirement Calculator'!$B$6),AD924))</f>
        <v/>
      </c>
      <c r="AE925" s="135"/>
      <c r="AF925" s="83" t="str">
        <f>IF(AE925="","",NPER((1+'Retirement Calculator'!$B$15)/(1+'Retirement Calculator'!$B$14)-1,-12*AE925,AA925,,1))</f>
        <v/>
      </c>
      <c r="AG925" s="129" t="str">
        <f t="shared" si="286"/>
        <v/>
      </c>
      <c r="AH925" s="43" t="e">
        <f t="shared" si="287"/>
        <v>#N/A</v>
      </c>
      <c r="AI925" s="43" t="e">
        <f>IF(AI924&lt;'Retirement Calculator'!$B$68,AI924+1,NA())</f>
        <v>#N/A</v>
      </c>
      <c r="AJ925" s="47" t="str">
        <f>IF(ISERROR(AI925),"",IF(AG925=AG924+1,AJ924*(1+'Retirement Calculator'!$B$67),AJ924))</f>
        <v/>
      </c>
      <c r="AK925" s="43" t="e">
        <f>IF(ISERROR(AJ925),"",FV((1+'Retirement Calculator'!$B$56)^(1/12)-1,AI925,-AJ925,,0))</f>
        <v>#N/A</v>
      </c>
      <c r="AL925" s="47">
        <f>SUM($AJ$5:AJ925)</f>
        <v>15743347.467671828</v>
      </c>
      <c r="AN925" s="43" t="str">
        <f>IF(C925="","",SUM($C$5:C925))</f>
        <v/>
      </c>
      <c r="AP925" s="43" t="str">
        <f t="shared" si="288"/>
        <v/>
      </c>
      <c r="AQ925" s="43" t="e">
        <f t="shared" si="289"/>
        <v>#N/A</v>
      </c>
      <c r="AR925" s="43" t="e">
        <f>IF(AR924&lt;'Retirement Calculator'!$B$68,AR924+1,NA())</f>
        <v>#N/A</v>
      </c>
      <c r="AS925" s="45" t="str">
        <f>IF(ISERROR(AR925),"",IF(AP925=AP924+1,AS924*(1+'Retirement Calculator'!$B$67),AS924))</f>
        <v/>
      </c>
      <c r="AT925" s="43" t="e">
        <f>IF(ISERROR(AS925),"",FV((1+'Retirement Calculator'!$B$57)^(1/12)-1,AR925,-AS925,,0))</f>
        <v>#N/A</v>
      </c>
      <c r="AU925" s="47" t="e">
        <f>SUM($AJ$5:AS925)</f>
        <v>#N/A</v>
      </c>
      <c r="AW925" s="43" t="str">
        <f>IF(I925="","",SUM($I$5:I925))</f>
        <v/>
      </c>
      <c r="AY925" s="43" t="str">
        <f t="shared" si="290"/>
        <v/>
      </c>
      <c r="AZ925" s="43" t="e">
        <f t="shared" si="291"/>
        <v>#N/A</v>
      </c>
      <c r="BA925" s="43" t="e">
        <f>IF(BA924&lt;'Retirement Calculator'!$B$68,BA924+1,NA())</f>
        <v>#N/A</v>
      </c>
      <c r="BB925" s="45" t="str">
        <f>IF(ISERROR(BA925),"",IF(AY925=AY924+1,BB924*(1+'Retirement Calculator'!$B$67),BB924))</f>
        <v/>
      </c>
      <c r="BC925" s="43" t="e">
        <f>IF(ISERROR(BB925),"",FV((1+'Retirement Calculator'!$B$58)^(1/12)-1,BA925,-BB925,,0))</f>
        <v>#N/A</v>
      </c>
      <c r="BD925" s="47" t="e">
        <f>SUM($AJ$5:BB925)</f>
        <v>#N/A</v>
      </c>
      <c r="BF925" s="43" t="str">
        <f>IF(O925="","",SUM($O$5:O925))</f>
        <v/>
      </c>
      <c r="BH925" s="43" t="str">
        <f t="shared" si="292"/>
        <v/>
      </c>
      <c r="BI925" s="43" t="e">
        <f t="shared" si="293"/>
        <v>#N/A</v>
      </c>
      <c r="BJ925" s="43" t="e">
        <f>IF(BJ924&lt;'Retirement Calculator'!$B$68,BJ924+1,NA())</f>
        <v>#N/A</v>
      </c>
      <c r="BM925" s="43" t="str">
        <f t="shared" si="294"/>
        <v/>
      </c>
      <c r="BN925" s="43" t="e">
        <f t="shared" si="295"/>
        <v>#N/A</v>
      </c>
      <c r="BO925" s="43" t="e">
        <f>IF(BO924&lt;'Retirement Calculator'!$B$68,BO924+1,NA())</f>
        <v>#N/A</v>
      </c>
      <c r="BR925" s="43" t="str">
        <f t="shared" si="296"/>
        <v/>
      </c>
      <c r="BS925" s="43" t="e">
        <f t="shared" si="297"/>
        <v>#N/A</v>
      </c>
      <c r="BT925" s="43" t="e">
        <f>IF(BT924&lt;'Retirement Calculator'!$B$68,BT924+1,NA())</f>
        <v>#N/A</v>
      </c>
      <c r="BW925" s="43" t="str">
        <f t="shared" si="298"/>
        <v/>
      </c>
      <c r="BX925" s="43" t="e">
        <f t="shared" si="299"/>
        <v>#N/A</v>
      </c>
      <c r="BY925" s="43" t="e">
        <f>IF(BY924&lt;'Retirement Calculator'!$B$68,BY924+1,NA())</f>
        <v>#N/A</v>
      </c>
    </row>
    <row r="926" spans="1:77">
      <c r="A926" s="44"/>
      <c r="B926" s="12" t="e">
        <f xml:space="preserve"> IF(ISERROR(F926),NA(),AI926)</f>
        <v>#N/A</v>
      </c>
      <c r="C926" s="71"/>
      <c r="D926" s="104"/>
      <c r="E926" s="99"/>
      <c r="F926" s="102" t="e">
        <f t="shared" si="283"/>
        <v>#N/A</v>
      </c>
      <c r="G926" s="103" t="str">
        <f>IF(D926="","",(D926+G925)*(1+((1+'Retirement Calculator'!$B$56)^(1/12)-1)))</f>
        <v/>
      </c>
      <c r="H926" s="55" t="str">
        <f>IF(C926="","",FV((1+'Retirement Calculator'!$B$56)^(1/12)-1,AI926,-C926,,0))</f>
        <v/>
      </c>
      <c r="I926" s="71"/>
      <c r="J926" s="99"/>
      <c r="K926" s="99"/>
      <c r="L926" s="102" t="e">
        <f t="shared" si="284"/>
        <v>#N/A</v>
      </c>
      <c r="M926" s="12" t="str">
        <f>IF(I926="","",FV((1+'Retirement Calculator'!$B$57)^(1/12)-1,AR926,-I926,,0))</f>
        <v/>
      </c>
      <c r="N926" s="12" t="str">
        <f>IF(J926="","",(J926+N925)*(1+((1+'Retirement Calculator'!$B$57)^(1/12)-1)))</f>
        <v/>
      </c>
      <c r="O926" s="71"/>
      <c r="P926" s="71"/>
      <c r="Q926" s="99"/>
      <c r="R926" s="69" t="e">
        <f t="shared" si="285"/>
        <v>#N/A</v>
      </c>
      <c r="S926" s="12" t="str">
        <f>IF(O926="","",FV((1+'Retirement Calculator'!$B$58)^(1/12)-1,BA926,-O926,,0))</f>
        <v/>
      </c>
      <c r="T926" s="43" t="str">
        <f>IF(P926="","",(P926+T925)*(1+((1+'Retirement Calculator'!$B$58)^(1/12)-1)))</f>
        <v/>
      </c>
      <c r="U926" s="71"/>
      <c r="V926" s="99"/>
      <c r="W926" s="108" t="str">
        <f>IF(U926="","",(U926+W925)*(1+((1+'Retirement Calculator'!$C$65)^(1/12)-1)))</f>
        <v/>
      </c>
      <c r="X926" s="73">
        <f t="shared" si="280"/>
        <v>0</v>
      </c>
      <c r="Y926" s="83" t="str">
        <f>IF(ISERROR(B926),"",SUM($X$5:X926))</f>
        <v/>
      </c>
      <c r="Z926" s="73">
        <f t="shared" si="281"/>
        <v>0</v>
      </c>
      <c r="AA926" s="83" t="str">
        <f>IF(ISERROR(B926),"",IF(Z926=0,NA(),SUM($Z$5:Z926)))</f>
        <v/>
      </c>
      <c r="AB926" s="83">
        <f t="shared" si="282"/>
        <v>0</v>
      </c>
      <c r="AC926" s="83" t="str">
        <f>IF(ISERROR(B926),"",IF(AB926=0,NA(),SUM($AB$5:AB926)))</f>
        <v/>
      </c>
      <c r="AD926" s="68" t="str">
        <f>IF(ISERROR(AI926),"",IF(AG926=AG925+1,AD925*(1+'Retirement Calculator'!$B$6),AD925))</f>
        <v/>
      </c>
      <c r="AE926" s="135"/>
      <c r="AF926" s="83" t="str">
        <f>IF(AE926="","",NPER((1+'Retirement Calculator'!$B$15)/(1+'Retirement Calculator'!$B$14)-1,-12*AE926,AA926,,1))</f>
        <v/>
      </c>
      <c r="AG926" s="129" t="str">
        <f t="shared" si="286"/>
        <v/>
      </c>
      <c r="AH926" s="43" t="e">
        <f t="shared" si="287"/>
        <v>#N/A</v>
      </c>
      <c r="AI926" s="43" t="e">
        <f>IF(AI925&lt;'Retirement Calculator'!$B$68,AI925+1,NA())</f>
        <v>#N/A</v>
      </c>
      <c r="AJ926" s="47" t="str">
        <f>IF(ISERROR(AI926),"",IF(AG926=AG925+1,AJ925*(1+'Retirement Calculator'!$B$67),AJ925))</f>
        <v/>
      </c>
      <c r="AK926" s="43" t="e">
        <f>IF(ISERROR(AJ926),"",FV((1+'Retirement Calculator'!$B$56)^(1/12)-1,AI926,-AJ926,,0))</f>
        <v>#N/A</v>
      </c>
      <c r="AL926" s="47">
        <f>SUM($AJ$5:AJ926)</f>
        <v>15743347.467671828</v>
      </c>
      <c r="AN926" s="43" t="str">
        <f>IF(C926="","",SUM($C$5:C926))</f>
        <v/>
      </c>
      <c r="AP926" s="43" t="str">
        <f t="shared" si="288"/>
        <v/>
      </c>
      <c r="AQ926" s="43" t="e">
        <f t="shared" si="289"/>
        <v>#N/A</v>
      </c>
      <c r="AR926" s="43" t="e">
        <f>IF(AR925&lt;'Retirement Calculator'!$B$68,AR925+1,NA())</f>
        <v>#N/A</v>
      </c>
      <c r="AS926" s="45" t="str">
        <f>IF(ISERROR(AR926),"",IF(AP926=AP925+1,AS925*(1+'Retirement Calculator'!$B$67),AS925))</f>
        <v/>
      </c>
      <c r="AT926" s="43" t="e">
        <f>IF(ISERROR(AS926),"",FV((1+'Retirement Calculator'!$B$57)^(1/12)-1,AR926,-AS926,,0))</f>
        <v>#N/A</v>
      </c>
      <c r="AU926" s="47" t="e">
        <f>SUM($AJ$5:AS926)</f>
        <v>#N/A</v>
      </c>
      <c r="AW926" s="43" t="str">
        <f>IF(I926="","",SUM($I$5:I926))</f>
        <v/>
      </c>
      <c r="AY926" s="43" t="str">
        <f t="shared" si="290"/>
        <v/>
      </c>
      <c r="AZ926" s="43" t="e">
        <f t="shared" si="291"/>
        <v>#N/A</v>
      </c>
      <c r="BA926" s="43" t="e">
        <f>IF(BA925&lt;'Retirement Calculator'!$B$68,BA925+1,NA())</f>
        <v>#N/A</v>
      </c>
      <c r="BB926" s="45" t="str">
        <f>IF(ISERROR(BA926),"",IF(AY926=AY925+1,BB925*(1+'Retirement Calculator'!$B$67),BB925))</f>
        <v/>
      </c>
      <c r="BC926" s="43" t="e">
        <f>IF(ISERROR(BB926),"",FV((1+'Retirement Calculator'!$B$58)^(1/12)-1,BA926,-BB926,,0))</f>
        <v>#N/A</v>
      </c>
      <c r="BD926" s="47" t="e">
        <f>SUM($AJ$5:BB926)</f>
        <v>#N/A</v>
      </c>
      <c r="BF926" s="43" t="str">
        <f>IF(O926="","",SUM($O$5:O926))</f>
        <v/>
      </c>
      <c r="BH926" s="43" t="str">
        <f t="shared" si="292"/>
        <v/>
      </c>
      <c r="BI926" s="43" t="e">
        <f t="shared" si="293"/>
        <v>#N/A</v>
      </c>
      <c r="BJ926" s="43" t="e">
        <f>IF(BJ925&lt;'Retirement Calculator'!$B$68,BJ925+1,NA())</f>
        <v>#N/A</v>
      </c>
      <c r="BM926" s="43" t="str">
        <f t="shared" si="294"/>
        <v/>
      </c>
      <c r="BN926" s="43" t="e">
        <f t="shared" si="295"/>
        <v>#N/A</v>
      </c>
      <c r="BO926" s="43" t="e">
        <f>IF(BO925&lt;'Retirement Calculator'!$B$68,BO925+1,NA())</f>
        <v>#N/A</v>
      </c>
      <c r="BR926" s="43" t="str">
        <f t="shared" si="296"/>
        <v/>
      </c>
      <c r="BS926" s="43" t="e">
        <f t="shared" si="297"/>
        <v>#N/A</v>
      </c>
      <c r="BT926" s="43" t="e">
        <f>IF(BT925&lt;'Retirement Calculator'!$B$68,BT925+1,NA())</f>
        <v>#N/A</v>
      </c>
      <c r="BW926" s="43" t="str">
        <f t="shared" si="298"/>
        <v/>
      </c>
      <c r="BX926" s="43" t="e">
        <f t="shared" si="299"/>
        <v>#N/A</v>
      </c>
      <c r="BY926" s="43" t="e">
        <f>IF(BY925&lt;'Retirement Calculator'!$B$68,BY925+1,NA())</f>
        <v>#N/A</v>
      </c>
    </row>
    <row r="927" spans="1:77">
      <c r="A927" s="44"/>
      <c r="B927" s="12" t="e">
        <f xml:space="preserve"> IF(ISERROR(F927),NA(),AI927)</f>
        <v>#N/A</v>
      </c>
      <c r="C927" s="71"/>
      <c r="D927" s="104"/>
      <c r="E927" s="99"/>
      <c r="F927" s="102" t="e">
        <f t="shared" si="283"/>
        <v>#N/A</v>
      </c>
      <c r="G927" s="103" t="str">
        <f>IF(D927="","",(D927+G926)*(1+((1+'Retirement Calculator'!$B$56)^(1/12)-1)))</f>
        <v/>
      </c>
      <c r="H927" s="55" t="str">
        <f>IF(C927="","",FV((1+'Retirement Calculator'!$B$56)^(1/12)-1,AI927,-C927,,0))</f>
        <v/>
      </c>
      <c r="I927" s="71"/>
      <c r="J927" s="99"/>
      <c r="K927" s="99"/>
      <c r="L927" s="102" t="e">
        <f t="shared" si="284"/>
        <v>#N/A</v>
      </c>
      <c r="M927" s="12" t="str">
        <f>IF(I927="","",FV((1+'Retirement Calculator'!$B$57)^(1/12)-1,AR927,-I927,,0))</f>
        <v/>
      </c>
      <c r="N927" s="12" t="str">
        <f>IF(J927="","",(J927+N926)*(1+((1+'Retirement Calculator'!$B$57)^(1/12)-1)))</f>
        <v/>
      </c>
      <c r="O927" s="71"/>
      <c r="P927" s="71"/>
      <c r="Q927" s="99"/>
      <c r="R927" s="69" t="e">
        <f t="shared" si="285"/>
        <v>#N/A</v>
      </c>
      <c r="S927" s="12" t="str">
        <f>IF(O927="","",FV((1+'Retirement Calculator'!$B$58)^(1/12)-1,BA927,-O927,,0))</f>
        <v/>
      </c>
      <c r="T927" s="43" t="str">
        <f>IF(P927="","",(P927+T926)*(1+((1+'Retirement Calculator'!$B$58)^(1/12)-1)))</f>
        <v/>
      </c>
      <c r="U927" s="71"/>
      <c r="V927" s="99"/>
      <c r="W927" s="108" t="str">
        <f>IF(U927="","",(U927+W926)*(1+((1+'Retirement Calculator'!$C$65)^(1/12)-1)))</f>
        <v/>
      </c>
      <c r="X927" s="73">
        <f t="shared" si="280"/>
        <v>0</v>
      </c>
      <c r="Y927" s="83" t="str">
        <f>IF(ISERROR(B927),"",SUM($X$5:X927))</f>
        <v/>
      </c>
      <c r="Z927" s="73">
        <f t="shared" si="281"/>
        <v>0</v>
      </c>
      <c r="AA927" s="83" t="str">
        <f>IF(ISERROR(B927),"",IF(Z927=0,NA(),SUM($Z$5:Z927)))</f>
        <v/>
      </c>
      <c r="AB927" s="83">
        <f t="shared" si="282"/>
        <v>0</v>
      </c>
      <c r="AC927" s="83" t="str">
        <f>IF(ISERROR(B927),"",IF(AB927=0,NA(),SUM($AB$5:AB927)))</f>
        <v/>
      </c>
      <c r="AD927" s="68" t="str">
        <f>IF(ISERROR(AI927),"",IF(AG927=AG926+1,AD926*(1+'Retirement Calculator'!$B$6),AD926))</f>
        <v/>
      </c>
      <c r="AE927" s="135"/>
      <c r="AF927" s="83" t="str">
        <f>IF(AE927="","",NPER((1+'Retirement Calculator'!$B$15)/(1+'Retirement Calculator'!$B$14)-1,-12*AE927,AA927,,1))</f>
        <v/>
      </c>
      <c r="AG927" s="129" t="str">
        <f t="shared" si="286"/>
        <v/>
      </c>
      <c r="AH927" s="43" t="e">
        <f t="shared" si="287"/>
        <v>#N/A</v>
      </c>
      <c r="AI927" s="43" t="e">
        <f>IF(AI926&lt;'Retirement Calculator'!$B$68,AI926+1,NA())</f>
        <v>#N/A</v>
      </c>
      <c r="AJ927" s="47" t="str">
        <f>IF(ISERROR(AI927),"",IF(AG927=AG926+1,AJ926*(1+'Retirement Calculator'!$B$67),AJ926))</f>
        <v/>
      </c>
      <c r="AK927" s="43" t="e">
        <f>IF(ISERROR(AJ927),"",FV((1+'Retirement Calculator'!$B$56)^(1/12)-1,AI927,-AJ927,,0))</f>
        <v>#N/A</v>
      </c>
      <c r="AL927" s="47">
        <f>SUM($AJ$5:AJ927)</f>
        <v>15743347.467671828</v>
      </c>
      <c r="AN927" s="43" t="str">
        <f>IF(C927="","",SUM($C$5:C927))</f>
        <v/>
      </c>
      <c r="AP927" s="43" t="str">
        <f t="shared" si="288"/>
        <v/>
      </c>
      <c r="AQ927" s="43" t="e">
        <f t="shared" si="289"/>
        <v>#N/A</v>
      </c>
      <c r="AR927" s="43" t="e">
        <f>IF(AR926&lt;'Retirement Calculator'!$B$68,AR926+1,NA())</f>
        <v>#N/A</v>
      </c>
      <c r="AS927" s="45" t="str">
        <f>IF(ISERROR(AR927),"",IF(AP927=AP926+1,AS926*(1+'Retirement Calculator'!$B$67),AS926))</f>
        <v/>
      </c>
      <c r="AT927" s="43" t="e">
        <f>IF(ISERROR(AS927),"",FV((1+'Retirement Calculator'!$B$57)^(1/12)-1,AR927,-AS927,,0))</f>
        <v>#N/A</v>
      </c>
      <c r="AU927" s="47" t="e">
        <f>SUM($AJ$5:AS927)</f>
        <v>#N/A</v>
      </c>
      <c r="AW927" s="43" t="str">
        <f>IF(I927="","",SUM($I$5:I927))</f>
        <v/>
      </c>
      <c r="AY927" s="43" t="str">
        <f t="shared" si="290"/>
        <v/>
      </c>
      <c r="AZ927" s="43" t="e">
        <f t="shared" si="291"/>
        <v>#N/A</v>
      </c>
      <c r="BA927" s="43" t="e">
        <f>IF(BA926&lt;'Retirement Calculator'!$B$68,BA926+1,NA())</f>
        <v>#N/A</v>
      </c>
      <c r="BB927" s="45" t="str">
        <f>IF(ISERROR(BA927),"",IF(AY927=AY926+1,BB926*(1+'Retirement Calculator'!$B$67),BB926))</f>
        <v/>
      </c>
      <c r="BC927" s="43" t="e">
        <f>IF(ISERROR(BB927),"",FV((1+'Retirement Calculator'!$B$58)^(1/12)-1,BA927,-BB927,,0))</f>
        <v>#N/A</v>
      </c>
      <c r="BD927" s="47" t="e">
        <f>SUM($AJ$5:BB927)</f>
        <v>#N/A</v>
      </c>
      <c r="BF927" s="43" t="str">
        <f>IF(O927="","",SUM($O$5:O927))</f>
        <v/>
      </c>
      <c r="BH927" s="43" t="str">
        <f t="shared" si="292"/>
        <v/>
      </c>
      <c r="BI927" s="43" t="e">
        <f t="shared" si="293"/>
        <v>#N/A</v>
      </c>
      <c r="BJ927" s="43" t="e">
        <f>IF(BJ926&lt;'Retirement Calculator'!$B$68,BJ926+1,NA())</f>
        <v>#N/A</v>
      </c>
      <c r="BM927" s="43" t="str">
        <f t="shared" si="294"/>
        <v/>
      </c>
      <c r="BN927" s="43" t="e">
        <f t="shared" si="295"/>
        <v>#N/A</v>
      </c>
      <c r="BO927" s="43" t="e">
        <f>IF(BO926&lt;'Retirement Calculator'!$B$68,BO926+1,NA())</f>
        <v>#N/A</v>
      </c>
      <c r="BR927" s="43" t="str">
        <f t="shared" si="296"/>
        <v/>
      </c>
      <c r="BS927" s="43" t="e">
        <f t="shared" si="297"/>
        <v>#N/A</v>
      </c>
      <c r="BT927" s="43" t="e">
        <f>IF(BT926&lt;'Retirement Calculator'!$B$68,BT926+1,NA())</f>
        <v>#N/A</v>
      </c>
      <c r="BW927" s="43" t="str">
        <f t="shared" si="298"/>
        <v/>
      </c>
      <c r="BX927" s="43" t="e">
        <f t="shared" si="299"/>
        <v>#N/A</v>
      </c>
      <c r="BY927" s="43" t="e">
        <f>IF(BY926&lt;'Retirement Calculator'!$B$68,BY926+1,NA())</f>
        <v>#N/A</v>
      </c>
    </row>
    <row r="928" spans="1:77">
      <c r="A928" s="44"/>
      <c r="B928" s="12" t="e">
        <f xml:space="preserve"> IF(ISERROR(F928),NA(),AI928)</f>
        <v>#N/A</v>
      </c>
      <c r="C928" s="71"/>
      <c r="D928" s="104"/>
      <c r="E928" s="99"/>
      <c r="F928" s="102" t="e">
        <f t="shared" si="283"/>
        <v>#N/A</v>
      </c>
      <c r="G928" s="103" t="str">
        <f>IF(D928="","",(D928+G927)*(1+((1+'Retirement Calculator'!$B$56)^(1/12)-1)))</f>
        <v/>
      </c>
      <c r="H928" s="55" t="str">
        <f>IF(C928="","",FV((1+'Retirement Calculator'!$B$56)^(1/12)-1,AI928,-C928,,0))</f>
        <v/>
      </c>
      <c r="I928" s="71"/>
      <c r="J928" s="99"/>
      <c r="K928" s="99"/>
      <c r="L928" s="102" t="e">
        <f t="shared" si="284"/>
        <v>#N/A</v>
      </c>
      <c r="M928" s="12" t="str">
        <f>IF(I928="","",FV((1+'Retirement Calculator'!$B$57)^(1/12)-1,AR928,-I928,,0))</f>
        <v/>
      </c>
      <c r="N928" s="12" t="str">
        <f>IF(J928="","",(J928+N927)*(1+((1+'Retirement Calculator'!$B$57)^(1/12)-1)))</f>
        <v/>
      </c>
      <c r="O928" s="71"/>
      <c r="P928" s="71"/>
      <c r="Q928" s="99"/>
      <c r="R928" s="69" t="e">
        <f t="shared" si="285"/>
        <v>#N/A</v>
      </c>
      <c r="S928" s="12" t="str">
        <f>IF(O928="","",FV((1+'Retirement Calculator'!$B$58)^(1/12)-1,BA928,-O928,,0))</f>
        <v/>
      </c>
      <c r="T928" s="43" t="str">
        <f>IF(P928="","",(P928+T927)*(1+((1+'Retirement Calculator'!$B$58)^(1/12)-1)))</f>
        <v/>
      </c>
      <c r="U928" s="71"/>
      <c r="V928" s="99"/>
      <c r="W928" s="108" t="str">
        <f>IF(U928="","",(U928+W927)*(1+((1+'Retirement Calculator'!$C$65)^(1/12)-1)))</f>
        <v/>
      </c>
      <c r="X928" s="73">
        <f t="shared" si="280"/>
        <v>0</v>
      </c>
      <c r="Y928" s="83" t="str">
        <f>IF(ISERROR(B928),"",SUM($X$5:X928))</f>
        <v/>
      </c>
      <c r="Z928" s="73">
        <f t="shared" si="281"/>
        <v>0</v>
      </c>
      <c r="AA928" s="83" t="str">
        <f>IF(ISERROR(B928),"",IF(Z928=0,NA(),SUM($Z$5:Z928)))</f>
        <v/>
      </c>
      <c r="AB928" s="83">
        <f t="shared" si="282"/>
        <v>0</v>
      </c>
      <c r="AC928" s="83" t="str">
        <f>IF(ISERROR(B928),"",IF(AB928=0,NA(),SUM($AB$5:AB928)))</f>
        <v/>
      </c>
      <c r="AD928" s="68" t="str">
        <f>IF(ISERROR(AI928),"",IF(AG928=AG927+1,AD927*(1+'Retirement Calculator'!$B$6),AD927))</f>
        <v/>
      </c>
      <c r="AE928" s="135"/>
      <c r="AF928" s="83" t="str">
        <f>IF(AE928="","",NPER((1+'Retirement Calculator'!$B$15)/(1+'Retirement Calculator'!$B$14)-1,-12*AE928,AA928,,1))</f>
        <v/>
      </c>
      <c r="AG928" s="129" t="str">
        <f t="shared" si="286"/>
        <v/>
      </c>
      <c r="AH928" s="43" t="e">
        <f t="shared" si="287"/>
        <v>#N/A</v>
      </c>
      <c r="AI928" s="43" t="e">
        <f>IF(AI927&lt;'Retirement Calculator'!$B$68,AI927+1,NA())</f>
        <v>#N/A</v>
      </c>
      <c r="AJ928" s="47" t="str">
        <f>IF(ISERROR(AI928),"",IF(AG928=AG927+1,AJ927*(1+'Retirement Calculator'!$B$67),AJ927))</f>
        <v/>
      </c>
      <c r="AK928" s="43" t="e">
        <f>IF(ISERROR(AJ928),"",FV((1+'Retirement Calculator'!$B$56)^(1/12)-1,AI928,-AJ928,,0))</f>
        <v>#N/A</v>
      </c>
      <c r="AL928" s="47">
        <f>SUM($AJ$5:AJ928)</f>
        <v>15743347.467671828</v>
      </c>
      <c r="AN928" s="43" t="str">
        <f>IF(C928="","",SUM($C$5:C928))</f>
        <v/>
      </c>
      <c r="AP928" s="43" t="str">
        <f t="shared" si="288"/>
        <v/>
      </c>
      <c r="AQ928" s="43" t="e">
        <f t="shared" si="289"/>
        <v>#N/A</v>
      </c>
      <c r="AR928" s="43" t="e">
        <f>IF(AR927&lt;'Retirement Calculator'!$B$68,AR927+1,NA())</f>
        <v>#N/A</v>
      </c>
      <c r="AS928" s="45" t="str">
        <f>IF(ISERROR(AR928),"",IF(AP928=AP927+1,AS927*(1+'Retirement Calculator'!$B$67),AS927))</f>
        <v/>
      </c>
      <c r="AT928" s="43" t="e">
        <f>IF(ISERROR(AS928),"",FV((1+'Retirement Calculator'!$B$57)^(1/12)-1,AR928,-AS928,,0))</f>
        <v>#N/A</v>
      </c>
      <c r="AU928" s="47" t="e">
        <f>SUM($AJ$5:AS928)</f>
        <v>#N/A</v>
      </c>
      <c r="AW928" s="43" t="str">
        <f>IF(I928="","",SUM($I$5:I928))</f>
        <v/>
      </c>
      <c r="AY928" s="43" t="str">
        <f t="shared" si="290"/>
        <v/>
      </c>
      <c r="AZ928" s="43" t="e">
        <f t="shared" si="291"/>
        <v>#N/A</v>
      </c>
      <c r="BA928" s="43" t="e">
        <f>IF(BA927&lt;'Retirement Calculator'!$B$68,BA927+1,NA())</f>
        <v>#N/A</v>
      </c>
      <c r="BB928" s="45" t="str">
        <f>IF(ISERROR(BA928),"",IF(AY928=AY927+1,BB927*(1+'Retirement Calculator'!$B$67),BB927))</f>
        <v/>
      </c>
      <c r="BC928" s="43" t="e">
        <f>IF(ISERROR(BB928),"",FV((1+'Retirement Calculator'!$B$58)^(1/12)-1,BA928,-BB928,,0))</f>
        <v>#N/A</v>
      </c>
      <c r="BD928" s="47" t="e">
        <f>SUM($AJ$5:BB928)</f>
        <v>#N/A</v>
      </c>
      <c r="BF928" s="43" t="str">
        <f>IF(O928="","",SUM($O$5:O928))</f>
        <v/>
      </c>
      <c r="BH928" s="43" t="str">
        <f t="shared" si="292"/>
        <v/>
      </c>
      <c r="BI928" s="43" t="e">
        <f t="shared" si="293"/>
        <v>#N/A</v>
      </c>
      <c r="BJ928" s="43" t="e">
        <f>IF(BJ927&lt;'Retirement Calculator'!$B$68,BJ927+1,NA())</f>
        <v>#N/A</v>
      </c>
      <c r="BM928" s="43" t="str">
        <f t="shared" si="294"/>
        <v/>
      </c>
      <c r="BN928" s="43" t="e">
        <f t="shared" si="295"/>
        <v>#N/A</v>
      </c>
      <c r="BO928" s="43" t="e">
        <f>IF(BO927&lt;'Retirement Calculator'!$B$68,BO927+1,NA())</f>
        <v>#N/A</v>
      </c>
      <c r="BR928" s="43" t="str">
        <f t="shared" si="296"/>
        <v/>
      </c>
      <c r="BS928" s="43" t="e">
        <f t="shared" si="297"/>
        <v>#N/A</v>
      </c>
      <c r="BT928" s="43" t="e">
        <f>IF(BT927&lt;'Retirement Calculator'!$B$68,BT927+1,NA())</f>
        <v>#N/A</v>
      </c>
      <c r="BW928" s="43" t="str">
        <f t="shared" si="298"/>
        <v/>
      </c>
      <c r="BX928" s="43" t="e">
        <f t="shared" si="299"/>
        <v>#N/A</v>
      </c>
      <c r="BY928" s="43" t="e">
        <f>IF(BY927&lt;'Retirement Calculator'!$B$68,BY927+1,NA())</f>
        <v>#N/A</v>
      </c>
    </row>
    <row r="929" spans="1:77">
      <c r="A929" s="44"/>
      <c r="B929" s="12" t="e">
        <f xml:space="preserve"> IF(ISERROR(F929),NA(),AI929)</f>
        <v>#N/A</v>
      </c>
      <c r="C929" s="71"/>
      <c r="D929" s="104"/>
      <c r="E929" s="99"/>
      <c r="F929" s="102" t="e">
        <f t="shared" si="283"/>
        <v>#N/A</v>
      </c>
      <c r="G929" s="103" t="str">
        <f>IF(D929="","",(D929+G928)*(1+((1+'Retirement Calculator'!$B$56)^(1/12)-1)))</f>
        <v/>
      </c>
      <c r="H929" s="55" t="str">
        <f>IF(C929="","",FV((1+'Retirement Calculator'!$B$56)^(1/12)-1,AI929,-C929,,0))</f>
        <v/>
      </c>
      <c r="I929" s="71"/>
      <c r="J929" s="99"/>
      <c r="K929" s="99"/>
      <c r="L929" s="102" t="e">
        <f t="shared" si="284"/>
        <v>#N/A</v>
      </c>
      <c r="M929" s="12" t="str">
        <f>IF(I929="","",FV((1+'Retirement Calculator'!$B$57)^(1/12)-1,AR929,-I929,,0))</f>
        <v/>
      </c>
      <c r="N929" s="12" t="str">
        <f>IF(J929="","",(J929+N928)*(1+((1+'Retirement Calculator'!$B$57)^(1/12)-1)))</f>
        <v/>
      </c>
      <c r="O929" s="71"/>
      <c r="P929" s="71"/>
      <c r="Q929" s="99"/>
      <c r="R929" s="69" t="e">
        <f t="shared" si="285"/>
        <v>#N/A</v>
      </c>
      <c r="S929" s="12" t="str">
        <f>IF(O929="","",FV((1+'Retirement Calculator'!$B$58)^(1/12)-1,BA929,-O929,,0))</f>
        <v/>
      </c>
      <c r="T929" s="43" t="str">
        <f>IF(P929="","",(P929+T928)*(1+((1+'Retirement Calculator'!$B$58)^(1/12)-1)))</f>
        <v/>
      </c>
      <c r="U929" s="71"/>
      <c r="V929" s="99"/>
      <c r="W929" s="108" t="str">
        <f>IF(U929="","",(U929+W928)*(1+((1+'Retirement Calculator'!$C$65)^(1/12)-1)))</f>
        <v/>
      </c>
      <c r="X929" s="73">
        <f t="shared" si="280"/>
        <v>0</v>
      </c>
      <c r="Y929" s="83" t="str">
        <f>IF(ISERROR(B929),"",SUM($X$5:X929))</f>
        <v/>
      </c>
      <c r="Z929" s="73">
        <f t="shared" si="281"/>
        <v>0</v>
      </c>
      <c r="AA929" s="83" t="str">
        <f>IF(ISERROR(B929),"",IF(Z929=0,NA(),SUM($Z$5:Z929)))</f>
        <v/>
      </c>
      <c r="AB929" s="83">
        <f t="shared" si="282"/>
        <v>0</v>
      </c>
      <c r="AC929" s="83" t="str">
        <f>IF(ISERROR(B929),"",IF(AB929=0,NA(),SUM($AB$5:AB929)))</f>
        <v/>
      </c>
      <c r="AD929" s="68" t="str">
        <f>IF(ISERROR(AI929),"",IF(AG929=AG928+1,AD928*(1+'Retirement Calculator'!$B$6),AD928))</f>
        <v/>
      </c>
      <c r="AE929" s="135"/>
      <c r="AF929" s="83" t="str">
        <f>IF(AE929="","",NPER((1+'Retirement Calculator'!$B$15)/(1+'Retirement Calculator'!$B$14)-1,-12*AE929,AA929,,1))</f>
        <v/>
      </c>
      <c r="AG929" s="129" t="str">
        <f t="shared" si="286"/>
        <v/>
      </c>
      <c r="AH929" s="43" t="e">
        <f t="shared" si="287"/>
        <v>#N/A</v>
      </c>
      <c r="AI929" s="43" t="e">
        <f>IF(AI928&lt;'Retirement Calculator'!$B$68,AI928+1,NA())</f>
        <v>#N/A</v>
      </c>
      <c r="AJ929" s="47" t="str">
        <f>IF(ISERROR(AI929),"",IF(AG929=AG928+1,AJ928*(1+'Retirement Calculator'!$B$67),AJ928))</f>
        <v/>
      </c>
      <c r="AK929" s="43" t="e">
        <f>IF(ISERROR(AJ929),"",FV((1+'Retirement Calculator'!$B$56)^(1/12)-1,AI929,-AJ929,,0))</f>
        <v>#N/A</v>
      </c>
      <c r="AL929" s="47">
        <f>SUM($AJ$5:AJ929)</f>
        <v>15743347.467671828</v>
      </c>
      <c r="AN929" s="43" t="str">
        <f>IF(C929="","",SUM($C$5:C929))</f>
        <v/>
      </c>
      <c r="AP929" s="43" t="str">
        <f t="shared" si="288"/>
        <v/>
      </c>
      <c r="AQ929" s="43" t="e">
        <f t="shared" si="289"/>
        <v>#N/A</v>
      </c>
      <c r="AR929" s="43" t="e">
        <f>IF(AR928&lt;'Retirement Calculator'!$B$68,AR928+1,NA())</f>
        <v>#N/A</v>
      </c>
      <c r="AS929" s="45" t="str">
        <f>IF(ISERROR(AR929),"",IF(AP929=AP928+1,AS928*(1+'Retirement Calculator'!$B$67),AS928))</f>
        <v/>
      </c>
      <c r="AT929" s="43" t="e">
        <f>IF(ISERROR(AS929),"",FV((1+'Retirement Calculator'!$B$57)^(1/12)-1,AR929,-AS929,,0))</f>
        <v>#N/A</v>
      </c>
      <c r="AU929" s="47" t="e">
        <f>SUM($AJ$5:AS929)</f>
        <v>#N/A</v>
      </c>
      <c r="AW929" s="43" t="str">
        <f>IF(I929="","",SUM($I$5:I929))</f>
        <v/>
      </c>
      <c r="AY929" s="43" t="str">
        <f t="shared" si="290"/>
        <v/>
      </c>
      <c r="AZ929" s="43" t="e">
        <f t="shared" si="291"/>
        <v>#N/A</v>
      </c>
      <c r="BA929" s="43" t="e">
        <f>IF(BA928&lt;'Retirement Calculator'!$B$68,BA928+1,NA())</f>
        <v>#N/A</v>
      </c>
      <c r="BB929" s="45" t="str">
        <f>IF(ISERROR(BA929),"",IF(AY929=AY928+1,BB928*(1+'Retirement Calculator'!$B$67),BB928))</f>
        <v/>
      </c>
      <c r="BC929" s="43" t="e">
        <f>IF(ISERROR(BB929),"",FV((1+'Retirement Calculator'!$B$58)^(1/12)-1,BA929,-BB929,,0))</f>
        <v>#N/A</v>
      </c>
      <c r="BD929" s="47" t="e">
        <f>SUM($AJ$5:BB929)</f>
        <v>#N/A</v>
      </c>
      <c r="BF929" s="43" t="str">
        <f>IF(O929="","",SUM($O$5:O929))</f>
        <v/>
      </c>
      <c r="BH929" s="43" t="str">
        <f t="shared" si="292"/>
        <v/>
      </c>
      <c r="BI929" s="43" t="e">
        <f t="shared" si="293"/>
        <v>#N/A</v>
      </c>
      <c r="BJ929" s="43" t="e">
        <f>IF(BJ928&lt;'Retirement Calculator'!$B$68,BJ928+1,NA())</f>
        <v>#N/A</v>
      </c>
      <c r="BM929" s="43" t="str">
        <f t="shared" si="294"/>
        <v/>
      </c>
      <c r="BN929" s="43" t="e">
        <f t="shared" si="295"/>
        <v>#N/A</v>
      </c>
      <c r="BO929" s="43" t="e">
        <f>IF(BO928&lt;'Retirement Calculator'!$B$68,BO928+1,NA())</f>
        <v>#N/A</v>
      </c>
      <c r="BR929" s="43" t="str">
        <f t="shared" si="296"/>
        <v/>
      </c>
      <c r="BS929" s="43" t="e">
        <f t="shared" si="297"/>
        <v>#N/A</v>
      </c>
      <c r="BT929" s="43" t="e">
        <f>IF(BT928&lt;'Retirement Calculator'!$B$68,BT928+1,NA())</f>
        <v>#N/A</v>
      </c>
      <c r="BW929" s="43" t="str">
        <f t="shared" si="298"/>
        <v/>
      </c>
      <c r="BX929" s="43" t="e">
        <f t="shared" si="299"/>
        <v>#N/A</v>
      </c>
      <c r="BY929" s="43" t="e">
        <f>IF(BY928&lt;'Retirement Calculator'!$B$68,BY928+1,NA())</f>
        <v>#N/A</v>
      </c>
    </row>
    <row r="930" spans="1:77">
      <c r="A930" s="44"/>
      <c r="B930" s="12" t="e">
        <f xml:space="preserve"> IF(ISERROR(F930),NA(),AI930)</f>
        <v>#N/A</v>
      </c>
      <c r="C930" s="71"/>
      <c r="D930" s="104"/>
      <c r="E930" s="99"/>
      <c r="F930" s="102" t="e">
        <f t="shared" si="283"/>
        <v>#N/A</v>
      </c>
      <c r="G930" s="103" t="str">
        <f>IF(D930="","",(D930+G929)*(1+((1+'Retirement Calculator'!$B$56)^(1/12)-1)))</f>
        <v/>
      </c>
      <c r="H930" s="55" t="str">
        <f>IF(C930="","",FV((1+'Retirement Calculator'!$B$56)^(1/12)-1,AI930,-C930,,0))</f>
        <v/>
      </c>
      <c r="I930" s="71"/>
      <c r="J930" s="99"/>
      <c r="K930" s="99"/>
      <c r="L930" s="102" t="e">
        <f t="shared" si="284"/>
        <v>#N/A</v>
      </c>
      <c r="M930" s="12" t="str">
        <f>IF(I930="","",FV((1+'Retirement Calculator'!$B$57)^(1/12)-1,AR930,-I930,,0))</f>
        <v/>
      </c>
      <c r="N930" s="12" t="str">
        <f>IF(J930="","",(J930+N929)*(1+((1+'Retirement Calculator'!$B$57)^(1/12)-1)))</f>
        <v/>
      </c>
      <c r="O930" s="71"/>
      <c r="P930" s="71"/>
      <c r="Q930" s="99"/>
      <c r="R930" s="69" t="e">
        <f t="shared" si="285"/>
        <v>#N/A</v>
      </c>
      <c r="S930" s="12" t="str">
        <f>IF(O930="","",FV((1+'Retirement Calculator'!$B$58)^(1/12)-1,BA930,-O930,,0))</f>
        <v/>
      </c>
      <c r="T930" s="43" t="str">
        <f>IF(P930="","",(P930+T929)*(1+((1+'Retirement Calculator'!$B$58)^(1/12)-1)))</f>
        <v/>
      </c>
      <c r="U930" s="71"/>
      <c r="V930" s="99"/>
      <c r="W930" s="108" t="str">
        <f>IF(U930="","",(U930+W929)*(1+((1+'Retirement Calculator'!$C$65)^(1/12)-1)))</f>
        <v/>
      </c>
      <c r="X930" s="73">
        <f t="shared" si="280"/>
        <v>0</v>
      </c>
      <c r="Y930" s="83" t="str">
        <f>IF(ISERROR(B930),"",SUM($X$5:X930))</f>
        <v/>
      </c>
      <c r="Z930" s="73">
        <f t="shared" si="281"/>
        <v>0</v>
      </c>
      <c r="AA930" s="83" t="str">
        <f>IF(ISERROR(B930),"",IF(Z930=0,NA(),SUM($Z$5:Z930)))</f>
        <v/>
      </c>
      <c r="AB930" s="83">
        <f t="shared" si="282"/>
        <v>0</v>
      </c>
      <c r="AC930" s="83" t="str">
        <f>IF(ISERROR(B930),"",IF(AB930=0,NA(),SUM($AB$5:AB930)))</f>
        <v/>
      </c>
      <c r="AD930" s="68" t="str">
        <f>IF(ISERROR(AI930),"",IF(AG930=AG929+1,AD929*(1+'Retirement Calculator'!$B$6),AD929))</f>
        <v/>
      </c>
      <c r="AE930" s="135"/>
      <c r="AF930" s="83" t="str">
        <f>IF(AE930="","",NPER((1+'Retirement Calculator'!$B$15)/(1+'Retirement Calculator'!$B$14)-1,-12*AE930,AA930,,1))</f>
        <v/>
      </c>
      <c r="AG930" s="129" t="str">
        <f t="shared" si="286"/>
        <v/>
      </c>
      <c r="AH930" s="43" t="e">
        <f t="shared" si="287"/>
        <v>#N/A</v>
      </c>
      <c r="AI930" s="43" t="e">
        <f>IF(AI929&lt;'Retirement Calculator'!$B$68,AI929+1,NA())</f>
        <v>#N/A</v>
      </c>
      <c r="AJ930" s="47" t="str">
        <f>IF(ISERROR(AI930),"",IF(AG930=AG929+1,AJ929*(1+'Retirement Calculator'!$B$67),AJ929))</f>
        <v/>
      </c>
      <c r="AK930" s="43" t="e">
        <f>IF(ISERROR(AJ930),"",FV((1+'Retirement Calculator'!$B$56)^(1/12)-1,AI930,-AJ930,,0))</f>
        <v>#N/A</v>
      </c>
      <c r="AL930" s="47">
        <f>SUM($AJ$5:AJ930)</f>
        <v>15743347.467671828</v>
      </c>
      <c r="AN930" s="43" t="str">
        <f>IF(C930="","",SUM($C$5:C930))</f>
        <v/>
      </c>
      <c r="AP930" s="43" t="str">
        <f t="shared" si="288"/>
        <v/>
      </c>
      <c r="AQ930" s="43" t="e">
        <f t="shared" si="289"/>
        <v>#N/A</v>
      </c>
      <c r="AR930" s="43" t="e">
        <f>IF(AR929&lt;'Retirement Calculator'!$B$68,AR929+1,NA())</f>
        <v>#N/A</v>
      </c>
      <c r="AS930" s="45" t="str">
        <f>IF(ISERROR(AR930),"",IF(AP930=AP929+1,AS929*(1+'Retirement Calculator'!$B$67),AS929))</f>
        <v/>
      </c>
      <c r="AT930" s="43" t="e">
        <f>IF(ISERROR(AS930),"",FV((1+'Retirement Calculator'!$B$57)^(1/12)-1,AR930,-AS930,,0))</f>
        <v>#N/A</v>
      </c>
      <c r="AU930" s="47" t="e">
        <f>SUM($AJ$5:AS930)</f>
        <v>#N/A</v>
      </c>
      <c r="AW930" s="43" t="str">
        <f>IF(I930="","",SUM($I$5:I930))</f>
        <v/>
      </c>
      <c r="AY930" s="43" t="str">
        <f t="shared" si="290"/>
        <v/>
      </c>
      <c r="AZ930" s="43" t="e">
        <f t="shared" si="291"/>
        <v>#N/A</v>
      </c>
      <c r="BA930" s="43" t="e">
        <f>IF(BA929&lt;'Retirement Calculator'!$B$68,BA929+1,NA())</f>
        <v>#N/A</v>
      </c>
      <c r="BB930" s="45" t="str">
        <f>IF(ISERROR(BA930),"",IF(AY930=AY929+1,BB929*(1+'Retirement Calculator'!$B$67),BB929))</f>
        <v/>
      </c>
      <c r="BC930" s="43" t="e">
        <f>IF(ISERROR(BB930),"",FV((1+'Retirement Calculator'!$B$58)^(1/12)-1,BA930,-BB930,,0))</f>
        <v>#N/A</v>
      </c>
      <c r="BD930" s="47" t="e">
        <f>SUM($AJ$5:BB930)</f>
        <v>#N/A</v>
      </c>
      <c r="BF930" s="43" t="str">
        <f>IF(O930="","",SUM($O$5:O930))</f>
        <v/>
      </c>
      <c r="BH930" s="43" t="str">
        <f t="shared" si="292"/>
        <v/>
      </c>
      <c r="BI930" s="43" t="e">
        <f t="shared" si="293"/>
        <v>#N/A</v>
      </c>
      <c r="BJ930" s="43" t="e">
        <f>IF(BJ929&lt;'Retirement Calculator'!$B$68,BJ929+1,NA())</f>
        <v>#N/A</v>
      </c>
      <c r="BM930" s="43" t="str">
        <f t="shared" si="294"/>
        <v/>
      </c>
      <c r="BN930" s="43" t="e">
        <f t="shared" si="295"/>
        <v>#N/A</v>
      </c>
      <c r="BO930" s="43" t="e">
        <f>IF(BO929&lt;'Retirement Calculator'!$B$68,BO929+1,NA())</f>
        <v>#N/A</v>
      </c>
      <c r="BR930" s="43" t="str">
        <f t="shared" si="296"/>
        <v/>
      </c>
      <c r="BS930" s="43" t="e">
        <f t="shared" si="297"/>
        <v>#N/A</v>
      </c>
      <c r="BT930" s="43" t="e">
        <f>IF(BT929&lt;'Retirement Calculator'!$B$68,BT929+1,NA())</f>
        <v>#N/A</v>
      </c>
      <c r="BW930" s="43" t="str">
        <f t="shared" si="298"/>
        <v/>
      </c>
      <c r="BX930" s="43" t="e">
        <f t="shared" si="299"/>
        <v>#N/A</v>
      </c>
      <c r="BY930" s="43" t="e">
        <f>IF(BY929&lt;'Retirement Calculator'!$B$68,BY929+1,NA())</f>
        <v>#N/A</v>
      </c>
    </row>
    <row r="931" spans="1:77">
      <c r="A931" s="44"/>
      <c r="B931" s="12" t="e">
        <f xml:space="preserve"> IF(ISERROR(F931),NA(),AI931)</f>
        <v>#N/A</v>
      </c>
      <c r="C931" s="71"/>
      <c r="D931" s="104"/>
      <c r="E931" s="99"/>
      <c r="F931" s="102" t="e">
        <f t="shared" si="283"/>
        <v>#N/A</v>
      </c>
      <c r="G931" s="103" t="str">
        <f>IF(D931="","",(D931+G930)*(1+((1+'Retirement Calculator'!$B$56)^(1/12)-1)))</f>
        <v/>
      </c>
      <c r="H931" s="55" t="str">
        <f>IF(C931="","",FV((1+'Retirement Calculator'!$B$56)^(1/12)-1,AI931,-C931,,0))</f>
        <v/>
      </c>
      <c r="I931" s="71"/>
      <c r="J931" s="99"/>
      <c r="K931" s="99"/>
      <c r="L931" s="102" t="e">
        <f t="shared" si="284"/>
        <v>#N/A</v>
      </c>
      <c r="M931" s="12" t="str">
        <f>IF(I931="","",FV((1+'Retirement Calculator'!$B$57)^(1/12)-1,AR931,-I931,,0))</f>
        <v/>
      </c>
      <c r="N931" s="12" t="str">
        <f>IF(J931="","",(J931+N930)*(1+((1+'Retirement Calculator'!$B$57)^(1/12)-1)))</f>
        <v/>
      </c>
      <c r="O931" s="71"/>
      <c r="P931" s="71"/>
      <c r="Q931" s="99"/>
      <c r="R931" s="69" t="e">
        <f t="shared" si="285"/>
        <v>#N/A</v>
      </c>
      <c r="S931" s="12" t="str">
        <f>IF(O931="","",FV((1+'Retirement Calculator'!$B$58)^(1/12)-1,BA931,-O931,,0))</f>
        <v/>
      </c>
      <c r="T931" s="43" t="str">
        <f>IF(P931="","",(P931+T930)*(1+((1+'Retirement Calculator'!$B$58)^(1/12)-1)))</f>
        <v/>
      </c>
      <c r="U931" s="71"/>
      <c r="V931" s="99"/>
      <c r="W931" s="108" t="str">
        <f>IF(U931="","",(U931+W930)*(1+((1+'Retirement Calculator'!$C$65)^(1/12)-1)))</f>
        <v/>
      </c>
      <c r="X931" s="73">
        <f t="shared" si="280"/>
        <v>0</v>
      </c>
      <c r="Y931" s="83" t="str">
        <f>IF(ISERROR(B931),"",SUM($X$5:X931))</f>
        <v/>
      </c>
      <c r="Z931" s="73">
        <f t="shared" si="281"/>
        <v>0</v>
      </c>
      <c r="AA931" s="83" t="str">
        <f>IF(ISERROR(B931),"",IF(Z931=0,NA(),SUM($Z$5:Z931)))</f>
        <v/>
      </c>
      <c r="AB931" s="83">
        <f t="shared" si="282"/>
        <v>0</v>
      </c>
      <c r="AC931" s="83" t="str">
        <f>IF(ISERROR(B931),"",IF(AB931=0,NA(),SUM($AB$5:AB931)))</f>
        <v/>
      </c>
      <c r="AD931" s="68" t="str">
        <f>IF(ISERROR(AI931),"",IF(AG931=AG930+1,AD930*(1+'Retirement Calculator'!$B$6),AD930))</f>
        <v/>
      </c>
      <c r="AE931" s="135"/>
      <c r="AF931" s="83" t="str">
        <f>IF(AE931="","",NPER((1+'Retirement Calculator'!$B$15)/(1+'Retirement Calculator'!$B$14)-1,-12*AE931,AA931,,1))</f>
        <v/>
      </c>
      <c r="AG931" s="129" t="str">
        <f t="shared" si="286"/>
        <v/>
      </c>
      <c r="AH931" s="43" t="e">
        <f t="shared" si="287"/>
        <v>#N/A</v>
      </c>
      <c r="AI931" s="43" t="e">
        <f>IF(AI930&lt;'Retirement Calculator'!$B$68,AI930+1,NA())</f>
        <v>#N/A</v>
      </c>
      <c r="AJ931" s="47" t="str">
        <f>IF(ISERROR(AI931),"",IF(AG931=AG930+1,AJ930*(1+'Retirement Calculator'!$B$67),AJ930))</f>
        <v/>
      </c>
      <c r="AK931" s="43" t="e">
        <f>IF(ISERROR(AJ931),"",FV((1+'Retirement Calculator'!$B$56)^(1/12)-1,AI931,-AJ931,,0))</f>
        <v>#N/A</v>
      </c>
      <c r="AL931" s="47">
        <f>SUM($AJ$5:AJ931)</f>
        <v>15743347.467671828</v>
      </c>
      <c r="AN931" s="43" t="str">
        <f>IF(C931="","",SUM($C$5:C931))</f>
        <v/>
      </c>
      <c r="AP931" s="43" t="str">
        <f t="shared" si="288"/>
        <v/>
      </c>
      <c r="AQ931" s="43" t="e">
        <f t="shared" si="289"/>
        <v>#N/A</v>
      </c>
      <c r="AR931" s="43" t="e">
        <f>IF(AR930&lt;'Retirement Calculator'!$B$68,AR930+1,NA())</f>
        <v>#N/A</v>
      </c>
      <c r="AS931" s="45" t="str">
        <f>IF(ISERROR(AR931),"",IF(AP931=AP930+1,AS930*(1+'Retirement Calculator'!$B$67),AS930))</f>
        <v/>
      </c>
      <c r="AT931" s="43" t="e">
        <f>IF(ISERROR(AS931),"",FV((1+'Retirement Calculator'!$B$57)^(1/12)-1,AR931,-AS931,,0))</f>
        <v>#N/A</v>
      </c>
      <c r="AU931" s="47" t="e">
        <f>SUM($AJ$5:AS931)</f>
        <v>#N/A</v>
      </c>
      <c r="AW931" s="43" t="str">
        <f>IF(I931="","",SUM($I$5:I931))</f>
        <v/>
      </c>
      <c r="AY931" s="43" t="str">
        <f t="shared" si="290"/>
        <v/>
      </c>
      <c r="AZ931" s="43" t="e">
        <f t="shared" si="291"/>
        <v>#N/A</v>
      </c>
      <c r="BA931" s="43" t="e">
        <f>IF(BA930&lt;'Retirement Calculator'!$B$68,BA930+1,NA())</f>
        <v>#N/A</v>
      </c>
      <c r="BB931" s="45" t="str">
        <f>IF(ISERROR(BA931),"",IF(AY931=AY930+1,BB930*(1+'Retirement Calculator'!$B$67),BB930))</f>
        <v/>
      </c>
      <c r="BC931" s="43" t="e">
        <f>IF(ISERROR(BB931),"",FV((1+'Retirement Calculator'!$B$58)^(1/12)-1,BA931,-BB931,,0))</f>
        <v>#N/A</v>
      </c>
      <c r="BD931" s="47" t="e">
        <f>SUM($AJ$5:BB931)</f>
        <v>#N/A</v>
      </c>
      <c r="BF931" s="43" t="str">
        <f>IF(O931="","",SUM($O$5:O931))</f>
        <v/>
      </c>
      <c r="BH931" s="43" t="str">
        <f t="shared" si="292"/>
        <v/>
      </c>
      <c r="BI931" s="43" t="e">
        <f t="shared" si="293"/>
        <v>#N/A</v>
      </c>
      <c r="BJ931" s="43" t="e">
        <f>IF(BJ930&lt;'Retirement Calculator'!$B$68,BJ930+1,NA())</f>
        <v>#N/A</v>
      </c>
      <c r="BM931" s="43" t="str">
        <f t="shared" si="294"/>
        <v/>
      </c>
      <c r="BN931" s="43" t="e">
        <f t="shared" si="295"/>
        <v>#N/A</v>
      </c>
      <c r="BO931" s="43" t="e">
        <f>IF(BO930&lt;'Retirement Calculator'!$B$68,BO930+1,NA())</f>
        <v>#N/A</v>
      </c>
      <c r="BR931" s="43" t="str">
        <f t="shared" si="296"/>
        <v/>
      </c>
      <c r="BS931" s="43" t="e">
        <f t="shared" si="297"/>
        <v>#N/A</v>
      </c>
      <c r="BT931" s="43" t="e">
        <f>IF(BT930&lt;'Retirement Calculator'!$B$68,BT930+1,NA())</f>
        <v>#N/A</v>
      </c>
      <c r="BW931" s="43" t="str">
        <f t="shared" si="298"/>
        <v/>
      </c>
      <c r="BX931" s="43" t="e">
        <f t="shared" si="299"/>
        <v>#N/A</v>
      </c>
      <c r="BY931" s="43" t="e">
        <f>IF(BY930&lt;'Retirement Calculator'!$B$68,BY930+1,NA())</f>
        <v>#N/A</v>
      </c>
    </row>
    <row r="932" spans="1:77">
      <c r="A932" s="44"/>
      <c r="B932" s="12" t="e">
        <f xml:space="preserve"> IF(ISERROR(F932),NA(),AI932)</f>
        <v>#N/A</v>
      </c>
      <c r="C932" s="71"/>
      <c r="D932" s="104"/>
      <c r="E932" s="99"/>
      <c r="F932" s="102" t="e">
        <f t="shared" si="283"/>
        <v>#N/A</v>
      </c>
      <c r="G932" s="103" t="str">
        <f>IF(D932="","",(D932+G931)*(1+((1+'Retirement Calculator'!$B$56)^(1/12)-1)))</f>
        <v/>
      </c>
      <c r="H932" s="55" t="str">
        <f>IF(C932="","",FV((1+'Retirement Calculator'!$B$56)^(1/12)-1,AI932,-C932,,0))</f>
        <v/>
      </c>
      <c r="I932" s="71"/>
      <c r="J932" s="99"/>
      <c r="K932" s="99"/>
      <c r="L932" s="102" t="e">
        <f t="shared" si="284"/>
        <v>#N/A</v>
      </c>
      <c r="M932" s="12" t="str">
        <f>IF(I932="","",FV((1+'Retirement Calculator'!$B$57)^(1/12)-1,AR932,-I932,,0))</f>
        <v/>
      </c>
      <c r="N932" s="12" t="str">
        <f>IF(J932="","",(J932+N931)*(1+((1+'Retirement Calculator'!$B$57)^(1/12)-1)))</f>
        <v/>
      </c>
      <c r="O932" s="71"/>
      <c r="P932" s="71"/>
      <c r="Q932" s="99"/>
      <c r="R932" s="69" t="e">
        <f t="shared" si="285"/>
        <v>#N/A</v>
      </c>
      <c r="S932" s="12" t="str">
        <f>IF(O932="","",FV((1+'Retirement Calculator'!$B$58)^(1/12)-1,BA932,-O932,,0))</f>
        <v/>
      </c>
      <c r="T932" s="43" t="str">
        <f>IF(P932="","",(P932+T931)*(1+((1+'Retirement Calculator'!$B$58)^(1/12)-1)))</f>
        <v/>
      </c>
      <c r="U932" s="71"/>
      <c r="V932" s="99"/>
      <c r="W932" s="108" t="str">
        <f>IF(U932="","",(U932+W931)*(1+((1+'Retirement Calculator'!$C$65)^(1/12)-1)))</f>
        <v/>
      </c>
      <c r="X932" s="73">
        <f t="shared" si="280"/>
        <v>0</v>
      </c>
      <c r="Y932" s="83" t="str">
        <f>IF(ISERROR(B932),"",SUM($X$5:X932))</f>
        <v/>
      </c>
      <c r="Z932" s="73">
        <f t="shared" si="281"/>
        <v>0</v>
      </c>
      <c r="AA932" s="83" t="str">
        <f>IF(ISERROR(B932),"",IF(Z932=0,NA(),SUM($Z$5:Z932)))</f>
        <v/>
      </c>
      <c r="AB932" s="83">
        <f t="shared" si="282"/>
        <v>0</v>
      </c>
      <c r="AC932" s="83" t="str">
        <f>IF(ISERROR(B932),"",IF(AB932=0,NA(),SUM($AB$5:AB932)))</f>
        <v/>
      </c>
      <c r="AD932" s="68" t="str">
        <f>IF(ISERROR(AI932),"",IF(AG932=AG931+1,AD931*(1+'Retirement Calculator'!$B$6),AD931))</f>
        <v/>
      </c>
      <c r="AE932" s="135"/>
      <c r="AF932" s="83" t="str">
        <f>IF(AE932="","",NPER((1+'Retirement Calculator'!$B$15)/(1+'Retirement Calculator'!$B$14)-1,-12*AE932,AA932,,1))</f>
        <v/>
      </c>
      <c r="AG932" s="129" t="str">
        <f t="shared" si="286"/>
        <v/>
      </c>
      <c r="AH932" s="43" t="e">
        <f t="shared" si="287"/>
        <v>#N/A</v>
      </c>
      <c r="AI932" s="43" t="e">
        <f>IF(AI931&lt;'Retirement Calculator'!$B$68,AI931+1,NA())</f>
        <v>#N/A</v>
      </c>
      <c r="AJ932" s="47" t="str">
        <f>IF(ISERROR(AI932),"",IF(AG932=AG931+1,AJ931*(1+'Retirement Calculator'!$B$67),AJ931))</f>
        <v/>
      </c>
      <c r="AK932" s="43" t="e">
        <f>IF(ISERROR(AJ932),"",FV((1+'Retirement Calculator'!$B$56)^(1/12)-1,AI932,-AJ932,,0))</f>
        <v>#N/A</v>
      </c>
      <c r="AL932" s="47">
        <f>SUM($AJ$5:AJ932)</f>
        <v>15743347.467671828</v>
      </c>
      <c r="AN932" s="43" t="str">
        <f>IF(C932="","",SUM($C$5:C932))</f>
        <v/>
      </c>
      <c r="AP932" s="43" t="str">
        <f t="shared" si="288"/>
        <v/>
      </c>
      <c r="AQ932" s="43" t="e">
        <f t="shared" si="289"/>
        <v>#N/A</v>
      </c>
      <c r="AR932" s="43" t="e">
        <f>IF(AR931&lt;'Retirement Calculator'!$B$68,AR931+1,NA())</f>
        <v>#N/A</v>
      </c>
      <c r="AS932" s="45" t="str">
        <f>IF(ISERROR(AR932),"",IF(AP932=AP931+1,AS931*(1+'Retirement Calculator'!$B$67),AS931))</f>
        <v/>
      </c>
      <c r="AT932" s="43" t="e">
        <f>IF(ISERROR(AS932),"",FV((1+'Retirement Calculator'!$B$57)^(1/12)-1,AR932,-AS932,,0))</f>
        <v>#N/A</v>
      </c>
      <c r="AU932" s="47" t="e">
        <f>SUM($AJ$5:AS932)</f>
        <v>#N/A</v>
      </c>
      <c r="AW932" s="43" t="str">
        <f>IF(I932="","",SUM($I$5:I932))</f>
        <v/>
      </c>
      <c r="AY932" s="43" t="str">
        <f t="shared" si="290"/>
        <v/>
      </c>
      <c r="AZ932" s="43" t="e">
        <f t="shared" si="291"/>
        <v>#N/A</v>
      </c>
      <c r="BA932" s="43" t="e">
        <f>IF(BA931&lt;'Retirement Calculator'!$B$68,BA931+1,NA())</f>
        <v>#N/A</v>
      </c>
      <c r="BB932" s="45" t="str">
        <f>IF(ISERROR(BA932),"",IF(AY932=AY931+1,BB931*(1+'Retirement Calculator'!$B$67),BB931))</f>
        <v/>
      </c>
      <c r="BC932" s="43" t="e">
        <f>IF(ISERROR(BB932),"",FV((1+'Retirement Calculator'!$B$58)^(1/12)-1,BA932,-BB932,,0))</f>
        <v>#N/A</v>
      </c>
      <c r="BD932" s="47" t="e">
        <f>SUM($AJ$5:BB932)</f>
        <v>#N/A</v>
      </c>
      <c r="BF932" s="43" t="str">
        <f>IF(O932="","",SUM($O$5:O932))</f>
        <v/>
      </c>
      <c r="BH932" s="43" t="str">
        <f t="shared" si="292"/>
        <v/>
      </c>
      <c r="BI932" s="43" t="e">
        <f t="shared" si="293"/>
        <v>#N/A</v>
      </c>
      <c r="BJ932" s="43" t="e">
        <f>IF(BJ931&lt;'Retirement Calculator'!$B$68,BJ931+1,NA())</f>
        <v>#N/A</v>
      </c>
      <c r="BM932" s="43" t="str">
        <f t="shared" si="294"/>
        <v/>
      </c>
      <c r="BN932" s="43" t="e">
        <f t="shared" si="295"/>
        <v>#N/A</v>
      </c>
      <c r="BO932" s="43" t="e">
        <f>IF(BO931&lt;'Retirement Calculator'!$B$68,BO931+1,NA())</f>
        <v>#N/A</v>
      </c>
      <c r="BR932" s="43" t="str">
        <f t="shared" si="296"/>
        <v/>
      </c>
      <c r="BS932" s="43" t="e">
        <f t="shared" si="297"/>
        <v>#N/A</v>
      </c>
      <c r="BT932" s="43" t="e">
        <f>IF(BT931&lt;'Retirement Calculator'!$B$68,BT931+1,NA())</f>
        <v>#N/A</v>
      </c>
      <c r="BW932" s="43" t="str">
        <f t="shared" si="298"/>
        <v/>
      </c>
      <c r="BX932" s="43" t="e">
        <f t="shared" si="299"/>
        <v>#N/A</v>
      </c>
      <c r="BY932" s="43" t="e">
        <f>IF(BY931&lt;'Retirement Calculator'!$B$68,BY931+1,NA())</f>
        <v>#N/A</v>
      </c>
    </row>
    <row r="933" spans="1:77">
      <c r="A933" s="44"/>
      <c r="B933" s="12" t="e">
        <f xml:space="preserve"> IF(ISERROR(F933),NA(),AI933)</f>
        <v>#N/A</v>
      </c>
      <c r="C933" s="71"/>
      <c r="D933" s="104"/>
      <c r="E933" s="99"/>
      <c r="F933" s="102" t="e">
        <f t="shared" si="283"/>
        <v>#N/A</v>
      </c>
      <c r="G933" s="103" t="str">
        <f>IF(D933="","",(D933+G932)*(1+((1+'Retirement Calculator'!$B$56)^(1/12)-1)))</f>
        <v/>
      </c>
      <c r="H933" s="55" t="str">
        <f>IF(C933="","",FV((1+'Retirement Calculator'!$B$56)^(1/12)-1,AI933,-C933,,0))</f>
        <v/>
      </c>
      <c r="I933" s="71"/>
      <c r="J933" s="99"/>
      <c r="K933" s="99"/>
      <c r="L933" s="102" t="e">
        <f t="shared" si="284"/>
        <v>#N/A</v>
      </c>
      <c r="M933" s="12" t="str">
        <f>IF(I933="","",FV((1+'Retirement Calculator'!$B$57)^(1/12)-1,AR933,-I933,,0))</f>
        <v/>
      </c>
      <c r="N933" s="12" t="str">
        <f>IF(J933="","",(J933+N932)*(1+((1+'Retirement Calculator'!$B$57)^(1/12)-1)))</f>
        <v/>
      </c>
      <c r="O933" s="71"/>
      <c r="P933" s="71"/>
      <c r="Q933" s="99"/>
      <c r="R933" s="69" t="e">
        <f t="shared" si="285"/>
        <v>#N/A</v>
      </c>
      <c r="S933" s="12" t="str">
        <f>IF(O933="","",FV((1+'Retirement Calculator'!$B$58)^(1/12)-1,BA933,-O933,,0))</f>
        <v/>
      </c>
      <c r="T933" s="43" t="str">
        <f>IF(P933="","",(P933+T932)*(1+((1+'Retirement Calculator'!$B$58)^(1/12)-1)))</f>
        <v/>
      </c>
      <c r="U933" s="71"/>
      <c r="V933" s="99"/>
      <c r="W933" s="108" t="str">
        <f>IF(U933="","",(U933+W932)*(1+((1+'Retirement Calculator'!$C$65)^(1/12)-1)))</f>
        <v/>
      </c>
      <c r="X933" s="73">
        <f t="shared" si="280"/>
        <v>0</v>
      </c>
      <c r="Y933" s="83" t="str">
        <f>IF(ISERROR(B933),"",SUM($X$5:X933))</f>
        <v/>
      </c>
      <c r="Z933" s="73">
        <f t="shared" si="281"/>
        <v>0</v>
      </c>
      <c r="AA933" s="83" t="str">
        <f>IF(ISERROR(B933),"",IF(Z933=0,NA(),SUM($Z$5:Z933)))</f>
        <v/>
      </c>
      <c r="AB933" s="83">
        <f t="shared" si="282"/>
        <v>0</v>
      </c>
      <c r="AC933" s="83" t="str">
        <f>IF(ISERROR(B933),"",IF(AB933=0,NA(),SUM($AB$5:AB933)))</f>
        <v/>
      </c>
      <c r="AD933" s="68" t="str">
        <f>IF(ISERROR(AI933),"",IF(AG933=AG932+1,AD932*(1+'Retirement Calculator'!$B$6),AD932))</f>
        <v/>
      </c>
      <c r="AE933" s="135"/>
      <c r="AF933" s="83" t="str">
        <f>IF(AE933="","",NPER((1+'Retirement Calculator'!$B$15)/(1+'Retirement Calculator'!$B$14)-1,-12*AE933,AA933,,1))</f>
        <v/>
      </c>
      <c r="AG933" s="129" t="str">
        <f t="shared" si="286"/>
        <v/>
      </c>
      <c r="AH933" s="43" t="e">
        <f t="shared" si="287"/>
        <v>#N/A</v>
      </c>
      <c r="AI933" s="43" t="e">
        <f>IF(AI932&lt;'Retirement Calculator'!$B$68,AI932+1,NA())</f>
        <v>#N/A</v>
      </c>
      <c r="AJ933" s="47" t="str">
        <f>IF(ISERROR(AI933),"",IF(AG933=AG932+1,AJ932*(1+'Retirement Calculator'!$B$67),AJ932))</f>
        <v/>
      </c>
      <c r="AK933" s="43" t="e">
        <f>IF(ISERROR(AJ933),"",FV((1+'Retirement Calculator'!$B$56)^(1/12)-1,AI933,-AJ933,,0))</f>
        <v>#N/A</v>
      </c>
      <c r="AL933" s="47">
        <f>SUM($AJ$5:AJ933)</f>
        <v>15743347.467671828</v>
      </c>
      <c r="AN933" s="43" t="str">
        <f>IF(C933="","",SUM($C$5:C933))</f>
        <v/>
      </c>
      <c r="AP933" s="43" t="str">
        <f t="shared" si="288"/>
        <v/>
      </c>
      <c r="AQ933" s="43" t="e">
        <f t="shared" si="289"/>
        <v>#N/A</v>
      </c>
      <c r="AR933" s="43" t="e">
        <f>IF(AR932&lt;'Retirement Calculator'!$B$68,AR932+1,NA())</f>
        <v>#N/A</v>
      </c>
      <c r="AS933" s="45" t="str">
        <f>IF(ISERROR(AR933),"",IF(AP933=AP932+1,AS932*(1+'Retirement Calculator'!$B$67),AS932))</f>
        <v/>
      </c>
      <c r="AT933" s="43" t="e">
        <f>IF(ISERROR(AS933),"",FV((1+'Retirement Calculator'!$B$57)^(1/12)-1,AR933,-AS933,,0))</f>
        <v>#N/A</v>
      </c>
      <c r="AU933" s="47" t="e">
        <f>SUM($AJ$5:AS933)</f>
        <v>#N/A</v>
      </c>
      <c r="AW933" s="43" t="str">
        <f>IF(I933="","",SUM($I$5:I933))</f>
        <v/>
      </c>
      <c r="AY933" s="43" t="str">
        <f t="shared" si="290"/>
        <v/>
      </c>
      <c r="AZ933" s="43" t="e">
        <f t="shared" si="291"/>
        <v>#N/A</v>
      </c>
      <c r="BA933" s="43" t="e">
        <f>IF(BA932&lt;'Retirement Calculator'!$B$68,BA932+1,NA())</f>
        <v>#N/A</v>
      </c>
      <c r="BB933" s="45" t="str">
        <f>IF(ISERROR(BA933),"",IF(AY933=AY932+1,BB932*(1+'Retirement Calculator'!$B$67),BB932))</f>
        <v/>
      </c>
      <c r="BC933" s="43" t="e">
        <f>IF(ISERROR(BB933),"",FV((1+'Retirement Calculator'!$B$58)^(1/12)-1,BA933,-BB933,,0))</f>
        <v>#N/A</v>
      </c>
      <c r="BD933" s="47" t="e">
        <f>SUM($AJ$5:BB933)</f>
        <v>#N/A</v>
      </c>
      <c r="BF933" s="43" t="str">
        <f>IF(O933="","",SUM($O$5:O933))</f>
        <v/>
      </c>
      <c r="BH933" s="43" t="str">
        <f t="shared" si="292"/>
        <v/>
      </c>
      <c r="BI933" s="43" t="e">
        <f t="shared" si="293"/>
        <v>#N/A</v>
      </c>
      <c r="BJ933" s="43" t="e">
        <f>IF(BJ932&lt;'Retirement Calculator'!$B$68,BJ932+1,NA())</f>
        <v>#N/A</v>
      </c>
      <c r="BM933" s="43" t="str">
        <f t="shared" si="294"/>
        <v/>
      </c>
      <c r="BN933" s="43" t="e">
        <f t="shared" si="295"/>
        <v>#N/A</v>
      </c>
      <c r="BO933" s="43" t="e">
        <f>IF(BO932&lt;'Retirement Calculator'!$B$68,BO932+1,NA())</f>
        <v>#N/A</v>
      </c>
      <c r="BR933" s="43" t="str">
        <f t="shared" si="296"/>
        <v/>
      </c>
      <c r="BS933" s="43" t="e">
        <f t="shared" si="297"/>
        <v>#N/A</v>
      </c>
      <c r="BT933" s="43" t="e">
        <f>IF(BT932&lt;'Retirement Calculator'!$B$68,BT932+1,NA())</f>
        <v>#N/A</v>
      </c>
      <c r="BW933" s="43" t="str">
        <f t="shared" si="298"/>
        <v/>
      </c>
      <c r="BX933" s="43" t="e">
        <f t="shared" si="299"/>
        <v>#N/A</v>
      </c>
      <c r="BY933" s="43" t="e">
        <f>IF(BY932&lt;'Retirement Calculator'!$B$68,BY932+1,NA())</f>
        <v>#N/A</v>
      </c>
    </row>
    <row r="934" spans="1:77">
      <c r="A934" s="44"/>
      <c r="B934" s="12" t="e">
        <f xml:space="preserve"> IF(ISERROR(F934),NA(),AI934)</f>
        <v>#N/A</v>
      </c>
      <c r="C934" s="71"/>
      <c r="D934" s="104"/>
      <c r="E934" s="99"/>
      <c r="F934" s="102" t="e">
        <f t="shared" si="283"/>
        <v>#N/A</v>
      </c>
      <c r="G934" s="103" t="str">
        <f>IF(D934="","",(D934+G933)*(1+((1+'Retirement Calculator'!$B$56)^(1/12)-1)))</f>
        <v/>
      </c>
      <c r="H934" s="55" t="str">
        <f>IF(C934="","",FV((1+'Retirement Calculator'!$B$56)^(1/12)-1,AI934,-C934,,0))</f>
        <v/>
      </c>
      <c r="I934" s="71"/>
      <c r="J934" s="99"/>
      <c r="K934" s="99"/>
      <c r="L934" s="102" t="e">
        <f t="shared" si="284"/>
        <v>#N/A</v>
      </c>
      <c r="M934" s="12" t="str">
        <f>IF(I934="","",FV((1+'Retirement Calculator'!$B$57)^(1/12)-1,AR934,-I934,,0))</f>
        <v/>
      </c>
      <c r="N934" s="12" t="str">
        <f>IF(J934="","",(J934+N933)*(1+((1+'Retirement Calculator'!$B$57)^(1/12)-1)))</f>
        <v/>
      </c>
      <c r="O934" s="71"/>
      <c r="P934" s="71"/>
      <c r="Q934" s="99"/>
      <c r="R934" s="69" t="e">
        <f t="shared" si="285"/>
        <v>#N/A</v>
      </c>
      <c r="S934" s="12" t="str">
        <f>IF(O934="","",FV((1+'Retirement Calculator'!$B$58)^(1/12)-1,BA934,-O934,,0))</f>
        <v/>
      </c>
      <c r="T934" s="43" t="str">
        <f>IF(P934="","",(P934+T933)*(1+((1+'Retirement Calculator'!$B$58)^(1/12)-1)))</f>
        <v/>
      </c>
      <c r="U934" s="71"/>
      <c r="V934" s="99"/>
      <c r="W934" s="108" t="str">
        <f>IF(U934="","",(U934+W933)*(1+((1+'Retirement Calculator'!$C$65)^(1/12)-1)))</f>
        <v/>
      </c>
      <c r="X934" s="73">
        <f t="shared" si="280"/>
        <v>0</v>
      </c>
      <c r="Y934" s="83" t="str">
        <f>IF(ISERROR(B934),"",SUM($X$5:X934))</f>
        <v/>
      </c>
      <c r="Z934" s="73">
        <f t="shared" si="281"/>
        <v>0</v>
      </c>
      <c r="AA934" s="83" t="str">
        <f>IF(ISERROR(B934),"",IF(Z934=0,NA(),SUM($Z$5:Z934)))</f>
        <v/>
      </c>
      <c r="AB934" s="83">
        <f t="shared" si="282"/>
        <v>0</v>
      </c>
      <c r="AC934" s="83" t="str">
        <f>IF(ISERROR(B934),"",IF(AB934=0,NA(),SUM($AB$5:AB934)))</f>
        <v/>
      </c>
      <c r="AD934" s="68" t="str">
        <f>IF(ISERROR(AI934),"",IF(AG934=AG933+1,AD933*(1+'Retirement Calculator'!$B$6),AD933))</f>
        <v/>
      </c>
      <c r="AE934" s="135"/>
      <c r="AF934" s="83" t="str">
        <f>IF(AE934="","",NPER((1+'Retirement Calculator'!$B$15)/(1+'Retirement Calculator'!$B$14)-1,-12*AE934,AA934,,1))</f>
        <v/>
      </c>
      <c r="AG934" s="129" t="str">
        <f t="shared" si="286"/>
        <v/>
      </c>
      <c r="AH934" s="43" t="e">
        <f t="shared" si="287"/>
        <v>#N/A</v>
      </c>
      <c r="AI934" s="43" t="e">
        <f>IF(AI933&lt;'Retirement Calculator'!$B$68,AI933+1,NA())</f>
        <v>#N/A</v>
      </c>
      <c r="AJ934" s="47" t="str">
        <f>IF(ISERROR(AI934),"",IF(AG934=AG933+1,AJ933*(1+'Retirement Calculator'!$B$67),AJ933))</f>
        <v/>
      </c>
      <c r="AK934" s="43" t="e">
        <f>IF(ISERROR(AJ934),"",FV((1+'Retirement Calculator'!$B$56)^(1/12)-1,AI934,-AJ934,,0))</f>
        <v>#N/A</v>
      </c>
      <c r="AL934" s="47">
        <f>SUM($AJ$5:AJ934)</f>
        <v>15743347.467671828</v>
      </c>
      <c r="AN934" s="43" t="str">
        <f>IF(C934="","",SUM($C$5:C934))</f>
        <v/>
      </c>
      <c r="AP934" s="43" t="str">
        <f t="shared" si="288"/>
        <v/>
      </c>
      <c r="AQ934" s="43" t="e">
        <f t="shared" si="289"/>
        <v>#N/A</v>
      </c>
      <c r="AR934" s="43" t="e">
        <f>IF(AR933&lt;'Retirement Calculator'!$B$68,AR933+1,NA())</f>
        <v>#N/A</v>
      </c>
      <c r="AS934" s="45" t="str">
        <f>IF(ISERROR(AR934),"",IF(AP934=AP933+1,AS933*(1+'Retirement Calculator'!$B$67),AS933))</f>
        <v/>
      </c>
      <c r="AT934" s="43" t="e">
        <f>IF(ISERROR(AS934),"",FV((1+'Retirement Calculator'!$B$57)^(1/12)-1,AR934,-AS934,,0))</f>
        <v>#N/A</v>
      </c>
      <c r="AU934" s="47" t="e">
        <f>SUM($AJ$5:AS934)</f>
        <v>#N/A</v>
      </c>
      <c r="AW934" s="43" t="str">
        <f>IF(I934="","",SUM($I$5:I934))</f>
        <v/>
      </c>
      <c r="AY934" s="43" t="str">
        <f t="shared" si="290"/>
        <v/>
      </c>
      <c r="AZ934" s="43" t="e">
        <f t="shared" si="291"/>
        <v>#N/A</v>
      </c>
      <c r="BA934" s="43" t="e">
        <f>IF(BA933&lt;'Retirement Calculator'!$B$68,BA933+1,NA())</f>
        <v>#N/A</v>
      </c>
      <c r="BB934" s="45" t="str">
        <f>IF(ISERROR(BA934),"",IF(AY934=AY933+1,BB933*(1+'Retirement Calculator'!$B$67),BB933))</f>
        <v/>
      </c>
      <c r="BC934" s="43" t="e">
        <f>IF(ISERROR(BB934),"",FV((1+'Retirement Calculator'!$B$58)^(1/12)-1,BA934,-BB934,,0))</f>
        <v>#N/A</v>
      </c>
      <c r="BD934" s="47" t="e">
        <f>SUM($AJ$5:BB934)</f>
        <v>#N/A</v>
      </c>
      <c r="BF934" s="43" t="str">
        <f>IF(O934="","",SUM($O$5:O934))</f>
        <v/>
      </c>
      <c r="BH934" s="43" t="str">
        <f t="shared" si="292"/>
        <v/>
      </c>
      <c r="BI934" s="43" t="e">
        <f t="shared" si="293"/>
        <v>#N/A</v>
      </c>
      <c r="BJ934" s="43" t="e">
        <f>IF(BJ933&lt;'Retirement Calculator'!$B$68,BJ933+1,NA())</f>
        <v>#N/A</v>
      </c>
      <c r="BM934" s="43" t="str">
        <f t="shared" si="294"/>
        <v/>
      </c>
      <c r="BN934" s="43" t="e">
        <f t="shared" si="295"/>
        <v>#N/A</v>
      </c>
      <c r="BO934" s="43" t="e">
        <f>IF(BO933&lt;'Retirement Calculator'!$B$68,BO933+1,NA())</f>
        <v>#N/A</v>
      </c>
      <c r="BR934" s="43" t="str">
        <f t="shared" si="296"/>
        <v/>
      </c>
      <c r="BS934" s="43" t="e">
        <f t="shared" si="297"/>
        <v>#N/A</v>
      </c>
      <c r="BT934" s="43" t="e">
        <f>IF(BT933&lt;'Retirement Calculator'!$B$68,BT933+1,NA())</f>
        <v>#N/A</v>
      </c>
      <c r="BW934" s="43" t="str">
        <f t="shared" si="298"/>
        <v/>
      </c>
      <c r="BX934" s="43" t="e">
        <f t="shared" si="299"/>
        <v>#N/A</v>
      </c>
      <c r="BY934" s="43" t="e">
        <f>IF(BY933&lt;'Retirement Calculator'!$B$68,BY933+1,NA())</f>
        <v>#N/A</v>
      </c>
    </row>
    <row r="935" spans="1:77">
      <c r="A935" s="44"/>
      <c r="B935" s="12" t="e">
        <f xml:space="preserve"> IF(ISERROR(F935),NA(),AI935)</f>
        <v>#N/A</v>
      </c>
      <c r="C935" s="71"/>
      <c r="D935" s="104"/>
      <c r="E935" s="99"/>
      <c r="F935" s="102" t="e">
        <f t="shared" si="283"/>
        <v>#N/A</v>
      </c>
      <c r="G935" s="103" t="str">
        <f>IF(D935="","",(D935+G934)*(1+((1+'Retirement Calculator'!$B$56)^(1/12)-1)))</f>
        <v/>
      </c>
      <c r="H935" s="55" t="str">
        <f>IF(C935="","",FV((1+'Retirement Calculator'!$B$56)^(1/12)-1,AI935,-C935,,0))</f>
        <v/>
      </c>
      <c r="I935" s="71"/>
      <c r="J935" s="99"/>
      <c r="K935" s="99"/>
      <c r="L935" s="102" t="e">
        <f t="shared" si="284"/>
        <v>#N/A</v>
      </c>
      <c r="M935" s="12" t="str">
        <f>IF(I935="","",FV((1+'Retirement Calculator'!$B$57)^(1/12)-1,AR935,-I935,,0))</f>
        <v/>
      </c>
      <c r="N935" s="12" t="str">
        <f>IF(J935="","",(J935+N934)*(1+((1+'Retirement Calculator'!$B$57)^(1/12)-1)))</f>
        <v/>
      </c>
      <c r="O935" s="71"/>
      <c r="P935" s="71"/>
      <c r="Q935" s="99"/>
      <c r="R935" s="69" t="e">
        <f t="shared" si="285"/>
        <v>#N/A</v>
      </c>
      <c r="S935" s="12" t="str">
        <f>IF(O935="","",FV((1+'Retirement Calculator'!$B$58)^(1/12)-1,BA935,-O935,,0))</f>
        <v/>
      </c>
      <c r="T935" s="43" t="str">
        <f>IF(P935="","",(P935+T934)*(1+((1+'Retirement Calculator'!$B$58)^(1/12)-1)))</f>
        <v/>
      </c>
      <c r="U935" s="71"/>
      <c r="V935" s="99"/>
      <c r="W935" s="108" t="str">
        <f>IF(U935="","",(U935+W934)*(1+((1+'Retirement Calculator'!$C$65)^(1/12)-1)))</f>
        <v/>
      </c>
      <c r="X935" s="73">
        <f t="shared" si="280"/>
        <v>0</v>
      </c>
      <c r="Y935" s="83" t="str">
        <f>IF(ISERROR(B935),"",SUM($X$5:X935))</f>
        <v/>
      </c>
      <c r="Z935" s="73">
        <f t="shared" si="281"/>
        <v>0</v>
      </c>
      <c r="AA935" s="83" t="str">
        <f>IF(ISERROR(B935),"",IF(Z935=0,NA(),SUM($Z$5:Z935)))</f>
        <v/>
      </c>
      <c r="AB935" s="83">
        <f t="shared" si="282"/>
        <v>0</v>
      </c>
      <c r="AC935" s="83" t="str">
        <f>IF(ISERROR(B935),"",IF(AB935=0,NA(),SUM($AB$5:AB935)))</f>
        <v/>
      </c>
      <c r="AD935" s="68" t="str">
        <f>IF(ISERROR(AI935),"",IF(AG935=AG934+1,AD934*(1+'Retirement Calculator'!$B$6),AD934))</f>
        <v/>
      </c>
      <c r="AE935" s="135"/>
      <c r="AF935" s="83" t="str">
        <f>IF(AE935="","",NPER((1+'Retirement Calculator'!$B$15)/(1+'Retirement Calculator'!$B$14)-1,-12*AE935,AA935,,1))</f>
        <v/>
      </c>
      <c r="AG935" s="129" t="str">
        <f t="shared" si="286"/>
        <v/>
      </c>
      <c r="AH935" s="43" t="e">
        <f t="shared" si="287"/>
        <v>#N/A</v>
      </c>
      <c r="AI935" s="43" t="e">
        <f>IF(AI934&lt;'Retirement Calculator'!$B$68,AI934+1,NA())</f>
        <v>#N/A</v>
      </c>
      <c r="AJ935" s="47" t="str">
        <f>IF(ISERROR(AI935),"",IF(AG935=AG934+1,AJ934*(1+'Retirement Calculator'!$B$67),AJ934))</f>
        <v/>
      </c>
      <c r="AK935" s="43" t="e">
        <f>IF(ISERROR(AJ935),"",FV((1+'Retirement Calculator'!$B$56)^(1/12)-1,AI935,-AJ935,,0))</f>
        <v>#N/A</v>
      </c>
      <c r="AL935" s="47">
        <f>SUM($AJ$5:AJ935)</f>
        <v>15743347.467671828</v>
      </c>
      <c r="AN935" s="43" t="str">
        <f>IF(C935="","",SUM($C$5:C935))</f>
        <v/>
      </c>
      <c r="AP935" s="43" t="str">
        <f t="shared" si="288"/>
        <v/>
      </c>
      <c r="AQ935" s="43" t="e">
        <f t="shared" si="289"/>
        <v>#N/A</v>
      </c>
      <c r="AR935" s="43" t="e">
        <f>IF(AR934&lt;'Retirement Calculator'!$B$68,AR934+1,NA())</f>
        <v>#N/A</v>
      </c>
      <c r="AS935" s="45" t="str">
        <f>IF(ISERROR(AR935),"",IF(AP935=AP934+1,AS934*(1+'Retirement Calculator'!$B$67),AS934))</f>
        <v/>
      </c>
      <c r="AT935" s="43" t="e">
        <f>IF(ISERROR(AS935),"",FV((1+'Retirement Calculator'!$B$57)^(1/12)-1,AR935,-AS935,,0))</f>
        <v>#N/A</v>
      </c>
      <c r="AU935" s="47" t="e">
        <f>SUM($AJ$5:AS935)</f>
        <v>#N/A</v>
      </c>
      <c r="AW935" s="43" t="str">
        <f>IF(I935="","",SUM($I$5:I935))</f>
        <v/>
      </c>
      <c r="AY935" s="43" t="str">
        <f t="shared" si="290"/>
        <v/>
      </c>
      <c r="AZ935" s="43" t="e">
        <f t="shared" si="291"/>
        <v>#N/A</v>
      </c>
      <c r="BA935" s="43" t="e">
        <f>IF(BA934&lt;'Retirement Calculator'!$B$68,BA934+1,NA())</f>
        <v>#N/A</v>
      </c>
      <c r="BB935" s="45" t="str">
        <f>IF(ISERROR(BA935),"",IF(AY935=AY934+1,BB934*(1+'Retirement Calculator'!$B$67),BB934))</f>
        <v/>
      </c>
      <c r="BC935" s="43" t="e">
        <f>IF(ISERROR(BB935),"",FV((1+'Retirement Calculator'!$B$58)^(1/12)-1,BA935,-BB935,,0))</f>
        <v>#N/A</v>
      </c>
      <c r="BD935" s="47" t="e">
        <f>SUM($AJ$5:BB935)</f>
        <v>#N/A</v>
      </c>
      <c r="BF935" s="43" t="str">
        <f>IF(O935="","",SUM($O$5:O935))</f>
        <v/>
      </c>
      <c r="BH935" s="43" t="str">
        <f t="shared" si="292"/>
        <v/>
      </c>
      <c r="BI935" s="43" t="e">
        <f t="shared" si="293"/>
        <v>#N/A</v>
      </c>
      <c r="BJ935" s="43" t="e">
        <f>IF(BJ934&lt;'Retirement Calculator'!$B$68,BJ934+1,NA())</f>
        <v>#N/A</v>
      </c>
      <c r="BM935" s="43" t="str">
        <f t="shared" si="294"/>
        <v/>
      </c>
      <c r="BN935" s="43" t="e">
        <f t="shared" si="295"/>
        <v>#N/A</v>
      </c>
      <c r="BO935" s="43" t="e">
        <f>IF(BO934&lt;'Retirement Calculator'!$B$68,BO934+1,NA())</f>
        <v>#N/A</v>
      </c>
      <c r="BR935" s="43" t="str">
        <f t="shared" si="296"/>
        <v/>
      </c>
      <c r="BS935" s="43" t="e">
        <f t="shared" si="297"/>
        <v>#N/A</v>
      </c>
      <c r="BT935" s="43" t="e">
        <f>IF(BT934&lt;'Retirement Calculator'!$B$68,BT934+1,NA())</f>
        <v>#N/A</v>
      </c>
      <c r="BW935" s="43" t="str">
        <f t="shared" si="298"/>
        <v/>
      </c>
      <c r="BX935" s="43" t="e">
        <f t="shared" si="299"/>
        <v>#N/A</v>
      </c>
      <c r="BY935" s="43" t="e">
        <f>IF(BY934&lt;'Retirement Calculator'!$B$68,BY934+1,NA())</f>
        <v>#N/A</v>
      </c>
    </row>
    <row r="936" spans="1:77">
      <c r="A936" s="44"/>
      <c r="B936" s="12" t="e">
        <f xml:space="preserve"> IF(ISERROR(F936),NA(),AI936)</f>
        <v>#N/A</v>
      </c>
      <c r="C936" s="71"/>
      <c r="D936" s="104"/>
      <c r="E936" s="99"/>
      <c r="F936" s="102" t="e">
        <f t="shared" si="283"/>
        <v>#N/A</v>
      </c>
      <c r="G936" s="103" t="str">
        <f>IF(D936="","",(D936+G935)*(1+((1+'Retirement Calculator'!$B$56)^(1/12)-1)))</f>
        <v/>
      </c>
      <c r="H936" s="55" t="str">
        <f>IF(C936="","",FV((1+'Retirement Calculator'!$B$56)^(1/12)-1,AI936,-C936,,0))</f>
        <v/>
      </c>
      <c r="I936" s="71"/>
      <c r="J936" s="99"/>
      <c r="K936" s="99"/>
      <c r="L936" s="102" t="e">
        <f t="shared" si="284"/>
        <v>#N/A</v>
      </c>
      <c r="M936" s="12" t="str">
        <f>IF(I936="","",FV((1+'Retirement Calculator'!$B$57)^(1/12)-1,AR936,-I936,,0))</f>
        <v/>
      </c>
      <c r="N936" s="12" t="str">
        <f>IF(J936="","",(J936+N935)*(1+((1+'Retirement Calculator'!$B$57)^(1/12)-1)))</f>
        <v/>
      </c>
      <c r="O936" s="71"/>
      <c r="P936" s="71"/>
      <c r="Q936" s="99"/>
      <c r="R936" s="69" t="e">
        <f t="shared" si="285"/>
        <v>#N/A</v>
      </c>
      <c r="S936" s="12" t="str">
        <f>IF(O936="","",FV((1+'Retirement Calculator'!$B$58)^(1/12)-1,BA936,-O936,,0))</f>
        <v/>
      </c>
      <c r="T936" s="43" t="str">
        <f>IF(P936="","",(P936+T935)*(1+((1+'Retirement Calculator'!$B$58)^(1/12)-1)))</f>
        <v/>
      </c>
      <c r="U936" s="71"/>
      <c r="V936" s="99"/>
      <c r="W936" s="108" t="str">
        <f>IF(U936="","",(U936+W935)*(1+((1+'Retirement Calculator'!$C$65)^(1/12)-1)))</f>
        <v/>
      </c>
      <c r="X936" s="73">
        <f t="shared" si="280"/>
        <v>0</v>
      </c>
      <c r="Y936" s="83" t="str">
        <f>IF(ISERROR(B936),"",SUM($X$5:X936))</f>
        <v/>
      </c>
      <c r="Z936" s="73">
        <f t="shared" si="281"/>
        <v>0</v>
      </c>
      <c r="AA936" s="83" t="str">
        <f>IF(ISERROR(B936),"",IF(Z936=0,NA(),SUM($Z$5:Z936)))</f>
        <v/>
      </c>
      <c r="AB936" s="83">
        <f t="shared" si="282"/>
        <v>0</v>
      </c>
      <c r="AC936" s="83" t="str">
        <f>IF(ISERROR(B936),"",IF(AB936=0,NA(),SUM($AB$5:AB936)))</f>
        <v/>
      </c>
      <c r="AD936" s="68" t="str">
        <f>IF(ISERROR(AI936),"",IF(AG936=AG935+1,AD935*(1+'Retirement Calculator'!$B$6),AD935))</f>
        <v/>
      </c>
      <c r="AE936" s="135"/>
      <c r="AF936" s="83" t="str">
        <f>IF(AE936="","",NPER((1+'Retirement Calculator'!$B$15)/(1+'Retirement Calculator'!$B$14)-1,-12*AE936,AA936,,1))</f>
        <v/>
      </c>
      <c r="AG936" s="129" t="str">
        <f t="shared" si="286"/>
        <v/>
      </c>
      <c r="AH936" s="43" t="e">
        <f t="shared" si="287"/>
        <v>#N/A</v>
      </c>
      <c r="AI936" s="43" t="e">
        <f>IF(AI935&lt;'Retirement Calculator'!$B$68,AI935+1,NA())</f>
        <v>#N/A</v>
      </c>
      <c r="AJ936" s="47" t="str">
        <f>IF(ISERROR(AI936),"",IF(AG936=AG935+1,AJ935*(1+'Retirement Calculator'!$B$67),AJ935))</f>
        <v/>
      </c>
      <c r="AK936" s="43" t="e">
        <f>IF(ISERROR(AJ936),"",FV((1+'Retirement Calculator'!$B$56)^(1/12)-1,AI936,-AJ936,,0))</f>
        <v>#N/A</v>
      </c>
      <c r="AL936" s="47">
        <f>SUM($AJ$5:AJ936)</f>
        <v>15743347.467671828</v>
      </c>
      <c r="AN936" s="43" t="str">
        <f>IF(C936="","",SUM($C$5:C936))</f>
        <v/>
      </c>
      <c r="AP936" s="43" t="str">
        <f t="shared" si="288"/>
        <v/>
      </c>
      <c r="AQ936" s="43" t="e">
        <f t="shared" si="289"/>
        <v>#N/A</v>
      </c>
      <c r="AR936" s="43" t="e">
        <f>IF(AR935&lt;'Retirement Calculator'!$B$68,AR935+1,NA())</f>
        <v>#N/A</v>
      </c>
      <c r="AS936" s="45" t="str">
        <f>IF(ISERROR(AR936),"",IF(AP936=AP935+1,AS935*(1+'Retirement Calculator'!$B$67),AS935))</f>
        <v/>
      </c>
      <c r="AT936" s="43" t="e">
        <f>IF(ISERROR(AS936),"",FV((1+'Retirement Calculator'!$B$57)^(1/12)-1,AR936,-AS936,,0))</f>
        <v>#N/A</v>
      </c>
      <c r="AU936" s="47" t="e">
        <f>SUM($AJ$5:AS936)</f>
        <v>#N/A</v>
      </c>
      <c r="AW936" s="43" t="str">
        <f>IF(I936="","",SUM($I$5:I936))</f>
        <v/>
      </c>
      <c r="AY936" s="43" t="str">
        <f t="shared" si="290"/>
        <v/>
      </c>
      <c r="AZ936" s="43" t="e">
        <f t="shared" si="291"/>
        <v>#N/A</v>
      </c>
      <c r="BA936" s="43" t="e">
        <f>IF(BA935&lt;'Retirement Calculator'!$B$68,BA935+1,NA())</f>
        <v>#N/A</v>
      </c>
      <c r="BB936" s="45" t="str">
        <f>IF(ISERROR(BA936),"",IF(AY936=AY935+1,BB935*(1+'Retirement Calculator'!$B$67),BB935))</f>
        <v/>
      </c>
      <c r="BC936" s="43" t="e">
        <f>IF(ISERROR(BB936),"",FV((1+'Retirement Calculator'!$B$58)^(1/12)-1,BA936,-BB936,,0))</f>
        <v>#N/A</v>
      </c>
      <c r="BD936" s="47" t="e">
        <f>SUM($AJ$5:BB936)</f>
        <v>#N/A</v>
      </c>
      <c r="BF936" s="43" t="str">
        <f>IF(O936="","",SUM($O$5:O936))</f>
        <v/>
      </c>
      <c r="BH936" s="43" t="str">
        <f t="shared" si="292"/>
        <v/>
      </c>
      <c r="BI936" s="43" t="e">
        <f t="shared" si="293"/>
        <v>#N/A</v>
      </c>
      <c r="BJ936" s="43" t="e">
        <f>IF(BJ935&lt;'Retirement Calculator'!$B$68,BJ935+1,NA())</f>
        <v>#N/A</v>
      </c>
      <c r="BM936" s="43" t="str">
        <f t="shared" si="294"/>
        <v/>
      </c>
      <c r="BN936" s="43" t="e">
        <f t="shared" si="295"/>
        <v>#N/A</v>
      </c>
      <c r="BO936" s="43" t="e">
        <f>IF(BO935&lt;'Retirement Calculator'!$B$68,BO935+1,NA())</f>
        <v>#N/A</v>
      </c>
      <c r="BR936" s="43" t="str">
        <f t="shared" si="296"/>
        <v/>
      </c>
      <c r="BS936" s="43" t="e">
        <f t="shared" si="297"/>
        <v>#N/A</v>
      </c>
      <c r="BT936" s="43" t="e">
        <f>IF(BT935&lt;'Retirement Calculator'!$B$68,BT935+1,NA())</f>
        <v>#N/A</v>
      </c>
      <c r="BW936" s="43" t="str">
        <f t="shared" si="298"/>
        <v/>
      </c>
      <c r="BX936" s="43" t="e">
        <f t="shared" si="299"/>
        <v>#N/A</v>
      </c>
      <c r="BY936" s="43" t="e">
        <f>IF(BY935&lt;'Retirement Calculator'!$B$68,BY935+1,NA())</f>
        <v>#N/A</v>
      </c>
    </row>
    <row r="937" spans="1:77">
      <c r="A937" s="44"/>
      <c r="B937" s="12" t="e">
        <f xml:space="preserve"> IF(ISERROR(F937),NA(),AI937)</f>
        <v>#N/A</v>
      </c>
      <c r="C937" s="71"/>
      <c r="D937" s="104"/>
      <c r="E937" s="99"/>
      <c r="F937" s="102" t="e">
        <f t="shared" si="283"/>
        <v>#N/A</v>
      </c>
      <c r="G937" s="103" t="str">
        <f>IF(D937="","",(D937+G936)*(1+((1+'Retirement Calculator'!$B$56)^(1/12)-1)))</f>
        <v/>
      </c>
      <c r="H937" s="55" t="str">
        <f>IF(C937="","",FV((1+'Retirement Calculator'!$B$56)^(1/12)-1,AI937,-C937,,0))</f>
        <v/>
      </c>
      <c r="I937" s="71"/>
      <c r="J937" s="99"/>
      <c r="K937" s="99"/>
      <c r="L937" s="102" t="e">
        <f t="shared" si="284"/>
        <v>#N/A</v>
      </c>
      <c r="M937" s="12" t="str">
        <f>IF(I937="","",FV((1+'Retirement Calculator'!$B$57)^(1/12)-1,AR937,-I937,,0))</f>
        <v/>
      </c>
      <c r="N937" s="12" t="str">
        <f>IF(J937="","",(J937+N936)*(1+((1+'Retirement Calculator'!$B$57)^(1/12)-1)))</f>
        <v/>
      </c>
      <c r="O937" s="71"/>
      <c r="P937" s="71"/>
      <c r="Q937" s="99"/>
      <c r="R937" s="69" t="e">
        <f t="shared" si="285"/>
        <v>#N/A</v>
      </c>
      <c r="S937" s="12" t="str">
        <f>IF(O937="","",FV((1+'Retirement Calculator'!$B$58)^(1/12)-1,BA937,-O937,,0))</f>
        <v/>
      </c>
      <c r="T937" s="43" t="str">
        <f>IF(P937="","",(P937+T936)*(1+((1+'Retirement Calculator'!$B$58)^(1/12)-1)))</f>
        <v/>
      </c>
      <c r="U937" s="71"/>
      <c r="V937" s="99"/>
      <c r="W937" s="108" t="str">
        <f>IF(U937="","",(U937+W936)*(1+((1+'Retirement Calculator'!$C$65)^(1/12)-1)))</f>
        <v/>
      </c>
      <c r="X937" s="73">
        <f t="shared" si="280"/>
        <v>0</v>
      </c>
      <c r="Y937" s="83" t="str">
        <f>IF(ISERROR(B937),"",SUM($X$5:X937))</f>
        <v/>
      </c>
      <c r="Z937" s="73">
        <f t="shared" si="281"/>
        <v>0</v>
      </c>
      <c r="AA937" s="83" t="str">
        <f>IF(ISERROR(B937),"",IF(Z937=0,NA(),SUM($Z$5:Z937)))</f>
        <v/>
      </c>
      <c r="AB937" s="83">
        <f t="shared" si="282"/>
        <v>0</v>
      </c>
      <c r="AC937" s="83" t="str">
        <f>IF(ISERROR(B937),"",IF(AB937=0,NA(),SUM($AB$5:AB937)))</f>
        <v/>
      </c>
      <c r="AD937" s="68" t="str">
        <f>IF(ISERROR(AI937),"",IF(AG937=AG936+1,AD936*(1+'Retirement Calculator'!$B$6),AD936))</f>
        <v/>
      </c>
      <c r="AE937" s="135"/>
      <c r="AF937" s="83" t="str">
        <f>IF(AE937="","",NPER((1+'Retirement Calculator'!$B$15)/(1+'Retirement Calculator'!$B$14)-1,-12*AE937,AA937,,1))</f>
        <v/>
      </c>
      <c r="AG937" s="129" t="str">
        <f t="shared" si="286"/>
        <v/>
      </c>
      <c r="AH937" s="43" t="e">
        <f t="shared" si="287"/>
        <v>#N/A</v>
      </c>
      <c r="AI937" s="43" t="e">
        <f>IF(AI936&lt;'Retirement Calculator'!$B$68,AI936+1,NA())</f>
        <v>#N/A</v>
      </c>
      <c r="AJ937" s="47" t="str">
        <f>IF(ISERROR(AI937),"",IF(AG937=AG936+1,AJ936*(1+'Retirement Calculator'!$B$67),AJ936))</f>
        <v/>
      </c>
      <c r="AK937" s="43" t="e">
        <f>IF(ISERROR(AJ937),"",FV((1+'Retirement Calculator'!$B$56)^(1/12)-1,AI937,-AJ937,,0))</f>
        <v>#N/A</v>
      </c>
      <c r="AL937" s="47">
        <f>SUM($AJ$5:AJ937)</f>
        <v>15743347.467671828</v>
      </c>
      <c r="AN937" s="43" t="str">
        <f>IF(C937="","",SUM($C$5:C937))</f>
        <v/>
      </c>
      <c r="AP937" s="43" t="str">
        <f t="shared" si="288"/>
        <v/>
      </c>
      <c r="AQ937" s="43" t="e">
        <f t="shared" si="289"/>
        <v>#N/A</v>
      </c>
      <c r="AR937" s="43" t="e">
        <f>IF(AR936&lt;'Retirement Calculator'!$B$68,AR936+1,NA())</f>
        <v>#N/A</v>
      </c>
      <c r="AS937" s="45" t="str">
        <f>IF(ISERROR(AR937),"",IF(AP937=AP936+1,AS936*(1+'Retirement Calculator'!$B$67),AS936))</f>
        <v/>
      </c>
      <c r="AT937" s="43" t="e">
        <f>IF(ISERROR(AS937),"",FV((1+'Retirement Calculator'!$B$57)^(1/12)-1,AR937,-AS937,,0))</f>
        <v>#N/A</v>
      </c>
      <c r="AU937" s="47" t="e">
        <f>SUM($AJ$5:AS937)</f>
        <v>#N/A</v>
      </c>
      <c r="AW937" s="43" t="str">
        <f>IF(I937="","",SUM($I$5:I937))</f>
        <v/>
      </c>
      <c r="AY937" s="43" t="str">
        <f t="shared" si="290"/>
        <v/>
      </c>
      <c r="AZ937" s="43" t="e">
        <f t="shared" si="291"/>
        <v>#N/A</v>
      </c>
      <c r="BA937" s="43" t="e">
        <f>IF(BA936&lt;'Retirement Calculator'!$B$68,BA936+1,NA())</f>
        <v>#N/A</v>
      </c>
      <c r="BB937" s="45" t="str">
        <f>IF(ISERROR(BA937),"",IF(AY937=AY936+1,BB936*(1+'Retirement Calculator'!$B$67),BB936))</f>
        <v/>
      </c>
      <c r="BC937" s="43" t="e">
        <f>IF(ISERROR(BB937),"",FV((1+'Retirement Calculator'!$B$58)^(1/12)-1,BA937,-BB937,,0))</f>
        <v>#N/A</v>
      </c>
      <c r="BD937" s="47" t="e">
        <f>SUM($AJ$5:BB937)</f>
        <v>#N/A</v>
      </c>
      <c r="BF937" s="43" t="str">
        <f>IF(O937="","",SUM($O$5:O937))</f>
        <v/>
      </c>
      <c r="BH937" s="43" t="str">
        <f t="shared" si="292"/>
        <v/>
      </c>
      <c r="BI937" s="43" t="e">
        <f t="shared" si="293"/>
        <v>#N/A</v>
      </c>
      <c r="BJ937" s="43" t="e">
        <f>IF(BJ936&lt;'Retirement Calculator'!$B$68,BJ936+1,NA())</f>
        <v>#N/A</v>
      </c>
      <c r="BM937" s="43" t="str">
        <f t="shared" si="294"/>
        <v/>
      </c>
      <c r="BN937" s="43" t="e">
        <f t="shared" si="295"/>
        <v>#N/A</v>
      </c>
      <c r="BO937" s="43" t="e">
        <f>IF(BO936&lt;'Retirement Calculator'!$B$68,BO936+1,NA())</f>
        <v>#N/A</v>
      </c>
      <c r="BR937" s="43" t="str">
        <f t="shared" si="296"/>
        <v/>
      </c>
      <c r="BS937" s="43" t="e">
        <f t="shared" si="297"/>
        <v>#N/A</v>
      </c>
      <c r="BT937" s="43" t="e">
        <f>IF(BT936&lt;'Retirement Calculator'!$B$68,BT936+1,NA())</f>
        <v>#N/A</v>
      </c>
      <c r="BW937" s="43" t="str">
        <f t="shared" si="298"/>
        <v/>
      </c>
      <c r="BX937" s="43" t="e">
        <f t="shared" si="299"/>
        <v>#N/A</v>
      </c>
      <c r="BY937" s="43" t="e">
        <f>IF(BY936&lt;'Retirement Calculator'!$B$68,BY936+1,NA())</f>
        <v>#N/A</v>
      </c>
    </row>
    <row r="938" spans="1:77">
      <c r="A938" s="44"/>
      <c r="B938" s="12" t="e">
        <f xml:space="preserve"> IF(ISERROR(F938),NA(),AI938)</f>
        <v>#N/A</v>
      </c>
      <c r="C938" s="71"/>
      <c r="D938" s="104"/>
      <c r="E938" s="99"/>
      <c r="F938" s="102" t="e">
        <f t="shared" si="283"/>
        <v>#N/A</v>
      </c>
      <c r="G938" s="103" t="str">
        <f>IF(D938="","",(D938+G937)*(1+((1+'Retirement Calculator'!$B$56)^(1/12)-1)))</f>
        <v/>
      </c>
      <c r="H938" s="55" t="str">
        <f>IF(C938="","",FV((1+'Retirement Calculator'!$B$56)^(1/12)-1,AI938,-C938,,0))</f>
        <v/>
      </c>
      <c r="I938" s="71"/>
      <c r="J938" s="99"/>
      <c r="K938" s="99"/>
      <c r="L938" s="102" t="e">
        <f t="shared" si="284"/>
        <v>#N/A</v>
      </c>
      <c r="M938" s="12" t="str">
        <f>IF(I938="","",FV((1+'Retirement Calculator'!$B$57)^(1/12)-1,AR938,-I938,,0))</f>
        <v/>
      </c>
      <c r="N938" s="12" t="str">
        <f>IF(J938="","",(J938+N937)*(1+((1+'Retirement Calculator'!$B$57)^(1/12)-1)))</f>
        <v/>
      </c>
      <c r="O938" s="71"/>
      <c r="P938" s="71"/>
      <c r="Q938" s="99"/>
      <c r="R938" s="69" t="e">
        <f t="shared" si="285"/>
        <v>#N/A</v>
      </c>
      <c r="S938" s="12" t="str">
        <f>IF(O938="","",FV((1+'Retirement Calculator'!$B$58)^(1/12)-1,BA938,-O938,,0))</f>
        <v/>
      </c>
      <c r="T938" s="43" t="str">
        <f>IF(P938="","",(P938+T937)*(1+((1+'Retirement Calculator'!$B$58)^(1/12)-1)))</f>
        <v/>
      </c>
      <c r="U938" s="71"/>
      <c r="V938" s="99"/>
      <c r="W938" s="108" t="str">
        <f>IF(U938="","",(U938+W937)*(1+((1+'Retirement Calculator'!$C$65)^(1/12)-1)))</f>
        <v/>
      </c>
      <c r="X938" s="73">
        <f t="shared" si="280"/>
        <v>0</v>
      </c>
      <c r="Y938" s="83" t="str">
        <f>IF(ISERROR(B938),"",SUM($X$5:X938))</f>
        <v/>
      </c>
      <c r="Z938" s="73">
        <f t="shared" si="281"/>
        <v>0</v>
      </c>
      <c r="AA938" s="83" t="str">
        <f>IF(ISERROR(B938),"",IF(Z938=0,NA(),SUM($Z$5:Z938)))</f>
        <v/>
      </c>
      <c r="AB938" s="83">
        <f t="shared" si="282"/>
        <v>0</v>
      </c>
      <c r="AC938" s="83" t="str">
        <f>IF(ISERROR(B938),"",IF(AB938=0,NA(),SUM($AB$5:AB938)))</f>
        <v/>
      </c>
      <c r="AD938" s="68" t="str">
        <f>IF(ISERROR(AI938),"",IF(AG938=AG937+1,AD937*(1+'Retirement Calculator'!$B$6),AD937))</f>
        <v/>
      </c>
      <c r="AE938" s="135"/>
      <c r="AF938" s="83" t="str">
        <f>IF(AE938="","",NPER((1+'Retirement Calculator'!$B$15)/(1+'Retirement Calculator'!$B$14)-1,-12*AE938,AA938,,1))</f>
        <v/>
      </c>
      <c r="AG938" s="129" t="str">
        <f t="shared" si="286"/>
        <v/>
      </c>
      <c r="AH938" s="43" t="e">
        <f t="shared" si="287"/>
        <v>#N/A</v>
      </c>
      <c r="AI938" s="43" t="e">
        <f>IF(AI937&lt;'Retirement Calculator'!$B$68,AI937+1,NA())</f>
        <v>#N/A</v>
      </c>
      <c r="AJ938" s="47" t="str">
        <f>IF(ISERROR(AI938),"",IF(AG938=AG937+1,AJ937*(1+'Retirement Calculator'!$B$67),AJ937))</f>
        <v/>
      </c>
      <c r="AK938" s="43" t="e">
        <f>IF(ISERROR(AJ938),"",FV((1+'Retirement Calculator'!$B$56)^(1/12)-1,AI938,-AJ938,,0))</f>
        <v>#N/A</v>
      </c>
      <c r="AL938" s="47">
        <f>SUM($AJ$5:AJ938)</f>
        <v>15743347.467671828</v>
      </c>
      <c r="AN938" s="43" t="str">
        <f>IF(C938="","",SUM($C$5:C938))</f>
        <v/>
      </c>
      <c r="AP938" s="43" t="str">
        <f t="shared" si="288"/>
        <v/>
      </c>
      <c r="AQ938" s="43" t="e">
        <f t="shared" si="289"/>
        <v>#N/A</v>
      </c>
      <c r="AR938" s="43" t="e">
        <f>IF(AR937&lt;'Retirement Calculator'!$B$68,AR937+1,NA())</f>
        <v>#N/A</v>
      </c>
      <c r="AS938" s="45" t="str">
        <f>IF(ISERROR(AR938),"",IF(AP938=AP937+1,AS937*(1+'Retirement Calculator'!$B$67),AS937))</f>
        <v/>
      </c>
      <c r="AT938" s="43" t="e">
        <f>IF(ISERROR(AS938),"",FV((1+'Retirement Calculator'!$B$57)^(1/12)-1,AR938,-AS938,,0))</f>
        <v>#N/A</v>
      </c>
      <c r="AU938" s="47" t="e">
        <f>SUM($AJ$5:AS938)</f>
        <v>#N/A</v>
      </c>
      <c r="AW938" s="43" t="str">
        <f>IF(I938="","",SUM($I$5:I938))</f>
        <v/>
      </c>
      <c r="AY938" s="43" t="str">
        <f t="shared" si="290"/>
        <v/>
      </c>
      <c r="AZ938" s="43" t="e">
        <f t="shared" si="291"/>
        <v>#N/A</v>
      </c>
      <c r="BA938" s="43" t="e">
        <f>IF(BA937&lt;'Retirement Calculator'!$B$68,BA937+1,NA())</f>
        <v>#N/A</v>
      </c>
      <c r="BB938" s="45" t="str">
        <f>IF(ISERROR(BA938),"",IF(AY938=AY937+1,BB937*(1+'Retirement Calculator'!$B$67),BB937))</f>
        <v/>
      </c>
      <c r="BC938" s="43" t="e">
        <f>IF(ISERROR(BB938),"",FV((1+'Retirement Calculator'!$B$58)^(1/12)-1,BA938,-BB938,,0))</f>
        <v>#N/A</v>
      </c>
      <c r="BD938" s="47" t="e">
        <f>SUM($AJ$5:BB938)</f>
        <v>#N/A</v>
      </c>
      <c r="BF938" s="43" t="str">
        <f>IF(O938="","",SUM($O$5:O938))</f>
        <v/>
      </c>
      <c r="BH938" s="43" t="str">
        <f t="shared" si="292"/>
        <v/>
      </c>
      <c r="BI938" s="43" t="e">
        <f t="shared" si="293"/>
        <v>#N/A</v>
      </c>
      <c r="BJ938" s="43" t="e">
        <f>IF(BJ937&lt;'Retirement Calculator'!$B$68,BJ937+1,NA())</f>
        <v>#N/A</v>
      </c>
      <c r="BM938" s="43" t="str">
        <f t="shared" si="294"/>
        <v/>
      </c>
      <c r="BN938" s="43" t="e">
        <f t="shared" si="295"/>
        <v>#N/A</v>
      </c>
      <c r="BO938" s="43" t="e">
        <f>IF(BO937&lt;'Retirement Calculator'!$B$68,BO937+1,NA())</f>
        <v>#N/A</v>
      </c>
      <c r="BR938" s="43" t="str">
        <f t="shared" si="296"/>
        <v/>
      </c>
      <c r="BS938" s="43" t="e">
        <f t="shared" si="297"/>
        <v>#N/A</v>
      </c>
      <c r="BT938" s="43" t="e">
        <f>IF(BT937&lt;'Retirement Calculator'!$B$68,BT937+1,NA())</f>
        <v>#N/A</v>
      </c>
      <c r="BW938" s="43" t="str">
        <f t="shared" si="298"/>
        <v/>
      </c>
      <c r="BX938" s="43" t="e">
        <f t="shared" si="299"/>
        <v>#N/A</v>
      </c>
      <c r="BY938" s="43" t="e">
        <f>IF(BY937&lt;'Retirement Calculator'!$B$68,BY937+1,NA())</f>
        <v>#N/A</v>
      </c>
    </row>
    <row r="939" spans="1:77">
      <c r="A939" s="44"/>
      <c r="B939" s="12" t="e">
        <f xml:space="preserve"> IF(ISERROR(F939),NA(),AI939)</f>
        <v>#N/A</v>
      </c>
      <c r="C939" s="71"/>
      <c r="D939" s="104"/>
      <c r="E939" s="99"/>
      <c r="F939" s="102" t="e">
        <f t="shared" si="283"/>
        <v>#N/A</v>
      </c>
      <c r="G939" s="103" t="str">
        <f>IF(D939="","",(D939+G938)*(1+((1+'Retirement Calculator'!$B$56)^(1/12)-1)))</f>
        <v/>
      </c>
      <c r="H939" s="55" t="str">
        <f>IF(C939="","",FV((1+'Retirement Calculator'!$B$56)^(1/12)-1,AI939,-C939,,0))</f>
        <v/>
      </c>
      <c r="I939" s="71"/>
      <c r="J939" s="99"/>
      <c r="K939" s="99"/>
      <c r="L939" s="102" t="e">
        <f t="shared" si="284"/>
        <v>#N/A</v>
      </c>
      <c r="M939" s="12" t="str">
        <f>IF(I939="","",FV((1+'Retirement Calculator'!$B$57)^(1/12)-1,AR939,-I939,,0))</f>
        <v/>
      </c>
      <c r="N939" s="12" t="str">
        <f>IF(J939="","",(J939+N938)*(1+((1+'Retirement Calculator'!$B$57)^(1/12)-1)))</f>
        <v/>
      </c>
      <c r="O939" s="71"/>
      <c r="P939" s="71"/>
      <c r="Q939" s="99"/>
      <c r="R939" s="69" t="e">
        <f t="shared" si="285"/>
        <v>#N/A</v>
      </c>
      <c r="S939" s="12" t="str">
        <f>IF(O939="","",FV((1+'Retirement Calculator'!$B$58)^(1/12)-1,BA939,-O939,,0))</f>
        <v/>
      </c>
      <c r="T939" s="43" t="str">
        <f>IF(P939="","",(P939+T938)*(1+((1+'Retirement Calculator'!$B$58)^(1/12)-1)))</f>
        <v/>
      </c>
      <c r="U939" s="71"/>
      <c r="V939" s="99"/>
      <c r="W939" s="108" t="str">
        <f>IF(U939="","",(U939+W938)*(1+((1+'Retirement Calculator'!$C$65)^(1/12)-1)))</f>
        <v/>
      </c>
      <c r="X939" s="73">
        <f t="shared" si="280"/>
        <v>0</v>
      </c>
      <c r="Y939" s="83" t="str">
        <f>IF(ISERROR(B939),"",SUM($X$5:X939))</f>
        <v/>
      </c>
      <c r="Z939" s="73">
        <f t="shared" si="281"/>
        <v>0</v>
      </c>
      <c r="AA939" s="83" t="str">
        <f>IF(ISERROR(B939),"",IF(Z939=0,NA(),SUM($Z$5:Z939)))</f>
        <v/>
      </c>
      <c r="AB939" s="83">
        <f t="shared" si="282"/>
        <v>0</v>
      </c>
      <c r="AC939" s="83" t="str">
        <f>IF(ISERROR(B939),"",IF(AB939=0,NA(),SUM($AB$5:AB939)))</f>
        <v/>
      </c>
      <c r="AD939" s="68" t="str">
        <f>IF(ISERROR(AI939),"",IF(AG939=AG938+1,AD938*(1+'Retirement Calculator'!$B$6),AD938))</f>
        <v/>
      </c>
      <c r="AE939" s="135"/>
      <c r="AF939" s="83" t="str">
        <f>IF(AE939="","",NPER((1+'Retirement Calculator'!$B$15)/(1+'Retirement Calculator'!$B$14)-1,-12*AE939,AA939,,1))</f>
        <v/>
      </c>
      <c r="AG939" s="129" t="str">
        <f t="shared" si="286"/>
        <v/>
      </c>
      <c r="AH939" s="43" t="e">
        <f t="shared" si="287"/>
        <v>#N/A</v>
      </c>
      <c r="AI939" s="43" t="e">
        <f>IF(AI938&lt;'Retirement Calculator'!$B$68,AI938+1,NA())</f>
        <v>#N/A</v>
      </c>
      <c r="AJ939" s="47" t="str">
        <f>IF(ISERROR(AI939),"",IF(AG939=AG938+1,AJ938*(1+'Retirement Calculator'!$B$67),AJ938))</f>
        <v/>
      </c>
      <c r="AK939" s="43" t="e">
        <f>IF(ISERROR(AJ939),"",FV((1+'Retirement Calculator'!$B$56)^(1/12)-1,AI939,-AJ939,,0))</f>
        <v>#N/A</v>
      </c>
      <c r="AL939" s="47">
        <f>SUM($AJ$5:AJ939)</f>
        <v>15743347.467671828</v>
      </c>
      <c r="AN939" s="43" t="str">
        <f>IF(C939="","",SUM($C$5:C939))</f>
        <v/>
      </c>
      <c r="AP939" s="43" t="str">
        <f t="shared" si="288"/>
        <v/>
      </c>
      <c r="AQ939" s="43" t="e">
        <f t="shared" si="289"/>
        <v>#N/A</v>
      </c>
      <c r="AR939" s="43" t="e">
        <f>IF(AR938&lt;'Retirement Calculator'!$B$68,AR938+1,NA())</f>
        <v>#N/A</v>
      </c>
      <c r="AS939" s="45" t="str">
        <f>IF(ISERROR(AR939),"",IF(AP939=AP938+1,AS938*(1+'Retirement Calculator'!$B$67),AS938))</f>
        <v/>
      </c>
      <c r="AT939" s="43" t="e">
        <f>IF(ISERROR(AS939),"",FV((1+'Retirement Calculator'!$B$57)^(1/12)-1,AR939,-AS939,,0))</f>
        <v>#N/A</v>
      </c>
      <c r="AU939" s="47" t="e">
        <f>SUM($AJ$5:AS939)</f>
        <v>#N/A</v>
      </c>
      <c r="AW939" s="43" t="str">
        <f>IF(I939="","",SUM($I$5:I939))</f>
        <v/>
      </c>
      <c r="AY939" s="43" t="str">
        <f t="shared" si="290"/>
        <v/>
      </c>
      <c r="AZ939" s="43" t="e">
        <f t="shared" si="291"/>
        <v>#N/A</v>
      </c>
      <c r="BA939" s="43" t="e">
        <f>IF(BA938&lt;'Retirement Calculator'!$B$68,BA938+1,NA())</f>
        <v>#N/A</v>
      </c>
      <c r="BB939" s="45" t="str">
        <f>IF(ISERROR(BA939),"",IF(AY939=AY938+1,BB938*(1+'Retirement Calculator'!$B$67),BB938))</f>
        <v/>
      </c>
      <c r="BC939" s="43" t="e">
        <f>IF(ISERROR(BB939),"",FV((1+'Retirement Calculator'!$B$58)^(1/12)-1,BA939,-BB939,,0))</f>
        <v>#N/A</v>
      </c>
      <c r="BD939" s="47" t="e">
        <f>SUM($AJ$5:BB939)</f>
        <v>#N/A</v>
      </c>
      <c r="BF939" s="43" t="str">
        <f>IF(O939="","",SUM($O$5:O939))</f>
        <v/>
      </c>
      <c r="BH939" s="43" t="str">
        <f t="shared" si="292"/>
        <v/>
      </c>
      <c r="BI939" s="43" t="e">
        <f t="shared" si="293"/>
        <v>#N/A</v>
      </c>
      <c r="BJ939" s="43" t="e">
        <f>IF(BJ938&lt;'Retirement Calculator'!$B$68,BJ938+1,NA())</f>
        <v>#N/A</v>
      </c>
      <c r="BM939" s="43" t="str">
        <f t="shared" si="294"/>
        <v/>
      </c>
      <c r="BN939" s="43" t="e">
        <f t="shared" si="295"/>
        <v>#N/A</v>
      </c>
      <c r="BO939" s="43" t="e">
        <f>IF(BO938&lt;'Retirement Calculator'!$B$68,BO938+1,NA())</f>
        <v>#N/A</v>
      </c>
      <c r="BR939" s="43" t="str">
        <f t="shared" si="296"/>
        <v/>
      </c>
      <c r="BS939" s="43" t="e">
        <f t="shared" si="297"/>
        <v>#N/A</v>
      </c>
      <c r="BT939" s="43" t="e">
        <f>IF(BT938&lt;'Retirement Calculator'!$B$68,BT938+1,NA())</f>
        <v>#N/A</v>
      </c>
      <c r="BW939" s="43" t="str">
        <f t="shared" si="298"/>
        <v/>
      </c>
      <c r="BX939" s="43" t="e">
        <f t="shared" si="299"/>
        <v>#N/A</v>
      </c>
      <c r="BY939" s="43" t="e">
        <f>IF(BY938&lt;'Retirement Calculator'!$B$68,BY938+1,NA())</f>
        <v>#N/A</v>
      </c>
    </row>
    <row r="940" spans="1:77">
      <c r="A940" s="44"/>
      <c r="B940" s="12" t="e">
        <f xml:space="preserve"> IF(ISERROR(F940),NA(),AI940)</f>
        <v>#N/A</v>
      </c>
      <c r="C940" s="71"/>
      <c r="D940" s="104"/>
      <c r="E940" s="99"/>
      <c r="F940" s="102" t="e">
        <f t="shared" si="283"/>
        <v>#N/A</v>
      </c>
      <c r="G940" s="103" t="str">
        <f>IF(D940="","",(D940+G939)*(1+((1+'Retirement Calculator'!$B$56)^(1/12)-1)))</f>
        <v/>
      </c>
      <c r="H940" s="55" t="str">
        <f>IF(C940="","",FV((1+'Retirement Calculator'!$B$56)^(1/12)-1,AI940,-C940,,0))</f>
        <v/>
      </c>
      <c r="I940" s="71"/>
      <c r="J940" s="99"/>
      <c r="K940" s="99"/>
      <c r="L940" s="102" t="e">
        <f t="shared" si="284"/>
        <v>#N/A</v>
      </c>
      <c r="M940" s="12" t="str">
        <f>IF(I940="","",FV((1+'Retirement Calculator'!$B$57)^(1/12)-1,AR940,-I940,,0))</f>
        <v/>
      </c>
      <c r="N940" s="12" t="str">
        <f>IF(J940="","",(J940+N939)*(1+((1+'Retirement Calculator'!$B$57)^(1/12)-1)))</f>
        <v/>
      </c>
      <c r="O940" s="71"/>
      <c r="P940" s="71"/>
      <c r="Q940" s="99"/>
      <c r="R940" s="69" t="e">
        <f t="shared" si="285"/>
        <v>#N/A</v>
      </c>
      <c r="S940" s="12" t="str">
        <f>IF(O940="","",FV((1+'Retirement Calculator'!$B$58)^(1/12)-1,BA940,-O940,,0))</f>
        <v/>
      </c>
      <c r="T940" s="43" t="str">
        <f>IF(P940="","",(P940+T939)*(1+((1+'Retirement Calculator'!$B$58)^(1/12)-1)))</f>
        <v/>
      </c>
      <c r="U940" s="71"/>
      <c r="V940" s="99"/>
      <c r="W940" s="108" t="str">
        <f>IF(U940="","",(U940+W939)*(1+((1+'Retirement Calculator'!$C$65)^(1/12)-1)))</f>
        <v/>
      </c>
      <c r="X940" s="73">
        <f t="shared" si="280"/>
        <v>0</v>
      </c>
      <c r="Y940" s="83" t="str">
        <f>IF(ISERROR(B940),"",SUM($X$5:X940))</f>
        <v/>
      </c>
      <c r="Z940" s="73">
        <f t="shared" si="281"/>
        <v>0</v>
      </c>
      <c r="AA940" s="83" t="str">
        <f>IF(ISERROR(B940),"",IF(Z940=0,NA(),SUM($Z$5:Z940)))</f>
        <v/>
      </c>
      <c r="AB940" s="83">
        <f t="shared" si="282"/>
        <v>0</v>
      </c>
      <c r="AC940" s="83" t="str">
        <f>IF(ISERROR(B940),"",IF(AB940=0,NA(),SUM($AB$5:AB940)))</f>
        <v/>
      </c>
      <c r="AD940" s="68" t="str">
        <f>IF(ISERROR(AI940),"",IF(AG940=AG939+1,AD939*(1+'Retirement Calculator'!$B$6),AD939))</f>
        <v/>
      </c>
      <c r="AE940" s="135"/>
      <c r="AF940" s="83" t="str">
        <f>IF(AE940="","",NPER((1+'Retirement Calculator'!$B$15)/(1+'Retirement Calculator'!$B$14)-1,-12*AE940,AA940,,1))</f>
        <v/>
      </c>
      <c r="AG940" s="129" t="str">
        <f t="shared" si="286"/>
        <v/>
      </c>
      <c r="AH940" s="43" t="e">
        <f t="shared" si="287"/>
        <v>#N/A</v>
      </c>
      <c r="AI940" s="43" t="e">
        <f>IF(AI939&lt;'Retirement Calculator'!$B$68,AI939+1,NA())</f>
        <v>#N/A</v>
      </c>
      <c r="AJ940" s="47" t="str">
        <f>IF(ISERROR(AI940),"",IF(AG940=AG939+1,AJ939*(1+'Retirement Calculator'!$B$67),AJ939))</f>
        <v/>
      </c>
      <c r="AK940" s="43" t="e">
        <f>IF(ISERROR(AJ940),"",FV((1+'Retirement Calculator'!$B$56)^(1/12)-1,AI940,-AJ940,,0))</f>
        <v>#N/A</v>
      </c>
      <c r="AL940" s="47">
        <f>SUM($AJ$5:AJ940)</f>
        <v>15743347.467671828</v>
      </c>
      <c r="AN940" s="43" t="str">
        <f>IF(C940="","",SUM($C$5:C940))</f>
        <v/>
      </c>
      <c r="AP940" s="43" t="str">
        <f t="shared" si="288"/>
        <v/>
      </c>
      <c r="AQ940" s="43" t="e">
        <f t="shared" si="289"/>
        <v>#N/A</v>
      </c>
      <c r="AR940" s="43" t="e">
        <f>IF(AR939&lt;'Retirement Calculator'!$B$68,AR939+1,NA())</f>
        <v>#N/A</v>
      </c>
      <c r="AS940" s="45" t="str">
        <f>IF(ISERROR(AR940),"",IF(AP940=AP939+1,AS939*(1+'Retirement Calculator'!$B$67),AS939))</f>
        <v/>
      </c>
      <c r="AT940" s="43" t="e">
        <f>IF(ISERROR(AS940),"",FV((1+'Retirement Calculator'!$B$57)^(1/12)-1,AR940,-AS940,,0))</f>
        <v>#N/A</v>
      </c>
      <c r="AU940" s="47" t="e">
        <f>SUM($AJ$5:AS940)</f>
        <v>#N/A</v>
      </c>
      <c r="AW940" s="43" t="str">
        <f>IF(I940="","",SUM($I$5:I940))</f>
        <v/>
      </c>
      <c r="AY940" s="43" t="str">
        <f t="shared" si="290"/>
        <v/>
      </c>
      <c r="AZ940" s="43" t="e">
        <f t="shared" si="291"/>
        <v>#N/A</v>
      </c>
      <c r="BA940" s="43" t="e">
        <f>IF(BA939&lt;'Retirement Calculator'!$B$68,BA939+1,NA())</f>
        <v>#N/A</v>
      </c>
      <c r="BB940" s="45" t="str">
        <f>IF(ISERROR(BA940),"",IF(AY940=AY939+1,BB939*(1+'Retirement Calculator'!$B$67),BB939))</f>
        <v/>
      </c>
      <c r="BC940" s="43" t="e">
        <f>IF(ISERROR(BB940),"",FV((1+'Retirement Calculator'!$B$58)^(1/12)-1,BA940,-BB940,,0))</f>
        <v>#N/A</v>
      </c>
      <c r="BD940" s="47" t="e">
        <f>SUM($AJ$5:BB940)</f>
        <v>#N/A</v>
      </c>
      <c r="BF940" s="43" t="str">
        <f>IF(O940="","",SUM($O$5:O940))</f>
        <v/>
      </c>
      <c r="BH940" s="43" t="str">
        <f t="shared" si="292"/>
        <v/>
      </c>
      <c r="BI940" s="43" t="e">
        <f t="shared" si="293"/>
        <v>#N/A</v>
      </c>
      <c r="BJ940" s="43" t="e">
        <f>IF(BJ939&lt;'Retirement Calculator'!$B$68,BJ939+1,NA())</f>
        <v>#N/A</v>
      </c>
      <c r="BM940" s="43" t="str">
        <f t="shared" si="294"/>
        <v/>
      </c>
      <c r="BN940" s="43" t="e">
        <f t="shared" si="295"/>
        <v>#N/A</v>
      </c>
      <c r="BO940" s="43" t="e">
        <f>IF(BO939&lt;'Retirement Calculator'!$B$68,BO939+1,NA())</f>
        <v>#N/A</v>
      </c>
      <c r="BR940" s="43" t="str">
        <f t="shared" si="296"/>
        <v/>
      </c>
      <c r="BS940" s="43" t="e">
        <f t="shared" si="297"/>
        <v>#N/A</v>
      </c>
      <c r="BT940" s="43" t="e">
        <f>IF(BT939&lt;'Retirement Calculator'!$B$68,BT939+1,NA())</f>
        <v>#N/A</v>
      </c>
      <c r="BW940" s="43" t="str">
        <f t="shared" si="298"/>
        <v/>
      </c>
      <c r="BX940" s="43" t="e">
        <f t="shared" si="299"/>
        <v>#N/A</v>
      </c>
      <c r="BY940" s="43" t="e">
        <f>IF(BY939&lt;'Retirement Calculator'!$B$68,BY939+1,NA())</f>
        <v>#N/A</v>
      </c>
    </row>
    <row r="941" spans="1:77">
      <c r="A941" s="44"/>
      <c r="B941" s="12" t="e">
        <f xml:space="preserve"> IF(ISERROR(F941),NA(),AI941)</f>
        <v>#N/A</v>
      </c>
      <c r="C941" s="71"/>
      <c r="D941" s="104"/>
      <c r="E941" s="99"/>
      <c r="F941" s="102" t="e">
        <f t="shared" si="283"/>
        <v>#N/A</v>
      </c>
      <c r="G941" s="103" t="str">
        <f>IF(D941="","",(D941+G940)*(1+((1+'Retirement Calculator'!$B$56)^(1/12)-1)))</f>
        <v/>
      </c>
      <c r="H941" s="55" t="str">
        <f>IF(C941="","",FV((1+'Retirement Calculator'!$B$56)^(1/12)-1,AI941,-C941,,0))</f>
        <v/>
      </c>
      <c r="I941" s="71"/>
      <c r="J941" s="99"/>
      <c r="K941" s="99"/>
      <c r="L941" s="102" t="e">
        <f t="shared" si="284"/>
        <v>#N/A</v>
      </c>
      <c r="M941" s="12" t="str">
        <f>IF(I941="","",FV((1+'Retirement Calculator'!$B$57)^(1/12)-1,AR941,-I941,,0))</f>
        <v/>
      </c>
      <c r="N941" s="12" t="str">
        <f>IF(J941="","",(J941+N940)*(1+((1+'Retirement Calculator'!$B$57)^(1/12)-1)))</f>
        <v/>
      </c>
      <c r="O941" s="71"/>
      <c r="P941" s="71"/>
      <c r="Q941" s="99"/>
      <c r="R941" s="69" t="e">
        <f t="shared" si="285"/>
        <v>#N/A</v>
      </c>
      <c r="S941" s="12" t="str">
        <f>IF(O941="","",FV((1+'Retirement Calculator'!$B$58)^(1/12)-1,BA941,-O941,,0))</f>
        <v/>
      </c>
      <c r="T941" s="43" t="str">
        <f>IF(P941="","",(P941+T940)*(1+((1+'Retirement Calculator'!$B$58)^(1/12)-1)))</f>
        <v/>
      </c>
      <c r="U941" s="71"/>
      <c r="V941" s="99"/>
      <c r="W941" s="108" t="str">
        <f>IF(U941="","",(U941+W940)*(1+((1+'Retirement Calculator'!$C$65)^(1/12)-1)))</f>
        <v/>
      </c>
      <c r="X941" s="73">
        <f t="shared" si="280"/>
        <v>0</v>
      </c>
      <c r="Y941" s="83" t="str">
        <f>IF(ISERROR(B941),"",SUM($X$5:X941))</f>
        <v/>
      </c>
      <c r="Z941" s="73">
        <f t="shared" si="281"/>
        <v>0</v>
      </c>
      <c r="AA941" s="83" t="str">
        <f>IF(ISERROR(B941),"",IF(Z941=0,NA(),SUM($Z$5:Z941)))</f>
        <v/>
      </c>
      <c r="AB941" s="83">
        <f t="shared" si="282"/>
        <v>0</v>
      </c>
      <c r="AC941" s="83" t="str">
        <f>IF(ISERROR(B941),"",IF(AB941=0,NA(),SUM($AB$5:AB941)))</f>
        <v/>
      </c>
      <c r="AD941" s="68" t="str">
        <f>IF(ISERROR(AI941),"",IF(AG941=AG940+1,AD940*(1+'Retirement Calculator'!$B$6),AD940))</f>
        <v/>
      </c>
      <c r="AE941" s="135"/>
      <c r="AF941" s="83" t="str">
        <f>IF(AE941="","",NPER((1+'Retirement Calculator'!$B$15)/(1+'Retirement Calculator'!$B$14)-1,-12*AE941,AA941,,1))</f>
        <v/>
      </c>
      <c r="AG941" s="129" t="str">
        <f t="shared" si="286"/>
        <v/>
      </c>
      <c r="AH941" s="43" t="e">
        <f t="shared" si="287"/>
        <v>#N/A</v>
      </c>
      <c r="AI941" s="43" t="e">
        <f>IF(AI940&lt;'Retirement Calculator'!$B$68,AI940+1,NA())</f>
        <v>#N/A</v>
      </c>
      <c r="AJ941" s="47" t="str">
        <f>IF(ISERROR(AI941),"",IF(AG941=AG940+1,AJ940*(1+'Retirement Calculator'!$B$67),AJ940))</f>
        <v/>
      </c>
      <c r="AK941" s="43" t="e">
        <f>IF(ISERROR(AJ941),"",FV((1+'Retirement Calculator'!$B$56)^(1/12)-1,AI941,-AJ941,,0))</f>
        <v>#N/A</v>
      </c>
      <c r="AL941" s="47">
        <f>SUM($AJ$5:AJ941)</f>
        <v>15743347.467671828</v>
      </c>
      <c r="AN941" s="43" t="str">
        <f>IF(C941="","",SUM($C$5:C941))</f>
        <v/>
      </c>
      <c r="AP941" s="43" t="str">
        <f t="shared" si="288"/>
        <v/>
      </c>
      <c r="AQ941" s="43" t="e">
        <f t="shared" si="289"/>
        <v>#N/A</v>
      </c>
      <c r="AR941" s="43" t="e">
        <f>IF(AR940&lt;'Retirement Calculator'!$B$68,AR940+1,NA())</f>
        <v>#N/A</v>
      </c>
      <c r="AS941" s="45" t="str">
        <f>IF(ISERROR(AR941),"",IF(AP941=AP940+1,AS940*(1+'Retirement Calculator'!$B$67),AS940))</f>
        <v/>
      </c>
      <c r="AT941" s="43" t="e">
        <f>IF(ISERROR(AS941),"",FV((1+'Retirement Calculator'!$B$57)^(1/12)-1,AR941,-AS941,,0))</f>
        <v>#N/A</v>
      </c>
      <c r="AU941" s="47" t="e">
        <f>SUM($AJ$5:AS941)</f>
        <v>#N/A</v>
      </c>
      <c r="AW941" s="43" t="str">
        <f>IF(I941="","",SUM($I$5:I941))</f>
        <v/>
      </c>
      <c r="AY941" s="43" t="str">
        <f t="shared" si="290"/>
        <v/>
      </c>
      <c r="AZ941" s="43" t="e">
        <f t="shared" si="291"/>
        <v>#N/A</v>
      </c>
      <c r="BA941" s="43" t="e">
        <f>IF(BA940&lt;'Retirement Calculator'!$B$68,BA940+1,NA())</f>
        <v>#N/A</v>
      </c>
      <c r="BB941" s="45" t="str">
        <f>IF(ISERROR(BA941),"",IF(AY941=AY940+1,BB940*(1+'Retirement Calculator'!$B$67),BB940))</f>
        <v/>
      </c>
      <c r="BC941" s="43" t="e">
        <f>IF(ISERROR(BB941),"",FV((1+'Retirement Calculator'!$B$58)^(1/12)-1,BA941,-BB941,,0))</f>
        <v>#N/A</v>
      </c>
      <c r="BD941" s="47" t="e">
        <f>SUM($AJ$5:BB941)</f>
        <v>#N/A</v>
      </c>
      <c r="BF941" s="43" t="str">
        <f>IF(O941="","",SUM($O$5:O941))</f>
        <v/>
      </c>
      <c r="BH941" s="43" t="str">
        <f t="shared" si="292"/>
        <v/>
      </c>
      <c r="BI941" s="43" t="e">
        <f t="shared" si="293"/>
        <v>#N/A</v>
      </c>
      <c r="BJ941" s="43" t="e">
        <f>IF(BJ940&lt;'Retirement Calculator'!$B$68,BJ940+1,NA())</f>
        <v>#N/A</v>
      </c>
      <c r="BM941" s="43" t="str">
        <f t="shared" si="294"/>
        <v/>
      </c>
      <c r="BN941" s="43" t="e">
        <f t="shared" si="295"/>
        <v>#N/A</v>
      </c>
      <c r="BO941" s="43" t="e">
        <f>IF(BO940&lt;'Retirement Calculator'!$B$68,BO940+1,NA())</f>
        <v>#N/A</v>
      </c>
      <c r="BR941" s="43" t="str">
        <f t="shared" si="296"/>
        <v/>
      </c>
      <c r="BS941" s="43" t="e">
        <f t="shared" si="297"/>
        <v>#N/A</v>
      </c>
      <c r="BT941" s="43" t="e">
        <f>IF(BT940&lt;'Retirement Calculator'!$B$68,BT940+1,NA())</f>
        <v>#N/A</v>
      </c>
      <c r="BW941" s="43" t="str">
        <f t="shared" si="298"/>
        <v/>
      </c>
      <c r="BX941" s="43" t="e">
        <f t="shared" si="299"/>
        <v>#N/A</v>
      </c>
      <c r="BY941" s="43" t="e">
        <f>IF(BY940&lt;'Retirement Calculator'!$B$68,BY940+1,NA())</f>
        <v>#N/A</v>
      </c>
    </row>
    <row r="942" spans="1:77">
      <c r="A942" s="44"/>
      <c r="B942" s="12" t="e">
        <f xml:space="preserve"> IF(ISERROR(F942),NA(),AI942)</f>
        <v>#N/A</v>
      </c>
      <c r="C942" s="71"/>
      <c r="D942" s="104"/>
      <c r="E942" s="99"/>
      <c r="F942" s="102" t="e">
        <f t="shared" si="283"/>
        <v>#N/A</v>
      </c>
      <c r="G942" s="103" t="str">
        <f>IF(D942="","",(D942+G941)*(1+((1+'Retirement Calculator'!$B$56)^(1/12)-1)))</f>
        <v/>
      </c>
      <c r="H942" s="55" t="str">
        <f>IF(C942="","",FV((1+'Retirement Calculator'!$B$56)^(1/12)-1,AI942,-C942,,0))</f>
        <v/>
      </c>
      <c r="I942" s="71"/>
      <c r="J942" s="99"/>
      <c r="K942" s="99"/>
      <c r="L942" s="102" t="e">
        <f t="shared" si="284"/>
        <v>#N/A</v>
      </c>
      <c r="M942" s="12" t="str">
        <f>IF(I942="","",FV((1+'Retirement Calculator'!$B$57)^(1/12)-1,AR942,-I942,,0))</f>
        <v/>
      </c>
      <c r="N942" s="12" t="str">
        <f>IF(J942="","",(J942+N941)*(1+((1+'Retirement Calculator'!$B$57)^(1/12)-1)))</f>
        <v/>
      </c>
      <c r="O942" s="71"/>
      <c r="P942" s="71"/>
      <c r="Q942" s="99"/>
      <c r="R942" s="69" t="e">
        <f t="shared" si="285"/>
        <v>#N/A</v>
      </c>
      <c r="S942" s="12" t="str">
        <f>IF(O942="","",FV((1+'Retirement Calculator'!$B$58)^(1/12)-1,BA942,-O942,,0))</f>
        <v/>
      </c>
      <c r="T942" s="43" t="str">
        <f>IF(P942="","",(P942+T941)*(1+((1+'Retirement Calculator'!$B$58)^(1/12)-1)))</f>
        <v/>
      </c>
      <c r="U942" s="71"/>
      <c r="V942" s="99"/>
      <c r="W942" s="108" t="str">
        <f>IF(U942="","",(U942+W941)*(1+((1+'Retirement Calculator'!$C$65)^(1/12)-1)))</f>
        <v/>
      </c>
      <c r="X942" s="73">
        <f t="shared" si="280"/>
        <v>0</v>
      </c>
      <c r="Y942" s="83" t="str">
        <f>IF(ISERROR(B942),"",SUM($X$5:X942))</f>
        <v/>
      </c>
      <c r="Z942" s="73">
        <f t="shared" si="281"/>
        <v>0</v>
      </c>
      <c r="AA942" s="83" t="str">
        <f>IF(ISERROR(B942),"",IF(Z942=0,NA(),SUM($Z$5:Z942)))</f>
        <v/>
      </c>
      <c r="AB942" s="83">
        <f t="shared" si="282"/>
        <v>0</v>
      </c>
      <c r="AC942" s="83" t="str">
        <f>IF(ISERROR(B942),"",IF(AB942=0,NA(),SUM($AB$5:AB942)))</f>
        <v/>
      </c>
      <c r="AD942" s="68" t="str">
        <f>IF(ISERROR(AI942),"",IF(AG942=AG941+1,AD941*(1+'Retirement Calculator'!$B$6),AD941))</f>
        <v/>
      </c>
      <c r="AE942" s="135"/>
      <c r="AF942" s="83" t="str">
        <f>IF(AE942="","",NPER((1+'Retirement Calculator'!$B$15)/(1+'Retirement Calculator'!$B$14)-1,-12*AE942,AA942,,1))</f>
        <v/>
      </c>
      <c r="AG942" s="129" t="str">
        <f t="shared" si="286"/>
        <v/>
      </c>
      <c r="AH942" s="43" t="e">
        <f t="shared" si="287"/>
        <v>#N/A</v>
      </c>
      <c r="AI942" s="43" t="e">
        <f>IF(AI941&lt;'Retirement Calculator'!$B$68,AI941+1,NA())</f>
        <v>#N/A</v>
      </c>
      <c r="AJ942" s="47" t="str">
        <f>IF(ISERROR(AI942),"",IF(AG942=AG941+1,AJ941*(1+'Retirement Calculator'!$B$67),AJ941))</f>
        <v/>
      </c>
      <c r="AK942" s="43" t="e">
        <f>IF(ISERROR(AJ942),"",FV((1+'Retirement Calculator'!$B$56)^(1/12)-1,AI942,-AJ942,,0))</f>
        <v>#N/A</v>
      </c>
      <c r="AL942" s="47">
        <f>SUM($AJ$5:AJ942)</f>
        <v>15743347.467671828</v>
      </c>
      <c r="AN942" s="43" t="str">
        <f>IF(C942="","",SUM($C$5:C942))</f>
        <v/>
      </c>
      <c r="AP942" s="43" t="str">
        <f t="shared" si="288"/>
        <v/>
      </c>
      <c r="AQ942" s="43" t="e">
        <f t="shared" si="289"/>
        <v>#N/A</v>
      </c>
      <c r="AR942" s="43" t="e">
        <f>IF(AR941&lt;'Retirement Calculator'!$B$68,AR941+1,NA())</f>
        <v>#N/A</v>
      </c>
      <c r="AS942" s="45" t="str">
        <f>IF(ISERROR(AR942),"",IF(AP942=AP941+1,AS941*(1+'Retirement Calculator'!$B$67),AS941))</f>
        <v/>
      </c>
      <c r="AT942" s="43" t="e">
        <f>IF(ISERROR(AS942),"",FV((1+'Retirement Calculator'!$B$57)^(1/12)-1,AR942,-AS942,,0))</f>
        <v>#N/A</v>
      </c>
      <c r="AU942" s="47" t="e">
        <f>SUM($AJ$5:AS942)</f>
        <v>#N/A</v>
      </c>
      <c r="AW942" s="43" t="str">
        <f>IF(I942="","",SUM($I$5:I942))</f>
        <v/>
      </c>
      <c r="AY942" s="43" t="str">
        <f t="shared" si="290"/>
        <v/>
      </c>
      <c r="AZ942" s="43" t="e">
        <f t="shared" si="291"/>
        <v>#N/A</v>
      </c>
      <c r="BA942" s="43" t="e">
        <f>IF(BA941&lt;'Retirement Calculator'!$B$68,BA941+1,NA())</f>
        <v>#N/A</v>
      </c>
      <c r="BB942" s="45" t="str">
        <f>IF(ISERROR(BA942),"",IF(AY942=AY941+1,BB941*(1+'Retirement Calculator'!$B$67),BB941))</f>
        <v/>
      </c>
      <c r="BC942" s="43" t="e">
        <f>IF(ISERROR(BB942),"",FV((1+'Retirement Calculator'!$B$58)^(1/12)-1,BA942,-BB942,,0))</f>
        <v>#N/A</v>
      </c>
      <c r="BD942" s="47" t="e">
        <f>SUM($AJ$5:BB942)</f>
        <v>#N/A</v>
      </c>
      <c r="BF942" s="43" t="str">
        <f>IF(O942="","",SUM($O$5:O942))</f>
        <v/>
      </c>
      <c r="BH942" s="43" t="str">
        <f t="shared" si="292"/>
        <v/>
      </c>
      <c r="BI942" s="43" t="e">
        <f t="shared" si="293"/>
        <v>#N/A</v>
      </c>
      <c r="BJ942" s="43" t="e">
        <f>IF(BJ941&lt;'Retirement Calculator'!$B$68,BJ941+1,NA())</f>
        <v>#N/A</v>
      </c>
      <c r="BM942" s="43" t="str">
        <f t="shared" si="294"/>
        <v/>
      </c>
      <c r="BN942" s="43" t="e">
        <f t="shared" si="295"/>
        <v>#N/A</v>
      </c>
      <c r="BO942" s="43" t="e">
        <f>IF(BO941&lt;'Retirement Calculator'!$B$68,BO941+1,NA())</f>
        <v>#N/A</v>
      </c>
      <c r="BR942" s="43" t="str">
        <f t="shared" si="296"/>
        <v/>
      </c>
      <c r="BS942" s="43" t="e">
        <f t="shared" si="297"/>
        <v>#N/A</v>
      </c>
      <c r="BT942" s="43" t="e">
        <f>IF(BT941&lt;'Retirement Calculator'!$B$68,BT941+1,NA())</f>
        <v>#N/A</v>
      </c>
      <c r="BW942" s="43" t="str">
        <f t="shared" si="298"/>
        <v/>
      </c>
      <c r="BX942" s="43" t="e">
        <f t="shared" si="299"/>
        <v>#N/A</v>
      </c>
      <c r="BY942" s="43" t="e">
        <f>IF(BY941&lt;'Retirement Calculator'!$B$68,BY941+1,NA())</f>
        <v>#N/A</v>
      </c>
    </row>
    <row r="943" spans="1:77">
      <c r="A943" s="44"/>
      <c r="B943" s="12" t="e">
        <f xml:space="preserve"> IF(ISERROR(F943),NA(),AI943)</f>
        <v>#N/A</v>
      </c>
      <c r="C943" s="71"/>
      <c r="D943" s="104"/>
      <c r="E943" s="99"/>
      <c r="F943" s="102" t="e">
        <f t="shared" si="283"/>
        <v>#N/A</v>
      </c>
      <c r="G943" s="103" t="str">
        <f>IF(D943="","",(D943+G942)*(1+((1+'Retirement Calculator'!$B$56)^(1/12)-1)))</f>
        <v/>
      </c>
      <c r="H943" s="55" t="str">
        <f>IF(C943="","",FV((1+'Retirement Calculator'!$B$56)^(1/12)-1,AI943,-C943,,0))</f>
        <v/>
      </c>
      <c r="I943" s="71"/>
      <c r="J943" s="99"/>
      <c r="K943" s="99"/>
      <c r="L943" s="102" t="e">
        <f t="shared" si="284"/>
        <v>#N/A</v>
      </c>
      <c r="M943" s="12" t="str">
        <f>IF(I943="","",FV((1+'Retirement Calculator'!$B$57)^(1/12)-1,AR943,-I943,,0))</f>
        <v/>
      </c>
      <c r="N943" s="12" t="str">
        <f>IF(J943="","",(J943+N942)*(1+((1+'Retirement Calculator'!$B$57)^(1/12)-1)))</f>
        <v/>
      </c>
      <c r="O943" s="71"/>
      <c r="P943" s="71"/>
      <c r="Q943" s="99"/>
      <c r="R943" s="69" t="e">
        <f t="shared" si="285"/>
        <v>#N/A</v>
      </c>
      <c r="S943" s="12" t="str">
        <f>IF(O943="","",FV((1+'Retirement Calculator'!$B$58)^(1/12)-1,BA943,-O943,,0))</f>
        <v/>
      </c>
      <c r="T943" s="43" t="str">
        <f>IF(P943="","",(P943+T942)*(1+((1+'Retirement Calculator'!$B$58)^(1/12)-1)))</f>
        <v/>
      </c>
      <c r="U943" s="71"/>
      <c r="V943" s="99"/>
      <c r="W943" s="108" t="str">
        <f>IF(U943="","",(U943+W942)*(1+((1+'Retirement Calculator'!$C$65)^(1/12)-1)))</f>
        <v/>
      </c>
      <c r="X943" s="73">
        <f t="shared" si="280"/>
        <v>0</v>
      </c>
      <c r="Y943" s="83" t="str">
        <f>IF(ISERROR(B943),"",SUM($X$5:X943))</f>
        <v/>
      </c>
      <c r="Z943" s="73">
        <f t="shared" si="281"/>
        <v>0</v>
      </c>
      <c r="AA943" s="83" t="str">
        <f>IF(ISERROR(B943),"",IF(Z943=0,NA(),SUM($Z$5:Z943)))</f>
        <v/>
      </c>
      <c r="AB943" s="83">
        <f t="shared" si="282"/>
        <v>0</v>
      </c>
      <c r="AC943" s="83" t="str">
        <f>IF(ISERROR(B943),"",IF(AB943=0,NA(),SUM($AB$5:AB943)))</f>
        <v/>
      </c>
      <c r="AD943" s="68" t="str">
        <f>IF(ISERROR(AI943),"",IF(AG943=AG942+1,AD942*(1+'Retirement Calculator'!$B$6),AD942))</f>
        <v/>
      </c>
      <c r="AE943" s="135"/>
      <c r="AF943" s="83" t="str">
        <f>IF(AE943="","",NPER((1+'Retirement Calculator'!$B$15)/(1+'Retirement Calculator'!$B$14)-1,-12*AE943,AA943,,1))</f>
        <v/>
      </c>
      <c r="AG943" s="129" t="str">
        <f t="shared" si="286"/>
        <v/>
      </c>
      <c r="AH943" s="43" t="e">
        <f t="shared" si="287"/>
        <v>#N/A</v>
      </c>
      <c r="AI943" s="43" t="e">
        <f>IF(AI942&lt;'Retirement Calculator'!$B$68,AI942+1,NA())</f>
        <v>#N/A</v>
      </c>
      <c r="AJ943" s="47" t="str">
        <f>IF(ISERROR(AI943),"",IF(AG943=AG942+1,AJ942*(1+'Retirement Calculator'!$B$67),AJ942))</f>
        <v/>
      </c>
      <c r="AK943" s="43" t="e">
        <f>IF(ISERROR(AJ943),"",FV((1+'Retirement Calculator'!$B$56)^(1/12)-1,AI943,-AJ943,,0))</f>
        <v>#N/A</v>
      </c>
      <c r="AL943" s="47">
        <f>SUM($AJ$5:AJ943)</f>
        <v>15743347.467671828</v>
      </c>
      <c r="AN943" s="43" t="str">
        <f>IF(C943="","",SUM($C$5:C943))</f>
        <v/>
      </c>
      <c r="AP943" s="43" t="str">
        <f t="shared" si="288"/>
        <v/>
      </c>
      <c r="AQ943" s="43" t="e">
        <f t="shared" si="289"/>
        <v>#N/A</v>
      </c>
      <c r="AR943" s="43" t="e">
        <f>IF(AR942&lt;'Retirement Calculator'!$B$68,AR942+1,NA())</f>
        <v>#N/A</v>
      </c>
      <c r="AS943" s="45" t="str">
        <f>IF(ISERROR(AR943),"",IF(AP943=AP942+1,AS942*(1+'Retirement Calculator'!$B$67),AS942))</f>
        <v/>
      </c>
      <c r="AT943" s="43" t="e">
        <f>IF(ISERROR(AS943),"",FV((1+'Retirement Calculator'!$B$57)^(1/12)-1,AR943,-AS943,,0))</f>
        <v>#N/A</v>
      </c>
      <c r="AU943" s="47" t="e">
        <f>SUM($AJ$5:AS943)</f>
        <v>#N/A</v>
      </c>
      <c r="AW943" s="43" t="str">
        <f>IF(I943="","",SUM($I$5:I943))</f>
        <v/>
      </c>
      <c r="AY943" s="43" t="str">
        <f t="shared" si="290"/>
        <v/>
      </c>
      <c r="AZ943" s="43" t="e">
        <f t="shared" si="291"/>
        <v>#N/A</v>
      </c>
      <c r="BA943" s="43" t="e">
        <f>IF(BA942&lt;'Retirement Calculator'!$B$68,BA942+1,NA())</f>
        <v>#N/A</v>
      </c>
      <c r="BB943" s="45" t="str">
        <f>IF(ISERROR(BA943),"",IF(AY943=AY942+1,BB942*(1+'Retirement Calculator'!$B$67),BB942))</f>
        <v/>
      </c>
      <c r="BC943" s="43" t="e">
        <f>IF(ISERROR(BB943),"",FV((1+'Retirement Calculator'!$B$58)^(1/12)-1,BA943,-BB943,,0))</f>
        <v>#N/A</v>
      </c>
      <c r="BD943" s="47" t="e">
        <f>SUM($AJ$5:BB943)</f>
        <v>#N/A</v>
      </c>
      <c r="BF943" s="43" t="str">
        <f>IF(O943="","",SUM($O$5:O943))</f>
        <v/>
      </c>
      <c r="BH943" s="43" t="str">
        <f t="shared" si="292"/>
        <v/>
      </c>
      <c r="BI943" s="43" t="e">
        <f t="shared" si="293"/>
        <v>#N/A</v>
      </c>
      <c r="BJ943" s="43" t="e">
        <f>IF(BJ942&lt;'Retirement Calculator'!$B$68,BJ942+1,NA())</f>
        <v>#N/A</v>
      </c>
      <c r="BM943" s="43" t="str">
        <f t="shared" si="294"/>
        <v/>
      </c>
      <c r="BN943" s="43" t="e">
        <f t="shared" si="295"/>
        <v>#N/A</v>
      </c>
      <c r="BO943" s="43" t="e">
        <f>IF(BO942&lt;'Retirement Calculator'!$B$68,BO942+1,NA())</f>
        <v>#N/A</v>
      </c>
      <c r="BR943" s="43" t="str">
        <f t="shared" si="296"/>
        <v/>
      </c>
      <c r="BS943" s="43" t="e">
        <f t="shared" si="297"/>
        <v>#N/A</v>
      </c>
      <c r="BT943" s="43" t="e">
        <f>IF(BT942&lt;'Retirement Calculator'!$B$68,BT942+1,NA())</f>
        <v>#N/A</v>
      </c>
      <c r="BW943" s="43" t="str">
        <f t="shared" si="298"/>
        <v/>
      </c>
      <c r="BX943" s="43" t="e">
        <f t="shared" si="299"/>
        <v>#N/A</v>
      </c>
      <c r="BY943" s="43" t="e">
        <f>IF(BY942&lt;'Retirement Calculator'!$B$68,BY942+1,NA())</f>
        <v>#N/A</v>
      </c>
    </row>
    <row r="944" spans="1:77">
      <c r="A944" s="44"/>
      <c r="B944" s="12" t="e">
        <f xml:space="preserve"> IF(ISERROR(F944),NA(),AI944)</f>
        <v>#N/A</v>
      </c>
      <c r="C944" s="71"/>
      <c r="D944" s="104"/>
      <c r="E944" s="99"/>
      <c r="F944" s="102" t="e">
        <f t="shared" si="283"/>
        <v>#N/A</v>
      </c>
      <c r="G944" s="103" t="str">
        <f>IF(D944="","",(D944+G943)*(1+((1+'Retirement Calculator'!$B$56)^(1/12)-1)))</f>
        <v/>
      </c>
      <c r="H944" s="55" t="str">
        <f>IF(C944="","",FV((1+'Retirement Calculator'!$B$56)^(1/12)-1,AI944,-C944,,0))</f>
        <v/>
      </c>
      <c r="I944" s="71"/>
      <c r="J944" s="99"/>
      <c r="K944" s="99"/>
      <c r="L944" s="102" t="e">
        <f t="shared" si="284"/>
        <v>#N/A</v>
      </c>
      <c r="M944" s="12" t="str">
        <f>IF(I944="","",FV((1+'Retirement Calculator'!$B$57)^(1/12)-1,AR944,-I944,,0))</f>
        <v/>
      </c>
      <c r="N944" s="12" t="str">
        <f>IF(J944="","",(J944+N943)*(1+((1+'Retirement Calculator'!$B$57)^(1/12)-1)))</f>
        <v/>
      </c>
      <c r="O944" s="71"/>
      <c r="P944" s="71"/>
      <c r="Q944" s="99"/>
      <c r="R944" s="69" t="e">
        <f t="shared" si="285"/>
        <v>#N/A</v>
      </c>
      <c r="S944" s="12" t="str">
        <f>IF(O944="","",FV((1+'Retirement Calculator'!$B$58)^(1/12)-1,BA944,-O944,,0))</f>
        <v/>
      </c>
      <c r="T944" s="43" t="str">
        <f>IF(P944="","",(P944+T943)*(1+((1+'Retirement Calculator'!$B$58)^(1/12)-1)))</f>
        <v/>
      </c>
      <c r="U944" s="71"/>
      <c r="V944" s="99"/>
      <c r="W944" s="108" t="str">
        <f>IF(U944="","",(U944+W943)*(1+((1+'Retirement Calculator'!$C$65)^(1/12)-1)))</f>
        <v/>
      </c>
      <c r="X944" s="73">
        <f t="shared" si="280"/>
        <v>0</v>
      </c>
      <c r="Y944" s="83" t="str">
        <f>IF(ISERROR(B944),"",SUM($X$5:X944))</f>
        <v/>
      </c>
      <c r="Z944" s="73">
        <f t="shared" si="281"/>
        <v>0</v>
      </c>
      <c r="AA944" s="83" t="str">
        <f>IF(ISERROR(B944),"",IF(Z944=0,NA(),SUM($Z$5:Z944)))</f>
        <v/>
      </c>
      <c r="AB944" s="83">
        <f t="shared" si="282"/>
        <v>0</v>
      </c>
      <c r="AC944" s="83" t="str">
        <f>IF(ISERROR(B944),"",IF(AB944=0,NA(),SUM($AB$5:AB944)))</f>
        <v/>
      </c>
      <c r="AD944" s="68" t="str">
        <f>IF(ISERROR(AI944),"",IF(AG944=AG943+1,AD943*(1+'Retirement Calculator'!$B$6),AD943))</f>
        <v/>
      </c>
      <c r="AE944" s="135"/>
      <c r="AF944" s="83" t="str">
        <f>IF(AE944="","",NPER((1+'Retirement Calculator'!$B$15)/(1+'Retirement Calculator'!$B$14)-1,-12*AE944,AA944,,1))</f>
        <v/>
      </c>
      <c r="AG944" s="129" t="str">
        <f t="shared" si="286"/>
        <v/>
      </c>
      <c r="AH944" s="43" t="e">
        <f t="shared" si="287"/>
        <v>#N/A</v>
      </c>
      <c r="AI944" s="43" t="e">
        <f>IF(AI943&lt;'Retirement Calculator'!$B$68,AI943+1,NA())</f>
        <v>#N/A</v>
      </c>
      <c r="AJ944" s="47" t="str">
        <f>IF(ISERROR(AI944),"",IF(AG944=AG943+1,AJ943*(1+'Retirement Calculator'!$B$67),AJ943))</f>
        <v/>
      </c>
      <c r="AK944" s="43" t="e">
        <f>IF(ISERROR(AJ944),"",FV((1+'Retirement Calculator'!$B$56)^(1/12)-1,AI944,-AJ944,,0))</f>
        <v>#N/A</v>
      </c>
      <c r="AL944" s="47">
        <f>SUM($AJ$5:AJ944)</f>
        <v>15743347.467671828</v>
      </c>
      <c r="AN944" s="43" t="str">
        <f>IF(C944="","",SUM($C$5:C944))</f>
        <v/>
      </c>
      <c r="AP944" s="43" t="str">
        <f t="shared" si="288"/>
        <v/>
      </c>
      <c r="AQ944" s="43" t="e">
        <f t="shared" si="289"/>
        <v>#N/A</v>
      </c>
      <c r="AR944" s="43" t="e">
        <f>IF(AR943&lt;'Retirement Calculator'!$B$68,AR943+1,NA())</f>
        <v>#N/A</v>
      </c>
      <c r="AS944" s="45" t="str">
        <f>IF(ISERROR(AR944),"",IF(AP944=AP943+1,AS943*(1+'Retirement Calculator'!$B$67),AS943))</f>
        <v/>
      </c>
      <c r="AT944" s="43" t="e">
        <f>IF(ISERROR(AS944),"",FV((1+'Retirement Calculator'!$B$57)^(1/12)-1,AR944,-AS944,,0))</f>
        <v>#N/A</v>
      </c>
      <c r="AU944" s="47" t="e">
        <f>SUM($AJ$5:AS944)</f>
        <v>#N/A</v>
      </c>
      <c r="AW944" s="43" t="str">
        <f>IF(I944="","",SUM($I$5:I944))</f>
        <v/>
      </c>
      <c r="AY944" s="43" t="str">
        <f t="shared" si="290"/>
        <v/>
      </c>
      <c r="AZ944" s="43" t="e">
        <f t="shared" si="291"/>
        <v>#N/A</v>
      </c>
      <c r="BA944" s="43" t="e">
        <f>IF(BA943&lt;'Retirement Calculator'!$B$68,BA943+1,NA())</f>
        <v>#N/A</v>
      </c>
      <c r="BB944" s="45" t="str">
        <f>IF(ISERROR(BA944),"",IF(AY944=AY943+1,BB943*(1+'Retirement Calculator'!$B$67),BB943))</f>
        <v/>
      </c>
      <c r="BC944" s="43" t="e">
        <f>IF(ISERROR(BB944),"",FV((1+'Retirement Calculator'!$B$58)^(1/12)-1,BA944,-BB944,,0))</f>
        <v>#N/A</v>
      </c>
      <c r="BD944" s="47" t="e">
        <f>SUM($AJ$5:BB944)</f>
        <v>#N/A</v>
      </c>
      <c r="BF944" s="43" t="str">
        <f>IF(O944="","",SUM($O$5:O944))</f>
        <v/>
      </c>
      <c r="BH944" s="43" t="str">
        <f t="shared" si="292"/>
        <v/>
      </c>
      <c r="BI944" s="43" t="e">
        <f t="shared" si="293"/>
        <v>#N/A</v>
      </c>
      <c r="BJ944" s="43" t="e">
        <f>IF(BJ943&lt;'Retirement Calculator'!$B$68,BJ943+1,NA())</f>
        <v>#N/A</v>
      </c>
      <c r="BM944" s="43" t="str">
        <f t="shared" si="294"/>
        <v/>
      </c>
      <c r="BN944" s="43" t="e">
        <f t="shared" si="295"/>
        <v>#N/A</v>
      </c>
      <c r="BO944" s="43" t="e">
        <f>IF(BO943&lt;'Retirement Calculator'!$B$68,BO943+1,NA())</f>
        <v>#N/A</v>
      </c>
      <c r="BR944" s="43" t="str">
        <f t="shared" si="296"/>
        <v/>
      </c>
      <c r="BS944" s="43" t="e">
        <f t="shared" si="297"/>
        <v>#N/A</v>
      </c>
      <c r="BT944" s="43" t="e">
        <f>IF(BT943&lt;'Retirement Calculator'!$B$68,BT943+1,NA())</f>
        <v>#N/A</v>
      </c>
      <c r="BW944" s="43" t="str">
        <f t="shared" si="298"/>
        <v/>
      </c>
      <c r="BX944" s="43" t="e">
        <f t="shared" si="299"/>
        <v>#N/A</v>
      </c>
      <c r="BY944" s="43" t="e">
        <f>IF(BY943&lt;'Retirement Calculator'!$B$68,BY943+1,NA())</f>
        <v>#N/A</v>
      </c>
    </row>
    <row r="945" spans="1:77">
      <c r="A945" s="44"/>
      <c r="B945" s="12" t="e">
        <f xml:space="preserve"> IF(ISERROR(F945),NA(),AI945)</f>
        <v>#N/A</v>
      </c>
      <c r="C945" s="71"/>
      <c r="D945" s="104"/>
      <c r="E945" s="99"/>
      <c r="F945" s="102" t="e">
        <f t="shared" si="283"/>
        <v>#N/A</v>
      </c>
      <c r="G945" s="103" t="str">
        <f>IF(D945="","",(D945+G944)*(1+((1+'Retirement Calculator'!$B$56)^(1/12)-1)))</f>
        <v/>
      </c>
      <c r="H945" s="55" t="str">
        <f>IF(C945="","",FV((1+'Retirement Calculator'!$B$56)^(1/12)-1,AI945,-C945,,0))</f>
        <v/>
      </c>
      <c r="I945" s="71"/>
      <c r="J945" s="99"/>
      <c r="K945" s="99"/>
      <c r="L945" s="102" t="e">
        <f t="shared" si="284"/>
        <v>#N/A</v>
      </c>
      <c r="M945" s="12" t="str">
        <f>IF(I945="","",FV((1+'Retirement Calculator'!$B$57)^(1/12)-1,AR945,-I945,,0))</f>
        <v/>
      </c>
      <c r="N945" s="12" t="str">
        <f>IF(J945="","",(J945+N944)*(1+((1+'Retirement Calculator'!$B$57)^(1/12)-1)))</f>
        <v/>
      </c>
      <c r="O945" s="71"/>
      <c r="P945" s="71"/>
      <c r="Q945" s="99"/>
      <c r="R945" s="69" t="e">
        <f t="shared" si="285"/>
        <v>#N/A</v>
      </c>
      <c r="S945" s="12" t="str">
        <f>IF(O945="","",FV((1+'Retirement Calculator'!$B$58)^(1/12)-1,BA945,-O945,,0))</f>
        <v/>
      </c>
      <c r="T945" s="43" t="str">
        <f>IF(P945="","",(P945+T944)*(1+((1+'Retirement Calculator'!$B$58)^(1/12)-1)))</f>
        <v/>
      </c>
      <c r="U945" s="71"/>
      <c r="V945" s="99"/>
      <c r="W945" s="108" t="str">
        <f>IF(U945="","",(U945+W944)*(1+((1+'Retirement Calculator'!$C$65)^(1/12)-1)))</f>
        <v/>
      </c>
      <c r="X945" s="73">
        <f t="shared" si="280"/>
        <v>0</v>
      </c>
      <c r="Y945" s="83" t="str">
        <f>IF(ISERROR(B945),"",SUM($X$5:X945))</f>
        <v/>
      </c>
      <c r="Z945" s="73">
        <f t="shared" si="281"/>
        <v>0</v>
      </c>
      <c r="AA945" s="83" t="str">
        <f>IF(ISERROR(B945),"",IF(Z945=0,NA(),SUM($Z$5:Z945)))</f>
        <v/>
      </c>
      <c r="AB945" s="83">
        <f t="shared" si="282"/>
        <v>0</v>
      </c>
      <c r="AC945" s="83" t="str">
        <f>IF(ISERROR(B945),"",IF(AB945=0,NA(),SUM($AB$5:AB945)))</f>
        <v/>
      </c>
      <c r="AD945" s="68" t="str">
        <f>IF(ISERROR(AI945),"",IF(AG945=AG944+1,AD944*(1+'Retirement Calculator'!$B$6),AD944))</f>
        <v/>
      </c>
      <c r="AE945" s="135"/>
      <c r="AF945" s="83" t="str">
        <f>IF(AE945="","",NPER((1+'Retirement Calculator'!$B$15)/(1+'Retirement Calculator'!$B$14)-1,-12*AE945,AA945,,1))</f>
        <v/>
      </c>
      <c r="AG945" s="129" t="str">
        <f t="shared" si="286"/>
        <v/>
      </c>
      <c r="AH945" s="43" t="e">
        <f t="shared" si="287"/>
        <v>#N/A</v>
      </c>
      <c r="AI945" s="43" t="e">
        <f>IF(AI944&lt;'Retirement Calculator'!$B$68,AI944+1,NA())</f>
        <v>#N/A</v>
      </c>
      <c r="AJ945" s="47" t="str">
        <f>IF(ISERROR(AI945),"",IF(AG945=AG944+1,AJ944*(1+'Retirement Calculator'!$B$67),AJ944))</f>
        <v/>
      </c>
      <c r="AK945" s="43" t="e">
        <f>IF(ISERROR(AJ945),"",FV((1+'Retirement Calculator'!$B$56)^(1/12)-1,AI945,-AJ945,,0))</f>
        <v>#N/A</v>
      </c>
      <c r="AL945" s="47">
        <f>SUM($AJ$5:AJ945)</f>
        <v>15743347.467671828</v>
      </c>
      <c r="AN945" s="43" t="str">
        <f>IF(C945="","",SUM($C$5:C945))</f>
        <v/>
      </c>
      <c r="AP945" s="43" t="str">
        <f t="shared" si="288"/>
        <v/>
      </c>
      <c r="AQ945" s="43" t="e">
        <f t="shared" si="289"/>
        <v>#N/A</v>
      </c>
      <c r="AR945" s="43" t="e">
        <f>IF(AR944&lt;'Retirement Calculator'!$B$68,AR944+1,NA())</f>
        <v>#N/A</v>
      </c>
      <c r="AS945" s="45" t="str">
        <f>IF(ISERROR(AR945),"",IF(AP945=AP944+1,AS944*(1+'Retirement Calculator'!$B$67),AS944))</f>
        <v/>
      </c>
      <c r="AT945" s="43" t="e">
        <f>IF(ISERROR(AS945),"",FV((1+'Retirement Calculator'!$B$57)^(1/12)-1,AR945,-AS945,,0))</f>
        <v>#N/A</v>
      </c>
      <c r="AU945" s="47" t="e">
        <f>SUM($AJ$5:AS945)</f>
        <v>#N/A</v>
      </c>
      <c r="AW945" s="43" t="str">
        <f>IF(I945="","",SUM($I$5:I945))</f>
        <v/>
      </c>
      <c r="AY945" s="43" t="str">
        <f t="shared" si="290"/>
        <v/>
      </c>
      <c r="AZ945" s="43" t="e">
        <f t="shared" si="291"/>
        <v>#N/A</v>
      </c>
      <c r="BA945" s="43" t="e">
        <f>IF(BA944&lt;'Retirement Calculator'!$B$68,BA944+1,NA())</f>
        <v>#N/A</v>
      </c>
      <c r="BB945" s="45" t="str">
        <f>IF(ISERROR(BA945),"",IF(AY945=AY944+1,BB944*(1+'Retirement Calculator'!$B$67),BB944))</f>
        <v/>
      </c>
      <c r="BC945" s="43" t="e">
        <f>IF(ISERROR(BB945),"",FV((1+'Retirement Calculator'!$B$58)^(1/12)-1,BA945,-BB945,,0))</f>
        <v>#N/A</v>
      </c>
      <c r="BD945" s="47" t="e">
        <f>SUM($AJ$5:BB945)</f>
        <v>#N/A</v>
      </c>
      <c r="BF945" s="43" t="str">
        <f>IF(O945="","",SUM($O$5:O945))</f>
        <v/>
      </c>
      <c r="BH945" s="43" t="str">
        <f t="shared" si="292"/>
        <v/>
      </c>
      <c r="BI945" s="43" t="e">
        <f t="shared" si="293"/>
        <v>#N/A</v>
      </c>
      <c r="BJ945" s="43" t="e">
        <f>IF(BJ944&lt;'Retirement Calculator'!$B$68,BJ944+1,NA())</f>
        <v>#N/A</v>
      </c>
      <c r="BM945" s="43" t="str">
        <f t="shared" si="294"/>
        <v/>
      </c>
      <c r="BN945" s="43" t="e">
        <f t="shared" si="295"/>
        <v>#N/A</v>
      </c>
      <c r="BO945" s="43" t="e">
        <f>IF(BO944&lt;'Retirement Calculator'!$B$68,BO944+1,NA())</f>
        <v>#N/A</v>
      </c>
      <c r="BR945" s="43" t="str">
        <f t="shared" si="296"/>
        <v/>
      </c>
      <c r="BS945" s="43" t="e">
        <f t="shared" si="297"/>
        <v>#N/A</v>
      </c>
      <c r="BT945" s="43" t="e">
        <f>IF(BT944&lt;'Retirement Calculator'!$B$68,BT944+1,NA())</f>
        <v>#N/A</v>
      </c>
      <c r="BW945" s="43" t="str">
        <f t="shared" si="298"/>
        <v/>
      </c>
      <c r="BX945" s="43" t="e">
        <f t="shared" si="299"/>
        <v>#N/A</v>
      </c>
      <c r="BY945" s="43" t="e">
        <f>IF(BY944&lt;'Retirement Calculator'!$B$68,BY944+1,NA())</f>
        <v>#N/A</v>
      </c>
    </row>
    <row r="946" spans="1:77">
      <c r="A946" s="44"/>
      <c r="B946" s="12" t="e">
        <f xml:space="preserve"> IF(ISERROR(F946),NA(),AI946)</f>
        <v>#N/A</v>
      </c>
      <c r="C946" s="71"/>
      <c r="D946" s="104"/>
      <c r="E946" s="99"/>
      <c r="F946" s="102" t="e">
        <f t="shared" si="283"/>
        <v>#N/A</v>
      </c>
      <c r="G946" s="103" t="str">
        <f>IF(D946="","",(D946+G945)*(1+((1+'Retirement Calculator'!$B$56)^(1/12)-1)))</f>
        <v/>
      </c>
      <c r="H946" s="55" t="str">
        <f>IF(C946="","",FV((1+'Retirement Calculator'!$B$56)^(1/12)-1,AI946,-C946,,0))</f>
        <v/>
      </c>
      <c r="I946" s="71"/>
      <c r="J946" s="99"/>
      <c r="K946" s="99"/>
      <c r="L946" s="102" t="e">
        <f t="shared" si="284"/>
        <v>#N/A</v>
      </c>
      <c r="M946" s="12" t="str">
        <f>IF(I946="","",FV((1+'Retirement Calculator'!$B$57)^(1/12)-1,AR946,-I946,,0))</f>
        <v/>
      </c>
      <c r="N946" s="12" t="str">
        <f>IF(J946="","",(J946+N945)*(1+((1+'Retirement Calculator'!$B$57)^(1/12)-1)))</f>
        <v/>
      </c>
      <c r="O946" s="71"/>
      <c r="P946" s="71"/>
      <c r="Q946" s="99"/>
      <c r="R946" s="69" t="e">
        <f t="shared" si="285"/>
        <v>#N/A</v>
      </c>
      <c r="S946" s="12" t="str">
        <f>IF(O946="","",FV((1+'Retirement Calculator'!$B$58)^(1/12)-1,BA946,-O946,,0))</f>
        <v/>
      </c>
      <c r="T946" s="43" t="str">
        <f>IF(P946="","",(P946+T945)*(1+((1+'Retirement Calculator'!$B$58)^(1/12)-1)))</f>
        <v/>
      </c>
      <c r="U946" s="71"/>
      <c r="V946" s="99"/>
      <c r="W946" s="108" t="str">
        <f>IF(U946="","",(U946+W945)*(1+((1+'Retirement Calculator'!$C$65)^(1/12)-1)))</f>
        <v/>
      </c>
      <c r="X946" s="73">
        <f t="shared" si="280"/>
        <v>0</v>
      </c>
      <c r="Y946" s="83" t="str">
        <f>IF(ISERROR(B946),"",SUM($X$5:X946))</f>
        <v/>
      </c>
      <c r="Z946" s="73">
        <f t="shared" si="281"/>
        <v>0</v>
      </c>
      <c r="AA946" s="83" t="str">
        <f>IF(ISERROR(B946),"",IF(Z946=0,NA(),SUM($Z$5:Z946)))</f>
        <v/>
      </c>
      <c r="AB946" s="83">
        <f t="shared" si="282"/>
        <v>0</v>
      </c>
      <c r="AC946" s="83" t="str">
        <f>IF(ISERROR(B946),"",IF(AB946=0,NA(),SUM($AB$5:AB946)))</f>
        <v/>
      </c>
      <c r="AD946" s="68" t="str">
        <f>IF(ISERROR(AI946),"",IF(AG946=AG945+1,AD945*(1+'Retirement Calculator'!$B$6),AD945))</f>
        <v/>
      </c>
      <c r="AE946" s="135"/>
      <c r="AF946" s="83" t="str">
        <f>IF(AE946="","",NPER((1+'Retirement Calculator'!$B$15)/(1+'Retirement Calculator'!$B$14)-1,-12*AE946,AA946,,1))</f>
        <v/>
      </c>
      <c r="AG946" s="129" t="str">
        <f t="shared" si="286"/>
        <v/>
      </c>
      <c r="AH946" s="43" t="e">
        <f t="shared" si="287"/>
        <v>#N/A</v>
      </c>
      <c r="AI946" s="43" t="e">
        <f>IF(AI945&lt;'Retirement Calculator'!$B$68,AI945+1,NA())</f>
        <v>#N/A</v>
      </c>
      <c r="AJ946" s="47" t="str">
        <f>IF(ISERROR(AI946),"",IF(AG946=AG945+1,AJ945*(1+'Retirement Calculator'!$B$67),AJ945))</f>
        <v/>
      </c>
      <c r="AK946" s="43" t="e">
        <f>IF(ISERROR(AJ946),"",FV((1+'Retirement Calculator'!$B$56)^(1/12)-1,AI946,-AJ946,,0))</f>
        <v>#N/A</v>
      </c>
      <c r="AL946" s="47">
        <f>SUM($AJ$5:AJ946)</f>
        <v>15743347.467671828</v>
      </c>
      <c r="AN946" s="43" t="str">
        <f>IF(C946="","",SUM($C$5:C946))</f>
        <v/>
      </c>
      <c r="AP946" s="43" t="str">
        <f t="shared" si="288"/>
        <v/>
      </c>
      <c r="AQ946" s="43" t="e">
        <f t="shared" si="289"/>
        <v>#N/A</v>
      </c>
      <c r="AR946" s="43" t="e">
        <f>IF(AR945&lt;'Retirement Calculator'!$B$68,AR945+1,NA())</f>
        <v>#N/A</v>
      </c>
      <c r="AS946" s="45" t="str">
        <f>IF(ISERROR(AR946),"",IF(AP946=AP945+1,AS945*(1+'Retirement Calculator'!$B$67),AS945))</f>
        <v/>
      </c>
      <c r="AT946" s="43" t="e">
        <f>IF(ISERROR(AS946),"",FV((1+'Retirement Calculator'!$B$57)^(1/12)-1,AR946,-AS946,,0))</f>
        <v>#N/A</v>
      </c>
      <c r="AU946" s="47" t="e">
        <f>SUM($AJ$5:AS946)</f>
        <v>#N/A</v>
      </c>
      <c r="AW946" s="43" t="str">
        <f>IF(I946="","",SUM($I$5:I946))</f>
        <v/>
      </c>
      <c r="AY946" s="43" t="str">
        <f t="shared" si="290"/>
        <v/>
      </c>
      <c r="AZ946" s="43" t="e">
        <f t="shared" si="291"/>
        <v>#N/A</v>
      </c>
      <c r="BA946" s="43" t="e">
        <f>IF(BA945&lt;'Retirement Calculator'!$B$68,BA945+1,NA())</f>
        <v>#N/A</v>
      </c>
      <c r="BB946" s="45" t="str">
        <f>IF(ISERROR(BA946),"",IF(AY946=AY945+1,BB945*(1+'Retirement Calculator'!$B$67),BB945))</f>
        <v/>
      </c>
      <c r="BC946" s="43" t="e">
        <f>IF(ISERROR(BB946),"",FV((1+'Retirement Calculator'!$B$58)^(1/12)-1,BA946,-BB946,,0))</f>
        <v>#N/A</v>
      </c>
      <c r="BD946" s="47" t="e">
        <f>SUM($AJ$5:BB946)</f>
        <v>#N/A</v>
      </c>
      <c r="BF946" s="43" t="str">
        <f>IF(O946="","",SUM($O$5:O946))</f>
        <v/>
      </c>
      <c r="BH946" s="43" t="str">
        <f t="shared" si="292"/>
        <v/>
      </c>
      <c r="BI946" s="43" t="e">
        <f t="shared" si="293"/>
        <v>#N/A</v>
      </c>
      <c r="BJ946" s="43" t="e">
        <f>IF(BJ945&lt;'Retirement Calculator'!$B$68,BJ945+1,NA())</f>
        <v>#N/A</v>
      </c>
      <c r="BM946" s="43" t="str">
        <f t="shared" si="294"/>
        <v/>
      </c>
      <c r="BN946" s="43" t="e">
        <f t="shared" si="295"/>
        <v>#N/A</v>
      </c>
      <c r="BO946" s="43" t="e">
        <f>IF(BO945&lt;'Retirement Calculator'!$B$68,BO945+1,NA())</f>
        <v>#N/A</v>
      </c>
      <c r="BR946" s="43" t="str">
        <f t="shared" si="296"/>
        <v/>
      </c>
      <c r="BS946" s="43" t="e">
        <f t="shared" si="297"/>
        <v>#N/A</v>
      </c>
      <c r="BT946" s="43" t="e">
        <f>IF(BT945&lt;'Retirement Calculator'!$B$68,BT945+1,NA())</f>
        <v>#N/A</v>
      </c>
      <c r="BW946" s="43" t="str">
        <f t="shared" si="298"/>
        <v/>
      </c>
      <c r="BX946" s="43" t="e">
        <f t="shared" si="299"/>
        <v>#N/A</v>
      </c>
      <c r="BY946" s="43" t="e">
        <f>IF(BY945&lt;'Retirement Calculator'!$B$68,BY945+1,NA())</f>
        <v>#N/A</v>
      </c>
    </row>
    <row r="947" spans="1:77">
      <c r="A947" s="44"/>
      <c r="B947" s="12" t="e">
        <f xml:space="preserve"> IF(ISERROR(F947),NA(),AI947)</f>
        <v>#N/A</v>
      </c>
      <c r="C947" s="71"/>
      <c r="D947" s="104"/>
      <c r="E947" s="99"/>
      <c r="F947" s="102" t="e">
        <f t="shared" si="283"/>
        <v>#N/A</v>
      </c>
      <c r="G947" s="103" t="str">
        <f>IF(D947="","",(D947+G946)*(1+((1+'Retirement Calculator'!$B$56)^(1/12)-1)))</f>
        <v/>
      </c>
      <c r="H947" s="55" t="str">
        <f>IF(C947="","",FV((1+'Retirement Calculator'!$B$56)^(1/12)-1,AI947,-C947,,0))</f>
        <v/>
      </c>
      <c r="I947" s="71"/>
      <c r="J947" s="99"/>
      <c r="K947" s="99"/>
      <c r="L947" s="102" t="e">
        <f t="shared" si="284"/>
        <v>#N/A</v>
      </c>
      <c r="M947" s="12" t="str">
        <f>IF(I947="","",FV((1+'Retirement Calculator'!$B$57)^(1/12)-1,AR947,-I947,,0))</f>
        <v/>
      </c>
      <c r="N947" s="12" t="str">
        <f>IF(J947="","",(J947+N946)*(1+((1+'Retirement Calculator'!$B$57)^(1/12)-1)))</f>
        <v/>
      </c>
      <c r="O947" s="71"/>
      <c r="P947" s="71"/>
      <c r="Q947" s="99"/>
      <c r="R947" s="69" t="e">
        <f t="shared" si="285"/>
        <v>#N/A</v>
      </c>
      <c r="S947" s="12" t="str">
        <f>IF(O947="","",FV((1+'Retirement Calculator'!$B$58)^(1/12)-1,BA947,-O947,,0))</f>
        <v/>
      </c>
      <c r="T947" s="43" t="str">
        <f>IF(P947="","",(P947+T946)*(1+((1+'Retirement Calculator'!$B$58)^(1/12)-1)))</f>
        <v/>
      </c>
      <c r="U947" s="71"/>
      <c r="V947" s="99"/>
      <c r="W947" s="108" t="str">
        <f>IF(U947="","",(U947+W946)*(1+((1+'Retirement Calculator'!$C$65)^(1/12)-1)))</f>
        <v/>
      </c>
      <c r="X947" s="73">
        <f t="shared" si="280"/>
        <v>0</v>
      </c>
      <c r="Y947" s="83" t="str">
        <f>IF(ISERROR(B947),"",SUM($X$5:X947))</f>
        <v/>
      </c>
      <c r="Z947" s="73">
        <f t="shared" si="281"/>
        <v>0</v>
      </c>
      <c r="AA947" s="83" t="str">
        <f>IF(ISERROR(B947),"",IF(Z947=0,NA(),SUM($Z$5:Z947)))</f>
        <v/>
      </c>
      <c r="AB947" s="83">
        <f t="shared" si="282"/>
        <v>0</v>
      </c>
      <c r="AC947" s="83" t="str">
        <f>IF(ISERROR(B947),"",IF(AB947=0,NA(),SUM($AB$5:AB947)))</f>
        <v/>
      </c>
      <c r="AD947" s="68" t="str">
        <f>IF(ISERROR(AI947),"",IF(AG947=AG946+1,AD946*(1+'Retirement Calculator'!$B$6),AD946))</f>
        <v/>
      </c>
      <c r="AE947" s="135"/>
      <c r="AF947" s="83" t="str">
        <f>IF(AE947="","",NPER((1+'Retirement Calculator'!$B$15)/(1+'Retirement Calculator'!$B$14)-1,-12*AE947,AA947,,1))</f>
        <v/>
      </c>
      <c r="AG947" s="129" t="str">
        <f t="shared" si="286"/>
        <v/>
      </c>
      <c r="AH947" s="43" t="e">
        <f t="shared" si="287"/>
        <v>#N/A</v>
      </c>
      <c r="AI947" s="43" t="e">
        <f>IF(AI946&lt;'Retirement Calculator'!$B$68,AI946+1,NA())</f>
        <v>#N/A</v>
      </c>
      <c r="AJ947" s="47" t="str">
        <f>IF(ISERROR(AI947),"",IF(AG947=AG946+1,AJ946*(1+'Retirement Calculator'!$B$67),AJ946))</f>
        <v/>
      </c>
      <c r="AK947" s="43" t="e">
        <f>IF(ISERROR(AJ947),"",FV((1+'Retirement Calculator'!$B$56)^(1/12)-1,AI947,-AJ947,,0))</f>
        <v>#N/A</v>
      </c>
      <c r="AL947" s="47">
        <f>SUM($AJ$5:AJ947)</f>
        <v>15743347.467671828</v>
      </c>
      <c r="AN947" s="43" t="str">
        <f>IF(C947="","",SUM($C$5:C947))</f>
        <v/>
      </c>
      <c r="AP947" s="43" t="str">
        <f t="shared" si="288"/>
        <v/>
      </c>
      <c r="AQ947" s="43" t="e">
        <f t="shared" si="289"/>
        <v>#N/A</v>
      </c>
      <c r="AR947" s="43" t="e">
        <f>IF(AR946&lt;'Retirement Calculator'!$B$68,AR946+1,NA())</f>
        <v>#N/A</v>
      </c>
      <c r="AS947" s="45" t="str">
        <f>IF(ISERROR(AR947),"",IF(AP947=AP946+1,AS946*(1+'Retirement Calculator'!$B$67),AS946))</f>
        <v/>
      </c>
      <c r="AT947" s="43" t="e">
        <f>IF(ISERROR(AS947),"",FV((1+'Retirement Calculator'!$B$57)^(1/12)-1,AR947,-AS947,,0))</f>
        <v>#N/A</v>
      </c>
      <c r="AU947" s="47" t="e">
        <f>SUM($AJ$5:AS947)</f>
        <v>#N/A</v>
      </c>
      <c r="AW947" s="43" t="str">
        <f>IF(I947="","",SUM($I$5:I947))</f>
        <v/>
      </c>
      <c r="AY947" s="43" t="str">
        <f t="shared" si="290"/>
        <v/>
      </c>
      <c r="AZ947" s="43" t="e">
        <f t="shared" si="291"/>
        <v>#N/A</v>
      </c>
      <c r="BA947" s="43" t="e">
        <f>IF(BA946&lt;'Retirement Calculator'!$B$68,BA946+1,NA())</f>
        <v>#N/A</v>
      </c>
      <c r="BB947" s="45" t="str">
        <f>IF(ISERROR(BA947),"",IF(AY947=AY946+1,BB946*(1+'Retirement Calculator'!$B$67),BB946))</f>
        <v/>
      </c>
      <c r="BC947" s="43" t="e">
        <f>IF(ISERROR(BB947),"",FV((1+'Retirement Calculator'!$B$58)^(1/12)-1,BA947,-BB947,,0))</f>
        <v>#N/A</v>
      </c>
      <c r="BD947" s="47" t="e">
        <f>SUM($AJ$5:BB947)</f>
        <v>#N/A</v>
      </c>
      <c r="BF947" s="43" t="str">
        <f>IF(O947="","",SUM($O$5:O947))</f>
        <v/>
      </c>
      <c r="BH947" s="43" t="str">
        <f t="shared" si="292"/>
        <v/>
      </c>
      <c r="BI947" s="43" t="e">
        <f t="shared" si="293"/>
        <v>#N/A</v>
      </c>
      <c r="BJ947" s="43" t="e">
        <f>IF(BJ946&lt;'Retirement Calculator'!$B$68,BJ946+1,NA())</f>
        <v>#N/A</v>
      </c>
      <c r="BM947" s="43" t="str">
        <f t="shared" si="294"/>
        <v/>
      </c>
      <c r="BN947" s="43" t="e">
        <f t="shared" si="295"/>
        <v>#N/A</v>
      </c>
      <c r="BO947" s="43" t="e">
        <f>IF(BO946&lt;'Retirement Calculator'!$B$68,BO946+1,NA())</f>
        <v>#N/A</v>
      </c>
      <c r="BR947" s="43" t="str">
        <f t="shared" si="296"/>
        <v/>
      </c>
      <c r="BS947" s="43" t="e">
        <f t="shared" si="297"/>
        <v>#N/A</v>
      </c>
      <c r="BT947" s="43" t="e">
        <f>IF(BT946&lt;'Retirement Calculator'!$B$68,BT946+1,NA())</f>
        <v>#N/A</v>
      </c>
      <c r="BW947" s="43" t="str">
        <f t="shared" si="298"/>
        <v/>
      </c>
      <c r="BX947" s="43" t="e">
        <f t="shared" si="299"/>
        <v>#N/A</v>
      </c>
      <c r="BY947" s="43" t="e">
        <f>IF(BY946&lt;'Retirement Calculator'!$B$68,BY946+1,NA())</f>
        <v>#N/A</v>
      </c>
    </row>
    <row r="948" spans="1:77">
      <c r="A948" s="44"/>
      <c r="B948" s="12" t="e">
        <f xml:space="preserve"> IF(ISERROR(F948),NA(),AI948)</f>
        <v>#N/A</v>
      </c>
      <c r="C948" s="71"/>
      <c r="D948" s="104"/>
      <c r="E948" s="99"/>
      <c r="F948" s="102" t="e">
        <f t="shared" si="283"/>
        <v>#N/A</v>
      </c>
      <c r="G948" s="103" t="str">
        <f>IF(D948="","",(D948+G947)*(1+((1+'Retirement Calculator'!$B$56)^(1/12)-1)))</f>
        <v/>
      </c>
      <c r="H948" s="55" t="str">
        <f>IF(C948="","",FV((1+'Retirement Calculator'!$B$56)^(1/12)-1,AI948,-C948,,0))</f>
        <v/>
      </c>
      <c r="I948" s="71"/>
      <c r="J948" s="99"/>
      <c r="K948" s="99"/>
      <c r="L948" s="102" t="e">
        <f t="shared" si="284"/>
        <v>#N/A</v>
      </c>
      <c r="M948" s="12" t="str">
        <f>IF(I948="","",FV((1+'Retirement Calculator'!$B$57)^(1/12)-1,AR948,-I948,,0))</f>
        <v/>
      </c>
      <c r="N948" s="12" t="str">
        <f>IF(J948="","",(J948+N947)*(1+((1+'Retirement Calculator'!$B$57)^(1/12)-1)))</f>
        <v/>
      </c>
      <c r="O948" s="71"/>
      <c r="P948" s="71"/>
      <c r="Q948" s="99"/>
      <c r="R948" s="69" t="e">
        <f t="shared" si="285"/>
        <v>#N/A</v>
      </c>
      <c r="S948" s="12" t="str">
        <f>IF(O948="","",FV((1+'Retirement Calculator'!$B$58)^(1/12)-1,BA948,-O948,,0))</f>
        <v/>
      </c>
      <c r="T948" s="43" t="str">
        <f>IF(P948="","",(P948+T947)*(1+((1+'Retirement Calculator'!$B$58)^(1/12)-1)))</f>
        <v/>
      </c>
      <c r="U948" s="71"/>
      <c r="V948" s="99"/>
      <c r="W948" s="108" t="str">
        <f>IF(U948="","",(U948+W947)*(1+((1+'Retirement Calculator'!$C$65)^(1/12)-1)))</f>
        <v/>
      </c>
      <c r="X948" s="73">
        <f t="shared" si="280"/>
        <v>0</v>
      </c>
      <c r="Y948" s="83" t="str">
        <f>IF(ISERROR(B948),"",SUM($X$5:X948))</f>
        <v/>
      </c>
      <c r="Z948" s="73">
        <f t="shared" si="281"/>
        <v>0</v>
      </c>
      <c r="AA948" s="83" t="str">
        <f>IF(ISERROR(B948),"",IF(Z948=0,NA(),SUM($Z$5:Z948)))</f>
        <v/>
      </c>
      <c r="AB948" s="83">
        <f t="shared" si="282"/>
        <v>0</v>
      </c>
      <c r="AC948" s="83" t="str">
        <f>IF(ISERROR(B948),"",IF(AB948=0,NA(),SUM($AB$5:AB948)))</f>
        <v/>
      </c>
      <c r="AD948" s="68" t="str">
        <f>IF(ISERROR(AI948),"",IF(AG948=AG947+1,AD947*(1+'Retirement Calculator'!$B$6),AD947))</f>
        <v/>
      </c>
      <c r="AE948" s="135"/>
      <c r="AF948" s="83" t="str">
        <f>IF(AE948="","",NPER((1+'Retirement Calculator'!$B$15)/(1+'Retirement Calculator'!$B$14)-1,-12*AE948,AA948,,1))</f>
        <v/>
      </c>
      <c r="AG948" s="129" t="str">
        <f t="shared" si="286"/>
        <v/>
      </c>
      <c r="AH948" s="43" t="e">
        <f t="shared" si="287"/>
        <v>#N/A</v>
      </c>
      <c r="AI948" s="43" t="e">
        <f>IF(AI947&lt;'Retirement Calculator'!$B$68,AI947+1,NA())</f>
        <v>#N/A</v>
      </c>
      <c r="AJ948" s="47" t="str">
        <f>IF(ISERROR(AI948),"",IF(AG948=AG947+1,AJ947*(1+'Retirement Calculator'!$B$67),AJ947))</f>
        <v/>
      </c>
      <c r="AK948" s="43" t="e">
        <f>IF(ISERROR(AJ948),"",FV((1+'Retirement Calculator'!$B$56)^(1/12)-1,AI948,-AJ948,,0))</f>
        <v>#N/A</v>
      </c>
      <c r="AL948" s="47">
        <f>SUM($AJ$5:AJ948)</f>
        <v>15743347.467671828</v>
      </c>
      <c r="AN948" s="43" t="str">
        <f>IF(C948="","",SUM($C$5:C948))</f>
        <v/>
      </c>
      <c r="AP948" s="43" t="str">
        <f t="shared" si="288"/>
        <v/>
      </c>
      <c r="AQ948" s="43" t="e">
        <f t="shared" si="289"/>
        <v>#N/A</v>
      </c>
      <c r="AR948" s="43" t="e">
        <f>IF(AR947&lt;'Retirement Calculator'!$B$68,AR947+1,NA())</f>
        <v>#N/A</v>
      </c>
      <c r="AS948" s="45" t="str">
        <f>IF(ISERROR(AR948),"",IF(AP948=AP947+1,AS947*(1+'Retirement Calculator'!$B$67),AS947))</f>
        <v/>
      </c>
      <c r="AT948" s="43" t="e">
        <f>IF(ISERROR(AS948),"",FV((1+'Retirement Calculator'!$B$57)^(1/12)-1,AR948,-AS948,,0))</f>
        <v>#N/A</v>
      </c>
      <c r="AU948" s="47" t="e">
        <f>SUM($AJ$5:AS948)</f>
        <v>#N/A</v>
      </c>
      <c r="AW948" s="43" t="str">
        <f>IF(I948="","",SUM($I$5:I948))</f>
        <v/>
      </c>
      <c r="AY948" s="43" t="str">
        <f t="shared" si="290"/>
        <v/>
      </c>
      <c r="AZ948" s="43" t="e">
        <f t="shared" si="291"/>
        <v>#N/A</v>
      </c>
      <c r="BA948" s="43" t="e">
        <f>IF(BA947&lt;'Retirement Calculator'!$B$68,BA947+1,NA())</f>
        <v>#N/A</v>
      </c>
      <c r="BB948" s="45" t="str">
        <f>IF(ISERROR(BA948),"",IF(AY948=AY947+1,BB947*(1+'Retirement Calculator'!$B$67),BB947))</f>
        <v/>
      </c>
      <c r="BC948" s="43" t="e">
        <f>IF(ISERROR(BB948),"",FV((1+'Retirement Calculator'!$B$58)^(1/12)-1,BA948,-BB948,,0))</f>
        <v>#N/A</v>
      </c>
      <c r="BD948" s="47" t="e">
        <f>SUM($AJ$5:BB948)</f>
        <v>#N/A</v>
      </c>
      <c r="BF948" s="43" t="str">
        <f>IF(O948="","",SUM($O$5:O948))</f>
        <v/>
      </c>
      <c r="BH948" s="43" t="str">
        <f t="shared" si="292"/>
        <v/>
      </c>
      <c r="BI948" s="43" t="e">
        <f t="shared" si="293"/>
        <v>#N/A</v>
      </c>
      <c r="BJ948" s="43" t="e">
        <f>IF(BJ947&lt;'Retirement Calculator'!$B$68,BJ947+1,NA())</f>
        <v>#N/A</v>
      </c>
      <c r="BM948" s="43" t="str">
        <f t="shared" si="294"/>
        <v/>
      </c>
      <c r="BN948" s="43" t="e">
        <f t="shared" si="295"/>
        <v>#N/A</v>
      </c>
      <c r="BO948" s="43" t="e">
        <f>IF(BO947&lt;'Retirement Calculator'!$B$68,BO947+1,NA())</f>
        <v>#N/A</v>
      </c>
      <c r="BR948" s="43" t="str">
        <f t="shared" si="296"/>
        <v/>
      </c>
      <c r="BS948" s="43" t="e">
        <f t="shared" si="297"/>
        <v>#N/A</v>
      </c>
      <c r="BT948" s="43" t="e">
        <f>IF(BT947&lt;'Retirement Calculator'!$B$68,BT947+1,NA())</f>
        <v>#N/A</v>
      </c>
      <c r="BW948" s="43" t="str">
        <f t="shared" si="298"/>
        <v/>
      </c>
      <c r="BX948" s="43" t="e">
        <f t="shared" si="299"/>
        <v>#N/A</v>
      </c>
      <c r="BY948" s="43" t="e">
        <f>IF(BY947&lt;'Retirement Calculator'!$B$68,BY947+1,NA())</f>
        <v>#N/A</v>
      </c>
    </row>
    <row r="949" spans="1:77">
      <c r="A949" s="44"/>
      <c r="B949" s="12" t="e">
        <f xml:space="preserve"> IF(ISERROR(F949),NA(),AI949)</f>
        <v>#N/A</v>
      </c>
      <c r="C949" s="71"/>
      <c r="D949" s="104"/>
      <c r="E949" s="99"/>
      <c r="F949" s="102" t="e">
        <f t="shared" si="283"/>
        <v>#N/A</v>
      </c>
      <c r="G949" s="103" t="str">
        <f>IF(D949="","",(D949+G948)*(1+((1+'Retirement Calculator'!$B$56)^(1/12)-1)))</f>
        <v/>
      </c>
      <c r="H949" s="55" t="str">
        <f>IF(C949="","",FV((1+'Retirement Calculator'!$B$56)^(1/12)-1,AI949,-C949,,0))</f>
        <v/>
      </c>
      <c r="I949" s="71"/>
      <c r="J949" s="99"/>
      <c r="K949" s="99"/>
      <c r="L949" s="102" t="e">
        <f t="shared" si="284"/>
        <v>#N/A</v>
      </c>
      <c r="M949" s="12" t="str">
        <f>IF(I949="","",FV((1+'Retirement Calculator'!$B$57)^(1/12)-1,AR949,-I949,,0))</f>
        <v/>
      </c>
      <c r="N949" s="12" t="str">
        <f>IF(J949="","",(J949+N948)*(1+((1+'Retirement Calculator'!$B$57)^(1/12)-1)))</f>
        <v/>
      </c>
      <c r="O949" s="71"/>
      <c r="P949" s="71"/>
      <c r="Q949" s="99"/>
      <c r="R949" s="69" t="e">
        <f t="shared" si="285"/>
        <v>#N/A</v>
      </c>
      <c r="S949" s="12" t="str">
        <f>IF(O949="","",FV((1+'Retirement Calculator'!$B$58)^(1/12)-1,BA949,-O949,,0))</f>
        <v/>
      </c>
      <c r="T949" s="43" t="str">
        <f>IF(P949="","",(P949+T948)*(1+((1+'Retirement Calculator'!$B$58)^(1/12)-1)))</f>
        <v/>
      </c>
      <c r="U949" s="71"/>
      <c r="V949" s="99"/>
      <c r="W949" s="108" t="str">
        <f>IF(U949="","",(U949+W948)*(1+((1+'Retirement Calculator'!$C$65)^(1/12)-1)))</f>
        <v/>
      </c>
      <c r="X949" s="73">
        <f t="shared" si="280"/>
        <v>0</v>
      </c>
      <c r="Y949" s="83" t="str">
        <f>IF(ISERROR(B949),"",SUM($X$5:X949))</f>
        <v/>
      </c>
      <c r="Z949" s="73">
        <f t="shared" si="281"/>
        <v>0</v>
      </c>
      <c r="AA949" s="83" t="str">
        <f>IF(ISERROR(B949),"",IF(Z949=0,NA(),SUM($Z$5:Z949)))</f>
        <v/>
      </c>
      <c r="AB949" s="83">
        <f t="shared" si="282"/>
        <v>0</v>
      </c>
      <c r="AC949" s="83" t="str">
        <f>IF(ISERROR(B949),"",IF(AB949=0,NA(),SUM($AB$5:AB949)))</f>
        <v/>
      </c>
      <c r="AD949" s="68" t="str">
        <f>IF(ISERROR(AI949),"",IF(AG949=AG948+1,AD948*(1+'Retirement Calculator'!$B$6),AD948))</f>
        <v/>
      </c>
      <c r="AE949" s="135"/>
      <c r="AF949" s="83" t="str">
        <f>IF(AE949="","",NPER((1+'Retirement Calculator'!$B$15)/(1+'Retirement Calculator'!$B$14)-1,-12*AE949,AA949,,1))</f>
        <v/>
      </c>
      <c r="AG949" s="129" t="str">
        <f t="shared" si="286"/>
        <v/>
      </c>
      <c r="AH949" s="43" t="e">
        <f t="shared" si="287"/>
        <v>#N/A</v>
      </c>
      <c r="AI949" s="43" t="e">
        <f>IF(AI948&lt;'Retirement Calculator'!$B$68,AI948+1,NA())</f>
        <v>#N/A</v>
      </c>
      <c r="AJ949" s="47" t="str">
        <f>IF(ISERROR(AI949),"",IF(AG949=AG948+1,AJ948*(1+'Retirement Calculator'!$B$67),AJ948))</f>
        <v/>
      </c>
      <c r="AK949" s="43" t="e">
        <f>IF(ISERROR(AJ949),"",FV((1+'Retirement Calculator'!$B$56)^(1/12)-1,AI949,-AJ949,,0))</f>
        <v>#N/A</v>
      </c>
      <c r="AL949" s="47">
        <f>SUM($AJ$5:AJ949)</f>
        <v>15743347.467671828</v>
      </c>
      <c r="AN949" s="43" t="str">
        <f>IF(C949="","",SUM($C$5:C949))</f>
        <v/>
      </c>
      <c r="AP949" s="43" t="str">
        <f t="shared" si="288"/>
        <v/>
      </c>
      <c r="AQ949" s="43" t="e">
        <f t="shared" si="289"/>
        <v>#N/A</v>
      </c>
      <c r="AR949" s="43" t="e">
        <f>IF(AR948&lt;'Retirement Calculator'!$B$68,AR948+1,NA())</f>
        <v>#N/A</v>
      </c>
      <c r="AS949" s="45" t="str">
        <f>IF(ISERROR(AR949),"",IF(AP949=AP948+1,AS948*(1+'Retirement Calculator'!$B$67),AS948))</f>
        <v/>
      </c>
      <c r="AT949" s="43" t="e">
        <f>IF(ISERROR(AS949),"",FV((1+'Retirement Calculator'!$B$57)^(1/12)-1,AR949,-AS949,,0))</f>
        <v>#N/A</v>
      </c>
      <c r="AU949" s="47" t="e">
        <f>SUM($AJ$5:AS949)</f>
        <v>#N/A</v>
      </c>
      <c r="AW949" s="43" t="str">
        <f>IF(I949="","",SUM($I$5:I949))</f>
        <v/>
      </c>
      <c r="AY949" s="43" t="str">
        <f t="shared" si="290"/>
        <v/>
      </c>
      <c r="AZ949" s="43" t="e">
        <f t="shared" si="291"/>
        <v>#N/A</v>
      </c>
      <c r="BA949" s="43" t="e">
        <f>IF(BA948&lt;'Retirement Calculator'!$B$68,BA948+1,NA())</f>
        <v>#N/A</v>
      </c>
      <c r="BB949" s="45" t="str">
        <f>IF(ISERROR(BA949),"",IF(AY949=AY948+1,BB948*(1+'Retirement Calculator'!$B$67),BB948))</f>
        <v/>
      </c>
      <c r="BC949" s="43" t="e">
        <f>IF(ISERROR(BB949),"",FV((1+'Retirement Calculator'!$B$58)^(1/12)-1,BA949,-BB949,,0))</f>
        <v>#N/A</v>
      </c>
      <c r="BD949" s="47" t="e">
        <f>SUM($AJ$5:BB949)</f>
        <v>#N/A</v>
      </c>
      <c r="BF949" s="43" t="str">
        <f>IF(O949="","",SUM($O$5:O949))</f>
        <v/>
      </c>
      <c r="BH949" s="43" t="str">
        <f t="shared" si="292"/>
        <v/>
      </c>
      <c r="BI949" s="43" t="e">
        <f t="shared" si="293"/>
        <v>#N/A</v>
      </c>
      <c r="BJ949" s="43" t="e">
        <f>IF(BJ948&lt;'Retirement Calculator'!$B$68,BJ948+1,NA())</f>
        <v>#N/A</v>
      </c>
      <c r="BM949" s="43" t="str">
        <f t="shared" si="294"/>
        <v/>
      </c>
      <c r="BN949" s="43" t="e">
        <f t="shared" si="295"/>
        <v>#N/A</v>
      </c>
      <c r="BO949" s="43" t="e">
        <f>IF(BO948&lt;'Retirement Calculator'!$B$68,BO948+1,NA())</f>
        <v>#N/A</v>
      </c>
      <c r="BR949" s="43" t="str">
        <f t="shared" si="296"/>
        <v/>
      </c>
      <c r="BS949" s="43" t="e">
        <f t="shared" si="297"/>
        <v>#N/A</v>
      </c>
      <c r="BT949" s="43" t="e">
        <f>IF(BT948&lt;'Retirement Calculator'!$B$68,BT948+1,NA())</f>
        <v>#N/A</v>
      </c>
      <c r="BW949" s="43" t="str">
        <f t="shared" si="298"/>
        <v/>
      </c>
      <c r="BX949" s="43" t="e">
        <f t="shared" si="299"/>
        <v>#N/A</v>
      </c>
      <c r="BY949" s="43" t="e">
        <f>IF(BY948&lt;'Retirement Calculator'!$B$68,BY948+1,NA())</f>
        <v>#N/A</v>
      </c>
    </row>
    <row r="950" spans="1:77">
      <c r="A950" s="44"/>
      <c r="B950" s="12" t="e">
        <f xml:space="preserve"> IF(ISERROR(F950),NA(),AI950)</f>
        <v>#N/A</v>
      </c>
      <c r="C950" s="71"/>
      <c r="D950" s="104"/>
      <c r="E950" s="99"/>
      <c r="F950" s="102" t="e">
        <f t="shared" si="283"/>
        <v>#N/A</v>
      </c>
      <c r="G950" s="103" t="str">
        <f>IF(D950="","",(D950+G949)*(1+((1+'Retirement Calculator'!$B$56)^(1/12)-1)))</f>
        <v/>
      </c>
      <c r="H950" s="55" t="str">
        <f>IF(C950="","",FV((1+'Retirement Calculator'!$B$56)^(1/12)-1,AI950,-C950,,0))</f>
        <v/>
      </c>
      <c r="I950" s="71"/>
      <c r="J950" s="99"/>
      <c r="K950" s="99"/>
      <c r="L950" s="102" t="e">
        <f t="shared" si="284"/>
        <v>#N/A</v>
      </c>
      <c r="M950" s="12" t="str">
        <f>IF(I950="","",FV((1+'Retirement Calculator'!$B$57)^(1/12)-1,AR950,-I950,,0))</f>
        <v/>
      </c>
      <c r="N950" s="12" t="str">
        <f>IF(J950="","",(J950+N949)*(1+((1+'Retirement Calculator'!$B$57)^(1/12)-1)))</f>
        <v/>
      </c>
      <c r="O950" s="71"/>
      <c r="P950" s="71"/>
      <c r="Q950" s="99"/>
      <c r="R950" s="69" t="e">
        <f t="shared" si="285"/>
        <v>#N/A</v>
      </c>
      <c r="S950" s="12" t="str">
        <f>IF(O950="","",FV((1+'Retirement Calculator'!$B$58)^(1/12)-1,BA950,-O950,,0))</f>
        <v/>
      </c>
      <c r="T950" s="43" t="str">
        <f>IF(P950="","",(P950+T949)*(1+((1+'Retirement Calculator'!$B$58)^(1/12)-1)))</f>
        <v/>
      </c>
      <c r="U950" s="71"/>
      <c r="V950" s="99"/>
      <c r="W950" s="108" t="str">
        <f>IF(U950="","",(U950+W949)*(1+((1+'Retirement Calculator'!$C$65)^(1/12)-1)))</f>
        <v/>
      </c>
      <c r="X950" s="73">
        <f t="shared" si="280"/>
        <v>0</v>
      </c>
      <c r="Y950" s="83" t="str">
        <f>IF(ISERROR(B950),"",SUM($X$5:X950))</f>
        <v/>
      </c>
      <c r="Z950" s="73">
        <f t="shared" si="281"/>
        <v>0</v>
      </c>
      <c r="AA950" s="83" t="str">
        <f>IF(ISERROR(B950),"",IF(Z950=0,NA(),SUM($Z$5:Z950)))</f>
        <v/>
      </c>
      <c r="AB950" s="83">
        <f t="shared" si="282"/>
        <v>0</v>
      </c>
      <c r="AC950" s="83" t="str">
        <f>IF(ISERROR(B950),"",IF(AB950=0,NA(),SUM($AB$5:AB950)))</f>
        <v/>
      </c>
      <c r="AD950" s="68" t="str">
        <f>IF(ISERROR(AI950),"",IF(AG950=AG949+1,AD949*(1+'Retirement Calculator'!$B$6),AD949))</f>
        <v/>
      </c>
      <c r="AE950" s="135"/>
      <c r="AF950" s="83" t="str">
        <f>IF(AE950="","",NPER((1+'Retirement Calculator'!$B$15)/(1+'Retirement Calculator'!$B$14)-1,-12*AE950,AA950,,1))</f>
        <v/>
      </c>
      <c r="AG950" s="129" t="str">
        <f t="shared" si="286"/>
        <v/>
      </c>
      <c r="AH950" s="43" t="e">
        <f t="shared" si="287"/>
        <v>#N/A</v>
      </c>
      <c r="AI950" s="43" t="e">
        <f>IF(AI949&lt;'Retirement Calculator'!$B$68,AI949+1,NA())</f>
        <v>#N/A</v>
      </c>
      <c r="AJ950" s="47" t="str">
        <f>IF(ISERROR(AI950),"",IF(AG950=AG949+1,AJ949*(1+'Retirement Calculator'!$B$67),AJ949))</f>
        <v/>
      </c>
      <c r="AK950" s="43" t="e">
        <f>IF(ISERROR(AJ950),"",FV((1+'Retirement Calculator'!$B$56)^(1/12)-1,AI950,-AJ950,,0))</f>
        <v>#N/A</v>
      </c>
      <c r="AL950" s="47">
        <f>SUM($AJ$5:AJ950)</f>
        <v>15743347.467671828</v>
      </c>
      <c r="AN950" s="43" t="str">
        <f>IF(C950="","",SUM($C$5:C950))</f>
        <v/>
      </c>
      <c r="AP950" s="43" t="str">
        <f t="shared" si="288"/>
        <v/>
      </c>
      <c r="AQ950" s="43" t="e">
        <f t="shared" si="289"/>
        <v>#N/A</v>
      </c>
      <c r="AR950" s="43" t="e">
        <f>IF(AR949&lt;'Retirement Calculator'!$B$68,AR949+1,NA())</f>
        <v>#N/A</v>
      </c>
      <c r="AS950" s="45" t="str">
        <f>IF(ISERROR(AR950),"",IF(AP950=AP949+1,AS949*(1+'Retirement Calculator'!$B$67),AS949))</f>
        <v/>
      </c>
      <c r="AT950" s="43" t="e">
        <f>IF(ISERROR(AS950),"",FV((1+'Retirement Calculator'!$B$57)^(1/12)-1,AR950,-AS950,,0))</f>
        <v>#N/A</v>
      </c>
      <c r="AU950" s="47" t="e">
        <f>SUM($AJ$5:AS950)</f>
        <v>#N/A</v>
      </c>
      <c r="AW950" s="43" t="str">
        <f>IF(I950="","",SUM($I$5:I950))</f>
        <v/>
      </c>
      <c r="AY950" s="43" t="str">
        <f t="shared" si="290"/>
        <v/>
      </c>
      <c r="AZ950" s="43" t="e">
        <f t="shared" si="291"/>
        <v>#N/A</v>
      </c>
      <c r="BA950" s="43" t="e">
        <f>IF(BA949&lt;'Retirement Calculator'!$B$68,BA949+1,NA())</f>
        <v>#N/A</v>
      </c>
      <c r="BB950" s="45" t="str">
        <f>IF(ISERROR(BA950),"",IF(AY950=AY949+1,BB949*(1+'Retirement Calculator'!$B$67),BB949))</f>
        <v/>
      </c>
      <c r="BC950" s="43" t="e">
        <f>IF(ISERROR(BB950),"",FV((1+'Retirement Calculator'!$B$58)^(1/12)-1,BA950,-BB950,,0))</f>
        <v>#N/A</v>
      </c>
      <c r="BD950" s="47" t="e">
        <f>SUM($AJ$5:BB950)</f>
        <v>#N/A</v>
      </c>
      <c r="BF950" s="43" t="str">
        <f>IF(O950="","",SUM($O$5:O950))</f>
        <v/>
      </c>
      <c r="BH950" s="43" t="str">
        <f t="shared" si="292"/>
        <v/>
      </c>
      <c r="BI950" s="43" t="e">
        <f t="shared" si="293"/>
        <v>#N/A</v>
      </c>
      <c r="BJ950" s="43" t="e">
        <f>IF(BJ949&lt;'Retirement Calculator'!$B$68,BJ949+1,NA())</f>
        <v>#N/A</v>
      </c>
      <c r="BM950" s="43" t="str">
        <f t="shared" si="294"/>
        <v/>
      </c>
      <c r="BN950" s="43" t="e">
        <f t="shared" si="295"/>
        <v>#N/A</v>
      </c>
      <c r="BO950" s="43" t="e">
        <f>IF(BO949&lt;'Retirement Calculator'!$B$68,BO949+1,NA())</f>
        <v>#N/A</v>
      </c>
      <c r="BR950" s="43" t="str">
        <f t="shared" si="296"/>
        <v/>
      </c>
      <c r="BS950" s="43" t="e">
        <f t="shared" si="297"/>
        <v>#N/A</v>
      </c>
      <c r="BT950" s="43" t="e">
        <f>IF(BT949&lt;'Retirement Calculator'!$B$68,BT949+1,NA())</f>
        <v>#N/A</v>
      </c>
      <c r="BW950" s="43" t="str">
        <f t="shared" si="298"/>
        <v/>
      </c>
      <c r="BX950" s="43" t="e">
        <f t="shared" si="299"/>
        <v>#N/A</v>
      </c>
      <c r="BY950" s="43" t="e">
        <f>IF(BY949&lt;'Retirement Calculator'!$B$68,BY949+1,NA())</f>
        <v>#N/A</v>
      </c>
    </row>
    <row r="951" spans="1:77">
      <c r="A951" s="44"/>
      <c r="B951" s="12" t="e">
        <f xml:space="preserve"> IF(ISERROR(F951),NA(),AI951)</f>
        <v>#N/A</v>
      </c>
      <c r="C951" s="71"/>
      <c r="D951" s="104"/>
      <c r="E951" s="99"/>
      <c r="F951" s="102" t="e">
        <f t="shared" si="283"/>
        <v>#N/A</v>
      </c>
      <c r="G951" s="103" t="str">
        <f>IF(D951="","",(D951+G950)*(1+((1+'Retirement Calculator'!$B$56)^(1/12)-1)))</f>
        <v/>
      </c>
      <c r="H951" s="55" t="str">
        <f>IF(C951="","",FV((1+'Retirement Calculator'!$B$56)^(1/12)-1,AI951,-C951,,0))</f>
        <v/>
      </c>
      <c r="I951" s="71"/>
      <c r="J951" s="99"/>
      <c r="K951" s="99"/>
      <c r="L951" s="102" t="e">
        <f t="shared" si="284"/>
        <v>#N/A</v>
      </c>
      <c r="M951" s="12" t="str">
        <f>IF(I951="","",FV((1+'Retirement Calculator'!$B$57)^(1/12)-1,AR951,-I951,,0))</f>
        <v/>
      </c>
      <c r="N951" s="12" t="str">
        <f>IF(J951="","",(J951+N950)*(1+((1+'Retirement Calculator'!$B$57)^(1/12)-1)))</f>
        <v/>
      </c>
      <c r="O951" s="71"/>
      <c r="P951" s="71"/>
      <c r="Q951" s="99"/>
      <c r="R951" s="69" t="e">
        <f t="shared" si="285"/>
        <v>#N/A</v>
      </c>
      <c r="S951" s="12" t="str">
        <f>IF(O951="","",FV((1+'Retirement Calculator'!$B$58)^(1/12)-1,BA951,-O951,,0))</f>
        <v/>
      </c>
      <c r="T951" s="43" t="str">
        <f>IF(P951="","",(P951+T950)*(1+((1+'Retirement Calculator'!$B$58)^(1/12)-1)))</f>
        <v/>
      </c>
      <c r="U951" s="71"/>
      <c r="V951" s="99"/>
      <c r="W951" s="108" t="str">
        <f>IF(U951="","",(U951+W950)*(1+((1+'Retirement Calculator'!$C$65)^(1/12)-1)))</f>
        <v/>
      </c>
      <c r="X951" s="73">
        <f t="shared" si="280"/>
        <v>0</v>
      </c>
      <c r="Y951" s="83" t="str">
        <f>IF(ISERROR(B951),"",SUM($X$5:X951))</f>
        <v/>
      </c>
      <c r="Z951" s="73">
        <f t="shared" si="281"/>
        <v>0</v>
      </c>
      <c r="AA951" s="83" t="str">
        <f>IF(ISERROR(B951),"",IF(Z951=0,NA(),SUM($Z$5:Z951)))</f>
        <v/>
      </c>
      <c r="AB951" s="83">
        <f t="shared" si="282"/>
        <v>0</v>
      </c>
      <c r="AC951" s="83" t="str">
        <f>IF(ISERROR(B951),"",IF(AB951=0,NA(),SUM($AB$5:AB951)))</f>
        <v/>
      </c>
      <c r="AD951" s="68" t="str">
        <f>IF(ISERROR(AI951),"",IF(AG951=AG950+1,AD950*(1+'Retirement Calculator'!$B$6),AD950))</f>
        <v/>
      </c>
      <c r="AE951" s="135"/>
      <c r="AF951" s="83" t="str">
        <f>IF(AE951="","",NPER((1+'Retirement Calculator'!$B$15)/(1+'Retirement Calculator'!$B$14)-1,-12*AE951,AA951,,1))</f>
        <v/>
      </c>
      <c r="AG951" s="129" t="str">
        <f t="shared" si="286"/>
        <v/>
      </c>
      <c r="AH951" s="43" t="e">
        <f t="shared" si="287"/>
        <v>#N/A</v>
      </c>
      <c r="AI951" s="43" t="e">
        <f>IF(AI950&lt;'Retirement Calculator'!$B$68,AI950+1,NA())</f>
        <v>#N/A</v>
      </c>
      <c r="AJ951" s="47" t="str">
        <f>IF(ISERROR(AI951),"",IF(AG951=AG950+1,AJ950*(1+'Retirement Calculator'!$B$67),AJ950))</f>
        <v/>
      </c>
      <c r="AK951" s="43" t="e">
        <f>IF(ISERROR(AJ951),"",FV((1+'Retirement Calculator'!$B$56)^(1/12)-1,AI951,-AJ951,,0))</f>
        <v>#N/A</v>
      </c>
      <c r="AL951" s="47">
        <f>SUM($AJ$5:AJ951)</f>
        <v>15743347.467671828</v>
      </c>
      <c r="AN951" s="43" t="str">
        <f>IF(C951="","",SUM($C$5:C951))</f>
        <v/>
      </c>
      <c r="AP951" s="43" t="str">
        <f t="shared" si="288"/>
        <v/>
      </c>
      <c r="AQ951" s="43" t="e">
        <f t="shared" si="289"/>
        <v>#N/A</v>
      </c>
      <c r="AR951" s="43" t="e">
        <f>IF(AR950&lt;'Retirement Calculator'!$B$68,AR950+1,NA())</f>
        <v>#N/A</v>
      </c>
      <c r="AS951" s="45" t="str">
        <f>IF(ISERROR(AR951),"",IF(AP951=AP950+1,AS950*(1+'Retirement Calculator'!$B$67),AS950))</f>
        <v/>
      </c>
      <c r="AT951" s="43" t="e">
        <f>IF(ISERROR(AS951),"",FV((1+'Retirement Calculator'!$B$57)^(1/12)-1,AR951,-AS951,,0))</f>
        <v>#N/A</v>
      </c>
      <c r="AU951" s="47" t="e">
        <f>SUM($AJ$5:AS951)</f>
        <v>#N/A</v>
      </c>
      <c r="AW951" s="43" t="str">
        <f>IF(I951="","",SUM($I$5:I951))</f>
        <v/>
      </c>
      <c r="AY951" s="43" t="str">
        <f t="shared" si="290"/>
        <v/>
      </c>
      <c r="AZ951" s="43" t="e">
        <f t="shared" si="291"/>
        <v>#N/A</v>
      </c>
      <c r="BA951" s="43" t="e">
        <f>IF(BA950&lt;'Retirement Calculator'!$B$68,BA950+1,NA())</f>
        <v>#N/A</v>
      </c>
      <c r="BB951" s="45" t="str">
        <f>IF(ISERROR(BA951),"",IF(AY951=AY950+1,BB950*(1+'Retirement Calculator'!$B$67),BB950))</f>
        <v/>
      </c>
      <c r="BC951" s="43" t="e">
        <f>IF(ISERROR(BB951),"",FV((1+'Retirement Calculator'!$B$58)^(1/12)-1,BA951,-BB951,,0))</f>
        <v>#N/A</v>
      </c>
      <c r="BD951" s="47" t="e">
        <f>SUM($AJ$5:BB951)</f>
        <v>#N/A</v>
      </c>
      <c r="BF951" s="43" t="str">
        <f>IF(O951="","",SUM($O$5:O951))</f>
        <v/>
      </c>
      <c r="BH951" s="43" t="str">
        <f t="shared" si="292"/>
        <v/>
      </c>
      <c r="BI951" s="43" t="e">
        <f t="shared" si="293"/>
        <v>#N/A</v>
      </c>
      <c r="BJ951" s="43" t="e">
        <f>IF(BJ950&lt;'Retirement Calculator'!$B$68,BJ950+1,NA())</f>
        <v>#N/A</v>
      </c>
      <c r="BM951" s="43" t="str">
        <f t="shared" si="294"/>
        <v/>
      </c>
      <c r="BN951" s="43" t="e">
        <f t="shared" si="295"/>
        <v>#N/A</v>
      </c>
      <c r="BO951" s="43" t="e">
        <f>IF(BO950&lt;'Retirement Calculator'!$B$68,BO950+1,NA())</f>
        <v>#N/A</v>
      </c>
      <c r="BR951" s="43" t="str">
        <f t="shared" si="296"/>
        <v/>
      </c>
      <c r="BS951" s="43" t="e">
        <f t="shared" si="297"/>
        <v>#N/A</v>
      </c>
      <c r="BT951" s="43" t="e">
        <f>IF(BT950&lt;'Retirement Calculator'!$B$68,BT950+1,NA())</f>
        <v>#N/A</v>
      </c>
      <c r="BW951" s="43" t="str">
        <f t="shared" si="298"/>
        <v/>
      </c>
      <c r="BX951" s="43" t="e">
        <f t="shared" si="299"/>
        <v>#N/A</v>
      </c>
      <c r="BY951" s="43" t="e">
        <f>IF(BY950&lt;'Retirement Calculator'!$B$68,BY950+1,NA())</f>
        <v>#N/A</v>
      </c>
    </row>
    <row r="952" spans="1:77">
      <c r="A952" s="44"/>
      <c r="B952" s="12" t="e">
        <f xml:space="preserve"> IF(ISERROR(F952),NA(),AI952)</f>
        <v>#N/A</v>
      </c>
      <c r="C952" s="71"/>
      <c r="D952" s="104"/>
      <c r="E952" s="99"/>
      <c r="F952" s="102" t="e">
        <f t="shared" si="283"/>
        <v>#N/A</v>
      </c>
      <c r="G952" s="103" t="str">
        <f>IF(D952="","",(D952+G951)*(1+((1+'Retirement Calculator'!$B$56)^(1/12)-1)))</f>
        <v/>
      </c>
      <c r="H952" s="55" t="str">
        <f>IF(C952="","",FV((1+'Retirement Calculator'!$B$56)^(1/12)-1,AI952,-C952,,0))</f>
        <v/>
      </c>
      <c r="I952" s="71"/>
      <c r="J952" s="99"/>
      <c r="K952" s="99"/>
      <c r="L952" s="102" t="e">
        <f t="shared" si="284"/>
        <v>#N/A</v>
      </c>
      <c r="M952" s="12" t="str">
        <f>IF(I952="","",FV((1+'Retirement Calculator'!$B$57)^(1/12)-1,AR952,-I952,,0))</f>
        <v/>
      </c>
      <c r="N952" s="12" t="str">
        <f>IF(J952="","",(J952+N951)*(1+((1+'Retirement Calculator'!$B$57)^(1/12)-1)))</f>
        <v/>
      </c>
      <c r="O952" s="71"/>
      <c r="P952" s="71"/>
      <c r="Q952" s="99"/>
      <c r="R952" s="69" t="e">
        <f t="shared" si="285"/>
        <v>#N/A</v>
      </c>
      <c r="S952" s="12" t="str">
        <f>IF(O952="","",FV((1+'Retirement Calculator'!$B$58)^(1/12)-1,BA952,-O952,,0))</f>
        <v/>
      </c>
      <c r="T952" s="43" t="str">
        <f>IF(P952="","",(P952+T951)*(1+((1+'Retirement Calculator'!$B$58)^(1/12)-1)))</f>
        <v/>
      </c>
      <c r="U952" s="71"/>
      <c r="V952" s="99"/>
      <c r="W952" s="108" t="str">
        <f>IF(U952="","",(U952+W951)*(1+((1+'Retirement Calculator'!$C$65)^(1/12)-1)))</f>
        <v/>
      </c>
      <c r="X952" s="73">
        <f t="shared" si="280"/>
        <v>0</v>
      </c>
      <c r="Y952" s="83" t="str">
        <f>IF(ISERROR(B952),"",SUM($X$5:X952))</f>
        <v/>
      </c>
      <c r="Z952" s="73">
        <f t="shared" si="281"/>
        <v>0</v>
      </c>
      <c r="AA952" s="83" t="str">
        <f>IF(ISERROR(B952),"",IF(Z952=0,NA(),SUM($Z$5:Z952)))</f>
        <v/>
      </c>
      <c r="AB952" s="83">
        <f t="shared" si="282"/>
        <v>0</v>
      </c>
      <c r="AC952" s="83" t="str">
        <f>IF(ISERROR(B952),"",IF(AB952=0,NA(),SUM($AB$5:AB952)))</f>
        <v/>
      </c>
      <c r="AD952" s="68" t="str">
        <f>IF(ISERROR(AI952),"",IF(AG952=AG951+1,AD951*(1+'Retirement Calculator'!$B$6),AD951))</f>
        <v/>
      </c>
      <c r="AE952" s="135"/>
      <c r="AF952" s="83" t="str">
        <f>IF(AE952="","",NPER((1+'Retirement Calculator'!$B$15)/(1+'Retirement Calculator'!$B$14)-1,-12*AE952,AA952,,1))</f>
        <v/>
      </c>
      <c r="AG952" s="129" t="str">
        <f t="shared" si="286"/>
        <v/>
      </c>
      <c r="AH952" s="43" t="e">
        <f t="shared" si="287"/>
        <v>#N/A</v>
      </c>
      <c r="AI952" s="43" t="e">
        <f>IF(AI951&lt;'Retirement Calculator'!$B$68,AI951+1,NA())</f>
        <v>#N/A</v>
      </c>
      <c r="AJ952" s="47" t="str">
        <f>IF(ISERROR(AI952),"",IF(AG952=AG951+1,AJ951*(1+'Retirement Calculator'!$B$67),AJ951))</f>
        <v/>
      </c>
      <c r="AK952" s="43" t="e">
        <f>IF(ISERROR(AJ952),"",FV((1+'Retirement Calculator'!$B$56)^(1/12)-1,AI952,-AJ952,,0))</f>
        <v>#N/A</v>
      </c>
      <c r="AL952" s="47">
        <f>SUM($AJ$5:AJ952)</f>
        <v>15743347.467671828</v>
      </c>
      <c r="AN952" s="43" t="str">
        <f>IF(C952="","",SUM($C$5:C952))</f>
        <v/>
      </c>
      <c r="AP952" s="43" t="str">
        <f t="shared" si="288"/>
        <v/>
      </c>
      <c r="AQ952" s="43" t="e">
        <f t="shared" si="289"/>
        <v>#N/A</v>
      </c>
      <c r="AR952" s="43" t="e">
        <f>IF(AR951&lt;'Retirement Calculator'!$B$68,AR951+1,NA())</f>
        <v>#N/A</v>
      </c>
      <c r="AS952" s="45" t="str">
        <f>IF(ISERROR(AR952),"",IF(AP952=AP951+1,AS951*(1+'Retirement Calculator'!$B$67),AS951))</f>
        <v/>
      </c>
      <c r="AT952" s="43" t="e">
        <f>IF(ISERROR(AS952),"",FV((1+'Retirement Calculator'!$B$57)^(1/12)-1,AR952,-AS952,,0))</f>
        <v>#N/A</v>
      </c>
      <c r="AU952" s="47" t="e">
        <f>SUM($AJ$5:AS952)</f>
        <v>#N/A</v>
      </c>
      <c r="AW952" s="43" t="str">
        <f>IF(I952="","",SUM($I$5:I952))</f>
        <v/>
      </c>
      <c r="AY952" s="43" t="str">
        <f t="shared" si="290"/>
        <v/>
      </c>
      <c r="AZ952" s="43" t="e">
        <f t="shared" si="291"/>
        <v>#N/A</v>
      </c>
      <c r="BA952" s="43" t="e">
        <f>IF(BA951&lt;'Retirement Calculator'!$B$68,BA951+1,NA())</f>
        <v>#N/A</v>
      </c>
      <c r="BB952" s="45" t="str">
        <f>IF(ISERROR(BA952),"",IF(AY952=AY951+1,BB951*(1+'Retirement Calculator'!$B$67),BB951))</f>
        <v/>
      </c>
      <c r="BC952" s="43" t="e">
        <f>IF(ISERROR(BB952),"",FV((1+'Retirement Calculator'!$B$58)^(1/12)-1,BA952,-BB952,,0))</f>
        <v>#N/A</v>
      </c>
      <c r="BD952" s="47" t="e">
        <f>SUM($AJ$5:BB952)</f>
        <v>#N/A</v>
      </c>
      <c r="BF952" s="43" t="str">
        <f>IF(O952="","",SUM($O$5:O952))</f>
        <v/>
      </c>
      <c r="BH952" s="43" t="str">
        <f t="shared" si="292"/>
        <v/>
      </c>
      <c r="BI952" s="43" t="e">
        <f t="shared" si="293"/>
        <v>#N/A</v>
      </c>
      <c r="BJ952" s="43" t="e">
        <f>IF(BJ951&lt;'Retirement Calculator'!$B$68,BJ951+1,NA())</f>
        <v>#N/A</v>
      </c>
      <c r="BM952" s="43" t="str">
        <f t="shared" si="294"/>
        <v/>
      </c>
      <c r="BN952" s="43" t="e">
        <f t="shared" si="295"/>
        <v>#N/A</v>
      </c>
      <c r="BO952" s="43" t="e">
        <f>IF(BO951&lt;'Retirement Calculator'!$B$68,BO951+1,NA())</f>
        <v>#N/A</v>
      </c>
      <c r="BR952" s="43" t="str">
        <f t="shared" si="296"/>
        <v/>
      </c>
      <c r="BS952" s="43" t="e">
        <f t="shared" si="297"/>
        <v>#N/A</v>
      </c>
      <c r="BT952" s="43" t="e">
        <f>IF(BT951&lt;'Retirement Calculator'!$B$68,BT951+1,NA())</f>
        <v>#N/A</v>
      </c>
      <c r="BW952" s="43" t="str">
        <f t="shared" si="298"/>
        <v/>
      </c>
      <c r="BX952" s="43" t="e">
        <f t="shared" si="299"/>
        <v>#N/A</v>
      </c>
      <c r="BY952" s="43" t="e">
        <f>IF(BY951&lt;'Retirement Calculator'!$B$68,BY951+1,NA())</f>
        <v>#N/A</v>
      </c>
    </row>
    <row r="953" spans="1:77">
      <c r="A953" s="44"/>
      <c r="B953" s="12" t="e">
        <f xml:space="preserve"> IF(ISERROR(F953),NA(),AI953)</f>
        <v>#N/A</v>
      </c>
      <c r="C953" s="71"/>
      <c r="D953" s="104"/>
      <c r="E953" s="99"/>
      <c r="F953" s="102" t="e">
        <f t="shared" si="283"/>
        <v>#N/A</v>
      </c>
      <c r="G953" s="103" t="str">
        <f>IF(D953="","",(D953+G952)*(1+((1+'Retirement Calculator'!$B$56)^(1/12)-1)))</f>
        <v/>
      </c>
      <c r="H953" s="55" t="str">
        <f>IF(C953="","",FV((1+'Retirement Calculator'!$B$56)^(1/12)-1,AI953,-C953,,0))</f>
        <v/>
      </c>
      <c r="I953" s="71"/>
      <c r="J953" s="99"/>
      <c r="K953" s="99"/>
      <c r="L953" s="102" t="e">
        <f t="shared" si="284"/>
        <v>#N/A</v>
      </c>
      <c r="M953" s="12" t="str">
        <f>IF(I953="","",FV((1+'Retirement Calculator'!$B$57)^(1/12)-1,AR953,-I953,,0))</f>
        <v/>
      </c>
      <c r="N953" s="12" t="str">
        <f>IF(J953="","",(J953+N952)*(1+((1+'Retirement Calculator'!$B$57)^(1/12)-1)))</f>
        <v/>
      </c>
      <c r="O953" s="71"/>
      <c r="P953" s="71"/>
      <c r="Q953" s="99"/>
      <c r="R953" s="69" t="e">
        <f t="shared" si="285"/>
        <v>#N/A</v>
      </c>
      <c r="S953" s="12" t="str">
        <f>IF(O953="","",FV((1+'Retirement Calculator'!$B$58)^(1/12)-1,BA953,-O953,,0))</f>
        <v/>
      </c>
      <c r="T953" s="43" t="str">
        <f>IF(P953="","",(P953+T952)*(1+((1+'Retirement Calculator'!$B$58)^(1/12)-1)))</f>
        <v/>
      </c>
      <c r="U953" s="71"/>
      <c r="V953" s="99"/>
      <c r="W953" s="108" t="str">
        <f>IF(U953="","",(U953+W952)*(1+((1+'Retirement Calculator'!$C$65)^(1/12)-1)))</f>
        <v/>
      </c>
      <c r="X953" s="73">
        <f t="shared" si="280"/>
        <v>0</v>
      </c>
      <c r="Y953" s="83" t="str">
        <f>IF(ISERROR(B953),"",SUM($X$5:X953))</f>
        <v/>
      </c>
      <c r="Z953" s="73">
        <f t="shared" si="281"/>
        <v>0</v>
      </c>
      <c r="AA953" s="83" t="str">
        <f>IF(ISERROR(B953),"",IF(Z953=0,NA(),SUM($Z$5:Z953)))</f>
        <v/>
      </c>
      <c r="AB953" s="83">
        <f t="shared" si="282"/>
        <v>0</v>
      </c>
      <c r="AC953" s="83" t="str">
        <f>IF(ISERROR(B953),"",IF(AB953=0,NA(),SUM($AB$5:AB953)))</f>
        <v/>
      </c>
      <c r="AD953" s="68" t="str">
        <f>IF(ISERROR(AI953),"",IF(AG953=AG952+1,AD952*(1+'Retirement Calculator'!$B$6),AD952))</f>
        <v/>
      </c>
      <c r="AE953" s="135"/>
      <c r="AF953" s="83" t="str">
        <f>IF(AE953="","",NPER((1+'Retirement Calculator'!$B$15)/(1+'Retirement Calculator'!$B$14)-1,-12*AE953,AA953,,1))</f>
        <v/>
      </c>
      <c r="AG953" s="129" t="str">
        <f t="shared" si="286"/>
        <v/>
      </c>
      <c r="AH953" s="43" t="e">
        <f t="shared" si="287"/>
        <v>#N/A</v>
      </c>
      <c r="AI953" s="43" t="e">
        <f>IF(AI952&lt;'Retirement Calculator'!$B$68,AI952+1,NA())</f>
        <v>#N/A</v>
      </c>
      <c r="AJ953" s="47" t="str">
        <f>IF(ISERROR(AI953),"",IF(AG953=AG952+1,AJ952*(1+'Retirement Calculator'!$B$67),AJ952))</f>
        <v/>
      </c>
      <c r="AK953" s="43" t="e">
        <f>IF(ISERROR(AJ953),"",FV((1+'Retirement Calculator'!$B$56)^(1/12)-1,AI953,-AJ953,,0))</f>
        <v>#N/A</v>
      </c>
      <c r="AL953" s="47">
        <f>SUM($AJ$5:AJ953)</f>
        <v>15743347.467671828</v>
      </c>
      <c r="AN953" s="43" t="str">
        <f>IF(C953="","",SUM($C$5:C953))</f>
        <v/>
      </c>
      <c r="AP953" s="43" t="str">
        <f t="shared" si="288"/>
        <v/>
      </c>
      <c r="AQ953" s="43" t="e">
        <f t="shared" si="289"/>
        <v>#N/A</v>
      </c>
      <c r="AR953" s="43" t="e">
        <f>IF(AR952&lt;'Retirement Calculator'!$B$68,AR952+1,NA())</f>
        <v>#N/A</v>
      </c>
      <c r="AS953" s="45" t="str">
        <f>IF(ISERROR(AR953),"",IF(AP953=AP952+1,AS952*(1+'Retirement Calculator'!$B$67),AS952))</f>
        <v/>
      </c>
      <c r="AT953" s="43" t="e">
        <f>IF(ISERROR(AS953),"",FV((1+'Retirement Calculator'!$B$57)^(1/12)-1,AR953,-AS953,,0))</f>
        <v>#N/A</v>
      </c>
      <c r="AU953" s="47" t="e">
        <f>SUM($AJ$5:AS953)</f>
        <v>#N/A</v>
      </c>
      <c r="AW953" s="43" t="str">
        <f>IF(I953="","",SUM($I$5:I953))</f>
        <v/>
      </c>
      <c r="AY953" s="43" t="str">
        <f t="shared" si="290"/>
        <v/>
      </c>
      <c r="AZ953" s="43" t="e">
        <f t="shared" si="291"/>
        <v>#N/A</v>
      </c>
      <c r="BA953" s="43" t="e">
        <f>IF(BA952&lt;'Retirement Calculator'!$B$68,BA952+1,NA())</f>
        <v>#N/A</v>
      </c>
      <c r="BB953" s="45" t="str">
        <f>IF(ISERROR(BA953),"",IF(AY953=AY952+1,BB952*(1+'Retirement Calculator'!$B$67),BB952))</f>
        <v/>
      </c>
      <c r="BC953" s="43" t="e">
        <f>IF(ISERROR(BB953),"",FV((1+'Retirement Calculator'!$B$58)^(1/12)-1,BA953,-BB953,,0))</f>
        <v>#N/A</v>
      </c>
      <c r="BD953" s="47" t="e">
        <f>SUM($AJ$5:BB953)</f>
        <v>#N/A</v>
      </c>
      <c r="BF953" s="43" t="str">
        <f>IF(O953="","",SUM($O$5:O953))</f>
        <v/>
      </c>
      <c r="BH953" s="43" t="str">
        <f t="shared" si="292"/>
        <v/>
      </c>
      <c r="BI953" s="43" t="e">
        <f t="shared" si="293"/>
        <v>#N/A</v>
      </c>
      <c r="BJ953" s="43" t="e">
        <f>IF(BJ952&lt;'Retirement Calculator'!$B$68,BJ952+1,NA())</f>
        <v>#N/A</v>
      </c>
      <c r="BM953" s="43" t="str">
        <f t="shared" si="294"/>
        <v/>
      </c>
      <c r="BN953" s="43" t="e">
        <f t="shared" si="295"/>
        <v>#N/A</v>
      </c>
      <c r="BO953" s="43" t="e">
        <f>IF(BO952&lt;'Retirement Calculator'!$B$68,BO952+1,NA())</f>
        <v>#N/A</v>
      </c>
      <c r="BR953" s="43" t="str">
        <f t="shared" si="296"/>
        <v/>
      </c>
      <c r="BS953" s="43" t="e">
        <f t="shared" si="297"/>
        <v>#N/A</v>
      </c>
      <c r="BT953" s="43" t="e">
        <f>IF(BT952&lt;'Retirement Calculator'!$B$68,BT952+1,NA())</f>
        <v>#N/A</v>
      </c>
      <c r="BW953" s="43" t="str">
        <f t="shared" si="298"/>
        <v/>
      </c>
      <c r="BX953" s="43" t="e">
        <f t="shared" si="299"/>
        <v>#N/A</v>
      </c>
      <c r="BY953" s="43" t="e">
        <f>IF(BY952&lt;'Retirement Calculator'!$B$68,BY952+1,NA())</f>
        <v>#N/A</v>
      </c>
    </row>
    <row r="954" spans="1:77">
      <c r="A954" s="44"/>
      <c r="B954" s="12" t="e">
        <f xml:space="preserve"> IF(ISERROR(F954),NA(),AI954)</f>
        <v>#N/A</v>
      </c>
      <c r="C954" s="71"/>
      <c r="D954" s="104"/>
      <c r="E954" s="99"/>
      <c r="F954" s="102" t="e">
        <f t="shared" si="283"/>
        <v>#N/A</v>
      </c>
      <c r="G954" s="103" t="str">
        <f>IF(D954="","",(D954+G953)*(1+((1+'Retirement Calculator'!$B$56)^(1/12)-1)))</f>
        <v/>
      </c>
      <c r="H954" s="55" t="str">
        <f>IF(C954="","",FV((1+'Retirement Calculator'!$B$56)^(1/12)-1,AI954,-C954,,0))</f>
        <v/>
      </c>
      <c r="I954" s="71"/>
      <c r="J954" s="99"/>
      <c r="K954" s="99"/>
      <c r="L954" s="102" t="e">
        <f t="shared" si="284"/>
        <v>#N/A</v>
      </c>
      <c r="M954" s="12" t="str">
        <f>IF(I954="","",FV((1+'Retirement Calculator'!$B$57)^(1/12)-1,AR954,-I954,,0))</f>
        <v/>
      </c>
      <c r="N954" s="12" t="str">
        <f>IF(J954="","",(J954+N953)*(1+((1+'Retirement Calculator'!$B$57)^(1/12)-1)))</f>
        <v/>
      </c>
      <c r="O954" s="71"/>
      <c r="P954" s="71"/>
      <c r="Q954" s="99"/>
      <c r="R954" s="69" t="e">
        <f t="shared" si="285"/>
        <v>#N/A</v>
      </c>
      <c r="S954" s="12" t="str">
        <f>IF(O954="","",FV((1+'Retirement Calculator'!$B$58)^(1/12)-1,BA954,-O954,,0))</f>
        <v/>
      </c>
      <c r="T954" s="43" t="str">
        <f>IF(P954="","",(P954+T953)*(1+((1+'Retirement Calculator'!$B$58)^(1/12)-1)))</f>
        <v/>
      </c>
      <c r="U954" s="71"/>
      <c r="V954" s="99"/>
      <c r="W954" s="108" t="str">
        <f>IF(U954="","",(U954+W953)*(1+((1+'Retirement Calculator'!$C$65)^(1/12)-1)))</f>
        <v/>
      </c>
      <c r="X954" s="73">
        <f t="shared" si="280"/>
        <v>0</v>
      </c>
      <c r="Y954" s="83" t="str">
        <f>IF(ISERROR(B954),"",SUM($X$5:X954))</f>
        <v/>
      </c>
      <c r="Z954" s="73">
        <f t="shared" si="281"/>
        <v>0</v>
      </c>
      <c r="AA954" s="83" t="str">
        <f>IF(ISERROR(B954),"",IF(Z954=0,NA(),SUM($Z$5:Z954)))</f>
        <v/>
      </c>
      <c r="AB954" s="83">
        <f t="shared" si="282"/>
        <v>0</v>
      </c>
      <c r="AC954" s="83" t="str">
        <f>IF(ISERROR(B954),"",IF(AB954=0,NA(),SUM($AB$5:AB954)))</f>
        <v/>
      </c>
      <c r="AD954" s="68" t="str">
        <f>IF(ISERROR(AI954),"",IF(AG954=AG953+1,AD953*(1+'Retirement Calculator'!$B$6),AD953))</f>
        <v/>
      </c>
      <c r="AE954" s="135"/>
      <c r="AF954" s="83" t="str">
        <f>IF(AE954="","",NPER((1+'Retirement Calculator'!$B$15)/(1+'Retirement Calculator'!$B$14)-1,-12*AE954,AA954,,1))</f>
        <v/>
      </c>
      <c r="AG954" s="129" t="str">
        <f t="shared" si="286"/>
        <v/>
      </c>
      <c r="AH954" s="43" t="e">
        <f t="shared" si="287"/>
        <v>#N/A</v>
      </c>
      <c r="AI954" s="43" t="e">
        <f>IF(AI953&lt;'Retirement Calculator'!$B$68,AI953+1,NA())</f>
        <v>#N/A</v>
      </c>
      <c r="AJ954" s="47" t="str">
        <f>IF(ISERROR(AI954),"",IF(AG954=AG953+1,AJ953*(1+'Retirement Calculator'!$B$67),AJ953))</f>
        <v/>
      </c>
      <c r="AK954" s="43" t="e">
        <f>IF(ISERROR(AJ954),"",FV((1+'Retirement Calculator'!$B$56)^(1/12)-1,AI954,-AJ954,,0))</f>
        <v>#N/A</v>
      </c>
      <c r="AL954" s="47">
        <f>SUM($AJ$5:AJ954)</f>
        <v>15743347.467671828</v>
      </c>
      <c r="AN954" s="43" t="str">
        <f>IF(C954="","",SUM($C$5:C954))</f>
        <v/>
      </c>
      <c r="AP954" s="43" t="str">
        <f t="shared" si="288"/>
        <v/>
      </c>
      <c r="AQ954" s="43" t="e">
        <f t="shared" si="289"/>
        <v>#N/A</v>
      </c>
      <c r="AR954" s="43" t="e">
        <f>IF(AR953&lt;'Retirement Calculator'!$B$68,AR953+1,NA())</f>
        <v>#N/A</v>
      </c>
      <c r="AS954" s="45" t="str">
        <f>IF(ISERROR(AR954),"",IF(AP954=AP953+1,AS953*(1+'Retirement Calculator'!$B$67),AS953))</f>
        <v/>
      </c>
      <c r="AT954" s="43" t="e">
        <f>IF(ISERROR(AS954),"",FV((1+'Retirement Calculator'!$B$57)^(1/12)-1,AR954,-AS954,,0))</f>
        <v>#N/A</v>
      </c>
      <c r="AU954" s="47" t="e">
        <f>SUM($AJ$5:AS954)</f>
        <v>#N/A</v>
      </c>
      <c r="AW954" s="43" t="str">
        <f>IF(I954="","",SUM($I$5:I954))</f>
        <v/>
      </c>
      <c r="AY954" s="43" t="str">
        <f t="shared" si="290"/>
        <v/>
      </c>
      <c r="AZ954" s="43" t="e">
        <f t="shared" si="291"/>
        <v>#N/A</v>
      </c>
      <c r="BA954" s="43" t="e">
        <f>IF(BA953&lt;'Retirement Calculator'!$B$68,BA953+1,NA())</f>
        <v>#N/A</v>
      </c>
      <c r="BB954" s="45" t="str">
        <f>IF(ISERROR(BA954),"",IF(AY954=AY953+1,BB953*(1+'Retirement Calculator'!$B$67),BB953))</f>
        <v/>
      </c>
      <c r="BC954" s="43" t="e">
        <f>IF(ISERROR(BB954),"",FV((1+'Retirement Calculator'!$B$58)^(1/12)-1,BA954,-BB954,,0))</f>
        <v>#N/A</v>
      </c>
      <c r="BD954" s="47" t="e">
        <f>SUM($AJ$5:BB954)</f>
        <v>#N/A</v>
      </c>
      <c r="BF954" s="43" t="str">
        <f>IF(O954="","",SUM($O$5:O954))</f>
        <v/>
      </c>
      <c r="BH954" s="43" t="str">
        <f t="shared" si="292"/>
        <v/>
      </c>
      <c r="BI954" s="43" t="e">
        <f t="shared" si="293"/>
        <v>#N/A</v>
      </c>
      <c r="BJ954" s="43" t="e">
        <f>IF(BJ953&lt;'Retirement Calculator'!$B$68,BJ953+1,NA())</f>
        <v>#N/A</v>
      </c>
      <c r="BM954" s="43" t="str">
        <f t="shared" si="294"/>
        <v/>
      </c>
      <c r="BN954" s="43" t="e">
        <f t="shared" si="295"/>
        <v>#N/A</v>
      </c>
      <c r="BO954" s="43" t="e">
        <f>IF(BO953&lt;'Retirement Calculator'!$B$68,BO953+1,NA())</f>
        <v>#N/A</v>
      </c>
      <c r="BR954" s="43" t="str">
        <f t="shared" si="296"/>
        <v/>
      </c>
      <c r="BS954" s="43" t="e">
        <f t="shared" si="297"/>
        <v>#N/A</v>
      </c>
      <c r="BT954" s="43" t="e">
        <f>IF(BT953&lt;'Retirement Calculator'!$B$68,BT953+1,NA())</f>
        <v>#N/A</v>
      </c>
      <c r="BW954" s="43" t="str">
        <f t="shared" si="298"/>
        <v/>
      </c>
      <c r="BX954" s="43" t="e">
        <f t="shared" si="299"/>
        <v>#N/A</v>
      </c>
      <c r="BY954" s="43" t="e">
        <f>IF(BY953&lt;'Retirement Calculator'!$B$68,BY953+1,NA())</f>
        <v>#N/A</v>
      </c>
    </row>
    <row r="955" spans="1:77">
      <c r="A955" s="44"/>
      <c r="B955" s="12" t="e">
        <f xml:space="preserve"> IF(ISERROR(F955),NA(),AI955)</f>
        <v>#N/A</v>
      </c>
      <c r="C955" s="71"/>
      <c r="D955" s="104"/>
      <c r="E955" s="99"/>
      <c r="F955" s="102" t="e">
        <f t="shared" si="283"/>
        <v>#N/A</v>
      </c>
      <c r="G955" s="103" t="str">
        <f>IF(D955="","",(D955+G954)*(1+((1+'Retirement Calculator'!$B$56)^(1/12)-1)))</f>
        <v/>
      </c>
      <c r="H955" s="55" t="str">
        <f>IF(C955="","",FV((1+'Retirement Calculator'!$B$56)^(1/12)-1,AI955,-C955,,0))</f>
        <v/>
      </c>
      <c r="I955" s="71"/>
      <c r="J955" s="99"/>
      <c r="K955" s="99"/>
      <c r="L955" s="102" t="e">
        <f t="shared" si="284"/>
        <v>#N/A</v>
      </c>
      <c r="M955" s="12" t="str">
        <f>IF(I955="","",FV((1+'Retirement Calculator'!$B$57)^(1/12)-1,AR955,-I955,,0))</f>
        <v/>
      </c>
      <c r="N955" s="12" t="str">
        <f>IF(J955="","",(J955+N954)*(1+((1+'Retirement Calculator'!$B$57)^(1/12)-1)))</f>
        <v/>
      </c>
      <c r="O955" s="71"/>
      <c r="P955" s="71"/>
      <c r="Q955" s="99"/>
      <c r="R955" s="69" t="e">
        <f t="shared" si="285"/>
        <v>#N/A</v>
      </c>
      <c r="S955" s="12" t="str">
        <f>IF(O955="","",FV((1+'Retirement Calculator'!$B$58)^(1/12)-1,BA955,-O955,,0))</f>
        <v/>
      </c>
      <c r="T955" s="43" t="str">
        <f>IF(P955="","",(P955+T954)*(1+((1+'Retirement Calculator'!$B$58)^(1/12)-1)))</f>
        <v/>
      </c>
      <c r="U955" s="71"/>
      <c r="V955" s="99"/>
      <c r="W955" s="108" t="str">
        <f>IF(U955="","",(U955+W954)*(1+((1+'Retirement Calculator'!$C$65)^(1/12)-1)))</f>
        <v/>
      </c>
      <c r="X955" s="73">
        <f t="shared" si="280"/>
        <v>0</v>
      </c>
      <c r="Y955" s="83" t="str">
        <f>IF(ISERROR(B955),"",SUM($X$5:X955))</f>
        <v/>
      </c>
      <c r="Z955" s="73">
        <f t="shared" si="281"/>
        <v>0</v>
      </c>
      <c r="AA955" s="83" t="str">
        <f>IF(ISERROR(B955),"",IF(Z955=0,NA(),SUM($Z$5:Z955)))</f>
        <v/>
      </c>
      <c r="AB955" s="83">
        <f t="shared" si="282"/>
        <v>0</v>
      </c>
      <c r="AC955" s="83" t="str">
        <f>IF(ISERROR(B955),"",IF(AB955=0,NA(),SUM($AB$5:AB955)))</f>
        <v/>
      </c>
      <c r="AD955" s="68" t="str">
        <f>IF(ISERROR(AI955),"",IF(AG955=AG954+1,AD954*(1+'Retirement Calculator'!$B$6),AD954))</f>
        <v/>
      </c>
      <c r="AE955" s="135"/>
      <c r="AF955" s="83" t="str">
        <f>IF(AE955="","",NPER((1+'Retirement Calculator'!$B$15)/(1+'Retirement Calculator'!$B$14)-1,-12*AE955,AA955,,1))</f>
        <v/>
      </c>
      <c r="AG955" s="129" t="str">
        <f t="shared" si="286"/>
        <v/>
      </c>
      <c r="AH955" s="43" t="e">
        <f t="shared" si="287"/>
        <v>#N/A</v>
      </c>
      <c r="AI955" s="43" t="e">
        <f>IF(AI954&lt;'Retirement Calculator'!$B$68,AI954+1,NA())</f>
        <v>#N/A</v>
      </c>
      <c r="AJ955" s="47" t="str">
        <f>IF(ISERROR(AI955),"",IF(AG955=AG954+1,AJ954*(1+'Retirement Calculator'!$B$67),AJ954))</f>
        <v/>
      </c>
      <c r="AK955" s="43" t="e">
        <f>IF(ISERROR(AJ955),"",FV((1+'Retirement Calculator'!$B$56)^(1/12)-1,AI955,-AJ955,,0))</f>
        <v>#N/A</v>
      </c>
      <c r="AL955" s="47">
        <f>SUM($AJ$5:AJ955)</f>
        <v>15743347.467671828</v>
      </c>
      <c r="AN955" s="43" t="str">
        <f>IF(C955="","",SUM($C$5:C955))</f>
        <v/>
      </c>
      <c r="AP955" s="43" t="str">
        <f t="shared" si="288"/>
        <v/>
      </c>
      <c r="AQ955" s="43" t="e">
        <f t="shared" si="289"/>
        <v>#N/A</v>
      </c>
      <c r="AR955" s="43" t="e">
        <f>IF(AR954&lt;'Retirement Calculator'!$B$68,AR954+1,NA())</f>
        <v>#N/A</v>
      </c>
      <c r="AS955" s="45" t="str">
        <f>IF(ISERROR(AR955),"",IF(AP955=AP954+1,AS954*(1+'Retirement Calculator'!$B$67),AS954))</f>
        <v/>
      </c>
      <c r="AT955" s="43" t="e">
        <f>IF(ISERROR(AS955),"",FV((1+'Retirement Calculator'!$B$57)^(1/12)-1,AR955,-AS955,,0))</f>
        <v>#N/A</v>
      </c>
      <c r="AU955" s="47" t="e">
        <f>SUM($AJ$5:AS955)</f>
        <v>#N/A</v>
      </c>
      <c r="AW955" s="43" t="str">
        <f>IF(I955="","",SUM($I$5:I955))</f>
        <v/>
      </c>
      <c r="AY955" s="43" t="str">
        <f t="shared" si="290"/>
        <v/>
      </c>
      <c r="AZ955" s="43" t="e">
        <f t="shared" si="291"/>
        <v>#N/A</v>
      </c>
      <c r="BA955" s="43" t="e">
        <f>IF(BA954&lt;'Retirement Calculator'!$B$68,BA954+1,NA())</f>
        <v>#N/A</v>
      </c>
      <c r="BB955" s="45" t="str">
        <f>IF(ISERROR(BA955),"",IF(AY955=AY954+1,BB954*(1+'Retirement Calculator'!$B$67),BB954))</f>
        <v/>
      </c>
      <c r="BC955" s="43" t="e">
        <f>IF(ISERROR(BB955),"",FV((1+'Retirement Calculator'!$B$58)^(1/12)-1,BA955,-BB955,,0))</f>
        <v>#N/A</v>
      </c>
      <c r="BD955" s="47" t="e">
        <f>SUM($AJ$5:BB955)</f>
        <v>#N/A</v>
      </c>
      <c r="BF955" s="43" t="str">
        <f>IF(O955="","",SUM($O$5:O955))</f>
        <v/>
      </c>
      <c r="BH955" s="43" t="str">
        <f t="shared" si="292"/>
        <v/>
      </c>
      <c r="BI955" s="43" t="e">
        <f t="shared" si="293"/>
        <v>#N/A</v>
      </c>
      <c r="BJ955" s="43" t="e">
        <f>IF(BJ954&lt;'Retirement Calculator'!$B$68,BJ954+1,NA())</f>
        <v>#N/A</v>
      </c>
      <c r="BM955" s="43" t="str">
        <f t="shared" si="294"/>
        <v/>
      </c>
      <c r="BN955" s="43" t="e">
        <f t="shared" si="295"/>
        <v>#N/A</v>
      </c>
      <c r="BO955" s="43" t="e">
        <f>IF(BO954&lt;'Retirement Calculator'!$B$68,BO954+1,NA())</f>
        <v>#N/A</v>
      </c>
      <c r="BR955" s="43" t="str">
        <f t="shared" si="296"/>
        <v/>
      </c>
      <c r="BS955" s="43" t="e">
        <f t="shared" si="297"/>
        <v>#N/A</v>
      </c>
      <c r="BT955" s="43" t="e">
        <f>IF(BT954&lt;'Retirement Calculator'!$B$68,BT954+1,NA())</f>
        <v>#N/A</v>
      </c>
      <c r="BW955" s="43" t="str">
        <f t="shared" si="298"/>
        <v/>
      </c>
      <c r="BX955" s="43" t="e">
        <f t="shared" si="299"/>
        <v>#N/A</v>
      </c>
      <c r="BY955" s="43" t="e">
        <f>IF(BY954&lt;'Retirement Calculator'!$B$68,BY954+1,NA())</f>
        <v>#N/A</v>
      </c>
    </row>
    <row r="956" spans="1:77">
      <c r="A956" s="44"/>
      <c r="B956" s="12" t="e">
        <f xml:space="preserve"> IF(ISERROR(F956),NA(),AI956)</f>
        <v>#N/A</v>
      </c>
      <c r="C956" s="71"/>
      <c r="D956" s="104"/>
      <c r="E956" s="99"/>
      <c r="F956" s="102" t="e">
        <f t="shared" si="283"/>
        <v>#N/A</v>
      </c>
      <c r="G956" s="103" t="str">
        <f>IF(D956="","",(D956+G955)*(1+((1+'Retirement Calculator'!$B$56)^(1/12)-1)))</f>
        <v/>
      </c>
      <c r="H956" s="55" t="str">
        <f>IF(C956="","",FV((1+'Retirement Calculator'!$B$56)^(1/12)-1,AI956,-C956,,0))</f>
        <v/>
      </c>
      <c r="I956" s="71"/>
      <c r="J956" s="99"/>
      <c r="K956" s="99"/>
      <c r="L956" s="102" t="e">
        <f t="shared" si="284"/>
        <v>#N/A</v>
      </c>
      <c r="M956" s="12" t="str">
        <f>IF(I956="","",FV((1+'Retirement Calculator'!$B$57)^(1/12)-1,AR956,-I956,,0))</f>
        <v/>
      </c>
      <c r="N956" s="12" t="str">
        <f>IF(J956="","",(J956+N955)*(1+((1+'Retirement Calculator'!$B$57)^(1/12)-1)))</f>
        <v/>
      </c>
      <c r="O956" s="71"/>
      <c r="P956" s="71"/>
      <c r="Q956" s="99"/>
      <c r="R956" s="69" t="e">
        <f t="shared" si="285"/>
        <v>#N/A</v>
      </c>
      <c r="S956" s="12" t="str">
        <f>IF(O956="","",FV((1+'Retirement Calculator'!$B$58)^(1/12)-1,BA956,-O956,,0))</f>
        <v/>
      </c>
      <c r="T956" s="43" t="str">
        <f>IF(P956="","",(P956+T955)*(1+((1+'Retirement Calculator'!$B$58)^(1/12)-1)))</f>
        <v/>
      </c>
      <c r="U956" s="71"/>
      <c r="V956" s="99"/>
      <c r="W956" s="108" t="str">
        <f>IF(U956="","",(U956+W955)*(1+((1+'Retirement Calculator'!$C$65)^(1/12)-1)))</f>
        <v/>
      </c>
      <c r="X956" s="73">
        <f t="shared" si="280"/>
        <v>0</v>
      </c>
      <c r="Y956" s="83" t="str">
        <f>IF(ISERROR(B956),"",SUM($X$5:X956))</f>
        <v/>
      </c>
      <c r="Z956" s="73">
        <f t="shared" si="281"/>
        <v>0</v>
      </c>
      <c r="AA956" s="83" t="str">
        <f>IF(ISERROR(B956),"",IF(Z956=0,NA(),SUM($Z$5:Z956)))</f>
        <v/>
      </c>
      <c r="AB956" s="83">
        <f t="shared" si="282"/>
        <v>0</v>
      </c>
      <c r="AC956" s="83" t="str">
        <f>IF(ISERROR(B956),"",IF(AB956=0,NA(),SUM($AB$5:AB956)))</f>
        <v/>
      </c>
      <c r="AD956" s="68" t="str">
        <f>IF(ISERROR(AI956),"",IF(AG956=AG955+1,AD955*(1+'Retirement Calculator'!$B$6),AD955))</f>
        <v/>
      </c>
      <c r="AE956" s="135"/>
      <c r="AF956" s="83" t="str">
        <f>IF(AE956="","",NPER((1+'Retirement Calculator'!$B$15)/(1+'Retirement Calculator'!$B$14)-1,-12*AE956,AA956,,1))</f>
        <v/>
      </c>
      <c r="AG956" s="129" t="str">
        <f t="shared" si="286"/>
        <v/>
      </c>
      <c r="AH956" s="43" t="e">
        <f t="shared" si="287"/>
        <v>#N/A</v>
      </c>
      <c r="AI956" s="43" t="e">
        <f>IF(AI955&lt;'Retirement Calculator'!$B$68,AI955+1,NA())</f>
        <v>#N/A</v>
      </c>
      <c r="AJ956" s="47" t="str">
        <f>IF(ISERROR(AI956),"",IF(AG956=AG955+1,AJ955*(1+'Retirement Calculator'!$B$67),AJ955))</f>
        <v/>
      </c>
      <c r="AK956" s="43" t="e">
        <f>IF(ISERROR(AJ956),"",FV((1+'Retirement Calculator'!$B$56)^(1/12)-1,AI956,-AJ956,,0))</f>
        <v>#N/A</v>
      </c>
      <c r="AL956" s="47">
        <f>SUM($AJ$5:AJ956)</f>
        <v>15743347.467671828</v>
      </c>
      <c r="AN956" s="43" t="str">
        <f>IF(C956="","",SUM($C$5:C956))</f>
        <v/>
      </c>
      <c r="AP956" s="43" t="str">
        <f t="shared" si="288"/>
        <v/>
      </c>
      <c r="AQ956" s="43" t="e">
        <f t="shared" si="289"/>
        <v>#N/A</v>
      </c>
      <c r="AR956" s="43" t="e">
        <f>IF(AR955&lt;'Retirement Calculator'!$B$68,AR955+1,NA())</f>
        <v>#N/A</v>
      </c>
      <c r="AS956" s="45" t="str">
        <f>IF(ISERROR(AR956),"",IF(AP956=AP955+1,AS955*(1+'Retirement Calculator'!$B$67),AS955))</f>
        <v/>
      </c>
      <c r="AT956" s="43" t="e">
        <f>IF(ISERROR(AS956),"",FV((1+'Retirement Calculator'!$B$57)^(1/12)-1,AR956,-AS956,,0))</f>
        <v>#N/A</v>
      </c>
      <c r="AU956" s="47" t="e">
        <f>SUM($AJ$5:AS956)</f>
        <v>#N/A</v>
      </c>
      <c r="AW956" s="43" t="str">
        <f>IF(I956="","",SUM($I$5:I956))</f>
        <v/>
      </c>
      <c r="AY956" s="43" t="str">
        <f t="shared" si="290"/>
        <v/>
      </c>
      <c r="AZ956" s="43" t="e">
        <f t="shared" si="291"/>
        <v>#N/A</v>
      </c>
      <c r="BA956" s="43" t="e">
        <f>IF(BA955&lt;'Retirement Calculator'!$B$68,BA955+1,NA())</f>
        <v>#N/A</v>
      </c>
      <c r="BB956" s="45" t="str">
        <f>IF(ISERROR(BA956),"",IF(AY956=AY955+1,BB955*(1+'Retirement Calculator'!$B$67),BB955))</f>
        <v/>
      </c>
      <c r="BC956" s="43" t="e">
        <f>IF(ISERROR(BB956),"",FV((1+'Retirement Calculator'!$B$58)^(1/12)-1,BA956,-BB956,,0))</f>
        <v>#N/A</v>
      </c>
      <c r="BD956" s="47" t="e">
        <f>SUM($AJ$5:BB956)</f>
        <v>#N/A</v>
      </c>
      <c r="BF956" s="43" t="str">
        <f>IF(O956="","",SUM($O$5:O956))</f>
        <v/>
      </c>
      <c r="BH956" s="43" t="str">
        <f t="shared" si="292"/>
        <v/>
      </c>
      <c r="BI956" s="43" t="e">
        <f t="shared" si="293"/>
        <v>#N/A</v>
      </c>
      <c r="BJ956" s="43" t="e">
        <f>IF(BJ955&lt;'Retirement Calculator'!$B$68,BJ955+1,NA())</f>
        <v>#N/A</v>
      </c>
      <c r="BM956" s="43" t="str">
        <f t="shared" si="294"/>
        <v/>
      </c>
      <c r="BN956" s="43" t="e">
        <f t="shared" si="295"/>
        <v>#N/A</v>
      </c>
      <c r="BO956" s="43" t="e">
        <f>IF(BO955&lt;'Retirement Calculator'!$B$68,BO955+1,NA())</f>
        <v>#N/A</v>
      </c>
      <c r="BR956" s="43" t="str">
        <f t="shared" si="296"/>
        <v/>
      </c>
      <c r="BS956" s="43" t="e">
        <f t="shared" si="297"/>
        <v>#N/A</v>
      </c>
      <c r="BT956" s="43" t="e">
        <f>IF(BT955&lt;'Retirement Calculator'!$B$68,BT955+1,NA())</f>
        <v>#N/A</v>
      </c>
      <c r="BW956" s="43" t="str">
        <f t="shared" si="298"/>
        <v/>
      </c>
      <c r="BX956" s="43" t="e">
        <f t="shared" si="299"/>
        <v>#N/A</v>
      </c>
      <c r="BY956" s="43" t="e">
        <f>IF(BY955&lt;'Retirement Calculator'!$B$68,BY955+1,NA())</f>
        <v>#N/A</v>
      </c>
    </row>
    <row r="957" spans="1:77">
      <c r="A957" s="44"/>
      <c r="B957" s="12" t="e">
        <f xml:space="preserve"> IF(ISERROR(F957),NA(),AI957)</f>
        <v>#N/A</v>
      </c>
      <c r="C957" s="71"/>
      <c r="D957" s="104"/>
      <c r="E957" s="99"/>
      <c r="F957" s="102" t="e">
        <f t="shared" si="283"/>
        <v>#N/A</v>
      </c>
      <c r="G957" s="103" t="str">
        <f>IF(D957="","",(D957+G956)*(1+((1+'Retirement Calculator'!$B$56)^(1/12)-1)))</f>
        <v/>
      </c>
      <c r="H957" s="55" t="str">
        <f>IF(C957="","",FV((1+'Retirement Calculator'!$B$56)^(1/12)-1,AI957,-C957,,0))</f>
        <v/>
      </c>
      <c r="I957" s="71"/>
      <c r="J957" s="99"/>
      <c r="K957" s="99"/>
      <c r="L957" s="102" t="e">
        <f t="shared" si="284"/>
        <v>#N/A</v>
      </c>
      <c r="M957" s="12" t="str">
        <f>IF(I957="","",FV((1+'Retirement Calculator'!$B$57)^(1/12)-1,AR957,-I957,,0))</f>
        <v/>
      </c>
      <c r="N957" s="12" t="str">
        <f>IF(J957="","",(J957+N956)*(1+((1+'Retirement Calculator'!$B$57)^(1/12)-1)))</f>
        <v/>
      </c>
      <c r="O957" s="71"/>
      <c r="P957" s="71"/>
      <c r="Q957" s="99"/>
      <c r="R957" s="69" t="e">
        <f t="shared" si="285"/>
        <v>#N/A</v>
      </c>
      <c r="S957" s="12" t="str">
        <f>IF(O957="","",FV((1+'Retirement Calculator'!$B$58)^(1/12)-1,BA957,-O957,,0))</f>
        <v/>
      </c>
      <c r="T957" s="43" t="str">
        <f>IF(P957="","",(P957+T956)*(1+((1+'Retirement Calculator'!$B$58)^(1/12)-1)))</f>
        <v/>
      </c>
      <c r="U957" s="71"/>
      <c r="V957" s="99"/>
      <c r="W957" s="108" t="str">
        <f>IF(U957="","",(U957+W956)*(1+((1+'Retirement Calculator'!$C$65)^(1/12)-1)))</f>
        <v/>
      </c>
      <c r="X957" s="73">
        <f t="shared" si="280"/>
        <v>0</v>
      </c>
      <c r="Y957" s="83" t="str">
        <f>IF(ISERROR(B957),"",SUM($X$5:X957))</f>
        <v/>
      </c>
      <c r="Z957" s="73">
        <f t="shared" si="281"/>
        <v>0</v>
      </c>
      <c r="AA957" s="83" t="str">
        <f>IF(ISERROR(B957),"",IF(Z957=0,NA(),SUM($Z$5:Z957)))</f>
        <v/>
      </c>
      <c r="AB957" s="83">
        <f t="shared" si="282"/>
        <v>0</v>
      </c>
      <c r="AC957" s="83" t="str">
        <f>IF(ISERROR(B957),"",IF(AB957=0,NA(),SUM($AB$5:AB957)))</f>
        <v/>
      </c>
      <c r="AD957" s="68" t="str">
        <f>IF(ISERROR(AI957),"",IF(AG957=AG956+1,AD956*(1+'Retirement Calculator'!$B$6),AD956))</f>
        <v/>
      </c>
      <c r="AE957" s="135"/>
      <c r="AF957" s="83" t="str">
        <f>IF(AE957="","",NPER((1+'Retirement Calculator'!$B$15)/(1+'Retirement Calculator'!$B$14)-1,-12*AE957,AA957,,1))</f>
        <v/>
      </c>
      <c r="AG957" s="129" t="str">
        <f t="shared" si="286"/>
        <v/>
      </c>
      <c r="AH957" s="43" t="e">
        <f t="shared" si="287"/>
        <v>#N/A</v>
      </c>
      <c r="AI957" s="43" t="e">
        <f>IF(AI956&lt;'Retirement Calculator'!$B$68,AI956+1,NA())</f>
        <v>#N/A</v>
      </c>
      <c r="AJ957" s="47" t="str">
        <f>IF(ISERROR(AI957),"",IF(AG957=AG956+1,AJ956*(1+'Retirement Calculator'!$B$67),AJ956))</f>
        <v/>
      </c>
      <c r="AK957" s="43" t="e">
        <f>IF(ISERROR(AJ957),"",FV((1+'Retirement Calculator'!$B$56)^(1/12)-1,AI957,-AJ957,,0))</f>
        <v>#N/A</v>
      </c>
      <c r="AL957" s="47">
        <f>SUM($AJ$5:AJ957)</f>
        <v>15743347.467671828</v>
      </c>
      <c r="AN957" s="43" t="str">
        <f>IF(C957="","",SUM($C$5:C957))</f>
        <v/>
      </c>
      <c r="AP957" s="43" t="str">
        <f t="shared" si="288"/>
        <v/>
      </c>
      <c r="AQ957" s="43" t="e">
        <f t="shared" si="289"/>
        <v>#N/A</v>
      </c>
      <c r="AR957" s="43" t="e">
        <f>IF(AR956&lt;'Retirement Calculator'!$B$68,AR956+1,NA())</f>
        <v>#N/A</v>
      </c>
      <c r="AS957" s="45" t="str">
        <f>IF(ISERROR(AR957),"",IF(AP957=AP956+1,AS956*(1+'Retirement Calculator'!$B$67),AS956))</f>
        <v/>
      </c>
      <c r="AT957" s="43" t="e">
        <f>IF(ISERROR(AS957),"",FV((1+'Retirement Calculator'!$B$57)^(1/12)-1,AR957,-AS957,,0))</f>
        <v>#N/A</v>
      </c>
      <c r="AU957" s="47" t="e">
        <f>SUM($AJ$5:AS957)</f>
        <v>#N/A</v>
      </c>
      <c r="AW957" s="43" t="str">
        <f>IF(I957="","",SUM($I$5:I957))</f>
        <v/>
      </c>
      <c r="AY957" s="43" t="str">
        <f t="shared" si="290"/>
        <v/>
      </c>
      <c r="AZ957" s="43" t="e">
        <f t="shared" si="291"/>
        <v>#N/A</v>
      </c>
      <c r="BA957" s="43" t="e">
        <f>IF(BA956&lt;'Retirement Calculator'!$B$68,BA956+1,NA())</f>
        <v>#N/A</v>
      </c>
      <c r="BB957" s="45" t="str">
        <f>IF(ISERROR(BA957),"",IF(AY957=AY956+1,BB956*(1+'Retirement Calculator'!$B$67),BB956))</f>
        <v/>
      </c>
      <c r="BC957" s="43" t="e">
        <f>IF(ISERROR(BB957),"",FV((1+'Retirement Calculator'!$B$58)^(1/12)-1,BA957,-BB957,,0))</f>
        <v>#N/A</v>
      </c>
      <c r="BD957" s="47" t="e">
        <f>SUM($AJ$5:BB957)</f>
        <v>#N/A</v>
      </c>
      <c r="BF957" s="43" t="str">
        <f>IF(O957="","",SUM($O$5:O957))</f>
        <v/>
      </c>
      <c r="BH957" s="43" t="str">
        <f t="shared" si="292"/>
        <v/>
      </c>
      <c r="BI957" s="43" t="e">
        <f t="shared" si="293"/>
        <v>#N/A</v>
      </c>
      <c r="BJ957" s="43" t="e">
        <f>IF(BJ956&lt;'Retirement Calculator'!$B$68,BJ956+1,NA())</f>
        <v>#N/A</v>
      </c>
      <c r="BM957" s="43" t="str">
        <f t="shared" si="294"/>
        <v/>
      </c>
      <c r="BN957" s="43" t="e">
        <f t="shared" si="295"/>
        <v>#N/A</v>
      </c>
      <c r="BO957" s="43" t="e">
        <f>IF(BO956&lt;'Retirement Calculator'!$B$68,BO956+1,NA())</f>
        <v>#N/A</v>
      </c>
      <c r="BR957" s="43" t="str">
        <f t="shared" si="296"/>
        <v/>
      </c>
      <c r="BS957" s="43" t="e">
        <f t="shared" si="297"/>
        <v>#N/A</v>
      </c>
      <c r="BT957" s="43" t="e">
        <f>IF(BT956&lt;'Retirement Calculator'!$B$68,BT956+1,NA())</f>
        <v>#N/A</v>
      </c>
      <c r="BW957" s="43" t="str">
        <f t="shared" si="298"/>
        <v/>
      </c>
      <c r="BX957" s="43" t="e">
        <f t="shared" si="299"/>
        <v>#N/A</v>
      </c>
      <c r="BY957" s="43" t="e">
        <f>IF(BY956&lt;'Retirement Calculator'!$B$68,BY956+1,NA())</f>
        <v>#N/A</v>
      </c>
    </row>
    <row r="958" spans="1:77">
      <c r="A958" s="44"/>
      <c r="B958" s="12" t="e">
        <f xml:space="preserve"> IF(ISERROR(F958),NA(),AI958)</f>
        <v>#N/A</v>
      </c>
      <c r="C958" s="71"/>
      <c r="D958" s="104"/>
      <c r="E958" s="99"/>
      <c r="F958" s="102" t="e">
        <f t="shared" si="283"/>
        <v>#N/A</v>
      </c>
      <c r="G958" s="103" t="str">
        <f>IF(D958="","",(D958+G957)*(1+((1+'Retirement Calculator'!$B$56)^(1/12)-1)))</f>
        <v/>
      </c>
      <c r="H958" s="55" t="str">
        <f>IF(C958="","",FV((1+'Retirement Calculator'!$B$56)^(1/12)-1,AI958,-C958,,0))</f>
        <v/>
      </c>
      <c r="I958" s="71"/>
      <c r="J958" s="99"/>
      <c r="K958" s="99"/>
      <c r="L958" s="102" t="e">
        <f t="shared" si="284"/>
        <v>#N/A</v>
      </c>
      <c r="M958" s="12" t="str">
        <f>IF(I958="","",FV((1+'Retirement Calculator'!$B$57)^(1/12)-1,AR958,-I958,,0))</f>
        <v/>
      </c>
      <c r="N958" s="12" t="str">
        <f>IF(J958="","",(J958+N957)*(1+((1+'Retirement Calculator'!$B$57)^(1/12)-1)))</f>
        <v/>
      </c>
      <c r="O958" s="71"/>
      <c r="P958" s="71"/>
      <c r="Q958" s="99"/>
      <c r="R958" s="69" t="e">
        <f t="shared" si="285"/>
        <v>#N/A</v>
      </c>
      <c r="S958" s="12" t="str">
        <f>IF(O958="","",FV((1+'Retirement Calculator'!$B$58)^(1/12)-1,BA958,-O958,,0))</f>
        <v/>
      </c>
      <c r="T958" s="43" t="str">
        <f>IF(P958="","",(P958+T957)*(1+((1+'Retirement Calculator'!$B$58)^(1/12)-1)))</f>
        <v/>
      </c>
      <c r="U958" s="71"/>
      <c r="V958" s="99"/>
      <c r="W958" s="108" t="str">
        <f>IF(U958="","",(U958+W957)*(1+((1+'Retirement Calculator'!$C$65)^(1/12)-1)))</f>
        <v/>
      </c>
      <c r="X958" s="73">
        <f t="shared" si="280"/>
        <v>0</v>
      </c>
      <c r="Y958" s="83" t="str">
        <f>IF(ISERROR(B958),"",SUM($X$5:X958))</f>
        <v/>
      </c>
      <c r="Z958" s="73">
        <f t="shared" si="281"/>
        <v>0</v>
      </c>
      <c r="AA958" s="83" t="str">
        <f>IF(ISERROR(B958),"",IF(Z958=0,NA(),SUM($Z$5:Z958)))</f>
        <v/>
      </c>
      <c r="AB958" s="83">
        <f t="shared" si="282"/>
        <v>0</v>
      </c>
      <c r="AC958" s="83" t="str">
        <f>IF(ISERROR(B958),"",IF(AB958=0,NA(),SUM($AB$5:AB958)))</f>
        <v/>
      </c>
      <c r="AD958" s="68" t="str">
        <f>IF(ISERROR(AI958),"",IF(AG958=AG957+1,AD957*(1+'Retirement Calculator'!$B$6),AD957))</f>
        <v/>
      </c>
      <c r="AE958" s="135"/>
      <c r="AF958" s="83" t="str">
        <f>IF(AE958="","",NPER((1+'Retirement Calculator'!$B$15)/(1+'Retirement Calculator'!$B$14)-1,-12*AE958,AA958,,1))</f>
        <v/>
      </c>
      <c r="AG958" s="129" t="str">
        <f t="shared" si="286"/>
        <v/>
      </c>
      <c r="AH958" s="43" t="e">
        <f t="shared" si="287"/>
        <v>#N/A</v>
      </c>
      <c r="AI958" s="43" t="e">
        <f>IF(AI957&lt;'Retirement Calculator'!$B$68,AI957+1,NA())</f>
        <v>#N/A</v>
      </c>
      <c r="AJ958" s="47" t="str">
        <f>IF(ISERROR(AI958),"",IF(AG958=AG957+1,AJ957*(1+'Retirement Calculator'!$B$67),AJ957))</f>
        <v/>
      </c>
      <c r="AK958" s="43" t="e">
        <f>IF(ISERROR(AJ958),"",FV((1+'Retirement Calculator'!$B$56)^(1/12)-1,AI958,-AJ958,,0))</f>
        <v>#N/A</v>
      </c>
      <c r="AL958" s="47">
        <f>SUM($AJ$5:AJ958)</f>
        <v>15743347.467671828</v>
      </c>
      <c r="AN958" s="43" t="str">
        <f>IF(C958="","",SUM($C$5:C958))</f>
        <v/>
      </c>
      <c r="AP958" s="43" t="str">
        <f t="shared" si="288"/>
        <v/>
      </c>
      <c r="AQ958" s="43" t="e">
        <f t="shared" si="289"/>
        <v>#N/A</v>
      </c>
      <c r="AR958" s="43" t="e">
        <f>IF(AR957&lt;'Retirement Calculator'!$B$68,AR957+1,NA())</f>
        <v>#N/A</v>
      </c>
      <c r="AS958" s="45" t="str">
        <f>IF(ISERROR(AR958),"",IF(AP958=AP957+1,AS957*(1+'Retirement Calculator'!$B$67),AS957))</f>
        <v/>
      </c>
      <c r="AT958" s="43" t="e">
        <f>IF(ISERROR(AS958),"",FV((1+'Retirement Calculator'!$B$57)^(1/12)-1,AR958,-AS958,,0))</f>
        <v>#N/A</v>
      </c>
      <c r="AU958" s="47" t="e">
        <f>SUM($AJ$5:AS958)</f>
        <v>#N/A</v>
      </c>
      <c r="AW958" s="43" t="str">
        <f>IF(I958="","",SUM($I$5:I958))</f>
        <v/>
      </c>
      <c r="AY958" s="43" t="str">
        <f t="shared" si="290"/>
        <v/>
      </c>
      <c r="AZ958" s="43" t="e">
        <f t="shared" si="291"/>
        <v>#N/A</v>
      </c>
      <c r="BA958" s="43" t="e">
        <f>IF(BA957&lt;'Retirement Calculator'!$B$68,BA957+1,NA())</f>
        <v>#N/A</v>
      </c>
      <c r="BB958" s="45" t="str">
        <f>IF(ISERROR(BA958),"",IF(AY958=AY957+1,BB957*(1+'Retirement Calculator'!$B$67),BB957))</f>
        <v/>
      </c>
      <c r="BC958" s="43" t="e">
        <f>IF(ISERROR(BB958),"",FV((1+'Retirement Calculator'!$B$58)^(1/12)-1,BA958,-BB958,,0))</f>
        <v>#N/A</v>
      </c>
      <c r="BD958" s="47" t="e">
        <f>SUM($AJ$5:BB958)</f>
        <v>#N/A</v>
      </c>
      <c r="BF958" s="43" t="str">
        <f>IF(O958="","",SUM($O$5:O958))</f>
        <v/>
      </c>
      <c r="BH958" s="43" t="str">
        <f t="shared" si="292"/>
        <v/>
      </c>
      <c r="BI958" s="43" t="e">
        <f t="shared" si="293"/>
        <v>#N/A</v>
      </c>
      <c r="BJ958" s="43" t="e">
        <f>IF(BJ957&lt;'Retirement Calculator'!$B$68,BJ957+1,NA())</f>
        <v>#N/A</v>
      </c>
      <c r="BM958" s="43" t="str">
        <f t="shared" si="294"/>
        <v/>
      </c>
      <c r="BN958" s="43" t="e">
        <f t="shared" si="295"/>
        <v>#N/A</v>
      </c>
      <c r="BO958" s="43" t="e">
        <f>IF(BO957&lt;'Retirement Calculator'!$B$68,BO957+1,NA())</f>
        <v>#N/A</v>
      </c>
      <c r="BR958" s="43" t="str">
        <f t="shared" si="296"/>
        <v/>
      </c>
      <c r="BS958" s="43" t="e">
        <f t="shared" si="297"/>
        <v>#N/A</v>
      </c>
      <c r="BT958" s="43" t="e">
        <f>IF(BT957&lt;'Retirement Calculator'!$B$68,BT957+1,NA())</f>
        <v>#N/A</v>
      </c>
      <c r="BW958" s="43" t="str">
        <f t="shared" si="298"/>
        <v/>
      </c>
      <c r="BX958" s="43" t="e">
        <f t="shared" si="299"/>
        <v>#N/A</v>
      </c>
      <c r="BY958" s="43" t="e">
        <f>IF(BY957&lt;'Retirement Calculator'!$B$68,BY957+1,NA())</f>
        <v>#N/A</v>
      </c>
    </row>
    <row r="959" spans="1:77">
      <c r="A959" s="44"/>
      <c r="B959" s="12" t="e">
        <f xml:space="preserve"> IF(ISERROR(F959),NA(),AI959)</f>
        <v>#N/A</v>
      </c>
      <c r="C959" s="71"/>
      <c r="D959" s="104"/>
      <c r="E959" s="99"/>
      <c r="F959" s="102" t="e">
        <f t="shared" si="283"/>
        <v>#N/A</v>
      </c>
      <c r="G959" s="103" t="str">
        <f>IF(D959="","",(D959+G958)*(1+((1+'Retirement Calculator'!$B$56)^(1/12)-1)))</f>
        <v/>
      </c>
      <c r="H959" s="55" t="str">
        <f>IF(C959="","",FV((1+'Retirement Calculator'!$B$56)^(1/12)-1,AI959,-C959,,0))</f>
        <v/>
      </c>
      <c r="I959" s="71"/>
      <c r="J959" s="99"/>
      <c r="K959" s="99"/>
      <c r="L959" s="102" t="e">
        <f t="shared" si="284"/>
        <v>#N/A</v>
      </c>
      <c r="M959" s="12" t="str">
        <f>IF(I959="","",FV((1+'Retirement Calculator'!$B$57)^(1/12)-1,AR959,-I959,,0))</f>
        <v/>
      </c>
      <c r="N959" s="12" t="str">
        <f>IF(J959="","",(J959+N958)*(1+((1+'Retirement Calculator'!$B$57)^(1/12)-1)))</f>
        <v/>
      </c>
      <c r="O959" s="71"/>
      <c r="P959" s="71"/>
      <c r="Q959" s="99"/>
      <c r="R959" s="69" t="e">
        <f t="shared" si="285"/>
        <v>#N/A</v>
      </c>
      <c r="S959" s="12" t="str">
        <f>IF(O959="","",FV((1+'Retirement Calculator'!$B$58)^(1/12)-1,BA959,-O959,,0))</f>
        <v/>
      </c>
      <c r="T959" s="43" t="str">
        <f>IF(P959="","",(P959+T958)*(1+((1+'Retirement Calculator'!$B$58)^(1/12)-1)))</f>
        <v/>
      </c>
      <c r="U959" s="71"/>
      <c r="V959" s="99"/>
      <c r="W959" s="108" t="str">
        <f>IF(U959="","",(U959+W958)*(1+((1+'Retirement Calculator'!$C$65)^(1/12)-1)))</f>
        <v/>
      </c>
      <c r="X959" s="73">
        <f t="shared" si="280"/>
        <v>0</v>
      </c>
      <c r="Y959" s="83" t="str">
        <f>IF(ISERROR(B959),"",SUM($X$5:X959))</f>
        <v/>
      </c>
      <c r="Z959" s="73">
        <f t="shared" si="281"/>
        <v>0</v>
      </c>
      <c r="AA959" s="83" t="str">
        <f>IF(ISERROR(B959),"",IF(Z959=0,NA(),SUM($Z$5:Z959)))</f>
        <v/>
      </c>
      <c r="AB959" s="83">
        <f t="shared" si="282"/>
        <v>0</v>
      </c>
      <c r="AC959" s="83" t="str">
        <f>IF(ISERROR(B959),"",IF(AB959=0,NA(),SUM($AB$5:AB959)))</f>
        <v/>
      </c>
      <c r="AD959" s="68" t="str">
        <f>IF(ISERROR(AI959),"",IF(AG959=AG958+1,AD958*(1+'Retirement Calculator'!$B$6),AD958))</f>
        <v/>
      </c>
      <c r="AE959" s="135"/>
      <c r="AF959" s="83" t="str">
        <f>IF(AE959="","",NPER((1+'Retirement Calculator'!$B$15)/(1+'Retirement Calculator'!$B$14)-1,-12*AE959,AA959,,1))</f>
        <v/>
      </c>
      <c r="AG959" s="129" t="str">
        <f t="shared" si="286"/>
        <v/>
      </c>
      <c r="AH959" s="43" t="e">
        <f t="shared" si="287"/>
        <v>#N/A</v>
      </c>
      <c r="AI959" s="43" t="e">
        <f>IF(AI958&lt;'Retirement Calculator'!$B$68,AI958+1,NA())</f>
        <v>#N/A</v>
      </c>
      <c r="AJ959" s="47" t="str">
        <f>IF(ISERROR(AI959),"",IF(AG959=AG958+1,AJ958*(1+'Retirement Calculator'!$B$67),AJ958))</f>
        <v/>
      </c>
      <c r="AK959" s="43" t="e">
        <f>IF(ISERROR(AJ959),"",FV((1+'Retirement Calculator'!$B$56)^(1/12)-1,AI959,-AJ959,,0))</f>
        <v>#N/A</v>
      </c>
      <c r="AL959" s="47">
        <f>SUM($AJ$5:AJ959)</f>
        <v>15743347.467671828</v>
      </c>
      <c r="AN959" s="43" t="str">
        <f>IF(C959="","",SUM($C$5:C959))</f>
        <v/>
      </c>
      <c r="AP959" s="43" t="str">
        <f t="shared" si="288"/>
        <v/>
      </c>
      <c r="AQ959" s="43" t="e">
        <f t="shared" si="289"/>
        <v>#N/A</v>
      </c>
      <c r="AR959" s="43" t="e">
        <f>IF(AR958&lt;'Retirement Calculator'!$B$68,AR958+1,NA())</f>
        <v>#N/A</v>
      </c>
      <c r="AS959" s="45" t="str">
        <f>IF(ISERROR(AR959),"",IF(AP959=AP958+1,AS958*(1+'Retirement Calculator'!$B$67),AS958))</f>
        <v/>
      </c>
      <c r="AT959" s="43" t="e">
        <f>IF(ISERROR(AS959),"",FV((1+'Retirement Calculator'!$B$57)^(1/12)-1,AR959,-AS959,,0))</f>
        <v>#N/A</v>
      </c>
      <c r="AU959" s="47" t="e">
        <f>SUM($AJ$5:AS959)</f>
        <v>#N/A</v>
      </c>
      <c r="AW959" s="43" t="str">
        <f>IF(I959="","",SUM($I$5:I959))</f>
        <v/>
      </c>
      <c r="AY959" s="43" t="str">
        <f t="shared" si="290"/>
        <v/>
      </c>
      <c r="AZ959" s="43" t="e">
        <f t="shared" si="291"/>
        <v>#N/A</v>
      </c>
      <c r="BA959" s="43" t="e">
        <f>IF(BA958&lt;'Retirement Calculator'!$B$68,BA958+1,NA())</f>
        <v>#N/A</v>
      </c>
      <c r="BB959" s="45" t="str">
        <f>IF(ISERROR(BA959),"",IF(AY959=AY958+1,BB958*(1+'Retirement Calculator'!$B$67),BB958))</f>
        <v/>
      </c>
      <c r="BC959" s="43" t="e">
        <f>IF(ISERROR(BB959),"",FV((1+'Retirement Calculator'!$B$58)^(1/12)-1,BA959,-BB959,,0))</f>
        <v>#N/A</v>
      </c>
      <c r="BD959" s="47" t="e">
        <f>SUM($AJ$5:BB959)</f>
        <v>#N/A</v>
      </c>
      <c r="BF959" s="43" t="str">
        <f>IF(O959="","",SUM($O$5:O959))</f>
        <v/>
      </c>
      <c r="BH959" s="43" t="str">
        <f t="shared" si="292"/>
        <v/>
      </c>
      <c r="BI959" s="43" t="e">
        <f t="shared" si="293"/>
        <v>#N/A</v>
      </c>
      <c r="BJ959" s="43" t="e">
        <f>IF(BJ958&lt;'Retirement Calculator'!$B$68,BJ958+1,NA())</f>
        <v>#N/A</v>
      </c>
      <c r="BM959" s="43" t="str">
        <f t="shared" si="294"/>
        <v/>
      </c>
      <c r="BN959" s="43" t="e">
        <f t="shared" si="295"/>
        <v>#N/A</v>
      </c>
      <c r="BO959" s="43" t="e">
        <f>IF(BO958&lt;'Retirement Calculator'!$B$68,BO958+1,NA())</f>
        <v>#N/A</v>
      </c>
      <c r="BR959" s="43" t="str">
        <f t="shared" si="296"/>
        <v/>
      </c>
      <c r="BS959" s="43" t="e">
        <f t="shared" si="297"/>
        <v>#N/A</v>
      </c>
      <c r="BT959" s="43" t="e">
        <f>IF(BT958&lt;'Retirement Calculator'!$B$68,BT958+1,NA())</f>
        <v>#N/A</v>
      </c>
      <c r="BW959" s="43" t="str">
        <f t="shared" si="298"/>
        <v/>
      </c>
      <c r="BX959" s="43" t="e">
        <f t="shared" si="299"/>
        <v>#N/A</v>
      </c>
      <c r="BY959" s="43" t="e">
        <f>IF(BY958&lt;'Retirement Calculator'!$B$68,BY958+1,NA())</f>
        <v>#N/A</v>
      </c>
    </row>
    <row r="960" spans="1:77">
      <c r="A960" s="44"/>
      <c r="B960" s="12" t="e">
        <f xml:space="preserve"> IF(ISERROR(F960),NA(),AI960)</f>
        <v>#N/A</v>
      </c>
      <c r="C960" s="71"/>
      <c r="D960" s="104"/>
      <c r="E960" s="99"/>
      <c r="F960" s="102" t="e">
        <f t="shared" si="283"/>
        <v>#N/A</v>
      </c>
      <c r="G960" s="103" t="str">
        <f>IF(D960="","",(D960+G959)*(1+((1+'Retirement Calculator'!$B$56)^(1/12)-1)))</f>
        <v/>
      </c>
      <c r="H960" s="55" t="str">
        <f>IF(C960="","",FV((1+'Retirement Calculator'!$B$56)^(1/12)-1,AI960,-C960,,0))</f>
        <v/>
      </c>
      <c r="I960" s="71"/>
      <c r="J960" s="99"/>
      <c r="K960" s="99"/>
      <c r="L960" s="102" t="e">
        <f t="shared" si="284"/>
        <v>#N/A</v>
      </c>
      <c r="M960" s="12" t="str">
        <f>IF(I960="","",FV((1+'Retirement Calculator'!$B$57)^(1/12)-1,AR960,-I960,,0))</f>
        <v/>
      </c>
      <c r="N960" s="12" t="str">
        <f>IF(J960="","",(J960+N959)*(1+((1+'Retirement Calculator'!$B$57)^(1/12)-1)))</f>
        <v/>
      </c>
      <c r="O960" s="71"/>
      <c r="P960" s="71"/>
      <c r="Q960" s="99"/>
      <c r="R960" s="69" t="e">
        <f t="shared" si="285"/>
        <v>#N/A</v>
      </c>
      <c r="S960" s="12" t="str">
        <f>IF(O960="","",FV((1+'Retirement Calculator'!$B$58)^(1/12)-1,BA960,-O960,,0))</f>
        <v/>
      </c>
      <c r="T960" s="43" t="str">
        <f>IF(P960="","",(P960+T959)*(1+((1+'Retirement Calculator'!$B$58)^(1/12)-1)))</f>
        <v/>
      </c>
      <c r="U960" s="71"/>
      <c r="V960" s="99"/>
      <c r="W960" s="108" t="str">
        <f>IF(U960="","",(U960+W959)*(1+((1+'Retirement Calculator'!$C$65)^(1/12)-1)))</f>
        <v/>
      </c>
      <c r="X960" s="73">
        <f t="shared" si="280"/>
        <v>0</v>
      </c>
      <c r="Y960" s="83" t="str">
        <f>IF(ISERROR(B960),"",SUM($X$5:X960))</f>
        <v/>
      </c>
      <c r="Z960" s="73">
        <f t="shared" si="281"/>
        <v>0</v>
      </c>
      <c r="AA960" s="83" t="str">
        <f>IF(ISERROR(B960),"",IF(Z960=0,NA(),SUM($Z$5:Z960)))</f>
        <v/>
      </c>
      <c r="AB960" s="83">
        <f t="shared" si="282"/>
        <v>0</v>
      </c>
      <c r="AC960" s="83" t="str">
        <f>IF(ISERROR(B960),"",IF(AB960=0,NA(),SUM($AB$5:AB960)))</f>
        <v/>
      </c>
      <c r="AD960" s="68" t="str">
        <f>IF(ISERROR(AI960),"",IF(AG960=AG959+1,AD959*(1+'Retirement Calculator'!$B$6),AD959))</f>
        <v/>
      </c>
      <c r="AE960" s="135"/>
      <c r="AF960" s="83" t="str">
        <f>IF(AE960="","",NPER((1+'Retirement Calculator'!$B$15)/(1+'Retirement Calculator'!$B$14)-1,-12*AE960,AA960,,1))</f>
        <v/>
      </c>
      <c r="AG960" s="129" t="str">
        <f t="shared" si="286"/>
        <v/>
      </c>
      <c r="AH960" s="43" t="e">
        <f t="shared" si="287"/>
        <v>#N/A</v>
      </c>
      <c r="AI960" s="43" t="e">
        <f>IF(AI959&lt;'Retirement Calculator'!$B$68,AI959+1,NA())</f>
        <v>#N/A</v>
      </c>
      <c r="AJ960" s="47" t="str">
        <f>IF(ISERROR(AI960),"",IF(AG960=AG959+1,AJ959*(1+'Retirement Calculator'!$B$67),AJ959))</f>
        <v/>
      </c>
      <c r="AK960" s="43" t="e">
        <f>IF(ISERROR(AJ960),"",FV((1+'Retirement Calculator'!$B$56)^(1/12)-1,AI960,-AJ960,,0))</f>
        <v>#N/A</v>
      </c>
      <c r="AL960" s="47">
        <f>SUM($AJ$5:AJ960)</f>
        <v>15743347.467671828</v>
      </c>
      <c r="AN960" s="43" t="str">
        <f>IF(C960="","",SUM($C$5:C960))</f>
        <v/>
      </c>
      <c r="AP960" s="43" t="str">
        <f t="shared" si="288"/>
        <v/>
      </c>
      <c r="AQ960" s="43" t="e">
        <f t="shared" si="289"/>
        <v>#N/A</v>
      </c>
      <c r="AR960" s="43" t="e">
        <f>IF(AR959&lt;'Retirement Calculator'!$B$68,AR959+1,NA())</f>
        <v>#N/A</v>
      </c>
      <c r="AS960" s="45" t="str">
        <f>IF(ISERROR(AR960),"",IF(AP960=AP959+1,AS959*(1+'Retirement Calculator'!$B$67),AS959))</f>
        <v/>
      </c>
      <c r="AT960" s="43" t="e">
        <f>IF(ISERROR(AS960),"",FV((1+'Retirement Calculator'!$B$57)^(1/12)-1,AR960,-AS960,,0))</f>
        <v>#N/A</v>
      </c>
      <c r="AU960" s="47" t="e">
        <f>SUM($AJ$5:AS960)</f>
        <v>#N/A</v>
      </c>
      <c r="AW960" s="43" t="str">
        <f>IF(I960="","",SUM($I$5:I960))</f>
        <v/>
      </c>
      <c r="AY960" s="43" t="str">
        <f t="shared" si="290"/>
        <v/>
      </c>
      <c r="AZ960" s="43" t="e">
        <f t="shared" si="291"/>
        <v>#N/A</v>
      </c>
      <c r="BA960" s="43" t="e">
        <f>IF(BA959&lt;'Retirement Calculator'!$B$68,BA959+1,NA())</f>
        <v>#N/A</v>
      </c>
      <c r="BB960" s="45" t="str">
        <f>IF(ISERROR(BA960),"",IF(AY960=AY959+1,BB959*(1+'Retirement Calculator'!$B$67),BB959))</f>
        <v/>
      </c>
      <c r="BC960" s="43" t="e">
        <f>IF(ISERROR(BB960),"",FV((1+'Retirement Calculator'!$B$58)^(1/12)-1,BA960,-BB960,,0))</f>
        <v>#N/A</v>
      </c>
      <c r="BD960" s="47" t="e">
        <f>SUM($AJ$5:BB960)</f>
        <v>#N/A</v>
      </c>
      <c r="BF960" s="43" t="str">
        <f>IF(O960="","",SUM($O$5:O960))</f>
        <v/>
      </c>
      <c r="BH960" s="43" t="str">
        <f t="shared" si="292"/>
        <v/>
      </c>
      <c r="BI960" s="43" t="e">
        <f t="shared" si="293"/>
        <v>#N/A</v>
      </c>
      <c r="BJ960" s="43" t="e">
        <f>IF(BJ959&lt;'Retirement Calculator'!$B$68,BJ959+1,NA())</f>
        <v>#N/A</v>
      </c>
      <c r="BM960" s="43" t="str">
        <f t="shared" si="294"/>
        <v/>
      </c>
      <c r="BN960" s="43" t="e">
        <f t="shared" si="295"/>
        <v>#N/A</v>
      </c>
      <c r="BO960" s="43" t="e">
        <f>IF(BO959&lt;'Retirement Calculator'!$B$68,BO959+1,NA())</f>
        <v>#N/A</v>
      </c>
      <c r="BR960" s="43" t="str">
        <f t="shared" si="296"/>
        <v/>
      </c>
      <c r="BS960" s="43" t="e">
        <f t="shared" si="297"/>
        <v>#N/A</v>
      </c>
      <c r="BT960" s="43" t="e">
        <f>IF(BT959&lt;'Retirement Calculator'!$B$68,BT959+1,NA())</f>
        <v>#N/A</v>
      </c>
      <c r="BW960" s="43" t="str">
        <f t="shared" si="298"/>
        <v/>
      </c>
      <c r="BX960" s="43" t="e">
        <f t="shared" si="299"/>
        <v>#N/A</v>
      </c>
      <c r="BY960" s="43" t="e">
        <f>IF(BY959&lt;'Retirement Calculator'!$B$68,BY959+1,NA())</f>
        <v>#N/A</v>
      </c>
    </row>
    <row r="961" spans="1:77">
      <c r="A961" s="44"/>
      <c r="B961" s="12" t="e">
        <f xml:space="preserve"> IF(ISERROR(F961),NA(),AI961)</f>
        <v>#N/A</v>
      </c>
      <c r="C961" s="71"/>
      <c r="D961" s="104"/>
      <c r="E961" s="99"/>
      <c r="F961" s="102" t="e">
        <f t="shared" si="283"/>
        <v>#N/A</v>
      </c>
      <c r="G961" s="103" t="str">
        <f>IF(D961="","",(D961+G960)*(1+((1+'Retirement Calculator'!$B$56)^(1/12)-1)))</f>
        <v/>
      </c>
      <c r="H961" s="55" t="str">
        <f>IF(C961="","",FV((1+'Retirement Calculator'!$B$56)^(1/12)-1,AI961,-C961,,0))</f>
        <v/>
      </c>
      <c r="I961" s="71"/>
      <c r="J961" s="99"/>
      <c r="K961" s="99"/>
      <c r="L961" s="102" t="e">
        <f t="shared" si="284"/>
        <v>#N/A</v>
      </c>
      <c r="M961" s="12" t="str">
        <f>IF(I961="","",FV((1+'Retirement Calculator'!$B$57)^(1/12)-1,AR961,-I961,,0))</f>
        <v/>
      </c>
      <c r="N961" s="12" t="str">
        <f>IF(J961="","",(J961+N960)*(1+((1+'Retirement Calculator'!$B$57)^(1/12)-1)))</f>
        <v/>
      </c>
      <c r="O961" s="71"/>
      <c r="P961" s="71"/>
      <c r="Q961" s="99"/>
      <c r="R961" s="69" t="e">
        <f t="shared" si="285"/>
        <v>#N/A</v>
      </c>
      <c r="S961" s="12" t="str">
        <f>IF(O961="","",FV((1+'Retirement Calculator'!$B$58)^(1/12)-1,BA961,-O961,,0))</f>
        <v/>
      </c>
      <c r="T961" s="43" t="str">
        <f>IF(P961="","",(P961+T960)*(1+((1+'Retirement Calculator'!$B$58)^(1/12)-1)))</f>
        <v/>
      </c>
      <c r="U961" s="71"/>
      <c r="V961" s="99"/>
      <c r="W961" s="108" t="str">
        <f>IF(U961="","",(U961+W960)*(1+((1+'Retirement Calculator'!$C$65)^(1/12)-1)))</f>
        <v/>
      </c>
      <c r="X961" s="73">
        <f t="shared" si="280"/>
        <v>0</v>
      </c>
      <c r="Y961" s="83" t="str">
        <f>IF(ISERROR(B961),"",SUM($X$5:X961))</f>
        <v/>
      </c>
      <c r="Z961" s="73">
        <f t="shared" si="281"/>
        <v>0</v>
      </c>
      <c r="AA961" s="83" t="str">
        <f>IF(ISERROR(B961),"",IF(Z961=0,NA(),SUM($Z$5:Z961)))</f>
        <v/>
      </c>
      <c r="AB961" s="83">
        <f t="shared" si="282"/>
        <v>0</v>
      </c>
      <c r="AC961" s="83" t="str">
        <f>IF(ISERROR(B961),"",IF(AB961=0,NA(),SUM($AB$5:AB961)))</f>
        <v/>
      </c>
      <c r="AD961" s="68" t="str">
        <f>IF(ISERROR(AI961),"",IF(AG961=AG960+1,AD960*(1+'Retirement Calculator'!$B$6),AD960))</f>
        <v/>
      </c>
      <c r="AE961" s="135"/>
      <c r="AF961" s="83" t="str">
        <f>IF(AE961="","",NPER((1+'Retirement Calculator'!$B$15)/(1+'Retirement Calculator'!$B$14)-1,-12*AE961,AA961,,1))</f>
        <v/>
      </c>
      <c r="AG961" s="129" t="str">
        <f t="shared" si="286"/>
        <v/>
      </c>
      <c r="AH961" s="43" t="e">
        <f t="shared" si="287"/>
        <v>#N/A</v>
      </c>
      <c r="AI961" s="43" t="e">
        <f>IF(AI960&lt;'Retirement Calculator'!$B$68,AI960+1,NA())</f>
        <v>#N/A</v>
      </c>
      <c r="AJ961" s="47" t="str">
        <f>IF(ISERROR(AI961),"",IF(AG961=AG960+1,AJ960*(1+'Retirement Calculator'!$B$67),AJ960))</f>
        <v/>
      </c>
      <c r="AK961" s="43" t="e">
        <f>IF(ISERROR(AJ961),"",FV((1+'Retirement Calculator'!$B$56)^(1/12)-1,AI961,-AJ961,,0))</f>
        <v>#N/A</v>
      </c>
      <c r="AL961" s="47">
        <f>SUM($AJ$5:AJ961)</f>
        <v>15743347.467671828</v>
      </c>
      <c r="AN961" s="43" t="str">
        <f>IF(C961="","",SUM($C$5:C961))</f>
        <v/>
      </c>
      <c r="AP961" s="43" t="str">
        <f t="shared" si="288"/>
        <v/>
      </c>
      <c r="AQ961" s="43" t="e">
        <f t="shared" si="289"/>
        <v>#N/A</v>
      </c>
      <c r="AR961" s="43" t="e">
        <f>IF(AR960&lt;'Retirement Calculator'!$B$68,AR960+1,NA())</f>
        <v>#N/A</v>
      </c>
      <c r="AS961" s="45" t="str">
        <f>IF(ISERROR(AR961),"",IF(AP961=AP960+1,AS960*(1+'Retirement Calculator'!$B$67),AS960))</f>
        <v/>
      </c>
      <c r="AT961" s="43" t="e">
        <f>IF(ISERROR(AS961),"",FV((1+'Retirement Calculator'!$B$57)^(1/12)-1,AR961,-AS961,,0))</f>
        <v>#N/A</v>
      </c>
      <c r="AU961" s="47" t="e">
        <f>SUM($AJ$5:AS961)</f>
        <v>#N/A</v>
      </c>
      <c r="AW961" s="43" t="str">
        <f>IF(I961="","",SUM($I$5:I961))</f>
        <v/>
      </c>
      <c r="AY961" s="43" t="str">
        <f t="shared" si="290"/>
        <v/>
      </c>
      <c r="AZ961" s="43" t="e">
        <f t="shared" si="291"/>
        <v>#N/A</v>
      </c>
      <c r="BA961" s="43" t="e">
        <f>IF(BA960&lt;'Retirement Calculator'!$B$68,BA960+1,NA())</f>
        <v>#N/A</v>
      </c>
      <c r="BB961" s="45" t="str">
        <f>IF(ISERROR(BA961),"",IF(AY961=AY960+1,BB960*(1+'Retirement Calculator'!$B$67),BB960))</f>
        <v/>
      </c>
      <c r="BC961" s="43" t="e">
        <f>IF(ISERROR(BB961),"",FV((1+'Retirement Calculator'!$B$58)^(1/12)-1,BA961,-BB961,,0))</f>
        <v>#N/A</v>
      </c>
      <c r="BD961" s="47" t="e">
        <f>SUM($AJ$5:BB961)</f>
        <v>#N/A</v>
      </c>
      <c r="BF961" s="43" t="str">
        <f>IF(O961="","",SUM($O$5:O961))</f>
        <v/>
      </c>
      <c r="BH961" s="43" t="str">
        <f t="shared" si="292"/>
        <v/>
      </c>
      <c r="BI961" s="43" t="e">
        <f t="shared" si="293"/>
        <v>#N/A</v>
      </c>
      <c r="BJ961" s="43" t="e">
        <f>IF(BJ960&lt;'Retirement Calculator'!$B$68,BJ960+1,NA())</f>
        <v>#N/A</v>
      </c>
      <c r="BM961" s="43" t="str">
        <f t="shared" si="294"/>
        <v/>
      </c>
      <c r="BN961" s="43" t="e">
        <f t="shared" si="295"/>
        <v>#N/A</v>
      </c>
      <c r="BO961" s="43" t="e">
        <f>IF(BO960&lt;'Retirement Calculator'!$B$68,BO960+1,NA())</f>
        <v>#N/A</v>
      </c>
      <c r="BR961" s="43" t="str">
        <f t="shared" si="296"/>
        <v/>
      </c>
      <c r="BS961" s="43" t="e">
        <f t="shared" si="297"/>
        <v>#N/A</v>
      </c>
      <c r="BT961" s="43" t="e">
        <f>IF(BT960&lt;'Retirement Calculator'!$B$68,BT960+1,NA())</f>
        <v>#N/A</v>
      </c>
      <c r="BW961" s="43" t="str">
        <f t="shared" si="298"/>
        <v/>
      </c>
      <c r="BX961" s="43" t="e">
        <f t="shared" si="299"/>
        <v>#N/A</v>
      </c>
      <c r="BY961" s="43" t="e">
        <f>IF(BY960&lt;'Retirement Calculator'!$B$68,BY960+1,NA())</f>
        <v>#N/A</v>
      </c>
    </row>
    <row r="962" spans="1:77">
      <c r="A962" s="44"/>
      <c r="B962" s="12" t="e">
        <f xml:space="preserve"> IF(ISERROR(F962),NA(),AI962)</f>
        <v>#N/A</v>
      </c>
      <c r="C962" s="71"/>
      <c r="D962" s="104"/>
      <c r="E962" s="99"/>
      <c r="F962" s="102" t="e">
        <f t="shared" si="283"/>
        <v>#N/A</v>
      </c>
      <c r="G962" s="103" t="str">
        <f>IF(D962="","",(D962+G961)*(1+((1+'Retirement Calculator'!$B$56)^(1/12)-1)))</f>
        <v/>
      </c>
      <c r="H962" s="55" t="str">
        <f>IF(C962="","",FV((1+'Retirement Calculator'!$B$56)^(1/12)-1,AI962,-C962,,0))</f>
        <v/>
      </c>
      <c r="I962" s="71"/>
      <c r="J962" s="99"/>
      <c r="K962" s="99"/>
      <c r="L962" s="102" t="e">
        <f t="shared" si="284"/>
        <v>#N/A</v>
      </c>
      <c r="M962" s="12" t="str">
        <f>IF(I962="","",FV((1+'Retirement Calculator'!$B$57)^(1/12)-1,AR962,-I962,,0))</f>
        <v/>
      </c>
      <c r="N962" s="12" t="str">
        <f>IF(J962="","",(J962+N961)*(1+((1+'Retirement Calculator'!$B$57)^(1/12)-1)))</f>
        <v/>
      </c>
      <c r="O962" s="71"/>
      <c r="P962" s="71"/>
      <c r="Q962" s="99"/>
      <c r="R962" s="69" t="e">
        <f t="shared" si="285"/>
        <v>#N/A</v>
      </c>
      <c r="S962" s="12" t="str">
        <f>IF(O962="","",FV((1+'Retirement Calculator'!$B$58)^(1/12)-1,BA962,-O962,,0))</f>
        <v/>
      </c>
      <c r="T962" s="43" t="str">
        <f>IF(P962="","",(P962+T961)*(1+((1+'Retirement Calculator'!$B$58)^(1/12)-1)))</f>
        <v/>
      </c>
      <c r="U962" s="71"/>
      <c r="V962" s="99"/>
      <c r="W962" s="108" t="str">
        <f>IF(U962="","",(U962+W961)*(1+((1+'Retirement Calculator'!$C$65)^(1/12)-1)))</f>
        <v/>
      </c>
      <c r="X962" s="73">
        <f t="shared" si="280"/>
        <v>0</v>
      </c>
      <c r="Y962" s="83" t="str">
        <f>IF(ISERROR(B962),"",SUM($X$5:X962))</f>
        <v/>
      </c>
      <c r="Z962" s="73">
        <f t="shared" si="281"/>
        <v>0</v>
      </c>
      <c r="AA962" s="83" t="str">
        <f>IF(ISERROR(B962),"",IF(Z962=0,NA(),SUM($Z$5:Z962)))</f>
        <v/>
      </c>
      <c r="AB962" s="83">
        <f t="shared" si="282"/>
        <v>0</v>
      </c>
      <c r="AC962" s="83" t="str">
        <f>IF(ISERROR(B962),"",IF(AB962=0,NA(),SUM($AB$5:AB962)))</f>
        <v/>
      </c>
      <c r="AD962" s="68" t="str">
        <f>IF(ISERROR(AI962),"",IF(AG962=AG961+1,AD961*(1+'Retirement Calculator'!$B$6),AD961))</f>
        <v/>
      </c>
      <c r="AE962" s="135"/>
      <c r="AF962" s="83" t="str">
        <f>IF(AE962="","",NPER((1+'Retirement Calculator'!$B$15)/(1+'Retirement Calculator'!$B$14)-1,-12*AE962,AA962,,1))</f>
        <v/>
      </c>
      <c r="AG962" s="129" t="str">
        <f t="shared" si="286"/>
        <v/>
      </c>
      <c r="AH962" s="43" t="e">
        <f t="shared" si="287"/>
        <v>#N/A</v>
      </c>
      <c r="AI962" s="43" t="e">
        <f>IF(AI961&lt;'Retirement Calculator'!$B$68,AI961+1,NA())</f>
        <v>#N/A</v>
      </c>
      <c r="AJ962" s="47" t="str">
        <f>IF(ISERROR(AI962),"",IF(AG962=AG961+1,AJ961*(1+'Retirement Calculator'!$B$67),AJ961))</f>
        <v/>
      </c>
      <c r="AK962" s="43" t="e">
        <f>IF(ISERROR(AJ962),"",FV((1+'Retirement Calculator'!$B$56)^(1/12)-1,AI962,-AJ962,,0))</f>
        <v>#N/A</v>
      </c>
      <c r="AL962" s="47">
        <f>SUM($AJ$5:AJ962)</f>
        <v>15743347.467671828</v>
      </c>
      <c r="AN962" s="43" t="str">
        <f>IF(C962="","",SUM($C$5:C962))</f>
        <v/>
      </c>
      <c r="AP962" s="43" t="str">
        <f t="shared" si="288"/>
        <v/>
      </c>
      <c r="AQ962" s="43" t="e">
        <f t="shared" si="289"/>
        <v>#N/A</v>
      </c>
      <c r="AR962" s="43" t="e">
        <f>IF(AR961&lt;'Retirement Calculator'!$B$68,AR961+1,NA())</f>
        <v>#N/A</v>
      </c>
      <c r="AS962" s="45" t="str">
        <f>IF(ISERROR(AR962),"",IF(AP962=AP961+1,AS961*(1+'Retirement Calculator'!$B$67),AS961))</f>
        <v/>
      </c>
      <c r="AT962" s="43" t="e">
        <f>IF(ISERROR(AS962),"",FV((1+'Retirement Calculator'!$B$57)^(1/12)-1,AR962,-AS962,,0))</f>
        <v>#N/A</v>
      </c>
      <c r="AU962" s="47" t="e">
        <f>SUM($AJ$5:AS962)</f>
        <v>#N/A</v>
      </c>
      <c r="AW962" s="43" t="str">
        <f>IF(I962="","",SUM($I$5:I962))</f>
        <v/>
      </c>
      <c r="AY962" s="43" t="str">
        <f t="shared" si="290"/>
        <v/>
      </c>
      <c r="AZ962" s="43" t="e">
        <f t="shared" si="291"/>
        <v>#N/A</v>
      </c>
      <c r="BA962" s="43" t="e">
        <f>IF(BA961&lt;'Retirement Calculator'!$B$68,BA961+1,NA())</f>
        <v>#N/A</v>
      </c>
      <c r="BB962" s="45" t="str">
        <f>IF(ISERROR(BA962),"",IF(AY962=AY961+1,BB961*(1+'Retirement Calculator'!$B$67),BB961))</f>
        <v/>
      </c>
      <c r="BC962" s="43" t="e">
        <f>IF(ISERROR(BB962),"",FV((1+'Retirement Calculator'!$B$58)^(1/12)-1,BA962,-BB962,,0))</f>
        <v>#N/A</v>
      </c>
      <c r="BD962" s="47" t="e">
        <f>SUM($AJ$5:BB962)</f>
        <v>#N/A</v>
      </c>
      <c r="BF962" s="43" t="str">
        <f>IF(O962="","",SUM($O$5:O962))</f>
        <v/>
      </c>
      <c r="BH962" s="43" t="str">
        <f t="shared" si="292"/>
        <v/>
      </c>
      <c r="BI962" s="43" t="e">
        <f t="shared" si="293"/>
        <v>#N/A</v>
      </c>
      <c r="BJ962" s="43" t="e">
        <f>IF(BJ961&lt;'Retirement Calculator'!$B$68,BJ961+1,NA())</f>
        <v>#N/A</v>
      </c>
      <c r="BM962" s="43" t="str">
        <f t="shared" si="294"/>
        <v/>
      </c>
      <c r="BN962" s="43" t="e">
        <f t="shared" si="295"/>
        <v>#N/A</v>
      </c>
      <c r="BO962" s="43" t="e">
        <f>IF(BO961&lt;'Retirement Calculator'!$B$68,BO961+1,NA())</f>
        <v>#N/A</v>
      </c>
      <c r="BR962" s="43" t="str">
        <f t="shared" si="296"/>
        <v/>
      </c>
      <c r="BS962" s="43" t="e">
        <f t="shared" si="297"/>
        <v>#N/A</v>
      </c>
      <c r="BT962" s="43" t="e">
        <f>IF(BT961&lt;'Retirement Calculator'!$B$68,BT961+1,NA())</f>
        <v>#N/A</v>
      </c>
      <c r="BW962" s="43" t="str">
        <f t="shared" si="298"/>
        <v/>
      </c>
      <c r="BX962" s="43" t="e">
        <f t="shared" si="299"/>
        <v>#N/A</v>
      </c>
      <c r="BY962" s="43" t="e">
        <f>IF(BY961&lt;'Retirement Calculator'!$B$68,BY961+1,NA())</f>
        <v>#N/A</v>
      </c>
    </row>
    <row r="963" spans="1:77">
      <c r="A963" s="44"/>
      <c r="B963" s="12" t="e">
        <f xml:space="preserve"> IF(ISERROR(F963),NA(),AI963)</f>
        <v>#N/A</v>
      </c>
      <c r="C963" s="71"/>
      <c r="D963" s="104"/>
      <c r="E963" s="99"/>
      <c r="F963" s="102" t="e">
        <f t="shared" si="283"/>
        <v>#N/A</v>
      </c>
      <c r="G963" s="103" t="str">
        <f>IF(D963="","",(D963+G962)*(1+((1+'Retirement Calculator'!$B$56)^(1/12)-1)))</f>
        <v/>
      </c>
      <c r="H963" s="55" t="str">
        <f>IF(C963="","",FV((1+'Retirement Calculator'!$B$56)^(1/12)-1,AI963,-C963,,0))</f>
        <v/>
      </c>
      <c r="I963" s="71"/>
      <c r="J963" s="99"/>
      <c r="K963" s="99"/>
      <c r="L963" s="102" t="e">
        <f t="shared" si="284"/>
        <v>#N/A</v>
      </c>
      <c r="M963" s="12" t="str">
        <f>IF(I963="","",FV((1+'Retirement Calculator'!$B$57)^(1/12)-1,AR963,-I963,,0))</f>
        <v/>
      </c>
      <c r="N963" s="12" t="str">
        <f>IF(J963="","",(J963+N962)*(1+((1+'Retirement Calculator'!$B$57)^(1/12)-1)))</f>
        <v/>
      </c>
      <c r="O963" s="71"/>
      <c r="P963" s="71"/>
      <c r="Q963" s="99"/>
      <c r="R963" s="69" t="e">
        <f t="shared" si="285"/>
        <v>#N/A</v>
      </c>
      <c r="S963" s="12" t="str">
        <f>IF(O963="","",FV((1+'Retirement Calculator'!$B$58)^(1/12)-1,BA963,-O963,,0))</f>
        <v/>
      </c>
      <c r="T963" s="43" t="str">
        <f>IF(P963="","",(P963+T962)*(1+((1+'Retirement Calculator'!$B$58)^(1/12)-1)))</f>
        <v/>
      </c>
      <c r="U963" s="71"/>
      <c r="V963" s="99"/>
      <c r="W963" s="108" t="str">
        <f>IF(U963="","",(U963+W962)*(1+((1+'Retirement Calculator'!$C$65)^(1/12)-1)))</f>
        <v/>
      </c>
      <c r="X963" s="73">
        <f t="shared" si="280"/>
        <v>0</v>
      </c>
      <c r="Y963" s="83" t="str">
        <f>IF(ISERROR(B963),"",SUM($X$5:X963))</f>
        <v/>
      </c>
      <c r="Z963" s="73">
        <f t="shared" si="281"/>
        <v>0</v>
      </c>
      <c r="AA963" s="83" t="str">
        <f>IF(ISERROR(B963),"",IF(Z963=0,NA(),SUM($Z$5:Z963)))</f>
        <v/>
      </c>
      <c r="AB963" s="83">
        <f t="shared" si="282"/>
        <v>0</v>
      </c>
      <c r="AC963" s="83" t="str">
        <f>IF(ISERROR(B963),"",IF(AB963=0,NA(),SUM($AB$5:AB963)))</f>
        <v/>
      </c>
      <c r="AD963" s="68" t="str">
        <f>IF(ISERROR(AI963),"",IF(AG963=AG962+1,AD962*(1+'Retirement Calculator'!$B$6),AD962))</f>
        <v/>
      </c>
      <c r="AE963" s="135"/>
      <c r="AF963" s="83" t="str">
        <f>IF(AE963="","",NPER((1+'Retirement Calculator'!$B$15)/(1+'Retirement Calculator'!$B$14)-1,-12*AE963,AA963,,1))</f>
        <v/>
      </c>
      <c r="AG963" s="129" t="str">
        <f t="shared" si="286"/>
        <v/>
      </c>
      <c r="AH963" s="43" t="e">
        <f t="shared" si="287"/>
        <v>#N/A</v>
      </c>
      <c r="AI963" s="43" t="e">
        <f>IF(AI962&lt;'Retirement Calculator'!$B$68,AI962+1,NA())</f>
        <v>#N/A</v>
      </c>
      <c r="AJ963" s="47" t="str">
        <f>IF(ISERROR(AI963),"",IF(AG963=AG962+1,AJ962*(1+'Retirement Calculator'!$B$67),AJ962))</f>
        <v/>
      </c>
      <c r="AK963" s="43" t="e">
        <f>IF(ISERROR(AJ963),"",FV((1+'Retirement Calculator'!$B$56)^(1/12)-1,AI963,-AJ963,,0))</f>
        <v>#N/A</v>
      </c>
      <c r="AL963" s="47">
        <f>SUM($AJ$5:AJ963)</f>
        <v>15743347.467671828</v>
      </c>
      <c r="AN963" s="43" t="str">
        <f>IF(C963="","",SUM($C$5:C963))</f>
        <v/>
      </c>
      <c r="AP963" s="43" t="str">
        <f t="shared" si="288"/>
        <v/>
      </c>
      <c r="AQ963" s="43" t="e">
        <f t="shared" si="289"/>
        <v>#N/A</v>
      </c>
      <c r="AR963" s="43" t="e">
        <f>IF(AR962&lt;'Retirement Calculator'!$B$68,AR962+1,NA())</f>
        <v>#N/A</v>
      </c>
      <c r="AS963" s="45" t="str">
        <f>IF(ISERROR(AR963),"",IF(AP963=AP962+1,AS962*(1+'Retirement Calculator'!$B$67),AS962))</f>
        <v/>
      </c>
      <c r="AT963" s="43" t="e">
        <f>IF(ISERROR(AS963),"",FV((1+'Retirement Calculator'!$B$57)^(1/12)-1,AR963,-AS963,,0))</f>
        <v>#N/A</v>
      </c>
      <c r="AU963" s="47" t="e">
        <f>SUM($AJ$5:AS963)</f>
        <v>#N/A</v>
      </c>
      <c r="AW963" s="43" t="str">
        <f>IF(I963="","",SUM($I$5:I963))</f>
        <v/>
      </c>
      <c r="AY963" s="43" t="str">
        <f t="shared" si="290"/>
        <v/>
      </c>
      <c r="AZ963" s="43" t="e">
        <f t="shared" si="291"/>
        <v>#N/A</v>
      </c>
      <c r="BA963" s="43" t="e">
        <f>IF(BA962&lt;'Retirement Calculator'!$B$68,BA962+1,NA())</f>
        <v>#N/A</v>
      </c>
      <c r="BB963" s="45" t="str">
        <f>IF(ISERROR(BA963),"",IF(AY963=AY962+1,BB962*(1+'Retirement Calculator'!$B$67),BB962))</f>
        <v/>
      </c>
      <c r="BC963" s="43" t="e">
        <f>IF(ISERROR(BB963),"",FV((1+'Retirement Calculator'!$B$58)^(1/12)-1,BA963,-BB963,,0))</f>
        <v>#N/A</v>
      </c>
      <c r="BD963" s="47" t="e">
        <f>SUM($AJ$5:BB963)</f>
        <v>#N/A</v>
      </c>
      <c r="BF963" s="43" t="str">
        <f>IF(O963="","",SUM($O$5:O963))</f>
        <v/>
      </c>
      <c r="BH963" s="43" t="str">
        <f t="shared" si="292"/>
        <v/>
      </c>
      <c r="BI963" s="43" t="e">
        <f t="shared" si="293"/>
        <v>#N/A</v>
      </c>
      <c r="BJ963" s="43" t="e">
        <f>IF(BJ962&lt;'Retirement Calculator'!$B$68,BJ962+1,NA())</f>
        <v>#N/A</v>
      </c>
      <c r="BM963" s="43" t="str">
        <f t="shared" si="294"/>
        <v/>
      </c>
      <c r="BN963" s="43" t="e">
        <f t="shared" si="295"/>
        <v>#N/A</v>
      </c>
      <c r="BO963" s="43" t="e">
        <f>IF(BO962&lt;'Retirement Calculator'!$B$68,BO962+1,NA())</f>
        <v>#N/A</v>
      </c>
      <c r="BR963" s="43" t="str">
        <f t="shared" si="296"/>
        <v/>
      </c>
      <c r="BS963" s="43" t="e">
        <f t="shared" si="297"/>
        <v>#N/A</v>
      </c>
      <c r="BT963" s="43" t="e">
        <f>IF(BT962&lt;'Retirement Calculator'!$B$68,BT962+1,NA())</f>
        <v>#N/A</v>
      </c>
      <c r="BW963" s="43" t="str">
        <f t="shared" si="298"/>
        <v/>
      </c>
      <c r="BX963" s="43" t="e">
        <f t="shared" si="299"/>
        <v>#N/A</v>
      </c>
      <c r="BY963" s="43" t="e">
        <f>IF(BY962&lt;'Retirement Calculator'!$B$68,BY962+1,NA())</f>
        <v>#N/A</v>
      </c>
    </row>
    <row r="964" spans="1:77">
      <c r="A964" s="44"/>
      <c r="B964" s="12" t="e">
        <f xml:space="preserve"> IF(ISERROR(F964),NA(),AI964)</f>
        <v>#N/A</v>
      </c>
      <c r="C964" s="71"/>
      <c r="D964" s="104"/>
      <c r="E964" s="99"/>
      <c r="F964" s="102" t="e">
        <f t="shared" si="283"/>
        <v>#N/A</v>
      </c>
      <c r="G964" s="103" t="str">
        <f>IF(D964="","",(D964+G963)*(1+((1+'Retirement Calculator'!$B$56)^(1/12)-1)))</f>
        <v/>
      </c>
      <c r="H964" s="55" t="str">
        <f>IF(C964="","",FV((1+'Retirement Calculator'!$B$56)^(1/12)-1,AI964,-C964,,0))</f>
        <v/>
      </c>
      <c r="I964" s="71"/>
      <c r="J964" s="99"/>
      <c r="K964" s="99"/>
      <c r="L964" s="102" t="e">
        <f t="shared" si="284"/>
        <v>#N/A</v>
      </c>
      <c r="M964" s="12" t="str">
        <f>IF(I964="","",FV((1+'Retirement Calculator'!$B$57)^(1/12)-1,AR964,-I964,,0))</f>
        <v/>
      </c>
      <c r="N964" s="12" t="str">
        <f>IF(J964="","",(J964+N963)*(1+((1+'Retirement Calculator'!$B$57)^(1/12)-1)))</f>
        <v/>
      </c>
      <c r="O964" s="71"/>
      <c r="P964" s="71"/>
      <c r="Q964" s="99"/>
      <c r="R964" s="69" t="e">
        <f t="shared" si="285"/>
        <v>#N/A</v>
      </c>
      <c r="S964" s="12" t="str">
        <f>IF(O964="","",FV((1+'Retirement Calculator'!$B$58)^(1/12)-1,BA964,-O964,,0))</f>
        <v/>
      </c>
      <c r="T964" s="43" t="str">
        <f>IF(P964="","",(P964+T963)*(1+((1+'Retirement Calculator'!$B$58)^(1/12)-1)))</f>
        <v/>
      </c>
      <c r="U964" s="71"/>
      <c r="V964" s="99"/>
      <c r="W964" s="108" t="str">
        <f>IF(U964="","",(U964+W963)*(1+((1+'Retirement Calculator'!$C$65)^(1/12)-1)))</f>
        <v/>
      </c>
      <c r="X964" s="73">
        <f t="shared" si="280"/>
        <v>0</v>
      </c>
      <c r="Y964" s="83" t="str">
        <f>IF(ISERROR(B964),"",SUM($X$5:X964))</f>
        <v/>
      </c>
      <c r="Z964" s="73">
        <f t="shared" si="281"/>
        <v>0</v>
      </c>
      <c r="AA964" s="83" t="str">
        <f>IF(ISERROR(B964),"",IF(Z964=0,NA(),SUM($Z$5:Z964)))</f>
        <v/>
      </c>
      <c r="AB964" s="83">
        <f t="shared" si="282"/>
        <v>0</v>
      </c>
      <c r="AC964" s="83" t="str">
        <f>IF(ISERROR(B964),"",IF(AB964=0,NA(),SUM($AB$5:AB964)))</f>
        <v/>
      </c>
      <c r="AD964" s="68" t="str">
        <f>IF(ISERROR(AI964),"",IF(AG964=AG963+1,AD963*(1+'Retirement Calculator'!$B$6),AD963))</f>
        <v/>
      </c>
      <c r="AE964" s="135"/>
      <c r="AF964" s="83" t="str">
        <f>IF(AE964="","",NPER((1+'Retirement Calculator'!$B$15)/(1+'Retirement Calculator'!$B$14)-1,-12*AE964,AA964,,1))</f>
        <v/>
      </c>
      <c r="AG964" s="129" t="str">
        <f t="shared" si="286"/>
        <v/>
      </c>
      <c r="AH964" s="43" t="e">
        <f t="shared" si="287"/>
        <v>#N/A</v>
      </c>
      <c r="AI964" s="43" t="e">
        <f>IF(AI963&lt;'Retirement Calculator'!$B$68,AI963+1,NA())</f>
        <v>#N/A</v>
      </c>
      <c r="AJ964" s="47" t="str">
        <f>IF(ISERROR(AI964),"",IF(AG964=AG963+1,AJ963*(1+'Retirement Calculator'!$B$67),AJ963))</f>
        <v/>
      </c>
      <c r="AK964" s="43" t="e">
        <f>IF(ISERROR(AJ964),"",FV((1+'Retirement Calculator'!$B$56)^(1/12)-1,AI964,-AJ964,,0))</f>
        <v>#N/A</v>
      </c>
      <c r="AL964" s="47">
        <f>SUM($AJ$5:AJ964)</f>
        <v>15743347.467671828</v>
      </c>
      <c r="AN964" s="43" t="str">
        <f>IF(C964="","",SUM($C$5:C964))</f>
        <v/>
      </c>
      <c r="AP964" s="43" t="str">
        <f t="shared" si="288"/>
        <v/>
      </c>
      <c r="AQ964" s="43" t="e">
        <f t="shared" si="289"/>
        <v>#N/A</v>
      </c>
      <c r="AR964" s="43" t="e">
        <f>IF(AR963&lt;'Retirement Calculator'!$B$68,AR963+1,NA())</f>
        <v>#N/A</v>
      </c>
      <c r="AS964" s="45" t="str">
        <f>IF(ISERROR(AR964),"",IF(AP964=AP963+1,AS963*(1+'Retirement Calculator'!$B$67),AS963))</f>
        <v/>
      </c>
      <c r="AT964" s="43" t="e">
        <f>IF(ISERROR(AS964),"",FV((1+'Retirement Calculator'!$B$57)^(1/12)-1,AR964,-AS964,,0))</f>
        <v>#N/A</v>
      </c>
      <c r="AU964" s="47" t="e">
        <f>SUM($AJ$5:AS964)</f>
        <v>#N/A</v>
      </c>
      <c r="AW964" s="43" t="str">
        <f>IF(I964="","",SUM($I$5:I964))</f>
        <v/>
      </c>
      <c r="AY964" s="43" t="str">
        <f t="shared" si="290"/>
        <v/>
      </c>
      <c r="AZ964" s="43" t="e">
        <f t="shared" si="291"/>
        <v>#N/A</v>
      </c>
      <c r="BA964" s="43" t="e">
        <f>IF(BA963&lt;'Retirement Calculator'!$B$68,BA963+1,NA())</f>
        <v>#N/A</v>
      </c>
      <c r="BB964" s="45" t="str">
        <f>IF(ISERROR(BA964),"",IF(AY964=AY963+1,BB963*(1+'Retirement Calculator'!$B$67),BB963))</f>
        <v/>
      </c>
      <c r="BC964" s="43" t="e">
        <f>IF(ISERROR(BB964),"",FV((1+'Retirement Calculator'!$B$58)^(1/12)-1,BA964,-BB964,,0))</f>
        <v>#N/A</v>
      </c>
      <c r="BD964" s="47" t="e">
        <f>SUM($AJ$5:BB964)</f>
        <v>#N/A</v>
      </c>
      <c r="BF964" s="43" t="str">
        <f>IF(O964="","",SUM($O$5:O964))</f>
        <v/>
      </c>
      <c r="BH964" s="43" t="str">
        <f t="shared" si="292"/>
        <v/>
      </c>
      <c r="BI964" s="43" t="e">
        <f t="shared" si="293"/>
        <v>#N/A</v>
      </c>
      <c r="BJ964" s="43" t="e">
        <f>IF(BJ963&lt;'Retirement Calculator'!$B$68,BJ963+1,NA())</f>
        <v>#N/A</v>
      </c>
      <c r="BM964" s="43" t="str">
        <f t="shared" si="294"/>
        <v/>
      </c>
      <c r="BN964" s="43" t="e">
        <f t="shared" si="295"/>
        <v>#N/A</v>
      </c>
      <c r="BO964" s="43" t="e">
        <f>IF(BO963&lt;'Retirement Calculator'!$B$68,BO963+1,NA())</f>
        <v>#N/A</v>
      </c>
      <c r="BR964" s="43" t="str">
        <f t="shared" si="296"/>
        <v/>
      </c>
      <c r="BS964" s="43" t="e">
        <f t="shared" si="297"/>
        <v>#N/A</v>
      </c>
      <c r="BT964" s="43" t="e">
        <f>IF(BT963&lt;'Retirement Calculator'!$B$68,BT963+1,NA())</f>
        <v>#N/A</v>
      </c>
      <c r="BW964" s="43" t="str">
        <f t="shared" si="298"/>
        <v/>
      </c>
      <c r="BX964" s="43" t="e">
        <f t="shared" si="299"/>
        <v>#N/A</v>
      </c>
      <c r="BY964" s="43" t="e">
        <f>IF(BY963&lt;'Retirement Calculator'!$B$68,BY963+1,NA())</f>
        <v>#N/A</v>
      </c>
    </row>
    <row r="965" spans="1:77">
      <c r="A965" s="44"/>
      <c r="B965" s="12" t="e">
        <f xml:space="preserve"> IF(ISERROR(F965),NA(),AI965)</f>
        <v>#N/A</v>
      </c>
      <c r="C965" s="71"/>
      <c r="D965" s="104"/>
      <c r="E965" s="99"/>
      <c r="F965" s="102" t="e">
        <f t="shared" si="283"/>
        <v>#N/A</v>
      </c>
      <c r="G965" s="103" t="str">
        <f>IF(D965="","",(D965+G964)*(1+((1+'Retirement Calculator'!$B$56)^(1/12)-1)))</f>
        <v/>
      </c>
      <c r="H965" s="55" t="str">
        <f>IF(C965="","",FV((1+'Retirement Calculator'!$B$56)^(1/12)-1,AI965,-C965,,0))</f>
        <v/>
      </c>
      <c r="I965" s="71"/>
      <c r="J965" s="99"/>
      <c r="K965" s="99"/>
      <c r="L965" s="102" t="e">
        <f t="shared" si="284"/>
        <v>#N/A</v>
      </c>
      <c r="M965" s="12" t="str">
        <f>IF(I965="","",FV((1+'Retirement Calculator'!$B$57)^(1/12)-1,AR965,-I965,,0))</f>
        <v/>
      </c>
      <c r="N965" s="12" t="str">
        <f>IF(J965="","",(J965+N964)*(1+((1+'Retirement Calculator'!$B$57)^(1/12)-1)))</f>
        <v/>
      </c>
      <c r="O965" s="71"/>
      <c r="P965" s="71"/>
      <c r="Q965" s="99"/>
      <c r="R965" s="69" t="e">
        <f t="shared" si="285"/>
        <v>#N/A</v>
      </c>
      <c r="S965" s="12" t="str">
        <f>IF(O965="","",FV((1+'Retirement Calculator'!$B$58)^(1/12)-1,BA965,-O965,,0))</f>
        <v/>
      </c>
      <c r="T965" s="43" t="str">
        <f>IF(P965="","",(P965+T964)*(1+((1+'Retirement Calculator'!$B$58)^(1/12)-1)))</f>
        <v/>
      </c>
      <c r="U965" s="71"/>
      <c r="V965" s="99"/>
      <c r="W965" s="108" t="str">
        <f>IF(U965="","",(U965+W964)*(1+((1+'Retirement Calculator'!$C$65)^(1/12)-1)))</f>
        <v/>
      </c>
      <c r="X965" s="73">
        <f t="shared" ref="X965:X1028" si="300">C965+D965+I965+J965+O965+P965+U965</f>
        <v>0</v>
      </c>
      <c r="Y965" s="83" t="str">
        <f>IF(ISERROR(B965),"",SUM($X$5:X965))</f>
        <v/>
      </c>
      <c r="Z965" s="73">
        <f t="shared" ref="Z965:Z1028" si="301">E965+K965+Q965+V965</f>
        <v>0</v>
      </c>
      <c r="AA965" s="83" t="str">
        <f>IF(ISERROR(B965),"",IF(Z965=0,NA(),SUM($Z$5:Z965)))</f>
        <v/>
      </c>
      <c r="AB965" s="83">
        <f t="shared" si="282"/>
        <v>0</v>
      </c>
      <c r="AC965" s="83" t="str">
        <f>IF(ISERROR(B965),"",IF(AB965=0,NA(),SUM($AB$5:AB965)))</f>
        <v/>
      </c>
      <c r="AD965" s="68" t="str">
        <f>IF(ISERROR(AI965),"",IF(AG965=AG964+1,AD964*(1+'Retirement Calculator'!$B$6),AD964))</f>
        <v/>
      </c>
      <c r="AE965" s="135"/>
      <c r="AF965" s="83" t="str">
        <f>IF(AE965="","",NPER((1+'Retirement Calculator'!$B$15)/(1+'Retirement Calculator'!$B$14)-1,-12*AE965,AA965,,1))</f>
        <v/>
      </c>
      <c r="AG965" s="129" t="str">
        <f t="shared" si="286"/>
        <v/>
      </c>
      <c r="AH965" s="43" t="e">
        <f t="shared" si="287"/>
        <v>#N/A</v>
      </c>
      <c r="AI965" s="43" t="e">
        <f>IF(AI964&lt;'Retirement Calculator'!$B$68,AI964+1,NA())</f>
        <v>#N/A</v>
      </c>
      <c r="AJ965" s="47" t="str">
        <f>IF(ISERROR(AI965),"",IF(AG965=AG964+1,AJ964*(1+'Retirement Calculator'!$B$67),AJ964))</f>
        <v/>
      </c>
      <c r="AK965" s="43" t="e">
        <f>IF(ISERROR(AJ965),"",FV((1+'Retirement Calculator'!$B$56)^(1/12)-1,AI965,-AJ965,,0))</f>
        <v>#N/A</v>
      </c>
      <c r="AL965" s="47">
        <f>SUM($AJ$5:AJ965)</f>
        <v>15743347.467671828</v>
      </c>
      <c r="AN965" s="43" t="str">
        <f>IF(C965="","",SUM($C$5:C965))</f>
        <v/>
      </c>
      <c r="AP965" s="43" t="str">
        <f t="shared" si="288"/>
        <v/>
      </c>
      <c r="AQ965" s="43" t="e">
        <f t="shared" si="289"/>
        <v>#N/A</v>
      </c>
      <c r="AR965" s="43" t="e">
        <f>IF(AR964&lt;'Retirement Calculator'!$B$68,AR964+1,NA())</f>
        <v>#N/A</v>
      </c>
      <c r="AS965" s="45" t="str">
        <f>IF(ISERROR(AR965),"",IF(AP965=AP964+1,AS964*(1+'Retirement Calculator'!$B$67),AS964))</f>
        <v/>
      </c>
      <c r="AT965" s="43" t="e">
        <f>IF(ISERROR(AS965),"",FV((1+'Retirement Calculator'!$B$57)^(1/12)-1,AR965,-AS965,,0))</f>
        <v>#N/A</v>
      </c>
      <c r="AU965" s="47" t="e">
        <f>SUM($AJ$5:AS965)</f>
        <v>#N/A</v>
      </c>
      <c r="AW965" s="43" t="str">
        <f>IF(I965="","",SUM($I$5:I965))</f>
        <v/>
      </c>
      <c r="AY965" s="43" t="str">
        <f t="shared" si="290"/>
        <v/>
      </c>
      <c r="AZ965" s="43" t="e">
        <f t="shared" si="291"/>
        <v>#N/A</v>
      </c>
      <c r="BA965" s="43" t="e">
        <f>IF(BA964&lt;'Retirement Calculator'!$B$68,BA964+1,NA())</f>
        <v>#N/A</v>
      </c>
      <c r="BB965" s="45" t="str">
        <f>IF(ISERROR(BA965),"",IF(AY965=AY964+1,BB964*(1+'Retirement Calculator'!$B$67),BB964))</f>
        <v/>
      </c>
      <c r="BC965" s="43" t="e">
        <f>IF(ISERROR(BB965),"",FV((1+'Retirement Calculator'!$B$58)^(1/12)-1,BA965,-BB965,,0))</f>
        <v>#N/A</v>
      </c>
      <c r="BD965" s="47" t="e">
        <f>SUM($AJ$5:BB965)</f>
        <v>#N/A</v>
      </c>
      <c r="BF965" s="43" t="str">
        <f>IF(O965="","",SUM($O$5:O965))</f>
        <v/>
      </c>
      <c r="BH965" s="43" t="str">
        <f t="shared" si="292"/>
        <v/>
      </c>
      <c r="BI965" s="43" t="e">
        <f t="shared" si="293"/>
        <v>#N/A</v>
      </c>
      <c r="BJ965" s="43" t="e">
        <f>IF(BJ964&lt;'Retirement Calculator'!$B$68,BJ964+1,NA())</f>
        <v>#N/A</v>
      </c>
      <c r="BM965" s="43" t="str">
        <f t="shared" si="294"/>
        <v/>
      </c>
      <c r="BN965" s="43" t="e">
        <f t="shared" si="295"/>
        <v>#N/A</v>
      </c>
      <c r="BO965" s="43" t="e">
        <f>IF(BO964&lt;'Retirement Calculator'!$B$68,BO964+1,NA())</f>
        <v>#N/A</v>
      </c>
      <c r="BR965" s="43" t="str">
        <f t="shared" si="296"/>
        <v/>
      </c>
      <c r="BS965" s="43" t="e">
        <f t="shared" si="297"/>
        <v>#N/A</v>
      </c>
      <c r="BT965" s="43" t="e">
        <f>IF(BT964&lt;'Retirement Calculator'!$B$68,BT964+1,NA())</f>
        <v>#N/A</v>
      </c>
      <c r="BW965" s="43" t="str">
        <f t="shared" si="298"/>
        <v/>
      </c>
      <c r="BX965" s="43" t="e">
        <f t="shared" si="299"/>
        <v>#N/A</v>
      </c>
      <c r="BY965" s="43" t="e">
        <f>IF(BY964&lt;'Retirement Calculator'!$B$68,BY964+1,NA())</f>
        <v>#N/A</v>
      </c>
    </row>
    <row r="966" spans="1:77">
      <c r="A966" s="44"/>
      <c r="B966" s="12" t="e">
        <f xml:space="preserve"> IF(ISERROR(F966),NA(),AI966)</f>
        <v>#N/A</v>
      </c>
      <c r="C966" s="71"/>
      <c r="D966" s="104"/>
      <c r="E966" s="99"/>
      <c r="F966" s="102" t="e">
        <f t="shared" si="283"/>
        <v>#N/A</v>
      </c>
      <c r="G966" s="103" t="str">
        <f>IF(D966="","",(D966+G965)*(1+((1+'Retirement Calculator'!$B$56)^(1/12)-1)))</f>
        <v/>
      </c>
      <c r="H966" s="55" t="str">
        <f>IF(C966="","",FV((1+'Retirement Calculator'!$B$56)^(1/12)-1,AI966,-C966,,0))</f>
        <v/>
      </c>
      <c r="I966" s="71"/>
      <c r="J966" s="99"/>
      <c r="K966" s="99"/>
      <c r="L966" s="102" t="e">
        <f t="shared" si="284"/>
        <v>#N/A</v>
      </c>
      <c r="M966" s="12" t="str">
        <f>IF(I966="","",FV((1+'Retirement Calculator'!$B$57)^(1/12)-1,AR966,-I966,,0))</f>
        <v/>
      </c>
      <c r="N966" s="12" t="str">
        <f>IF(J966="","",(J966+N965)*(1+((1+'Retirement Calculator'!$B$57)^(1/12)-1)))</f>
        <v/>
      </c>
      <c r="O966" s="71"/>
      <c r="P966" s="71"/>
      <c r="Q966" s="99"/>
      <c r="R966" s="69" t="e">
        <f t="shared" si="285"/>
        <v>#N/A</v>
      </c>
      <c r="S966" s="12" t="str">
        <f>IF(O966="","",FV((1+'Retirement Calculator'!$B$58)^(1/12)-1,BA966,-O966,,0))</f>
        <v/>
      </c>
      <c r="T966" s="43" t="str">
        <f>IF(P966="","",(P966+T965)*(1+((1+'Retirement Calculator'!$B$58)^(1/12)-1)))</f>
        <v/>
      </c>
      <c r="U966" s="71"/>
      <c r="V966" s="99"/>
      <c r="W966" s="108" t="str">
        <f>IF(U966="","",(U966+W965)*(1+((1+'Retirement Calculator'!$C$65)^(1/12)-1)))</f>
        <v/>
      </c>
      <c r="X966" s="73">
        <f t="shared" si="300"/>
        <v>0</v>
      </c>
      <c r="Y966" s="83" t="str">
        <f>IF(ISERROR(B966),"",SUM($X$5:X966))</f>
        <v/>
      </c>
      <c r="Z966" s="73">
        <f t="shared" si="301"/>
        <v>0</v>
      </c>
      <c r="AA966" s="83" t="str">
        <f>IF(ISERROR(B966),"",IF(Z966=0,NA(),SUM($Z$5:Z966)))</f>
        <v/>
      </c>
      <c r="AB966" s="83">
        <f t="shared" ref="AB966:AB1029" si="302">IF(ISERROR(H966+M966+S966+G966+N966+T966+W966),0,H966+M966+S966+G966+N966+T966+W966)</f>
        <v>0</v>
      </c>
      <c r="AC966" s="83" t="str">
        <f>IF(ISERROR(B966),"",IF(AB966=0,NA(),SUM($AB$5:AB966)))</f>
        <v/>
      </c>
      <c r="AD966" s="68" t="str">
        <f>IF(ISERROR(AI966),"",IF(AG966=AG965+1,AD965*(1+'Retirement Calculator'!$B$6),AD965))</f>
        <v/>
      </c>
      <c r="AE966" s="135"/>
      <c r="AF966" s="83" t="str">
        <f>IF(AE966="","",NPER((1+'Retirement Calculator'!$B$15)/(1+'Retirement Calculator'!$B$14)-1,-12*AE966,AA966,,1))</f>
        <v/>
      </c>
      <c r="AG966" s="129" t="str">
        <f t="shared" si="286"/>
        <v/>
      </c>
      <c r="AH966" s="43" t="e">
        <f t="shared" si="287"/>
        <v>#N/A</v>
      </c>
      <c r="AI966" s="43" t="e">
        <f>IF(AI965&lt;'Retirement Calculator'!$B$68,AI965+1,NA())</f>
        <v>#N/A</v>
      </c>
      <c r="AJ966" s="47" t="str">
        <f>IF(ISERROR(AI966),"",IF(AG966=AG965+1,AJ965*(1+'Retirement Calculator'!$B$67),AJ965))</f>
        <v/>
      </c>
      <c r="AK966" s="43" t="e">
        <f>IF(ISERROR(AJ966),"",FV((1+'Retirement Calculator'!$B$56)^(1/12)-1,AI966,-AJ966,,0))</f>
        <v>#N/A</v>
      </c>
      <c r="AL966" s="47">
        <f>SUM($AJ$5:AJ966)</f>
        <v>15743347.467671828</v>
      </c>
      <c r="AN966" s="43" t="str">
        <f>IF(C966="","",SUM($C$5:C966))</f>
        <v/>
      </c>
      <c r="AP966" s="43" t="str">
        <f t="shared" si="288"/>
        <v/>
      </c>
      <c r="AQ966" s="43" t="e">
        <f t="shared" si="289"/>
        <v>#N/A</v>
      </c>
      <c r="AR966" s="43" t="e">
        <f>IF(AR965&lt;'Retirement Calculator'!$B$68,AR965+1,NA())</f>
        <v>#N/A</v>
      </c>
      <c r="AS966" s="45" t="str">
        <f>IF(ISERROR(AR966),"",IF(AP966=AP965+1,AS965*(1+'Retirement Calculator'!$B$67),AS965))</f>
        <v/>
      </c>
      <c r="AT966" s="43" t="e">
        <f>IF(ISERROR(AS966),"",FV((1+'Retirement Calculator'!$B$57)^(1/12)-1,AR966,-AS966,,0))</f>
        <v>#N/A</v>
      </c>
      <c r="AU966" s="47" t="e">
        <f>SUM($AJ$5:AS966)</f>
        <v>#N/A</v>
      </c>
      <c r="AW966" s="43" t="str">
        <f>IF(I966="","",SUM($I$5:I966))</f>
        <v/>
      </c>
      <c r="AY966" s="43" t="str">
        <f t="shared" si="290"/>
        <v/>
      </c>
      <c r="AZ966" s="43" t="e">
        <f t="shared" si="291"/>
        <v>#N/A</v>
      </c>
      <c r="BA966" s="43" t="e">
        <f>IF(BA965&lt;'Retirement Calculator'!$B$68,BA965+1,NA())</f>
        <v>#N/A</v>
      </c>
      <c r="BB966" s="45" t="str">
        <f>IF(ISERROR(BA966),"",IF(AY966=AY965+1,BB965*(1+'Retirement Calculator'!$B$67),BB965))</f>
        <v/>
      </c>
      <c r="BC966" s="43" t="e">
        <f>IF(ISERROR(BB966),"",FV((1+'Retirement Calculator'!$B$58)^(1/12)-1,BA966,-BB966,,0))</f>
        <v>#N/A</v>
      </c>
      <c r="BD966" s="47" t="e">
        <f>SUM($AJ$5:BB966)</f>
        <v>#N/A</v>
      </c>
      <c r="BF966" s="43" t="str">
        <f>IF(O966="","",SUM($O$5:O966))</f>
        <v/>
      </c>
      <c r="BH966" s="43" t="str">
        <f t="shared" si="292"/>
        <v/>
      </c>
      <c r="BI966" s="43" t="e">
        <f t="shared" si="293"/>
        <v>#N/A</v>
      </c>
      <c r="BJ966" s="43" t="e">
        <f>IF(BJ965&lt;'Retirement Calculator'!$B$68,BJ965+1,NA())</f>
        <v>#N/A</v>
      </c>
      <c r="BM966" s="43" t="str">
        <f t="shared" si="294"/>
        <v/>
      </c>
      <c r="BN966" s="43" t="e">
        <f t="shared" si="295"/>
        <v>#N/A</v>
      </c>
      <c r="BO966" s="43" t="e">
        <f>IF(BO965&lt;'Retirement Calculator'!$B$68,BO965+1,NA())</f>
        <v>#N/A</v>
      </c>
      <c r="BR966" s="43" t="str">
        <f t="shared" si="296"/>
        <v/>
      </c>
      <c r="BS966" s="43" t="e">
        <f t="shared" si="297"/>
        <v>#N/A</v>
      </c>
      <c r="BT966" s="43" t="e">
        <f>IF(BT965&lt;'Retirement Calculator'!$B$68,BT965+1,NA())</f>
        <v>#N/A</v>
      </c>
      <c r="BW966" s="43" t="str">
        <f t="shared" si="298"/>
        <v/>
      </c>
      <c r="BX966" s="43" t="e">
        <f t="shared" si="299"/>
        <v>#N/A</v>
      </c>
      <c r="BY966" s="43" t="e">
        <f>IF(BY965&lt;'Retirement Calculator'!$B$68,BY965+1,NA())</f>
        <v>#N/A</v>
      </c>
    </row>
    <row r="967" spans="1:77">
      <c r="A967" s="44"/>
      <c r="B967" s="12" t="e">
        <f xml:space="preserve"> IF(ISERROR(F967),NA(),AI967)</f>
        <v>#N/A</v>
      </c>
      <c r="C967" s="71"/>
      <c r="D967" s="104"/>
      <c r="E967" s="99"/>
      <c r="F967" s="102" t="e">
        <f t="shared" ref="F967:F1030" si="303">IF(ISERROR(G967+H967),NA(),G967+H967)</f>
        <v>#N/A</v>
      </c>
      <c r="G967" s="103" t="str">
        <f>IF(D967="","",(D967+G966)*(1+((1+'Retirement Calculator'!$B$56)^(1/12)-1)))</f>
        <v/>
      </c>
      <c r="H967" s="55" t="str">
        <f>IF(C967="","",FV((1+'Retirement Calculator'!$B$56)^(1/12)-1,AI967,-C967,,0))</f>
        <v/>
      </c>
      <c r="I967" s="71"/>
      <c r="J967" s="99"/>
      <c r="K967" s="99"/>
      <c r="L967" s="102" t="e">
        <f t="shared" ref="L967:L1030" si="304">IF(ISERROR(M967+N967),NA(),M967+N967)</f>
        <v>#N/A</v>
      </c>
      <c r="M967" s="12" t="str">
        <f>IF(I967="","",FV((1+'Retirement Calculator'!$B$57)^(1/12)-1,AR967,-I967,,0))</f>
        <v/>
      </c>
      <c r="N967" s="12" t="str">
        <f>IF(J967="","",(J967+N966)*(1+((1+'Retirement Calculator'!$B$57)^(1/12)-1)))</f>
        <v/>
      </c>
      <c r="O967" s="71"/>
      <c r="P967" s="71"/>
      <c r="Q967" s="99"/>
      <c r="R967" s="69" t="e">
        <f t="shared" ref="R967:R1030" si="305">IF(ISERROR(S967+T967),NA(),S967+T967)</f>
        <v>#N/A</v>
      </c>
      <c r="S967" s="12" t="str">
        <f>IF(O967="","",FV((1+'Retirement Calculator'!$B$58)^(1/12)-1,BA967,-O967,,0))</f>
        <v/>
      </c>
      <c r="T967" s="43" t="str">
        <f>IF(P967="","",(P967+T966)*(1+((1+'Retirement Calculator'!$B$58)^(1/12)-1)))</f>
        <v/>
      </c>
      <c r="U967" s="71"/>
      <c r="V967" s="99"/>
      <c r="W967" s="108" t="str">
        <f>IF(U967="","",(U967+W966)*(1+((1+'Retirement Calculator'!$C$65)^(1/12)-1)))</f>
        <v/>
      </c>
      <c r="X967" s="73">
        <f t="shared" si="300"/>
        <v>0</v>
      </c>
      <c r="Y967" s="83" t="str">
        <f>IF(ISERROR(B967),"",SUM($X$5:X967))</f>
        <v/>
      </c>
      <c r="Z967" s="73">
        <f t="shared" si="301"/>
        <v>0</v>
      </c>
      <c r="AA967" s="83" t="str">
        <f>IF(ISERROR(B967),"",IF(Z967=0,NA(),SUM($Z$5:Z967)))</f>
        <v/>
      </c>
      <c r="AB967" s="83">
        <f t="shared" si="302"/>
        <v>0</v>
      </c>
      <c r="AC967" s="83" t="str">
        <f>IF(ISERROR(B967),"",IF(AB967=0,NA(),SUM($AB$5:AB967)))</f>
        <v/>
      </c>
      <c r="AD967" s="68" t="str">
        <f>IF(ISERROR(AI967),"",IF(AG967=AG966+1,AD966*(1+'Retirement Calculator'!$B$6),AD966))</f>
        <v/>
      </c>
      <c r="AE967" s="135"/>
      <c r="AF967" s="83" t="str">
        <f>IF(AE967="","",NPER((1+'Retirement Calculator'!$B$15)/(1+'Retirement Calculator'!$B$14)-1,-12*AE967,AA967,,1))</f>
        <v/>
      </c>
      <c r="AG967" s="129" t="str">
        <f t="shared" ref="AG967:AG1030" si="306">IF(ISERROR(AI967),"",IF(INT(AI966/12)-(AI966/12)=0,AG966+1,AG966))</f>
        <v/>
      </c>
      <c r="AH967" s="43" t="e">
        <f t="shared" ref="AH967:AH1030" si="307">AI967</f>
        <v>#N/A</v>
      </c>
      <c r="AI967" s="43" t="e">
        <f>IF(AI966&lt;'Retirement Calculator'!$B$68,AI966+1,NA())</f>
        <v>#N/A</v>
      </c>
      <c r="AJ967" s="47" t="str">
        <f>IF(ISERROR(AI967),"",IF(AG967=AG966+1,AJ966*(1+'Retirement Calculator'!$B$67),AJ966))</f>
        <v/>
      </c>
      <c r="AK967" s="43" t="e">
        <f>IF(ISERROR(AJ967),"",FV((1+'Retirement Calculator'!$B$56)^(1/12)-1,AI967,-AJ967,,0))</f>
        <v>#N/A</v>
      </c>
      <c r="AL967" s="47">
        <f>SUM($AJ$5:AJ967)</f>
        <v>15743347.467671828</v>
      </c>
      <c r="AN967" s="43" t="str">
        <f>IF(C967="","",SUM($C$5:C967))</f>
        <v/>
      </c>
      <c r="AP967" s="43" t="str">
        <f t="shared" ref="AP967:AP1030" si="308">IF(ISERROR(AR967),"",IF(INT(AR966/12)-(AR966/12)=0,AP966+1,AP966))</f>
        <v/>
      </c>
      <c r="AQ967" s="43" t="e">
        <f t="shared" ref="AQ967:AQ1030" si="309">AR967</f>
        <v>#N/A</v>
      </c>
      <c r="AR967" s="43" t="e">
        <f>IF(AR966&lt;'Retirement Calculator'!$B$68,AR966+1,NA())</f>
        <v>#N/A</v>
      </c>
      <c r="AS967" s="45" t="str">
        <f>IF(ISERROR(AR967),"",IF(AP967=AP966+1,AS966*(1+'Retirement Calculator'!$B$67),AS966))</f>
        <v/>
      </c>
      <c r="AT967" s="43" t="e">
        <f>IF(ISERROR(AS967),"",FV((1+'Retirement Calculator'!$B$57)^(1/12)-1,AR967,-AS967,,0))</f>
        <v>#N/A</v>
      </c>
      <c r="AU967" s="47" t="e">
        <f>SUM($AJ$5:AS967)</f>
        <v>#N/A</v>
      </c>
      <c r="AW967" s="43" t="str">
        <f>IF(I967="","",SUM($I$5:I967))</f>
        <v/>
      </c>
      <c r="AY967" s="43" t="str">
        <f t="shared" ref="AY967:AY1030" si="310">IF(ISERROR(BA967),"",IF(INT(BA966/12)-(BA966/12)=0,AY966+1,AY966))</f>
        <v/>
      </c>
      <c r="AZ967" s="43" t="e">
        <f t="shared" ref="AZ967:AZ1030" si="311">BA967</f>
        <v>#N/A</v>
      </c>
      <c r="BA967" s="43" t="e">
        <f>IF(BA966&lt;'Retirement Calculator'!$B$68,BA966+1,NA())</f>
        <v>#N/A</v>
      </c>
      <c r="BB967" s="45" t="str">
        <f>IF(ISERROR(BA967),"",IF(AY967=AY966+1,BB966*(1+'Retirement Calculator'!$B$67),BB966))</f>
        <v/>
      </c>
      <c r="BC967" s="43" t="e">
        <f>IF(ISERROR(BB967),"",FV((1+'Retirement Calculator'!$B$58)^(1/12)-1,BA967,-BB967,,0))</f>
        <v>#N/A</v>
      </c>
      <c r="BD967" s="47" t="e">
        <f>SUM($AJ$5:BB967)</f>
        <v>#N/A</v>
      </c>
      <c r="BF967" s="43" t="str">
        <f>IF(O967="","",SUM($O$5:O967))</f>
        <v/>
      </c>
      <c r="BH967" s="43" t="str">
        <f t="shared" ref="BH967:BH1030" si="312">IF(ISERROR(BJ967),"",IF(INT(BJ966/12)-(BJ966/12)=0,BH966+1,BH966))</f>
        <v/>
      </c>
      <c r="BI967" s="43" t="e">
        <f t="shared" ref="BI967:BI1030" si="313">BJ967</f>
        <v>#N/A</v>
      </c>
      <c r="BJ967" s="43" t="e">
        <f>IF(BJ966&lt;'Retirement Calculator'!$B$68,BJ966+1,NA())</f>
        <v>#N/A</v>
      </c>
      <c r="BM967" s="43" t="str">
        <f t="shared" ref="BM967:BM1030" si="314">IF(ISERROR(BO967),"",IF(INT(BO966/12)-(BO966/12)=0,BM966+1,BM966))</f>
        <v/>
      </c>
      <c r="BN967" s="43" t="e">
        <f t="shared" ref="BN967:BN1030" si="315">BO967</f>
        <v>#N/A</v>
      </c>
      <c r="BO967" s="43" t="e">
        <f>IF(BO966&lt;'Retirement Calculator'!$B$68,BO966+1,NA())</f>
        <v>#N/A</v>
      </c>
      <c r="BR967" s="43" t="str">
        <f t="shared" ref="BR967:BR1030" si="316">IF(ISERROR(BT967),"",IF(INT(BT966/12)-(BT966/12)=0,BR966+1,BR966))</f>
        <v/>
      </c>
      <c r="BS967" s="43" t="e">
        <f t="shared" ref="BS967:BS1030" si="317">BT967</f>
        <v>#N/A</v>
      </c>
      <c r="BT967" s="43" t="e">
        <f>IF(BT966&lt;'Retirement Calculator'!$B$68,BT966+1,NA())</f>
        <v>#N/A</v>
      </c>
      <c r="BW967" s="43" t="str">
        <f t="shared" ref="BW967:BW1030" si="318">IF(ISERROR(BY967),"",IF(INT(BY966/12)-(BY966/12)=0,BW966+1,BW966))</f>
        <v/>
      </c>
      <c r="BX967" s="43" t="e">
        <f t="shared" ref="BX967:BX1030" si="319">BY967</f>
        <v>#N/A</v>
      </c>
      <c r="BY967" s="43" t="e">
        <f>IF(BY966&lt;'Retirement Calculator'!$B$68,BY966+1,NA())</f>
        <v>#N/A</v>
      </c>
    </row>
    <row r="968" spans="1:77">
      <c r="A968" s="44"/>
      <c r="B968" s="12" t="e">
        <f xml:space="preserve"> IF(ISERROR(F968),NA(),AI968)</f>
        <v>#N/A</v>
      </c>
      <c r="C968" s="71"/>
      <c r="D968" s="104"/>
      <c r="E968" s="99"/>
      <c r="F968" s="102" t="e">
        <f t="shared" si="303"/>
        <v>#N/A</v>
      </c>
      <c r="G968" s="103" t="str">
        <f>IF(D968="","",(D968+G967)*(1+((1+'Retirement Calculator'!$B$56)^(1/12)-1)))</f>
        <v/>
      </c>
      <c r="H968" s="55" t="str">
        <f>IF(C968="","",FV((1+'Retirement Calculator'!$B$56)^(1/12)-1,AI968,-C968,,0))</f>
        <v/>
      </c>
      <c r="I968" s="71"/>
      <c r="J968" s="99"/>
      <c r="K968" s="99"/>
      <c r="L968" s="102" t="e">
        <f t="shared" si="304"/>
        <v>#N/A</v>
      </c>
      <c r="M968" s="12" t="str">
        <f>IF(I968="","",FV((1+'Retirement Calculator'!$B$57)^(1/12)-1,AR968,-I968,,0))</f>
        <v/>
      </c>
      <c r="N968" s="12" t="str">
        <f>IF(J968="","",(J968+N967)*(1+((1+'Retirement Calculator'!$B$57)^(1/12)-1)))</f>
        <v/>
      </c>
      <c r="O968" s="71"/>
      <c r="P968" s="71"/>
      <c r="Q968" s="99"/>
      <c r="R968" s="69" t="e">
        <f t="shared" si="305"/>
        <v>#N/A</v>
      </c>
      <c r="S968" s="12" t="str">
        <f>IF(O968="","",FV((1+'Retirement Calculator'!$B$58)^(1/12)-1,BA968,-O968,,0))</f>
        <v/>
      </c>
      <c r="T968" s="43" t="str">
        <f>IF(P968="","",(P968+T967)*(1+((1+'Retirement Calculator'!$B$58)^(1/12)-1)))</f>
        <v/>
      </c>
      <c r="U968" s="71"/>
      <c r="V968" s="99"/>
      <c r="W968" s="108" t="str">
        <f>IF(U968="","",(U968+W967)*(1+((1+'Retirement Calculator'!$C$65)^(1/12)-1)))</f>
        <v/>
      </c>
      <c r="X968" s="73">
        <f t="shared" si="300"/>
        <v>0</v>
      </c>
      <c r="Y968" s="83" t="str">
        <f>IF(ISERROR(B968),"",SUM($X$5:X968))</f>
        <v/>
      </c>
      <c r="Z968" s="73">
        <f t="shared" si="301"/>
        <v>0</v>
      </c>
      <c r="AA968" s="83" t="str">
        <f>IF(ISERROR(B968),"",IF(Z968=0,NA(),SUM($Z$5:Z968)))</f>
        <v/>
      </c>
      <c r="AB968" s="83">
        <f t="shared" si="302"/>
        <v>0</v>
      </c>
      <c r="AC968" s="83" t="str">
        <f>IF(ISERROR(B968),"",IF(AB968=0,NA(),SUM($AB$5:AB968)))</f>
        <v/>
      </c>
      <c r="AD968" s="68" t="str">
        <f>IF(ISERROR(AI968),"",IF(AG968=AG967+1,AD967*(1+'Retirement Calculator'!$B$6),AD967))</f>
        <v/>
      </c>
      <c r="AE968" s="135"/>
      <c r="AF968" s="83" t="str">
        <f>IF(AE968="","",NPER((1+'Retirement Calculator'!$B$15)/(1+'Retirement Calculator'!$B$14)-1,-12*AE968,AA968,,1))</f>
        <v/>
      </c>
      <c r="AG968" s="129" t="str">
        <f t="shared" si="306"/>
        <v/>
      </c>
      <c r="AH968" s="43" t="e">
        <f t="shared" si="307"/>
        <v>#N/A</v>
      </c>
      <c r="AI968" s="43" t="e">
        <f>IF(AI967&lt;'Retirement Calculator'!$B$68,AI967+1,NA())</f>
        <v>#N/A</v>
      </c>
      <c r="AJ968" s="47" t="str">
        <f>IF(ISERROR(AI968),"",IF(AG968=AG967+1,AJ967*(1+'Retirement Calculator'!$B$67),AJ967))</f>
        <v/>
      </c>
      <c r="AK968" s="43" t="e">
        <f>IF(ISERROR(AJ968),"",FV((1+'Retirement Calculator'!$B$56)^(1/12)-1,AI968,-AJ968,,0))</f>
        <v>#N/A</v>
      </c>
      <c r="AL968" s="47">
        <f>SUM($AJ$5:AJ968)</f>
        <v>15743347.467671828</v>
      </c>
      <c r="AN968" s="43" t="str">
        <f>IF(C968="","",SUM($C$5:C968))</f>
        <v/>
      </c>
      <c r="AP968" s="43" t="str">
        <f t="shared" si="308"/>
        <v/>
      </c>
      <c r="AQ968" s="43" t="e">
        <f t="shared" si="309"/>
        <v>#N/A</v>
      </c>
      <c r="AR968" s="43" t="e">
        <f>IF(AR967&lt;'Retirement Calculator'!$B$68,AR967+1,NA())</f>
        <v>#N/A</v>
      </c>
      <c r="AS968" s="45" t="str">
        <f>IF(ISERROR(AR968),"",IF(AP968=AP967+1,AS967*(1+'Retirement Calculator'!$B$67),AS967))</f>
        <v/>
      </c>
      <c r="AT968" s="43" t="e">
        <f>IF(ISERROR(AS968),"",FV((1+'Retirement Calculator'!$B$57)^(1/12)-1,AR968,-AS968,,0))</f>
        <v>#N/A</v>
      </c>
      <c r="AU968" s="47" t="e">
        <f>SUM($AJ$5:AS968)</f>
        <v>#N/A</v>
      </c>
      <c r="AW968" s="43" t="str">
        <f>IF(I968="","",SUM($I$5:I968))</f>
        <v/>
      </c>
      <c r="AY968" s="43" t="str">
        <f t="shared" si="310"/>
        <v/>
      </c>
      <c r="AZ968" s="43" t="e">
        <f t="shared" si="311"/>
        <v>#N/A</v>
      </c>
      <c r="BA968" s="43" t="e">
        <f>IF(BA967&lt;'Retirement Calculator'!$B$68,BA967+1,NA())</f>
        <v>#N/A</v>
      </c>
      <c r="BB968" s="45" t="str">
        <f>IF(ISERROR(BA968),"",IF(AY968=AY967+1,BB967*(1+'Retirement Calculator'!$B$67),BB967))</f>
        <v/>
      </c>
      <c r="BC968" s="43" t="e">
        <f>IF(ISERROR(BB968),"",FV((1+'Retirement Calculator'!$B$58)^(1/12)-1,BA968,-BB968,,0))</f>
        <v>#N/A</v>
      </c>
      <c r="BD968" s="47" t="e">
        <f>SUM($AJ$5:BB968)</f>
        <v>#N/A</v>
      </c>
      <c r="BF968" s="43" t="str">
        <f>IF(O968="","",SUM($O$5:O968))</f>
        <v/>
      </c>
      <c r="BH968" s="43" t="str">
        <f t="shared" si="312"/>
        <v/>
      </c>
      <c r="BI968" s="43" t="e">
        <f t="shared" si="313"/>
        <v>#N/A</v>
      </c>
      <c r="BJ968" s="43" t="e">
        <f>IF(BJ967&lt;'Retirement Calculator'!$B$68,BJ967+1,NA())</f>
        <v>#N/A</v>
      </c>
      <c r="BM968" s="43" t="str">
        <f t="shared" si="314"/>
        <v/>
      </c>
      <c r="BN968" s="43" t="e">
        <f t="shared" si="315"/>
        <v>#N/A</v>
      </c>
      <c r="BO968" s="43" t="e">
        <f>IF(BO967&lt;'Retirement Calculator'!$B$68,BO967+1,NA())</f>
        <v>#N/A</v>
      </c>
      <c r="BR968" s="43" t="str">
        <f t="shared" si="316"/>
        <v/>
      </c>
      <c r="BS968" s="43" t="e">
        <f t="shared" si="317"/>
        <v>#N/A</v>
      </c>
      <c r="BT968" s="43" t="e">
        <f>IF(BT967&lt;'Retirement Calculator'!$B$68,BT967+1,NA())</f>
        <v>#N/A</v>
      </c>
      <c r="BW968" s="43" t="str">
        <f t="shared" si="318"/>
        <v/>
      </c>
      <c r="BX968" s="43" t="e">
        <f t="shared" si="319"/>
        <v>#N/A</v>
      </c>
      <c r="BY968" s="43" t="e">
        <f>IF(BY967&lt;'Retirement Calculator'!$B$68,BY967+1,NA())</f>
        <v>#N/A</v>
      </c>
    </row>
    <row r="969" spans="1:77">
      <c r="A969" s="44"/>
      <c r="B969" s="12" t="e">
        <f xml:space="preserve"> IF(ISERROR(F969),NA(),AI969)</f>
        <v>#N/A</v>
      </c>
      <c r="C969" s="71"/>
      <c r="D969" s="104"/>
      <c r="E969" s="99"/>
      <c r="F969" s="102" t="e">
        <f t="shared" si="303"/>
        <v>#N/A</v>
      </c>
      <c r="G969" s="103" t="str">
        <f>IF(D969="","",(D969+G968)*(1+((1+'Retirement Calculator'!$B$56)^(1/12)-1)))</f>
        <v/>
      </c>
      <c r="H969" s="55" t="str">
        <f>IF(C969="","",FV((1+'Retirement Calculator'!$B$56)^(1/12)-1,AI969,-C969,,0))</f>
        <v/>
      </c>
      <c r="I969" s="71"/>
      <c r="J969" s="99"/>
      <c r="K969" s="99"/>
      <c r="L969" s="102" t="e">
        <f t="shared" si="304"/>
        <v>#N/A</v>
      </c>
      <c r="M969" s="12" t="str">
        <f>IF(I969="","",FV((1+'Retirement Calculator'!$B$57)^(1/12)-1,AR969,-I969,,0))</f>
        <v/>
      </c>
      <c r="N969" s="12" t="str">
        <f>IF(J969="","",(J969+N968)*(1+((1+'Retirement Calculator'!$B$57)^(1/12)-1)))</f>
        <v/>
      </c>
      <c r="O969" s="71"/>
      <c r="P969" s="71"/>
      <c r="Q969" s="99"/>
      <c r="R969" s="69" t="e">
        <f t="shared" si="305"/>
        <v>#N/A</v>
      </c>
      <c r="S969" s="12" t="str">
        <f>IF(O969="","",FV((1+'Retirement Calculator'!$B$58)^(1/12)-1,BA969,-O969,,0))</f>
        <v/>
      </c>
      <c r="T969" s="43" t="str">
        <f>IF(P969="","",(P969+T968)*(1+((1+'Retirement Calculator'!$B$58)^(1/12)-1)))</f>
        <v/>
      </c>
      <c r="U969" s="71"/>
      <c r="V969" s="99"/>
      <c r="W969" s="108" t="str">
        <f>IF(U969="","",(U969+W968)*(1+((1+'Retirement Calculator'!$C$65)^(1/12)-1)))</f>
        <v/>
      </c>
      <c r="X969" s="73">
        <f t="shared" si="300"/>
        <v>0</v>
      </c>
      <c r="Y969" s="83" t="str">
        <f>IF(ISERROR(B969),"",SUM($X$5:X969))</f>
        <v/>
      </c>
      <c r="Z969" s="73">
        <f t="shared" si="301"/>
        <v>0</v>
      </c>
      <c r="AA969" s="83" t="str">
        <f>IF(ISERROR(B969),"",IF(Z969=0,NA(),SUM($Z$5:Z969)))</f>
        <v/>
      </c>
      <c r="AB969" s="83">
        <f t="shared" si="302"/>
        <v>0</v>
      </c>
      <c r="AC969" s="83" t="str">
        <f>IF(ISERROR(B969),"",IF(AB969=0,NA(),SUM($AB$5:AB969)))</f>
        <v/>
      </c>
      <c r="AD969" s="68" t="str">
        <f>IF(ISERROR(AI969),"",IF(AG969=AG968+1,AD968*(1+'Retirement Calculator'!$B$6),AD968))</f>
        <v/>
      </c>
      <c r="AE969" s="135"/>
      <c r="AF969" s="83" t="str">
        <f>IF(AE969="","",NPER((1+'Retirement Calculator'!$B$15)/(1+'Retirement Calculator'!$B$14)-1,-12*AE969,AA969,,1))</f>
        <v/>
      </c>
      <c r="AG969" s="129" t="str">
        <f t="shared" si="306"/>
        <v/>
      </c>
      <c r="AH969" s="43" t="e">
        <f t="shared" si="307"/>
        <v>#N/A</v>
      </c>
      <c r="AI969" s="43" t="e">
        <f>IF(AI968&lt;'Retirement Calculator'!$B$68,AI968+1,NA())</f>
        <v>#N/A</v>
      </c>
      <c r="AJ969" s="47" t="str">
        <f>IF(ISERROR(AI969),"",IF(AG969=AG968+1,AJ968*(1+'Retirement Calculator'!$B$67),AJ968))</f>
        <v/>
      </c>
      <c r="AK969" s="43" t="e">
        <f>IF(ISERROR(AJ969),"",FV((1+'Retirement Calculator'!$B$56)^(1/12)-1,AI969,-AJ969,,0))</f>
        <v>#N/A</v>
      </c>
      <c r="AL969" s="47">
        <f>SUM($AJ$5:AJ969)</f>
        <v>15743347.467671828</v>
      </c>
      <c r="AN969" s="43" t="str">
        <f>IF(C969="","",SUM($C$5:C969))</f>
        <v/>
      </c>
      <c r="AP969" s="43" t="str">
        <f t="shared" si="308"/>
        <v/>
      </c>
      <c r="AQ969" s="43" t="e">
        <f t="shared" si="309"/>
        <v>#N/A</v>
      </c>
      <c r="AR969" s="43" t="e">
        <f>IF(AR968&lt;'Retirement Calculator'!$B$68,AR968+1,NA())</f>
        <v>#N/A</v>
      </c>
      <c r="AS969" s="45" t="str">
        <f>IF(ISERROR(AR969),"",IF(AP969=AP968+1,AS968*(1+'Retirement Calculator'!$B$67),AS968))</f>
        <v/>
      </c>
      <c r="AT969" s="43" t="e">
        <f>IF(ISERROR(AS969),"",FV((1+'Retirement Calculator'!$B$57)^(1/12)-1,AR969,-AS969,,0))</f>
        <v>#N/A</v>
      </c>
      <c r="AU969" s="47" t="e">
        <f>SUM($AJ$5:AS969)</f>
        <v>#N/A</v>
      </c>
      <c r="AW969" s="43" t="str">
        <f>IF(I969="","",SUM($I$5:I969))</f>
        <v/>
      </c>
      <c r="AY969" s="43" t="str">
        <f t="shared" si="310"/>
        <v/>
      </c>
      <c r="AZ969" s="43" t="e">
        <f t="shared" si="311"/>
        <v>#N/A</v>
      </c>
      <c r="BA969" s="43" t="e">
        <f>IF(BA968&lt;'Retirement Calculator'!$B$68,BA968+1,NA())</f>
        <v>#N/A</v>
      </c>
      <c r="BB969" s="45" t="str">
        <f>IF(ISERROR(BA969),"",IF(AY969=AY968+1,BB968*(1+'Retirement Calculator'!$B$67),BB968))</f>
        <v/>
      </c>
      <c r="BC969" s="43" t="e">
        <f>IF(ISERROR(BB969),"",FV((1+'Retirement Calculator'!$B$58)^(1/12)-1,BA969,-BB969,,0))</f>
        <v>#N/A</v>
      </c>
      <c r="BD969" s="47" t="e">
        <f>SUM($AJ$5:BB969)</f>
        <v>#N/A</v>
      </c>
      <c r="BF969" s="43" t="str">
        <f>IF(O969="","",SUM($O$5:O969))</f>
        <v/>
      </c>
      <c r="BH969" s="43" t="str">
        <f t="shared" si="312"/>
        <v/>
      </c>
      <c r="BI969" s="43" t="e">
        <f t="shared" si="313"/>
        <v>#N/A</v>
      </c>
      <c r="BJ969" s="43" t="e">
        <f>IF(BJ968&lt;'Retirement Calculator'!$B$68,BJ968+1,NA())</f>
        <v>#N/A</v>
      </c>
      <c r="BM969" s="43" t="str">
        <f t="shared" si="314"/>
        <v/>
      </c>
      <c r="BN969" s="43" t="e">
        <f t="shared" si="315"/>
        <v>#N/A</v>
      </c>
      <c r="BO969" s="43" t="e">
        <f>IF(BO968&lt;'Retirement Calculator'!$B$68,BO968+1,NA())</f>
        <v>#N/A</v>
      </c>
      <c r="BR969" s="43" t="str">
        <f t="shared" si="316"/>
        <v/>
      </c>
      <c r="BS969" s="43" t="e">
        <f t="shared" si="317"/>
        <v>#N/A</v>
      </c>
      <c r="BT969" s="43" t="e">
        <f>IF(BT968&lt;'Retirement Calculator'!$B$68,BT968+1,NA())</f>
        <v>#N/A</v>
      </c>
      <c r="BW969" s="43" t="str">
        <f t="shared" si="318"/>
        <v/>
      </c>
      <c r="BX969" s="43" t="e">
        <f t="shared" si="319"/>
        <v>#N/A</v>
      </c>
      <c r="BY969" s="43" t="e">
        <f>IF(BY968&lt;'Retirement Calculator'!$B$68,BY968+1,NA())</f>
        <v>#N/A</v>
      </c>
    </row>
    <row r="970" spans="1:77">
      <c r="A970" s="44"/>
      <c r="B970" s="12" t="e">
        <f xml:space="preserve"> IF(ISERROR(F970),NA(),AI970)</f>
        <v>#N/A</v>
      </c>
      <c r="C970" s="71"/>
      <c r="D970" s="104"/>
      <c r="E970" s="99"/>
      <c r="F970" s="102" t="e">
        <f t="shared" si="303"/>
        <v>#N/A</v>
      </c>
      <c r="G970" s="103" t="str">
        <f>IF(D970="","",(D970+G969)*(1+((1+'Retirement Calculator'!$B$56)^(1/12)-1)))</f>
        <v/>
      </c>
      <c r="H970" s="55" t="str">
        <f>IF(C970="","",FV((1+'Retirement Calculator'!$B$56)^(1/12)-1,AI970,-C970,,0))</f>
        <v/>
      </c>
      <c r="I970" s="71"/>
      <c r="J970" s="99"/>
      <c r="K970" s="99"/>
      <c r="L970" s="102" t="e">
        <f t="shared" si="304"/>
        <v>#N/A</v>
      </c>
      <c r="M970" s="12" t="str">
        <f>IF(I970="","",FV((1+'Retirement Calculator'!$B$57)^(1/12)-1,AR970,-I970,,0))</f>
        <v/>
      </c>
      <c r="N970" s="12" t="str">
        <f>IF(J970="","",(J970+N969)*(1+((1+'Retirement Calculator'!$B$57)^(1/12)-1)))</f>
        <v/>
      </c>
      <c r="O970" s="71"/>
      <c r="P970" s="71"/>
      <c r="Q970" s="99"/>
      <c r="R970" s="69" t="e">
        <f t="shared" si="305"/>
        <v>#N/A</v>
      </c>
      <c r="S970" s="12" t="str">
        <f>IF(O970="","",FV((1+'Retirement Calculator'!$B$58)^(1/12)-1,BA970,-O970,,0))</f>
        <v/>
      </c>
      <c r="T970" s="43" t="str">
        <f>IF(P970="","",(P970+T969)*(1+((1+'Retirement Calculator'!$B$58)^(1/12)-1)))</f>
        <v/>
      </c>
      <c r="U970" s="71"/>
      <c r="V970" s="99"/>
      <c r="W970" s="108" t="str">
        <f>IF(U970="","",(U970+W969)*(1+((1+'Retirement Calculator'!$C$65)^(1/12)-1)))</f>
        <v/>
      </c>
      <c r="X970" s="73">
        <f t="shared" si="300"/>
        <v>0</v>
      </c>
      <c r="Y970" s="83" t="str">
        <f>IF(ISERROR(B970),"",SUM($X$5:X970))</f>
        <v/>
      </c>
      <c r="Z970" s="73">
        <f t="shared" si="301"/>
        <v>0</v>
      </c>
      <c r="AA970" s="83" t="str">
        <f>IF(ISERROR(B970),"",IF(Z970=0,NA(),SUM($Z$5:Z970)))</f>
        <v/>
      </c>
      <c r="AB970" s="83">
        <f t="shared" si="302"/>
        <v>0</v>
      </c>
      <c r="AC970" s="83" t="str">
        <f>IF(ISERROR(B970),"",IF(AB970=0,NA(),SUM($AB$5:AB970)))</f>
        <v/>
      </c>
      <c r="AD970" s="68" t="str">
        <f>IF(ISERROR(AI970),"",IF(AG970=AG969+1,AD969*(1+'Retirement Calculator'!$B$6),AD969))</f>
        <v/>
      </c>
      <c r="AE970" s="135"/>
      <c r="AF970" s="83" t="str">
        <f>IF(AE970="","",NPER((1+'Retirement Calculator'!$B$15)/(1+'Retirement Calculator'!$B$14)-1,-12*AE970,AA970,,1))</f>
        <v/>
      </c>
      <c r="AG970" s="129" t="str">
        <f t="shared" si="306"/>
        <v/>
      </c>
      <c r="AH970" s="43" t="e">
        <f t="shared" si="307"/>
        <v>#N/A</v>
      </c>
      <c r="AI970" s="43" t="e">
        <f>IF(AI969&lt;'Retirement Calculator'!$B$68,AI969+1,NA())</f>
        <v>#N/A</v>
      </c>
      <c r="AJ970" s="47" t="str">
        <f>IF(ISERROR(AI970),"",IF(AG970=AG969+1,AJ969*(1+'Retirement Calculator'!$B$67),AJ969))</f>
        <v/>
      </c>
      <c r="AK970" s="43" t="e">
        <f>IF(ISERROR(AJ970),"",FV((1+'Retirement Calculator'!$B$56)^(1/12)-1,AI970,-AJ970,,0))</f>
        <v>#N/A</v>
      </c>
      <c r="AL970" s="47">
        <f>SUM($AJ$5:AJ970)</f>
        <v>15743347.467671828</v>
      </c>
      <c r="AN970" s="43" t="str">
        <f>IF(C970="","",SUM($C$5:C970))</f>
        <v/>
      </c>
      <c r="AP970" s="43" t="str">
        <f t="shared" si="308"/>
        <v/>
      </c>
      <c r="AQ970" s="43" t="e">
        <f t="shared" si="309"/>
        <v>#N/A</v>
      </c>
      <c r="AR970" s="43" t="e">
        <f>IF(AR969&lt;'Retirement Calculator'!$B$68,AR969+1,NA())</f>
        <v>#N/A</v>
      </c>
      <c r="AS970" s="45" t="str">
        <f>IF(ISERROR(AR970),"",IF(AP970=AP969+1,AS969*(1+'Retirement Calculator'!$B$67),AS969))</f>
        <v/>
      </c>
      <c r="AT970" s="43" t="e">
        <f>IF(ISERROR(AS970),"",FV((1+'Retirement Calculator'!$B$57)^(1/12)-1,AR970,-AS970,,0))</f>
        <v>#N/A</v>
      </c>
      <c r="AU970" s="47" t="e">
        <f>SUM($AJ$5:AS970)</f>
        <v>#N/A</v>
      </c>
      <c r="AW970" s="43" t="str">
        <f>IF(I970="","",SUM($I$5:I970))</f>
        <v/>
      </c>
      <c r="AY970" s="43" t="str">
        <f t="shared" si="310"/>
        <v/>
      </c>
      <c r="AZ970" s="43" t="e">
        <f t="shared" si="311"/>
        <v>#N/A</v>
      </c>
      <c r="BA970" s="43" t="e">
        <f>IF(BA969&lt;'Retirement Calculator'!$B$68,BA969+1,NA())</f>
        <v>#N/A</v>
      </c>
      <c r="BB970" s="45" t="str">
        <f>IF(ISERROR(BA970),"",IF(AY970=AY969+1,BB969*(1+'Retirement Calculator'!$B$67),BB969))</f>
        <v/>
      </c>
      <c r="BC970" s="43" t="e">
        <f>IF(ISERROR(BB970),"",FV((1+'Retirement Calculator'!$B$58)^(1/12)-1,BA970,-BB970,,0))</f>
        <v>#N/A</v>
      </c>
      <c r="BD970" s="47" t="e">
        <f>SUM($AJ$5:BB970)</f>
        <v>#N/A</v>
      </c>
      <c r="BF970" s="43" t="str">
        <f>IF(O970="","",SUM($O$5:O970))</f>
        <v/>
      </c>
      <c r="BH970" s="43" t="str">
        <f t="shared" si="312"/>
        <v/>
      </c>
      <c r="BI970" s="43" t="e">
        <f t="shared" si="313"/>
        <v>#N/A</v>
      </c>
      <c r="BJ970" s="43" t="e">
        <f>IF(BJ969&lt;'Retirement Calculator'!$B$68,BJ969+1,NA())</f>
        <v>#N/A</v>
      </c>
      <c r="BM970" s="43" t="str">
        <f t="shared" si="314"/>
        <v/>
      </c>
      <c r="BN970" s="43" t="e">
        <f t="shared" si="315"/>
        <v>#N/A</v>
      </c>
      <c r="BO970" s="43" t="e">
        <f>IF(BO969&lt;'Retirement Calculator'!$B$68,BO969+1,NA())</f>
        <v>#N/A</v>
      </c>
      <c r="BR970" s="43" t="str">
        <f t="shared" si="316"/>
        <v/>
      </c>
      <c r="BS970" s="43" t="e">
        <f t="shared" si="317"/>
        <v>#N/A</v>
      </c>
      <c r="BT970" s="43" t="e">
        <f>IF(BT969&lt;'Retirement Calculator'!$B$68,BT969+1,NA())</f>
        <v>#N/A</v>
      </c>
      <c r="BW970" s="43" t="str">
        <f t="shared" si="318"/>
        <v/>
      </c>
      <c r="BX970" s="43" t="e">
        <f t="shared" si="319"/>
        <v>#N/A</v>
      </c>
      <c r="BY970" s="43" t="e">
        <f>IF(BY969&lt;'Retirement Calculator'!$B$68,BY969+1,NA())</f>
        <v>#N/A</v>
      </c>
    </row>
    <row r="971" spans="1:77">
      <c r="A971" s="44"/>
      <c r="B971" s="12" t="e">
        <f xml:space="preserve"> IF(ISERROR(F971),NA(),AI971)</f>
        <v>#N/A</v>
      </c>
      <c r="C971" s="71"/>
      <c r="D971" s="104"/>
      <c r="E971" s="99"/>
      <c r="F971" s="102" t="e">
        <f t="shared" si="303"/>
        <v>#N/A</v>
      </c>
      <c r="G971" s="103" t="str">
        <f>IF(D971="","",(D971+G970)*(1+((1+'Retirement Calculator'!$B$56)^(1/12)-1)))</f>
        <v/>
      </c>
      <c r="H971" s="55" t="str">
        <f>IF(C971="","",FV((1+'Retirement Calculator'!$B$56)^(1/12)-1,AI971,-C971,,0))</f>
        <v/>
      </c>
      <c r="I971" s="71"/>
      <c r="J971" s="99"/>
      <c r="K971" s="99"/>
      <c r="L971" s="102" t="e">
        <f t="shared" si="304"/>
        <v>#N/A</v>
      </c>
      <c r="M971" s="12" t="str">
        <f>IF(I971="","",FV((1+'Retirement Calculator'!$B$57)^(1/12)-1,AR971,-I971,,0))</f>
        <v/>
      </c>
      <c r="N971" s="12" t="str">
        <f>IF(J971="","",(J971+N970)*(1+((1+'Retirement Calculator'!$B$57)^(1/12)-1)))</f>
        <v/>
      </c>
      <c r="O971" s="71"/>
      <c r="P971" s="71"/>
      <c r="Q971" s="99"/>
      <c r="R971" s="69" t="e">
        <f t="shared" si="305"/>
        <v>#N/A</v>
      </c>
      <c r="S971" s="12" t="str">
        <f>IF(O971="","",FV((1+'Retirement Calculator'!$B$58)^(1/12)-1,BA971,-O971,,0))</f>
        <v/>
      </c>
      <c r="T971" s="43" t="str">
        <f>IF(P971="","",(P971+T970)*(1+((1+'Retirement Calculator'!$B$58)^(1/12)-1)))</f>
        <v/>
      </c>
      <c r="U971" s="71"/>
      <c r="V971" s="99"/>
      <c r="W971" s="108" t="str">
        <f>IF(U971="","",(U971+W970)*(1+((1+'Retirement Calculator'!$C$65)^(1/12)-1)))</f>
        <v/>
      </c>
      <c r="X971" s="73">
        <f t="shared" si="300"/>
        <v>0</v>
      </c>
      <c r="Y971" s="83" t="str">
        <f>IF(ISERROR(B971),"",SUM($X$5:X971))</f>
        <v/>
      </c>
      <c r="Z971" s="73">
        <f t="shared" si="301"/>
        <v>0</v>
      </c>
      <c r="AA971" s="83" t="str">
        <f>IF(ISERROR(B971),"",IF(Z971=0,NA(),SUM($Z$5:Z971)))</f>
        <v/>
      </c>
      <c r="AB971" s="83">
        <f t="shared" si="302"/>
        <v>0</v>
      </c>
      <c r="AC971" s="83" t="str">
        <f>IF(ISERROR(B971),"",IF(AB971=0,NA(),SUM($AB$5:AB971)))</f>
        <v/>
      </c>
      <c r="AD971" s="68" t="str">
        <f>IF(ISERROR(AI971),"",IF(AG971=AG970+1,AD970*(1+'Retirement Calculator'!$B$6),AD970))</f>
        <v/>
      </c>
      <c r="AE971" s="135"/>
      <c r="AF971" s="83" t="str">
        <f>IF(AE971="","",NPER((1+'Retirement Calculator'!$B$15)/(1+'Retirement Calculator'!$B$14)-1,-12*AE971,AA971,,1))</f>
        <v/>
      </c>
      <c r="AG971" s="129" t="str">
        <f t="shared" si="306"/>
        <v/>
      </c>
      <c r="AH971" s="43" t="e">
        <f t="shared" si="307"/>
        <v>#N/A</v>
      </c>
      <c r="AI971" s="43" t="e">
        <f>IF(AI970&lt;'Retirement Calculator'!$B$68,AI970+1,NA())</f>
        <v>#N/A</v>
      </c>
      <c r="AJ971" s="47" t="str">
        <f>IF(ISERROR(AI971),"",IF(AG971=AG970+1,AJ970*(1+'Retirement Calculator'!$B$67),AJ970))</f>
        <v/>
      </c>
      <c r="AK971" s="43" t="e">
        <f>IF(ISERROR(AJ971),"",FV((1+'Retirement Calculator'!$B$56)^(1/12)-1,AI971,-AJ971,,0))</f>
        <v>#N/A</v>
      </c>
      <c r="AL971" s="47">
        <f>SUM($AJ$5:AJ971)</f>
        <v>15743347.467671828</v>
      </c>
      <c r="AN971" s="43" t="str">
        <f>IF(C971="","",SUM($C$5:C971))</f>
        <v/>
      </c>
      <c r="AP971" s="43" t="str">
        <f t="shared" si="308"/>
        <v/>
      </c>
      <c r="AQ971" s="43" t="e">
        <f t="shared" si="309"/>
        <v>#N/A</v>
      </c>
      <c r="AR971" s="43" t="e">
        <f>IF(AR970&lt;'Retirement Calculator'!$B$68,AR970+1,NA())</f>
        <v>#N/A</v>
      </c>
      <c r="AS971" s="45" t="str">
        <f>IF(ISERROR(AR971),"",IF(AP971=AP970+1,AS970*(1+'Retirement Calculator'!$B$67),AS970))</f>
        <v/>
      </c>
      <c r="AT971" s="43" t="e">
        <f>IF(ISERROR(AS971),"",FV((1+'Retirement Calculator'!$B$57)^(1/12)-1,AR971,-AS971,,0))</f>
        <v>#N/A</v>
      </c>
      <c r="AU971" s="47" t="e">
        <f>SUM($AJ$5:AS971)</f>
        <v>#N/A</v>
      </c>
      <c r="AW971" s="43" t="str">
        <f>IF(I971="","",SUM($I$5:I971))</f>
        <v/>
      </c>
      <c r="AY971" s="43" t="str">
        <f t="shared" si="310"/>
        <v/>
      </c>
      <c r="AZ971" s="43" t="e">
        <f t="shared" si="311"/>
        <v>#N/A</v>
      </c>
      <c r="BA971" s="43" t="e">
        <f>IF(BA970&lt;'Retirement Calculator'!$B$68,BA970+1,NA())</f>
        <v>#N/A</v>
      </c>
      <c r="BB971" s="45" t="str">
        <f>IF(ISERROR(BA971),"",IF(AY971=AY970+1,BB970*(1+'Retirement Calculator'!$B$67),BB970))</f>
        <v/>
      </c>
      <c r="BC971" s="43" t="e">
        <f>IF(ISERROR(BB971),"",FV((1+'Retirement Calculator'!$B$58)^(1/12)-1,BA971,-BB971,,0))</f>
        <v>#N/A</v>
      </c>
      <c r="BD971" s="47" t="e">
        <f>SUM($AJ$5:BB971)</f>
        <v>#N/A</v>
      </c>
      <c r="BF971" s="43" t="str">
        <f>IF(O971="","",SUM($O$5:O971))</f>
        <v/>
      </c>
      <c r="BH971" s="43" t="str">
        <f t="shared" si="312"/>
        <v/>
      </c>
      <c r="BI971" s="43" t="e">
        <f t="shared" si="313"/>
        <v>#N/A</v>
      </c>
      <c r="BJ971" s="43" t="e">
        <f>IF(BJ970&lt;'Retirement Calculator'!$B$68,BJ970+1,NA())</f>
        <v>#N/A</v>
      </c>
      <c r="BM971" s="43" t="str">
        <f t="shared" si="314"/>
        <v/>
      </c>
      <c r="BN971" s="43" t="e">
        <f t="shared" si="315"/>
        <v>#N/A</v>
      </c>
      <c r="BO971" s="43" t="e">
        <f>IF(BO970&lt;'Retirement Calculator'!$B$68,BO970+1,NA())</f>
        <v>#N/A</v>
      </c>
      <c r="BR971" s="43" t="str">
        <f t="shared" si="316"/>
        <v/>
      </c>
      <c r="BS971" s="43" t="e">
        <f t="shared" si="317"/>
        <v>#N/A</v>
      </c>
      <c r="BT971" s="43" t="e">
        <f>IF(BT970&lt;'Retirement Calculator'!$B$68,BT970+1,NA())</f>
        <v>#N/A</v>
      </c>
      <c r="BW971" s="43" t="str">
        <f t="shared" si="318"/>
        <v/>
      </c>
      <c r="BX971" s="43" t="e">
        <f t="shared" si="319"/>
        <v>#N/A</v>
      </c>
      <c r="BY971" s="43" t="e">
        <f>IF(BY970&lt;'Retirement Calculator'!$B$68,BY970+1,NA())</f>
        <v>#N/A</v>
      </c>
    </row>
    <row r="972" spans="1:77">
      <c r="A972" s="44"/>
      <c r="B972" s="12" t="e">
        <f xml:space="preserve"> IF(ISERROR(F972),NA(),AI972)</f>
        <v>#N/A</v>
      </c>
      <c r="C972" s="71"/>
      <c r="D972" s="104"/>
      <c r="E972" s="99"/>
      <c r="F972" s="102" t="e">
        <f t="shared" si="303"/>
        <v>#N/A</v>
      </c>
      <c r="G972" s="103" t="str">
        <f>IF(D972="","",(D972+G971)*(1+((1+'Retirement Calculator'!$B$56)^(1/12)-1)))</f>
        <v/>
      </c>
      <c r="H972" s="55" t="str">
        <f>IF(C972="","",FV((1+'Retirement Calculator'!$B$56)^(1/12)-1,AI972,-C972,,0))</f>
        <v/>
      </c>
      <c r="I972" s="71"/>
      <c r="J972" s="99"/>
      <c r="K972" s="99"/>
      <c r="L972" s="102" t="e">
        <f t="shared" si="304"/>
        <v>#N/A</v>
      </c>
      <c r="M972" s="12" t="str">
        <f>IF(I972="","",FV((1+'Retirement Calculator'!$B$57)^(1/12)-1,AR972,-I972,,0))</f>
        <v/>
      </c>
      <c r="N972" s="12" t="str">
        <f>IF(J972="","",(J972+N971)*(1+((1+'Retirement Calculator'!$B$57)^(1/12)-1)))</f>
        <v/>
      </c>
      <c r="O972" s="71"/>
      <c r="P972" s="71"/>
      <c r="Q972" s="99"/>
      <c r="R972" s="69" t="e">
        <f t="shared" si="305"/>
        <v>#N/A</v>
      </c>
      <c r="S972" s="12" t="str">
        <f>IF(O972="","",FV((1+'Retirement Calculator'!$B$58)^(1/12)-1,BA972,-O972,,0))</f>
        <v/>
      </c>
      <c r="T972" s="43" t="str">
        <f>IF(P972="","",(P972+T971)*(1+((1+'Retirement Calculator'!$B$58)^(1/12)-1)))</f>
        <v/>
      </c>
      <c r="U972" s="71"/>
      <c r="V972" s="99"/>
      <c r="W972" s="108" t="str">
        <f>IF(U972="","",(U972+W971)*(1+((1+'Retirement Calculator'!$C$65)^(1/12)-1)))</f>
        <v/>
      </c>
      <c r="X972" s="73">
        <f t="shared" si="300"/>
        <v>0</v>
      </c>
      <c r="Y972" s="83" t="str">
        <f>IF(ISERROR(B972),"",SUM($X$5:X972))</f>
        <v/>
      </c>
      <c r="Z972" s="73">
        <f t="shared" si="301"/>
        <v>0</v>
      </c>
      <c r="AA972" s="83" t="str">
        <f>IF(ISERROR(B972),"",IF(Z972=0,NA(),SUM($Z$5:Z972)))</f>
        <v/>
      </c>
      <c r="AB972" s="83">
        <f t="shared" si="302"/>
        <v>0</v>
      </c>
      <c r="AC972" s="83" t="str">
        <f>IF(ISERROR(B972),"",IF(AB972=0,NA(),SUM($AB$5:AB972)))</f>
        <v/>
      </c>
      <c r="AD972" s="68" t="str">
        <f>IF(ISERROR(AI972),"",IF(AG972=AG971+1,AD971*(1+'Retirement Calculator'!$B$6),AD971))</f>
        <v/>
      </c>
      <c r="AE972" s="135"/>
      <c r="AF972" s="83" t="str">
        <f>IF(AE972="","",NPER((1+'Retirement Calculator'!$B$15)/(1+'Retirement Calculator'!$B$14)-1,-12*AE972,AA972,,1))</f>
        <v/>
      </c>
      <c r="AG972" s="129" t="str">
        <f t="shared" si="306"/>
        <v/>
      </c>
      <c r="AH972" s="43" t="e">
        <f t="shared" si="307"/>
        <v>#N/A</v>
      </c>
      <c r="AI972" s="43" t="e">
        <f>IF(AI971&lt;'Retirement Calculator'!$B$68,AI971+1,NA())</f>
        <v>#N/A</v>
      </c>
      <c r="AJ972" s="47" t="str">
        <f>IF(ISERROR(AI972),"",IF(AG972=AG971+1,AJ971*(1+'Retirement Calculator'!$B$67),AJ971))</f>
        <v/>
      </c>
      <c r="AK972" s="43" t="e">
        <f>IF(ISERROR(AJ972),"",FV((1+'Retirement Calculator'!$B$56)^(1/12)-1,AI972,-AJ972,,0))</f>
        <v>#N/A</v>
      </c>
      <c r="AL972" s="47">
        <f>SUM($AJ$5:AJ972)</f>
        <v>15743347.467671828</v>
      </c>
      <c r="AN972" s="43" t="str">
        <f>IF(C972="","",SUM($C$5:C972))</f>
        <v/>
      </c>
      <c r="AP972" s="43" t="str">
        <f t="shared" si="308"/>
        <v/>
      </c>
      <c r="AQ972" s="43" t="e">
        <f t="shared" si="309"/>
        <v>#N/A</v>
      </c>
      <c r="AR972" s="43" t="e">
        <f>IF(AR971&lt;'Retirement Calculator'!$B$68,AR971+1,NA())</f>
        <v>#N/A</v>
      </c>
      <c r="AS972" s="45" t="str">
        <f>IF(ISERROR(AR972),"",IF(AP972=AP971+1,AS971*(1+'Retirement Calculator'!$B$67),AS971))</f>
        <v/>
      </c>
      <c r="AT972" s="43" t="e">
        <f>IF(ISERROR(AS972),"",FV((1+'Retirement Calculator'!$B$57)^(1/12)-1,AR972,-AS972,,0))</f>
        <v>#N/A</v>
      </c>
      <c r="AU972" s="47" t="e">
        <f>SUM($AJ$5:AS972)</f>
        <v>#N/A</v>
      </c>
      <c r="AW972" s="43" t="str">
        <f>IF(I972="","",SUM($I$5:I972))</f>
        <v/>
      </c>
      <c r="AY972" s="43" t="str">
        <f t="shared" si="310"/>
        <v/>
      </c>
      <c r="AZ972" s="43" t="e">
        <f t="shared" si="311"/>
        <v>#N/A</v>
      </c>
      <c r="BA972" s="43" t="e">
        <f>IF(BA971&lt;'Retirement Calculator'!$B$68,BA971+1,NA())</f>
        <v>#N/A</v>
      </c>
      <c r="BB972" s="45" t="str">
        <f>IF(ISERROR(BA972),"",IF(AY972=AY971+1,BB971*(1+'Retirement Calculator'!$B$67),BB971))</f>
        <v/>
      </c>
      <c r="BC972" s="43" t="e">
        <f>IF(ISERROR(BB972),"",FV((1+'Retirement Calculator'!$B$58)^(1/12)-1,BA972,-BB972,,0))</f>
        <v>#N/A</v>
      </c>
      <c r="BD972" s="47" t="e">
        <f>SUM($AJ$5:BB972)</f>
        <v>#N/A</v>
      </c>
      <c r="BF972" s="43" t="str">
        <f>IF(O972="","",SUM($O$5:O972))</f>
        <v/>
      </c>
      <c r="BH972" s="43" t="str">
        <f t="shared" si="312"/>
        <v/>
      </c>
      <c r="BI972" s="43" t="e">
        <f t="shared" si="313"/>
        <v>#N/A</v>
      </c>
      <c r="BJ972" s="43" t="e">
        <f>IF(BJ971&lt;'Retirement Calculator'!$B$68,BJ971+1,NA())</f>
        <v>#N/A</v>
      </c>
      <c r="BM972" s="43" t="str">
        <f t="shared" si="314"/>
        <v/>
      </c>
      <c r="BN972" s="43" t="e">
        <f t="shared" si="315"/>
        <v>#N/A</v>
      </c>
      <c r="BO972" s="43" t="e">
        <f>IF(BO971&lt;'Retirement Calculator'!$B$68,BO971+1,NA())</f>
        <v>#N/A</v>
      </c>
      <c r="BR972" s="43" t="str">
        <f t="shared" si="316"/>
        <v/>
      </c>
      <c r="BS972" s="43" t="e">
        <f t="shared" si="317"/>
        <v>#N/A</v>
      </c>
      <c r="BT972" s="43" t="e">
        <f>IF(BT971&lt;'Retirement Calculator'!$B$68,BT971+1,NA())</f>
        <v>#N/A</v>
      </c>
      <c r="BW972" s="43" t="str">
        <f t="shared" si="318"/>
        <v/>
      </c>
      <c r="BX972" s="43" t="e">
        <f t="shared" si="319"/>
        <v>#N/A</v>
      </c>
      <c r="BY972" s="43" t="e">
        <f>IF(BY971&lt;'Retirement Calculator'!$B$68,BY971+1,NA())</f>
        <v>#N/A</v>
      </c>
    </row>
    <row r="973" spans="1:77">
      <c r="A973" s="44"/>
      <c r="B973" s="12" t="e">
        <f xml:space="preserve"> IF(ISERROR(F973),NA(),AI973)</f>
        <v>#N/A</v>
      </c>
      <c r="C973" s="71"/>
      <c r="D973" s="104"/>
      <c r="E973" s="99"/>
      <c r="F973" s="102" t="e">
        <f t="shared" si="303"/>
        <v>#N/A</v>
      </c>
      <c r="G973" s="103" t="str">
        <f>IF(D973="","",(D973+G972)*(1+((1+'Retirement Calculator'!$B$56)^(1/12)-1)))</f>
        <v/>
      </c>
      <c r="H973" s="55" t="str">
        <f>IF(C973="","",FV((1+'Retirement Calculator'!$B$56)^(1/12)-1,AI973,-C973,,0))</f>
        <v/>
      </c>
      <c r="I973" s="71"/>
      <c r="J973" s="99"/>
      <c r="K973" s="99"/>
      <c r="L973" s="102" t="e">
        <f t="shared" si="304"/>
        <v>#N/A</v>
      </c>
      <c r="M973" s="12" t="str">
        <f>IF(I973="","",FV((1+'Retirement Calculator'!$B$57)^(1/12)-1,AR973,-I973,,0))</f>
        <v/>
      </c>
      <c r="N973" s="12" t="str">
        <f>IF(J973="","",(J973+N972)*(1+((1+'Retirement Calculator'!$B$57)^(1/12)-1)))</f>
        <v/>
      </c>
      <c r="O973" s="71"/>
      <c r="P973" s="71"/>
      <c r="Q973" s="99"/>
      <c r="R973" s="69" t="e">
        <f t="shared" si="305"/>
        <v>#N/A</v>
      </c>
      <c r="S973" s="12" t="str">
        <f>IF(O973="","",FV((1+'Retirement Calculator'!$B$58)^(1/12)-1,BA973,-O973,,0))</f>
        <v/>
      </c>
      <c r="T973" s="43" t="str">
        <f>IF(P973="","",(P973+T972)*(1+((1+'Retirement Calculator'!$B$58)^(1/12)-1)))</f>
        <v/>
      </c>
      <c r="U973" s="71"/>
      <c r="V973" s="99"/>
      <c r="W973" s="108" t="str">
        <f>IF(U973="","",(U973+W972)*(1+((1+'Retirement Calculator'!$C$65)^(1/12)-1)))</f>
        <v/>
      </c>
      <c r="X973" s="73">
        <f t="shared" si="300"/>
        <v>0</v>
      </c>
      <c r="Y973" s="83" t="str">
        <f>IF(ISERROR(B973),"",SUM($X$5:X973))</f>
        <v/>
      </c>
      <c r="Z973" s="73">
        <f t="shared" si="301"/>
        <v>0</v>
      </c>
      <c r="AA973" s="83" t="str">
        <f>IF(ISERROR(B973),"",IF(Z973=0,NA(),SUM($Z$5:Z973)))</f>
        <v/>
      </c>
      <c r="AB973" s="83">
        <f t="shared" si="302"/>
        <v>0</v>
      </c>
      <c r="AC973" s="83" t="str">
        <f>IF(ISERROR(B973),"",IF(AB973=0,NA(),SUM($AB$5:AB973)))</f>
        <v/>
      </c>
      <c r="AD973" s="68" t="str">
        <f>IF(ISERROR(AI973),"",IF(AG973=AG972+1,AD972*(1+'Retirement Calculator'!$B$6),AD972))</f>
        <v/>
      </c>
      <c r="AE973" s="135"/>
      <c r="AF973" s="83" t="str">
        <f>IF(AE973="","",NPER((1+'Retirement Calculator'!$B$15)/(1+'Retirement Calculator'!$B$14)-1,-12*AE973,AA973,,1))</f>
        <v/>
      </c>
      <c r="AG973" s="129" t="str">
        <f t="shared" si="306"/>
        <v/>
      </c>
      <c r="AH973" s="43" t="e">
        <f t="shared" si="307"/>
        <v>#N/A</v>
      </c>
      <c r="AI973" s="43" t="e">
        <f>IF(AI972&lt;'Retirement Calculator'!$B$68,AI972+1,NA())</f>
        <v>#N/A</v>
      </c>
      <c r="AJ973" s="47" t="str">
        <f>IF(ISERROR(AI973),"",IF(AG973=AG972+1,AJ972*(1+'Retirement Calculator'!$B$67),AJ972))</f>
        <v/>
      </c>
      <c r="AK973" s="43" t="e">
        <f>IF(ISERROR(AJ973),"",FV((1+'Retirement Calculator'!$B$56)^(1/12)-1,AI973,-AJ973,,0))</f>
        <v>#N/A</v>
      </c>
      <c r="AL973" s="47">
        <f>SUM($AJ$5:AJ973)</f>
        <v>15743347.467671828</v>
      </c>
      <c r="AN973" s="43" t="str">
        <f>IF(C973="","",SUM($C$5:C973))</f>
        <v/>
      </c>
      <c r="AP973" s="43" t="str">
        <f t="shared" si="308"/>
        <v/>
      </c>
      <c r="AQ973" s="43" t="e">
        <f t="shared" si="309"/>
        <v>#N/A</v>
      </c>
      <c r="AR973" s="43" t="e">
        <f>IF(AR972&lt;'Retirement Calculator'!$B$68,AR972+1,NA())</f>
        <v>#N/A</v>
      </c>
      <c r="AS973" s="45" t="str">
        <f>IF(ISERROR(AR973),"",IF(AP973=AP972+1,AS972*(1+'Retirement Calculator'!$B$67),AS972))</f>
        <v/>
      </c>
      <c r="AT973" s="43" t="e">
        <f>IF(ISERROR(AS973),"",FV((1+'Retirement Calculator'!$B$57)^(1/12)-1,AR973,-AS973,,0))</f>
        <v>#N/A</v>
      </c>
      <c r="AU973" s="47" t="e">
        <f>SUM($AJ$5:AS973)</f>
        <v>#N/A</v>
      </c>
      <c r="AW973" s="43" t="str">
        <f>IF(I973="","",SUM($I$5:I973))</f>
        <v/>
      </c>
      <c r="AY973" s="43" t="str">
        <f t="shared" si="310"/>
        <v/>
      </c>
      <c r="AZ973" s="43" t="e">
        <f t="shared" si="311"/>
        <v>#N/A</v>
      </c>
      <c r="BA973" s="43" t="e">
        <f>IF(BA972&lt;'Retirement Calculator'!$B$68,BA972+1,NA())</f>
        <v>#N/A</v>
      </c>
      <c r="BB973" s="45" t="str">
        <f>IF(ISERROR(BA973),"",IF(AY973=AY972+1,BB972*(1+'Retirement Calculator'!$B$67),BB972))</f>
        <v/>
      </c>
      <c r="BC973" s="43" t="e">
        <f>IF(ISERROR(BB973),"",FV((1+'Retirement Calculator'!$B$58)^(1/12)-1,BA973,-BB973,,0))</f>
        <v>#N/A</v>
      </c>
      <c r="BD973" s="47" t="e">
        <f>SUM($AJ$5:BB973)</f>
        <v>#N/A</v>
      </c>
      <c r="BF973" s="43" t="str">
        <f>IF(O973="","",SUM($O$5:O973))</f>
        <v/>
      </c>
      <c r="BH973" s="43" t="str">
        <f t="shared" si="312"/>
        <v/>
      </c>
      <c r="BI973" s="43" t="e">
        <f t="shared" si="313"/>
        <v>#N/A</v>
      </c>
      <c r="BJ973" s="43" t="e">
        <f>IF(BJ972&lt;'Retirement Calculator'!$B$68,BJ972+1,NA())</f>
        <v>#N/A</v>
      </c>
      <c r="BM973" s="43" t="str">
        <f t="shared" si="314"/>
        <v/>
      </c>
      <c r="BN973" s="43" t="e">
        <f t="shared" si="315"/>
        <v>#N/A</v>
      </c>
      <c r="BO973" s="43" t="e">
        <f>IF(BO972&lt;'Retirement Calculator'!$B$68,BO972+1,NA())</f>
        <v>#N/A</v>
      </c>
      <c r="BR973" s="43" t="str">
        <f t="shared" si="316"/>
        <v/>
      </c>
      <c r="BS973" s="43" t="e">
        <f t="shared" si="317"/>
        <v>#N/A</v>
      </c>
      <c r="BT973" s="43" t="e">
        <f>IF(BT972&lt;'Retirement Calculator'!$B$68,BT972+1,NA())</f>
        <v>#N/A</v>
      </c>
      <c r="BW973" s="43" t="str">
        <f t="shared" si="318"/>
        <v/>
      </c>
      <c r="BX973" s="43" t="e">
        <f t="shared" si="319"/>
        <v>#N/A</v>
      </c>
      <c r="BY973" s="43" t="e">
        <f>IF(BY972&lt;'Retirement Calculator'!$B$68,BY972+1,NA())</f>
        <v>#N/A</v>
      </c>
    </row>
    <row r="974" spans="1:77">
      <c r="A974" s="44"/>
      <c r="B974" s="12" t="e">
        <f xml:space="preserve"> IF(ISERROR(F974),NA(),AI974)</f>
        <v>#N/A</v>
      </c>
      <c r="C974" s="71"/>
      <c r="D974" s="104"/>
      <c r="E974" s="99"/>
      <c r="F974" s="102" t="e">
        <f t="shared" si="303"/>
        <v>#N/A</v>
      </c>
      <c r="G974" s="103" t="str">
        <f>IF(D974="","",(D974+G973)*(1+((1+'Retirement Calculator'!$B$56)^(1/12)-1)))</f>
        <v/>
      </c>
      <c r="H974" s="55" t="str">
        <f>IF(C974="","",FV((1+'Retirement Calculator'!$B$56)^(1/12)-1,AI974,-C974,,0))</f>
        <v/>
      </c>
      <c r="I974" s="71"/>
      <c r="J974" s="99"/>
      <c r="K974" s="99"/>
      <c r="L974" s="102" t="e">
        <f t="shared" si="304"/>
        <v>#N/A</v>
      </c>
      <c r="M974" s="12" t="str">
        <f>IF(I974="","",FV((1+'Retirement Calculator'!$B$57)^(1/12)-1,AR974,-I974,,0))</f>
        <v/>
      </c>
      <c r="N974" s="12" t="str">
        <f>IF(J974="","",(J974+N973)*(1+((1+'Retirement Calculator'!$B$57)^(1/12)-1)))</f>
        <v/>
      </c>
      <c r="O974" s="71"/>
      <c r="P974" s="71"/>
      <c r="Q974" s="99"/>
      <c r="R974" s="69" t="e">
        <f t="shared" si="305"/>
        <v>#N/A</v>
      </c>
      <c r="S974" s="12" t="str">
        <f>IF(O974="","",FV((1+'Retirement Calculator'!$B$58)^(1/12)-1,BA974,-O974,,0))</f>
        <v/>
      </c>
      <c r="T974" s="43" t="str">
        <f>IF(P974="","",(P974+T973)*(1+((1+'Retirement Calculator'!$B$58)^(1/12)-1)))</f>
        <v/>
      </c>
      <c r="U974" s="71"/>
      <c r="V974" s="99"/>
      <c r="W974" s="108" t="str">
        <f>IF(U974="","",(U974+W973)*(1+((1+'Retirement Calculator'!$C$65)^(1/12)-1)))</f>
        <v/>
      </c>
      <c r="X974" s="73">
        <f t="shared" si="300"/>
        <v>0</v>
      </c>
      <c r="Y974" s="83" t="str">
        <f>IF(ISERROR(B974),"",SUM($X$5:X974))</f>
        <v/>
      </c>
      <c r="Z974" s="73">
        <f t="shared" si="301"/>
        <v>0</v>
      </c>
      <c r="AA974" s="83" t="str">
        <f>IF(ISERROR(B974),"",IF(Z974=0,NA(),SUM($Z$5:Z974)))</f>
        <v/>
      </c>
      <c r="AB974" s="83">
        <f t="shared" si="302"/>
        <v>0</v>
      </c>
      <c r="AC974" s="83" t="str">
        <f>IF(ISERROR(B974),"",IF(AB974=0,NA(),SUM($AB$5:AB974)))</f>
        <v/>
      </c>
      <c r="AD974" s="68" t="str">
        <f>IF(ISERROR(AI974),"",IF(AG974=AG973+1,AD973*(1+'Retirement Calculator'!$B$6),AD973))</f>
        <v/>
      </c>
      <c r="AE974" s="135"/>
      <c r="AF974" s="83" t="str">
        <f>IF(AE974="","",NPER((1+'Retirement Calculator'!$B$15)/(1+'Retirement Calculator'!$B$14)-1,-12*AE974,AA974,,1))</f>
        <v/>
      </c>
      <c r="AG974" s="129" t="str">
        <f t="shared" si="306"/>
        <v/>
      </c>
      <c r="AH974" s="43" t="e">
        <f t="shared" si="307"/>
        <v>#N/A</v>
      </c>
      <c r="AI974" s="43" t="e">
        <f>IF(AI973&lt;'Retirement Calculator'!$B$68,AI973+1,NA())</f>
        <v>#N/A</v>
      </c>
      <c r="AJ974" s="47" t="str">
        <f>IF(ISERROR(AI974),"",IF(AG974=AG973+1,AJ973*(1+'Retirement Calculator'!$B$67),AJ973))</f>
        <v/>
      </c>
      <c r="AK974" s="43" t="e">
        <f>IF(ISERROR(AJ974),"",FV((1+'Retirement Calculator'!$B$56)^(1/12)-1,AI974,-AJ974,,0))</f>
        <v>#N/A</v>
      </c>
      <c r="AL974" s="47">
        <f>SUM($AJ$5:AJ974)</f>
        <v>15743347.467671828</v>
      </c>
      <c r="AN974" s="43" t="str">
        <f>IF(C974="","",SUM($C$5:C974))</f>
        <v/>
      </c>
      <c r="AP974" s="43" t="str">
        <f t="shared" si="308"/>
        <v/>
      </c>
      <c r="AQ974" s="43" t="e">
        <f t="shared" si="309"/>
        <v>#N/A</v>
      </c>
      <c r="AR974" s="43" t="e">
        <f>IF(AR973&lt;'Retirement Calculator'!$B$68,AR973+1,NA())</f>
        <v>#N/A</v>
      </c>
      <c r="AS974" s="45" t="str">
        <f>IF(ISERROR(AR974),"",IF(AP974=AP973+1,AS973*(1+'Retirement Calculator'!$B$67),AS973))</f>
        <v/>
      </c>
      <c r="AT974" s="43" t="e">
        <f>IF(ISERROR(AS974),"",FV((1+'Retirement Calculator'!$B$57)^(1/12)-1,AR974,-AS974,,0))</f>
        <v>#N/A</v>
      </c>
      <c r="AU974" s="47" t="e">
        <f>SUM($AJ$5:AS974)</f>
        <v>#N/A</v>
      </c>
      <c r="AW974" s="43" t="str">
        <f>IF(I974="","",SUM($I$5:I974))</f>
        <v/>
      </c>
      <c r="AY974" s="43" t="str">
        <f t="shared" si="310"/>
        <v/>
      </c>
      <c r="AZ974" s="43" t="e">
        <f t="shared" si="311"/>
        <v>#N/A</v>
      </c>
      <c r="BA974" s="43" t="e">
        <f>IF(BA973&lt;'Retirement Calculator'!$B$68,BA973+1,NA())</f>
        <v>#N/A</v>
      </c>
      <c r="BB974" s="45" t="str">
        <f>IF(ISERROR(BA974),"",IF(AY974=AY973+1,BB973*(1+'Retirement Calculator'!$B$67),BB973))</f>
        <v/>
      </c>
      <c r="BC974" s="43" t="e">
        <f>IF(ISERROR(BB974),"",FV((1+'Retirement Calculator'!$B$58)^(1/12)-1,BA974,-BB974,,0))</f>
        <v>#N/A</v>
      </c>
      <c r="BD974" s="47" t="e">
        <f>SUM($AJ$5:BB974)</f>
        <v>#N/A</v>
      </c>
      <c r="BF974" s="43" t="str">
        <f>IF(O974="","",SUM($O$5:O974))</f>
        <v/>
      </c>
      <c r="BH974" s="43" t="str">
        <f t="shared" si="312"/>
        <v/>
      </c>
      <c r="BI974" s="43" t="e">
        <f t="shared" si="313"/>
        <v>#N/A</v>
      </c>
      <c r="BJ974" s="43" t="e">
        <f>IF(BJ973&lt;'Retirement Calculator'!$B$68,BJ973+1,NA())</f>
        <v>#N/A</v>
      </c>
      <c r="BM974" s="43" t="str">
        <f t="shared" si="314"/>
        <v/>
      </c>
      <c r="BN974" s="43" t="e">
        <f t="shared" si="315"/>
        <v>#N/A</v>
      </c>
      <c r="BO974" s="43" t="e">
        <f>IF(BO973&lt;'Retirement Calculator'!$B$68,BO973+1,NA())</f>
        <v>#N/A</v>
      </c>
      <c r="BR974" s="43" t="str">
        <f t="shared" si="316"/>
        <v/>
      </c>
      <c r="BS974" s="43" t="e">
        <f t="shared" si="317"/>
        <v>#N/A</v>
      </c>
      <c r="BT974" s="43" t="e">
        <f>IF(BT973&lt;'Retirement Calculator'!$B$68,BT973+1,NA())</f>
        <v>#N/A</v>
      </c>
      <c r="BW974" s="43" t="str">
        <f t="shared" si="318"/>
        <v/>
      </c>
      <c r="BX974" s="43" t="e">
        <f t="shared" si="319"/>
        <v>#N/A</v>
      </c>
      <c r="BY974" s="43" t="e">
        <f>IF(BY973&lt;'Retirement Calculator'!$B$68,BY973+1,NA())</f>
        <v>#N/A</v>
      </c>
    </row>
    <row r="975" spans="1:77">
      <c r="A975" s="44"/>
      <c r="B975" s="12" t="e">
        <f xml:space="preserve"> IF(ISERROR(F975),NA(),AI975)</f>
        <v>#N/A</v>
      </c>
      <c r="C975" s="71"/>
      <c r="D975" s="104"/>
      <c r="E975" s="99"/>
      <c r="F975" s="102" t="e">
        <f t="shared" si="303"/>
        <v>#N/A</v>
      </c>
      <c r="G975" s="103" t="str">
        <f>IF(D975="","",(D975+G974)*(1+((1+'Retirement Calculator'!$B$56)^(1/12)-1)))</f>
        <v/>
      </c>
      <c r="H975" s="55" t="str">
        <f>IF(C975="","",FV((1+'Retirement Calculator'!$B$56)^(1/12)-1,AI975,-C975,,0))</f>
        <v/>
      </c>
      <c r="I975" s="71"/>
      <c r="J975" s="99"/>
      <c r="K975" s="99"/>
      <c r="L975" s="102" t="e">
        <f t="shared" si="304"/>
        <v>#N/A</v>
      </c>
      <c r="M975" s="12" t="str">
        <f>IF(I975="","",FV((1+'Retirement Calculator'!$B$57)^(1/12)-1,AR975,-I975,,0))</f>
        <v/>
      </c>
      <c r="N975" s="12" t="str">
        <f>IF(J975="","",(J975+N974)*(1+((1+'Retirement Calculator'!$B$57)^(1/12)-1)))</f>
        <v/>
      </c>
      <c r="O975" s="71"/>
      <c r="P975" s="71"/>
      <c r="Q975" s="99"/>
      <c r="R975" s="69" t="e">
        <f t="shared" si="305"/>
        <v>#N/A</v>
      </c>
      <c r="S975" s="12" t="str">
        <f>IF(O975="","",FV((1+'Retirement Calculator'!$B$58)^(1/12)-1,BA975,-O975,,0))</f>
        <v/>
      </c>
      <c r="T975" s="43" t="str">
        <f>IF(P975="","",(P975+T974)*(1+((1+'Retirement Calculator'!$B$58)^(1/12)-1)))</f>
        <v/>
      </c>
      <c r="U975" s="71"/>
      <c r="V975" s="99"/>
      <c r="W975" s="108" t="str">
        <f>IF(U975="","",(U975+W974)*(1+((1+'Retirement Calculator'!$C$65)^(1/12)-1)))</f>
        <v/>
      </c>
      <c r="X975" s="73">
        <f t="shared" si="300"/>
        <v>0</v>
      </c>
      <c r="Y975" s="83" t="str">
        <f>IF(ISERROR(B975),"",SUM($X$5:X975))</f>
        <v/>
      </c>
      <c r="Z975" s="73">
        <f t="shared" si="301"/>
        <v>0</v>
      </c>
      <c r="AA975" s="83" t="str">
        <f>IF(ISERROR(B975),"",IF(Z975=0,NA(),SUM($Z$5:Z975)))</f>
        <v/>
      </c>
      <c r="AB975" s="83">
        <f t="shared" si="302"/>
        <v>0</v>
      </c>
      <c r="AC975" s="83" t="str">
        <f>IF(ISERROR(B975),"",IF(AB975=0,NA(),SUM($AB$5:AB975)))</f>
        <v/>
      </c>
      <c r="AD975" s="68" t="str">
        <f>IF(ISERROR(AI975),"",IF(AG975=AG974+1,AD974*(1+'Retirement Calculator'!$B$6),AD974))</f>
        <v/>
      </c>
      <c r="AE975" s="135"/>
      <c r="AF975" s="83" t="str">
        <f>IF(AE975="","",NPER((1+'Retirement Calculator'!$B$15)/(1+'Retirement Calculator'!$B$14)-1,-12*AE975,AA975,,1))</f>
        <v/>
      </c>
      <c r="AG975" s="129" t="str">
        <f t="shared" si="306"/>
        <v/>
      </c>
      <c r="AH975" s="43" t="e">
        <f t="shared" si="307"/>
        <v>#N/A</v>
      </c>
      <c r="AI975" s="43" t="e">
        <f>IF(AI974&lt;'Retirement Calculator'!$B$68,AI974+1,NA())</f>
        <v>#N/A</v>
      </c>
      <c r="AJ975" s="47" t="str">
        <f>IF(ISERROR(AI975),"",IF(AG975=AG974+1,AJ974*(1+'Retirement Calculator'!$B$67),AJ974))</f>
        <v/>
      </c>
      <c r="AK975" s="43" t="e">
        <f>IF(ISERROR(AJ975),"",FV((1+'Retirement Calculator'!$B$56)^(1/12)-1,AI975,-AJ975,,0))</f>
        <v>#N/A</v>
      </c>
      <c r="AL975" s="47">
        <f>SUM($AJ$5:AJ975)</f>
        <v>15743347.467671828</v>
      </c>
      <c r="AN975" s="43" t="str">
        <f>IF(C975="","",SUM($C$5:C975))</f>
        <v/>
      </c>
      <c r="AP975" s="43" t="str">
        <f t="shared" si="308"/>
        <v/>
      </c>
      <c r="AQ975" s="43" t="e">
        <f t="shared" si="309"/>
        <v>#N/A</v>
      </c>
      <c r="AR975" s="43" t="e">
        <f>IF(AR974&lt;'Retirement Calculator'!$B$68,AR974+1,NA())</f>
        <v>#N/A</v>
      </c>
      <c r="AS975" s="45" t="str">
        <f>IF(ISERROR(AR975),"",IF(AP975=AP974+1,AS974*(1+'Retirement Calculator'!$B$67),AS974))</f>
        <v/>
      </c>
      <c r="AT975" s="43" t="e">
        <f>IF(ISERROR(AS975),"",FV((1+'Retirement Calculator'!$B$57)^(1/12)-1,AR975,-AS975,,0))</f>
        <v>#N/A</v>
      </c>
      <c r="AU975" s="47" t="e">
        <f>SUM($AJ$5:AS975)</f>
        <v>#N/A</v>
      </c>
      <c r="AW975" s="43" t="str">
        <f>IF(I975="","",SUM($I$5:I975))</f>
        <v/>
      </c>
      <c r="AY975" s="43" t="str">
        <f t="shared" si="310"/>
        <v/>
      </c>
      <c r="AZ975" s="43" t="e">
        <f t="shared" si="311"/>
        <v>#N/A</v>
      </c>
      <c r="BA975" s="43" t="e">
        <f>IF(BA974&lt;'Retirement Calculator'!$B$68,BA974+1,NA())</f>
        <v>#N/A</v>
      </c>
      <c r="BB975" s="45" t="str">
        <f>IF(ISERROR(BA975),"",IF(AY975=AY974+1,BB974*(1+'Retirement Calculator'!$B$67),BB974))</f>
        <v/>
      </c>
      <c r="BC975" s="43" t="e">
        <f>IF(ISERROR(BB975),"",FV((1+'Retirement Calculator'!$B$58)^(1/12)-1,BA975,-BB975,,0))</f>
        <v>#N/A</v>
      </c>
      <c r="BD975" s="47" t="e">
        <f>SUM($AJ$5:BB975)</f>
        <v>#N/A</v>
      </c>
      <c r="BF975" s="43" t="str">
        <f>IF(O975="","",SUM($O$5:O975))</f>
        <v/>
      </c>
      <c r="BH975" s="43" t="str">
        <f t="shared" si="312"/>
        <v/>
      </c>
      <c r="BI975" s="43" t="e">
        <f t="shared" si="313"/>
        <v>#N/A</v>
      </c>
      <c r="BJ975" s="43" t="e">
        <f>IF(BJ974&lt;'Retirement Calculator'!$B$68,BJ974+1,NA())</f>
        <v>#N/A</v>
      </c>
      <c r="BM975" s="43" t="str">
        <f t="shared" si="314"/>
        <v/>
      </c>
      <c r="BN975" s="43" t="e">
        <f t="shared" si="315"/>
        <v>#N/A</v>
      </c>
      <c r="BO975" s="43" t="e">
        <f>IF(BO974&lt;'Retirement Calculator'!$B$68,BO974+1,NA())</f>
        <v>#N/A</v>
      </c>
      <c r="BR975" s="43" t="str">
        <f t="shared" si="316"/>
        <v/>
      </c>
      <c r="BS975" s="43" t="e">
        <f t="shared" si="317"/>
        <v>#N/A</v>
      </c>
      <c r="BT975" s="43" t="e">
        <f>IF(BT974&lt;'Retirement Calculator'!$B$68,BT974+1,NA())</f>
        <v>#N/A</v>
      </c>
      <c r="BW975" s="43" t="str">
        <f t="shared" si="318"/>
        <v/>
      </c>
      <c r="BX975" s="43" t="e">
        <f t="shared" si="319"/>
        <v>#N/A</v>
      </c>
      <c r="BY975" s="43" t="e">
        <f>IF(BY974&lt;'Retirement Calculator'!$B$68,BY974+1,NA())</f>
        <v>#N/A</v>
      </c>
    </row>
    <row r="976" spans="1:77">
      <c r="A976" s="44"/>
      <c r="B976" s="12" t="e">
        <f xml:space="preserve"> IF(ISERROR(F976),NA(),AI976)</f>
        <v>#N/A</v>
      </c>
      <c r="C976" s="71"/>
      <c r="D976" s="104"/>
      <c r="E976" s="99"/>
      <c r="F976" s="102" t="e">
        <f t="shared" si="303"/>
        <v>#N/A</v>
      </c>
      <c r="G976" s="103" t="str">
        <f>IF(D976="","",(D976+G975)*(1+((1+'Retirement Calculator'!$B$56)^(1/12)-1)))</f>
        <v/>
      </c>
      <c r="H976" s="55" t="str">
        <f>IF(C976="","",FV((1+'Retirement Calculator'!$B$56)^(1/12)-1,AI976,-C976,,0))</f>
        <v/>
      </c>
      <c r="I976" s="71"/>
      <c r="J976" s="99"/>
      <c r="K976" s="99"/>
      <c r="L976" s="102" t="e">
        <f t="shared" si="304"/>
        <v>#N/A</v>
      </c>
      <c r="M976" s="12" t="str">
        <f>IF(I976="","",FV((1+'Retirement Calculator'!$B$57)^(1/12)-1,AR976,-I976,,0))</f>
        <v/>
      </c>
      <c r="N976" s="12" t="str">
        <f>IF(J976="","",(J976+N975)*(1+((1+'Retirement Calculator'!$B$57)^(1/12)-1)))</f>
        <v/>
      </c>
      <c r="O976" s="71"/>
      <c r="P976" s="71"/>
      <c r="Q976" s="99"/>
      <c r="R976" s="69" t="e">
        <f t="shared" si="305"/>
        <v>#N/A</v>
      </c>
      <c r="S976" s="12" t="str">
        <f>IF(O976="","",FV((1+'Retirement Calculator'!$B$58)^(1/12)-1,BA976,-O976,,0))</f>
        <v/>
      </c>
      <c r="T976" s="43" t="str">
        <f>IF(P976="","",(P976+T975)*(1+((1+'Retirement Calculator'!$B$58)^(1/12)-1)))</f>
        <v/>
      </c>
      <c r="U976" s="71"/>
      <c r="V976" s="99"/>
      <c r="W976" s="108" t="str">
        <f>IF(U976="","",(U976+W975)*(1+((1+'Retirement Calculator'!$C$65)^(1/12)-1)))</f>
        <v/>
      </c>
      <c r="X976" s="73">
        <f t="shared" si="300"/>
        <v>0</v>
      </c>
      <c r="Y976" s="83" t="str">
        <f>IF(ISERROR(B976),"",SUM($X$5:X976))</f>
        <v/>
      </c>
      <c r="Z976" s="73">
        <f t="shared" si="301"/>
        <v>0</v>
      </c>
      <c r="AA976" s="83" t="str">
        <f>IF(ISERROR(B976),"",IF(Z976=0,NA(),SUM($Z$5:Z976)))</f>
        <v/>
      </c>
      <c r="AB976" s="83">
        <f t="shared" si="302"/>
        <v>0</v>
      </c>
      <c r="AC976" s="83" t="str">
        <f>IF(ISERROR(B976),"",IF(AB976=0,NA(),SUM($AB$5:AB976)))</f>
        <v/>
      </c>
      <c r="AD976" s="68" t="str">
        <f>IF(ISERROR(AI976),"",IF(AG976=AG975+1,AD975*(1+'Retirement Calculator'!$B$6),AD975))</f>
        <v/>
      </c>
      <c r="AE976" s="135"/>
      <c r="AF976" s="83" t="str">
        <f>IF(AE976="","",NPER((1+'Retirement Calculator'!$B$15)/(1+'Retirement Calculator'!$B$14)-1,-12*AE976,AA976,,1))</f>
        <v/>
      </c>
      <c r="AG976" s="129" t="str">
        <f t="shared" si="306"/>
        <v/>
      </c>
      <c r="AH976" s="43" t="e">
        <f t="shared" si="307"/>
        <v>#N/A</v>
      </c>
      <c r="AI976" s="43" t="e">
        <f>IF(AI975&lt;'Retirement Calculator'!$B$68,AI975+1,NA())</f>
        <v>#N/A</v>
      </c>
      <c r="AJ976" s="47" t="str">
        <f>IF(ISERROR(AI976),"",IF(AG976=AG975+1,AJ975*(1+'Retirement Calculator'!$B$67),AJ975))</f>
        <v/>
      </c>
      <c r="AK976" s="43" t="e">
        <f>IF(ISERROR(AJ976),"",FV((1+'Retirement Calculator'!$B$56)^(1/12)-1,AI976,-AJ976,,0))</f>
        <v>#N/A</v>
      </c>
      <c r="AL976" s="47">
        <f>SUM($AJ$5:AJ976)</f>
        <v>15743347.467671828</v>
      </c>
      <c r="AN976" s="43" t="str">
        <f>IF(C976="","",SUM($C$5:C976))</f>
        <v/>
      </c>
      <c r="AP976" s="43" t="str">
        <f t="shared" si="308"/>
        <v/>
      </c>
      <c r="AQ976" s="43" t="e">
        <f t="shared" si="309"/>
        <v>#N/A</v>
      </c>
      <c r="AR976" s="43" t="e">
        <f>IF(AR975&lt;'Retirement Calculator'!$B$68,AR975+1,NA())</f>
        <v>#N/A</v>
      </c>
      <c r="AS976" s="45" t="str">
        <f>IF(ISERROR(AR976),"",IF(AP976=AP975+1,AS975*(1+'Retirement Calculator'!$B$67),AS975))</f>
        <v/>
      </c>
      <c r="AT976" s="43" t="e">
        <f>IF(ISERROR(AS976),"",FV((1+'Retirement Calculator'!$B$57)^(1/12)-1,AR976,-AS976,,0))</f>
        <v>#N/A</v>
      </c>
      <c r="AU976" s="47" t="e">
        <f>SUM($AJ$5:AS976)</f>
        <v>#N/A</v>
      </c>
      <c r="AW976" s="43" t="str">
        <f>IF(I976="","",SUM($I$5:I976))</f>
        <v/>
      </c>
      <c r="AY976" s="43" t="str">
        <f t="shared" si="310"/>
        <v/>
      </c>
      <c r="AZ976" s="43" t="e">
        <f t="shared" si="311"/>
        <v>#N/A</v>
      </c>
      <c r="BA976" s="43" t="e">
        <f>IF(BA975&lt;'Retirement Calculator'!$B$68,BA975+1,NA())</f>
        <v>#N/A</v>
      </c>
      <c r="BB976" s="45" t="str">
        <f>IF(ISERROR(BA976),"",IF(AY976=AY975+1,BB975*(1+'Retirement Calculator'!$B$67),BB975))</f>
        <v/>
      </c>
      <c r="BC976" s="43" t="e">
        <f>IF(ISERROR(BB976),"",FV((1+'Retirement Calculator'!$B$58)^(1/12)-1,BA976,-BB976,,0))</f>
        <v>#N/A</v>
      </c>
      <c r="BD976" s="47" t="e">
        <f>SUM($AJ$5:BB976)</f>
        <v>#N/A</v>
      </c>
      <c r="BF976" s="43" t="str">
        <f>IF(O976="","",SUM($O$5:O976))</f>
        <v/>
      </c>
      <c r="BH976" s="43" t="str">
        <f t="shared" si="312"/>
        <v/>
      </c>
      <c r="BI976" s="43" t="e">
        <f t="shared" si="313"/>
        <v>#N/A</v>
      </c>
      <c r="BJ976" s="43" t="e">
        <f>IF(BJ975&lt;'Retirement Calculator'!$B$68,BJ975+1,NA())</f>
        <v>#N/A</v>
      </c>
      <c r="BM976" s="43" t="str">
        <f t="shared" si="314"/>
        <v/>
      </c>
      <c r="BN976" s="43" t="e">
        <f t="shared" si="315"/>
        <v>#N/A</v>
      </c>
      <c r="BO976" s="43" t="e">
        <f>IF(BO975&lt;'Retirement Calculator'!$B$68,BO975+1,NA())</f>
        <v>#N/A</v>
      </c>
      <c r="BR976" s="43" t="str">
        <f t="shared" si="316"/>
        <v/>
      </c>
      <c r="BS976" s="43" t="e">
        <f t="shared" si="317"/>
        <v>#N/A</v>
      </c>
      <c r="BT976" s="43" t="e">
        <f>IF(BT975&lt;'Retirement Calculator'!$B$68,BT975+1,NA())</f>
        <v>#N/A</v>
      </c>
      <c r="BW976" s="43" t="str">
        <f t="shared" si="318"/>
        <v/>
      </c>
      <c r="BX976" s="43" t="e">
        <f t="shared" si="319"/>
        <v>#N/A</v>
      </c>
      <c r="BY976" s="43" t="e">
        <f>IF(BY975&lt;'Retirement Calculator'!$B$68,BY975+1,NA())</f>
        <v>#N/A</v>
      </c>
    </row>
    <row r="977" spans="1:77">
      <c r="A977" s="44"/>
      <c r="B977" s="12" t="e">
        <f xml:space="preserve"> IF(ISERROR(F977),NA(),AI977)</f>
        <v>#N/A</v>
      </c>
      <c r="C977" s="71"/>
      <c r="D977" s="104"/>
      <c r="E977" s="99"/>
      <c r="F977" s="102" t="e">
        <f t="shared" si="303"/>
        <v>#N/A</v>
      </c>
      <c r="G977" s="103" t="str">
        <f>IF(D977="","",(D977+G976)*(1+((1+'Retirement Calculator'!$B$56)^(1/12)-1)))</f>
        <v/>
      </c>
      <c r="H977" s="55" t="str">
        <f>IF(C977="","",FV((1+'Retirement Calculator'!$B$56)^(1/12)-1,AI977,-C977,,0))</f>
        <v/>
      </c>
      <c r="I977" s="71"/>
      <c r="J977" s="99"/>
      <c r="K977" s="99"/>
      <c r="L977" s="102" t="e">
        <f t="shared" si="304"/>
        <v>#N/A</v>
      </c>
      <c r="M977" s="12" t="str">
        <f>IF(I977="","",FV((1+'Retirement Calculator'!$B$57)^(1/12)-1,AR977,-I977,,0))</f>
        <v/>
      </c>
      <c r="N977" s="12" t="str">
        <f>IF(J977="","",(J977+N976)*(1+((1+'Retirement Calculator'!$B$57)^(1/12)-1)))</f>
        <v/>
      </c>
      <c r="O977" s="71"/>
      <c r="P977" s="71"/>
      <c r="Q977" s="99"/>
      <c r="R977" s="69" t="e">
        <f t="shared" si="305"/>
        <v>#N/A</v>
      </c>
      <c r="S977" s="12" t="str">
        <f>IF(O977="","",FV((1+'Retirement Calculator'!$B$58)^(1/12)-1,BA977,-O977,,0))</f>
        <v/>
      </c>
      <c r="T977" s="43" t="str">
        <f>IF(P977="","",(P977+T976)*(1+((1+'Retirement Calculator'!$B$58)^(1/12)-1)))</f>
        <v/>
      </c>
      <c r="U977" s="71"/>
      <c r="V977" s="99"/>
      <c r="W977" s="108" t="str">
        <f>IF(U977="","",(U977+W976)*(1+((1+'Retirement Calculator'!$C$65)^(1/12)-1)))</f>
        <v/>
      </c>
      <c r="X977" s="73">
        <f t="shared" si="300"/>
        <v>0</v>
      </c>
      <c r="Y977" s="83" t="str">
        <f>IF(ISERROR(B977),"",SUM($X$5:X977))</f>
        <v/>
      </c>
      <c r="Z977" s="73">
        <f t="shared" si="301"/>
        <v>0</v>
      </c>
      <c r="AA977" s="83" t="str">
        <f>IF(ISERROR(B977),"",IF(Z977=0,NA(),SUM($Z$5:Z977)))</f>
        <v/>
      </c>
      <c r="AB977" s="83">
        <f t="shared" si="302"/>
        <v>0</v>
      </c>
      <c r="AC977" s="83" t="str">
        <f>IF(ISERROR(B977),"",IF(AB977=0,NA(),SUM($AB$5:AB977)))</f>
        <v/>
      </c>
      <c r="AD977" s="68" t="str">
        <f>IF(ISERROR(AI977),"",IF(AG977=AG976+1,AD976*(1+'Retirement Calculator'!$B$6),AD976))</f>
        <v/>
      </c>
      <c r="AE977" s="135"/>
      <c r="AF977" s="83" t="str">
        <f>IF(AE977="","",NPER((1+'Retirement Calculator'!$B$15)/(1+'Retirement Calculator'!$B$14)-1,-12*AE977,AA977,,1))</f>
        <v/>
      </c>
      <c r="AG977" s="129" t="str">
        <f t="shared" si="306"/>
        <v/>
      </c>
      <c r="AH977" s="43" t="e">
        <f t="shared" si="307"/>
        <v>#N/A</v>
      </c>
      <c r="AI977" s="43" t="e">
        <f>IF(AI976&lt;'Retirement Calculator'!$B$68,AI976+1,NA())</f>
        <v>#N/A</v>
      </c>
      <c r="AJ977" s="47" t="str">
        <f>IF(ISERROR(AI977),"",IF(AG977=AG976+1,AJ976*(1+'Retirement Calculator'!$B$67),AJ976))</f>
        <v/>
      </c>
      <c r="AK977" s="43" t="e">
        <f>IF(ISERROR(AJ977),"",FV((1+'Retirement Calculator'!$B$56)^(1/12)-1,AI977,-AJ977,,0))</f>
        <v>#N/A</v>
      </c>
      <c r="AL977" s="47">
        <f>SUM($AJ$5:AJ977)</f>
        <v>15743347.467671828</v>
      </c>
      <c r="AN977" s="43" t="str">
        <f>IF(C977="","",SUM($C$5:C977))</f>
        <v/>
      </c>
      <c r="AP977" s="43" t="str">
        <f t="shared" si="308"/>
        <v/>
      </c>
      <c r="AQ977" s="43" t="e">
        <f t="shared" si="309"/>
        <v>#N/A</v>
      </c>
      <c r="AR977" s="43" t="e">
        <f>IF(AR976&lt;'Retirement Calculator'!$B$68,AR976+1,NA())</f>
        <v>#N/A</v>
      </c>
      <c r="AS977" s="45" t="str">
        <f>IF(ISERROR(AR977),"",IF(AP977=AP976+1,AS976*(1+'Retirement Calculator'!$B$67),AS976))</f>
        <v/>
      </c>
      <c r="AT977" s="43" t="e">
        <f>IF(ISERROR(AS977),"",FV((1+'Retirement Calculator'!$B$57)^(1/12)-1,AR977,-AS977,,0))</f>
        <v>#N/A</v>
      </c>
      <c r="AU977" s="47" t="e">
        <f>SUM($AJ$5:AS977)</f>
        <v>#N/A</v>
      </c>
      <c r="AW977" s="43" t="str">
        <f>IF(I977="","",SUM($I$5:I977))</f>
        <v/>
      </c>
      <c r="AY977" s="43" t="str">
        <f t="shared" si="310"/>
        <v/>
      </c>
      <c r="AZ977" s="43" t="e">
        <f t="shared" si="311"/>
        <v>#N/A</v>
      </c>
      <c r="BA977" s="43" t="e">
        <f>IF(BA976&lt;'Retirement Calculator'!$B$68,BA976+1,NA())</f>
        <v>#N/A</v>
      </c>
      <c r="BB977" s="45" t="str">
        <f>IF(ISERROR(BA977),"",IF(AY977=AY976+1,BB976*(1+'Retirement Calculator'!$B$67),BB976))</f>
        <v/>
      </c>
      <c r="BC977" s="43" t="e">
        <f>IF(ISERROR(BB977),"",FV((1+'Retirement Calculator'!$B$58)^(1/12)-1,BA977,-BB977,,0))</f>
        <v>#N/A</v>
      </c>
      <c r="BD977" s="47" t="e">
        <f>SUM($AJ$5:BB977)</f>
        <v>#N/A</v>
      </c>
      <c r="BF977" s="43" t="str">
        <f>IF(O977="","",SUM($O$5:O977))</f>
        <v/>
      </c>
      <c r="BH977" s="43" t="str">
        <f t="shared" si="312"/>
        <v/>
      </c>
      <c r="BI977" s="43" t="e">
        <f t="shared" si="313"/>
        <v>#N/A</v>
      </c>
      <c r="BJ977" s="43" t="e">
        <f>IF(BJ976&lt;'Retirement Calculator'!$B$68,BJ976+1,NA())</f>
        <v>#N/A</v>
      </c>
      <c r="BM977" s="43" t="str">
        <f t="shared" si="314"/>
        <v/>
      </c>
      <c r="BN977" s="43" t="e">
        <f t="shared" si="315"/>
        <v>#N/A</v>
      </c>
      <c r="BO977" s="43" t="e">
        <f>IF(BO976&lt;'Retirement Calculator'!$B$68,BO976+1,NA())</f>
        <v>#N/A</v>
      </c>
      <c r="BR977" s="43" t="str">
        <f t="shared" si="316"/>
        <v/>
      </c>
      <c r="BS977" s="43" t="e">
        <f t="shared" si="317"/>
        <v>#N/A</v>
      </c>
      <c r="BT977" s="43" t="e">
        <f>IF(BT976&lt;'Retirement Calculator'!$B$68,BT976+1,NA())</f>
        <v>#N/A</v>
      </c>
      <c r="BW977" s="43" t="str">
        <f t="shared" si="318"/>
        <v/>
      </c>
      <c r="BX977" s="43" t="e">
        <f t="shared" si="319"/>
        <v>#N/A</v>
      </c>
      <c r="BY977" s="43" t="e">
        <f>IF(BY976&lt;'Retirement Calculator'!$B$68,BY976+1,NA())</f>
        <v>#N/A</v>
      </c>
    </row>
    <row r="978" spans="1:77">
      <c r="A978" s="44"/>
      <c r="B978" s="12" t="e">
        <f xml:space="preserve"> IF(ISERROR(F978),NA(),AI978)</f>
        <v>#N/A</v>
      </c>
      <c r="C978" s="71"/>
      <c r="D978" s="104"/>
      <c r="E978" s="99"/>
      <c r="F978" s="102" t="e">
        <f t="shared" si="303"/>
        <v>#N/A</v>
      </c>
      <c r="G978" s="103" t="str">
        <f>IF(D978="","",(D978+G977)*(1+((1+'Retirement Calculator'!$B$56)^(1/12)-1)))</f>
        <v/>
      </c>
      <c r="H978" s="55" t="str">
        <f>IF(C978="","",FV((1+'Retirement Calculator'!$B$56)^(1/12)-1,AI978,-C978,,0))</f>
        <v/>
      </c>
      <c r="I978" s="71"/>
      <c r="J978" s="99"/>
      <c r="K978" s="99"/>
      <c r="L978" s="102" t="e">
        <f t="shared" si="304"/>
        <v>#N/A</v>
      </c>
      <c r="M978" s="12" t="str">
        <f>IF(I978="","",FV((1+'Retirement Calculator'!$B$57)^(1/12)-1,AR978,-I978,,0))</f>
        <v/>
      </c>
      <c r="N978" s="12" t="str">
        <f>IF(J978="","",(J978+N977)*(1+((1+'Retirement Calculator'!$B$57)^(1/12)-1)))</f>
        <v/>
      </c>
      <c r="O978" s="71"/>
      <c r="P978" s="71"/>
      <c r="Q978" s="99"/>
      <c r="R978" s="69" t="e">
        <f t="shared" si="305"/>
        <v>#N/A</v>
      </c>
      <c r="S978" s="12" t="str">
        <f>IF(O978="","",FV((1+'Retirement Calculator'!$B$58)^(1/12)-1,BA978,-O978,,0))</f>
        <v/>
      </c>
      <c r="T978" s="43" t="str">
        <f>IF(P978="","",(P978+T977)*(1+((1+'Retirement Calculator'!$B$58)^(1/12)-1)))</f>
        <v/>
      </c>
      <c r="U978" s="71"/>
      <c r="V978" s="99"/>
      <c r="W978" s="108" t="str">
        <f>IF(U978="","",(U978+W977)*(1+((1+'Retirement Calculator'!$C$65)^(1/12)-1)))</f>
        <v/>
      </c>
      <c r="X978" s="73">
        <f t="shared" si="300"/>
        <v>0</v>
      </c>
      <c r="Y978" s="83" t="str">
        <f>IF(ISERROR(B978),"",SUM($X$5:X978))</f>
        <v/>
      </c>
      <c r="Z978" s="73">
        <f t="shared" si="301"/>
        <v>0</v>
      </c>
      <c r="AA978" s="83" t="str">
        <f>IF(ISERROR(B978),"",IF(Z978=0,NA(),SUM($Z$5:Z978)))</f>
        <v/>
      </c>
      <c r="AB978" s="83">
        <f t="shared" si="302"/>
        <v>0</v>
      </c>
      <c r="AC978" s="83" t="str">
        <f>IF(ISERROR(B978),"",IF(AB978=0,NA(),SUM($AB$5:AB978)))</f>
        <v/>
      </c>
      <c r="AD978" s="68" t="str">
        <f>IF(ISERROR(AI978),"",IF(AG978=AG977+1,AD977*(1+'Retirement Calculator'!$B$6),AD977))</f>
        <v/>
      </c>
      <c r="AE978" s="135"/>
      <c r="AF978" s="83" t="str">
        <f>IF(AE978="","",NPER((1+'Retirement Calculator'!$B$15)/(1+'Retirement Calculator'!$B$14)-1,-12*AE978,AA978,,1))</f>
        <v/>
      </c>
      <c r="AG978" s="129" t="str">
        <f t="shared" si="306"/>
        <v/>
      </c>
      <c r="AH978" s="43" t="e">
        <f t="shared" si="307"/>
        <v>#N/A</v>
      </c>
      <c r="AI978" s="43" t="e">
        <f>IF(AI977&lt;'Retirement Calculator'!$B$68,AI977+1,NA())</f>
        <v>#N/A</v>
      </c>
      <c r="AJ978" s="47" t="str">
        <f>IF(ISERROR(AI978),"",IF(AG978=AG977+1,AJ977*(1+'Retirement Calculator'!$B$67),AJ977))</f>
        <v/>
      </c>
      <c r="AK978" s="43" t="e">
        <f>IF(ISERROR(AJ978),"",FV((1+'Retirement Calculator'!$B$56)^(1/12)-1,AI978,-AJ978,,0))</f>
        <v>#N/A</v>
      </c>
      <c r="AL978" s="47">
        <f>SUM($AJ$5:AJ978)</f>
        <v>15743347.467671828</v>
      </c>
      <c r="AN978" s="43" t="str">
        <f>IF(C978="","",SUM($C$5:C978))</f>
        <v/>
      </c>
      <c r="AP978" s="43" t="str">
        <f t="shared" si="308"/>
        <v/>
      </c>
      <c r="AQ978" s="43" t="e">
        <f t="shared" si="309"/>
        <v>#N/A</v>
      </c>
      <c r="AR978" s="43" t="e">
        <f>IF(AR977&lt;'Retirement Calculator'!$B$68,AR977+1,NA())</f>
        <v>#N/A</v>
      </c>
      <c r="AS978" s="45" t="str">
        <f>IF(ISERROR(AR978),"",IF(AP978=AP977+1,AS977*(1+'Retirement Calculator'!$B$67),AS977))</f>
        <v/>
      </c>
      <c r="AT978" s="43" t="e">
        <f>IF(ISERROR(AS978),"",FV((1+'Retirement Calculator'!$B$57)^(1/12)-1,AR978,-AS978,,0))</f>
        <v>#N/A</v>
      </c>
      <c r="AU978" s="47" t="e">
        <f>SUM($AJ$5:AS978)</f>
        <v>#N/A</v>
      </c>
      <c r="AW978" s="43" t="str">
        <f>IF(I978="","",SUM($I$5:I978))</f>
        <v/>
      </c>
      <c r="AY978" s="43" t="str">
        <f t="shared" si="310"/>
        <v/>
      </c>
      <c r="AZ978" s="43" t="e">
        <f t="shared" si="311"/>
        <v>#N/A</v>
      </c>
      <c r="BA978" s="43" t="e">
        <f>IF(BA977&lt;'Retirement Calculator'!$B$68,BA977+1,NA())</f>
        <v>#N/A</v>
      </c>
      <c r="BB978" s="45" t="str">
        <f>IF(ISERROR(BA978),"",IF(AY978=AY977+1,BB977*(1+'Retirement Calculator'!$B$67),BB977))</f>
        <v/>
      </c>
      <c r="BC978" s="43" t="e">
        <f>IF(ISERROR(BB978),"",FV((1+'Retirement Calculator'!$B$58)^(1/12)-1,BA978,-BB978,,0))</f>
        <v>#N/A</v>
      </c>
      <c r="BD978" s="47" t="e">
        <f>SUM($AJ$5:BB978)</f>
        <v>#N/A</v>
      </c>
      <c r="BF978" s="43" t="str">
        <f>IF(O978="","",SUM($O$5:O978))</f>
        <v/>
      </c>
      <c r="BH978" s="43" t="str">
        <f t="shared" si="312"/>
        <v/>
      </c>
      <c r="BI978" s="43" t="e">
        <f t="shared" si="313"/>
        <v>#N/A</v>
      </c>
      <c r="BJ978" s="43" t="e">
        <f>IF(BJ977&lt;'Retirement Calculator'!$B$68,BJ977+1,NA())</f>
        <v>#N/A</v>
      </c>
      <c r="BM978" s="43" t="str">
        <f t="shared" si="314"/>
        <v/>
      </c>
      <c r="BN978" s="43" t="e">
        <f t="shared" si="315"/>
        <v>#N/A</v>
      </c>
      <c r="BO978" s="43" t="e">
        <f>IF(BO977&lt;'Retirement Calculator'!$B$68,BO977+1,NA())</f>
        <v>#N/A</v>
      </c>
      <c r="BR978" s="43" t="str">
        <f t="shared" si="316"/>
        <v/>
      </c>
      <c r="BS978" s="43" t="e">
        <f t="shared" si="317"/>
        <v>#N/A</v>
      </c>
      <c r="BT978" s="43" t="e">
        <f>IF(BT977&lt;'Retirement Calculator'!$B$68,BT977+1,NA())</f>
        <v>#N/A</v>
      </c>
      <c r="BW978" s="43" t="str">
        <f t="shared" si="318"/>
        <v/>
      </c>
      <c r="BX978" s="43" t="e">
        <f t="shared" si="319"/>
        <v>#N/A</v>
      </c>
      <c r="BY978" s="43" t="e">
        <f>IF(BY977&lt;'Retirement Calculator'!$B$68,BY977+1,NA())</f>
        <v>#N/A</v>
      </c>
    </row>
    <row r="979" spans="1:77">
      <c r="A979" s="44"/>
      <c r="B979" s="12" t="e">
        <f xml:space="preserve"> IF(ISERROR(F979),NA(),AI979)</f>
        <v>#N/A</v>
      </c>
      <c r="C979" s="71"/>
      <c r="D979" s="104"/>
      <c r="E979" s="99"/>
      <c r="F979" s="102" t="e">
        <f t="shared" si="303"/>
        <v>#N/A</v>
      </c>
      <c r="G979" s="103" t="str">
        <f>IF(D979="","",(D979+G978)*(1+((1+'Retirement Calculator'!$B$56)^(1/12)-1)))</f>
        <v/>
      </c>
      <c r="H979" s="55" t="str">
        <f>IF(C979="","",FV((1+'Retirement Calculator'!$B$56)^(1/12)-1,AI979,-C979,,0))</f>
        <v/>
      </c>
      <c r="I979" s="71"/>
      <c r="J979" s="99"/>
      <c r="K979" s="99"/>
      <c r="L979" s="102" t="e">
        <f t="shared" si="304"/>
        <v>#N/A</v>
      </c>
      <c r="M979" s="12" t="str">
        <f>IF(I979="","",FV((1+'Retirement Calculator'!$B$57)^(1/12)-1,AR979,-I979,,0))</f>
        <v/>
      </c>
      <c r="N979" s="12" t="str">
        <f>IF(J979="","",(J979+N978)*(1+((1+'Retirement Calculator'!$B$57)^(1/12)-1)))</f>
        <v/>
      </c>
      <c r="O979" s="71"/>
      <c r="P979" s="71"/>
      <c r="Q979" s="99"/>
      <c r="R979" s="69" t="e">
        <f t="shared" si="305"/>
        <v>#N/A</v>
      </c>
      <c r="S979" s="12" t="str">
        <f>IF(O979="","",FV((1+'Retirement Calculator'!$B$58)^(1/12)-1,BA979,-O979,,0))</f>
        <v/>
      </c>
      <c r="T979" s="43" t="str">
        <f>IF(P979="","",(P979+T978)*(1+((1+'Retirement Calculator'!$B$58)^(1/12)-1)))</f>
        <v/>
      </c>
      <c r="U979" s="71"/>
      <c r="V979" s="99"/>
      <c r="W979" s="108" t="str">
        <f>IF(U979="","",(U979+W978)*(1+((1+'Retirement Calculator'!$C$65)^(1/12)-1)))</f>
        <v/>
      </c>
      <c r="X979" s="73">
        <f t="shared" si="300"/>
        <v>0</v>
      </c>
      <c r="Y979" s="83" t="str">
        <f>IF(ISERROR(B979),"",SUM($X$5:X979))</f>
        <v/>
      </c>
      <c r="Z979" s="73">
        <f t="shared" si="301"/>
        <v>0</v>
      </c>
      <c r="AA979" s="83" t="str">
        <f>IF(ISERROR(B979),"",IF(Z979=0,NA(),SUM($Z$5:Z979)))</f>
        <v/>
      </c>
      <c r="AB979" s="83">
        <f t="shared" si="302"/>
        <v>0</v>
      </c>
      <c r="AC979" s="83" t="str">
        <f>IF(ISERROR(B979),"",IF(AB979=0,NA(),SUM($AB$5:AB979)))</f>
        <v/>
      </c>
      <c r="AD979" s="68" t="str">
        <f>IF(ISERROR(AI979),"",IF(AG979=AG978+1,AD978*(1+'Retirement Calculator'!$B$6),AD978))</f>
        <v/>
      </c>
      <c r="AE979" s="135"/>
      <c r="AF979" s="83" t="str">
        <f>IF(AE979="","",NPER((1+'Retirement Calculator'!$B$15)/(1+'Retirement Calculator'!$B$14)-1,-12*AE979,AA979,,1))</f>
        <v/>
      </c>
      <c r="AG979" s="129" t="str">
        <f t="shared" si="306"/>
        <v/>
      </c>
      <c r="AH979" s="43" t="e">
        <f t="shared" si="307"/>
        <v>#N/A</v>
      </c>
      <c r="AI979" s="43" t="e">
        <f>IF(AI978&lt;'Retirement Calculator'!$B$68,AI978+1,NA())</f>
        <v>#N/A</v>
      </c>
      <c r="AJ979" s="47" t="str">
        <f>IF(ISERROR(AI979),"",IF(AG979=AG978+1,AJ978*(1+'Retirement Calculator'!$B$67),AJ978))</f>
        <v/>
      </c>
      <c r="AK979" s="43" t="e">
        <f>IF(ISERROR(AJ979),"",FV((1+'Retirement Calculator'!$B$56)^(1/12)-1,AI979,-AJ979,,0))</f>
        <v>#N/A</v>
      </c>
      <c r="AL979" s="47">
        <f>SUM($AJ$5:AJ979)</f>
        <v>15743347.467671828</v>
      </c>
      <c r="AN979" s="43" t="str">
        <f>IF(C979="","",SUM($C$5:C979))</f>
        <v/>
      </c>
      <c r="AP979" s="43" t="str">
        <f t="shared" si="308"/>
        <v/>
      </c>
      <c r="AQ979" s="43" t="e">
        <f t="shared" si="309"/>
        <v>#N/A</v>
      </c>
      <c r="AR979" s="43" t="e">
        <f>IF(AR978&lt;'Retirement Calculator'!$B$68,AR978+1,NA())</f>
        <v>#N/A</v>
      </c>
      <c r="AS979" s="45" t="str">
        <f>IF(ISERROR(AR979),"",IF(AP979=AP978+1,AS978*(1+'Retirement Calculator'!$B$67),AS978))</f>
        <v/>
      </c>
      <c r="AT979" s="43" t="e">
        <f>IF(ISERROR(AS979),"",FV((1+'Retirement Calculator'!$B$57)^(1/12)-1,AR979,-AS979,,0))</f>
        <v>#N/A</v>
      </c>
      <c r="AU979" s="47" t="e">
        <f>SUM($AJ$5:AS979)</f>
        <v>#N/A</v>
      </c>
      <c r="AW979" s="43" t="str">
        <f>IF(I979="","",SUM($I$5:I979))</f>
        <v/>
      </c>
      <c r="AY979" s="43" t="str">
        <f t="shared" si="310"/>
        <v/>
      </c>
      <c r="AZ979" s="43" t="e">
        <f t="shared" si="311"/>
        <v>#N/A</v>
      </c>
      <c r="BA979" s="43" t="e">
        <f>IF(BA978&lt;'Retirement Calculator'!$B$68,BA978+1,NA())</f>
        <v>#N/A</v>
      </c>
      <c r="BB979" s="45" t="str">
        <f>IF(ISERROR(BA979),"",IF(AY979=AY978+1,BB978*(1+'Retirement Calculator'!$B$67),BB978))</f>
        <v/>
      </c>
      <c r="BC979" s="43" t="e">
        <f>IF(ISERROR(BB979),"",FV((1+'Retirement Calculator'!$B$58)^(1/12)-1,BA979,-BB979,,0))</f>
        <v>#N/A</v>
      </c>
      <c r="BD979" s="47" t="e">
        <f>SUM($AJ$5:BB979)</f>
        <v>#N/A</v>
      </c>
      <c r="BF979" s="43" t="str">
        <f>IF(O979="","",SUM($O$5:O979))</f>
        <v/>
      </c>
      <c r="BH979" s="43" t="str">
        <f t="shared" si="312"/>
        <v/>
      </c>
      <c r="BI979" s="43" t="e">
        <f t="shared" si="313"/>
        <v>#N/A</v>
      </c>
      <c r="BJ979" s="43" t="e">
        <f>IF(BJ978&lt;'Retirement Calculator'!$B$68,BJ978+1,NA())</f>
        <v>#N/A</v>
      </c>
      <c r="BM979" s="43" t="str">
        <f t="shared" si="314"/>
        <v/>
      </c>
      <c r="BN979" s="43" t="e">
        <f t="shared" si="315"/>
        <v>#N/A</v>
      </c>
      <c r="BO979" s="43" t="e">
        <f>IF(BO978&lt;'Retirement Calculator'!$B$68,BO978+1,NA())</f>
        <v>#N/A</v>
      </c>
      <c r="BR979" s="43" t="str">
        <f t="shared" si="316"/>
        <v/>
      </c>
      <c r="BS979" s="43" t="e">
        <f t="shared" si="317"/>
        <v>#N/A</v>
      </c>
      <c r="BT979" s="43" t="e">
        <f>IF(BT978&lt;'Retirement Calculator'!$B$68,BT978+1,NA())</f>
        <v>#N/A</v>
      </c>
      <c r="BW979" s="43" t="str">
        <f t="shared" si="318"/>
        <v/>
      </c>
      <c r="BX979" s="43" t="e">
        <f t="shared" si="319"/>
        <v>#N/A</v>
      </c>
      <c r="BY979" s="43" t="e">
        <f>IF(BY978&lt;'Retirement Calculator'!$B$68,BY978+1,NA())</f>
        <v>#N/A</v>
      </c>
    </row>
    <row r="980" spans="1:77">
      <c r="A980" s="44"/>
      <c r="B980" s="12" t="e">
        <f xml:space="preserve"> IF(ISERROR(F980),NA(),AI980)</f>
        <v>#N/A</v>
      </c>
      <c r="C980" s="71"/>
      <c r="D980" s="104"/>
      <c r="E980" s="99"/>
      <c r="F980" s="102" t="e">
        <f t="shared" si="303"/>
        <v>#N/A</v>
      </c>
      <c r="G980" s="103" t="str">
        <f>IF(D980="","",(D980+G979)*(1+((1+'Retirement Calculator'!$B$56)^(1/12)-1)))</f>
        <v/>
      </c>
      <c r="H980" s="55" t="str">
        <f>IF(C980="","",FV((1+'Retirement Calculator'!$B$56)^(1/12)-1,AI980,-C980,,0))</f>
        <v/>
      </c>
      <c r="I980" s="71"/>
      <c r="J980" s="99"/>
      <c r="K980" s="99"/>
      <c r="L980" s="102" t="e">
        <f t="shared" si="304"/>
        <v>#N/A</v>
      </c>
      <c r="M980" s="12" t="str">
        <f>IF(I980="","",FV((1+'Retirement Calculator'!$B$57)^(1/12)-1,AR980,-I980,,0))</f>
        <v/>
      </c>
      <c r="N980" s="12" t="str">
        <f>IF(J980="","",(J980+N979)*(1+((1+'Retirement Calculator'!$B$57)^(1/12)-1)))</f>
        <v/>
      </c>
      <c r="O980" s="71"/>
      <c r="P980" s="71"/>
      <c r="Q980" s="99"/>
      <c r="R980" s="69" t="e">
        <f t="shared" si="305"/>
        <v>#N/A</v>
      </c>
      <c r="S980" s="12" t="str">
        <f>IF(O980="","",FV((1+'Retirement Calculator'!$B$58)^(1/12)-1,BA980,-O980,,0))</f>
        <v/>
      </c>
      <c r="T980" s="43" t="str">
        <f>IF(P980="","",(P980+T979)*(1+((1+'Retirement Calculator'!$B$58)^(1/12)-1)))</f>
        <v/>
      </c>
      <c r="U980" s="71"/>
      <c r="V980" s="99"/>
      <c r="W980" s="108" t="str">
        <f>IF(U980="","",(U980+W979)*(1+((1+'Retirement Calculator'!$C$65)^(1/12)-1)))</f>
        <v/>
      </c>
      <c r="X980" s="73">
        <f t="shared" si="300"/>
        <v>0</v>
      </c>
      <c r="Y980" s="83" t="str">
        <f>IF(ISERROR(B980),"",SUM($X$5:X980))</f>
        <v/>
      </c>
      <c r="Z980" s="73">
        <f t="shared" si="301"/>
        <v>0</v>
      </c>
      <c r="AA980" s="83" t="str">
        <f>IF(ISERROR(B980),"",IF(Z980=0,NA(),SUM($Z$5:Z980)))</f>
        <v/>
      </c>
      <c r="AB980" s="83">
        <f t="shared" si="302"/>
        <v>0</v>
      </c>
      <c r="AC980" s="83" t="str">
        <f>IF(ISERROR(B980),"",IF(AB980=0,NA(),SUM($AB$5:AB980)))</f>
        <v/>
      </c>
      <c r="AD980" s="68" t="str">
        <f>IF(ISERROR(AI980),"",IF(AG980=AG979+1,AD979*(1+'Retirement Calculator'!$B$6),AD979))</f>
        <v/>
      </c>
      <c r="AE980" s="135"/>
      <c r="AF980" s="83" t="str">
        <f>IF(AE980="","",NPER((1+'Retirement Calculator'!$B$15)/(1+'Retirement Calculator'!$B$14)-1,-12*AE980,AA980,,1))</f>
        <v/>
      </c>
      <c r="AG980" s="129" t="str">
        <f t="shared" si="306"/>
        <v/>
      </c>
      <c r="AH980" s="43" t="e">
        <f t="shared" si="307"/>
        <v>#N/A</v>
      </c>
      <c r="AI980" s="43" t="e">
        <f>IF(AI979&lt;'Retirement Calculator'!$B$68,AI979+1,NA())</f>
        <v>#N/A</v>
      </c>
      <c r="AJ980" s="47" t="str">
        <f>IF(ISERROR(AI980),"",IF(AG980=AG979+1,AJ979*(1+'Retirement Calculator'!$B$67),AJ979))</f>
        <v/>
      </c>
      <c r="AK980" s="43" t="e">
        <f>IF(ISERROR(AJ980),"",FV((1+'Retirement Calculator'!$B$56)^(1/12)-1,AI980,-AJ980,,0))</f>
        <v>#N/A</v>
      </c>
      <c r="AL980" s="47">
        <f>SUM($AJ$5:AJ980)</f>
        <v>15743347.467671828</v>
      </c>
      <c r="AN980" s="43" t="str">
        <f>IF(C980="","",SUM($C$5:C980))</f>
        <v/>
      </c>
      <c r="AP980" s="43" t="str">
        <f t="shared" si="308"/>
        <v/>
      </c>
      <c r="AQ980" s="43" t="e">
        <f t="shared" si="309"/>
        <v>#N/A</v>
      </c>
      <c r="AR980" s="43" t="e">
        <f>IF(AR979&lt;'Retirement Calculator'!$B$68,AR979+1,NA())</f>
        <v>#N/A</v>
      </c>
      <c r="AS980" s="45" t="str">
        <f>IF(ISERROR(AR980),"",IF(AP980=AP979+1,AS979*(1+'Retirement Calculator'!$B$67),AS979))</f>
        <v/>
      </c>
      <c r="AT980" s="43" t="e">
        <f>IF(ISERROR(AS980),"",FV((1+'Retirement Calculator'!$B$57)^(1/12)-1,AR980,-AS980,,0))</f>
        <v>#N/A</v>
      </c>
      <c r="AU980" s="47" t="e">
        <f>SUM($AJ$5:AS980)</f>
        <v>#N/A</v>
      </c>
      <c r="AW980" s="43" t="str">
        <f>IF(I980="","",SUM($I$5:I980))</f>
        <v/>
      </c>
      <c r="AY980" s="43" t="str">
        <f t="shared" si="310"/>
        <v/>
      </c>
      <c r="AZ980" s="43" t="e">
        <f t="shared" si="311"/>
        <v>#N/A</v>
      </c>
      <c r="BA980" s="43" t="e">
        <f>IF(BA979&lt;'Retirement Calculator'!$B$68,BA979+1,NA())</f>
        <v>#N/A</v>
      </c>
      <c r="BB980" s="45" t="str">
        <f>IF(ISERROR(BA980),"",IF(AY980=AY979+1,BB979*(1+'Retirement Calculator'!$B$67),BB979))</f>
        <v/>
      </c>
      <c r="BC980" s="43" t="e">
        <f>IF(ISERROR(BB980),"",FV((1+'Retirement Calculator'!$B$58)^(1/12)-1,BA980,-BB980,,0))</f>
        <v>#N/A</v>
      </c>
      <c r="BD980" s="47" t="e">
        <f>SUM($AJ$5:BB980)</f>
        <v>#N/A</v>
      </c>
      <c r="BF980" s="43" t="str">
        <f>IF(O980="","",SUM($O$5:O980))</f>
        <v/>
      </c>
      <c r="BH980" s="43" t="str">
        <f t="shared" si="312"/>
        <v/>
      </c>
      <c r="BI980" s="43" t="e">
        <f t="shared" si="313"/>
        <v>#N/A</v>
      </c>
      <c r="BJ980" s="43" t="e">
        <f>IF(BJ979&lt;'Retirement Calculator'!$B$68,BJ979+1,NA())</f>
        <v>#N/A</v>
      </c>
      <c r="BM980" s="43" t="str">
        <f t="shared" si="314"/>
        <v/>
      </c>
      <c r="BN980" s="43" t="e">
        <f t="shared" si="315"/>
        <v>#N/A</v>
      </c>
      <c r="BO980" s="43" t="e">
        <f>IF(BO979&lt;'Retirement Calculator'!$B$68,BO979+1,NA())</f>
        <v>#N/A</v>
      </c>
      <c r="BR980" s="43" t="str">
        <f t="shared" si="316"/>
        <v/>
      </c>
      <c r="BS980" s="43" t="e">
        <f t="shared" si="317"/>
        <v>#N/A</v>
      </c>
      <c r="BT980" s="43" t="e">
        <f>IF(BT979&lt;'Retirement Calculator'!$B$68,BT979+1,NA())</f>
        <v>#N/A</v>
      </c>
      <c r="BW980" s="43" t="str">
        <f t="shared" si="318"/>
        <v/>
      </c>
      <c r="BX980" s="43" t="e">
        <f t="shared" si="319"/>
        <v>#N/A</v>
      </c>
      <c r="BY980" s="43" t="e">
        <f>IF(BY979&lt;'Retirement Calculator'!$B$68,BY979+1,NA())</f>
        <v>#N/A</v>
      </c>
    </row>
    <row r="981" spans="1:77">
      <c r="A981" s="44"/>
      <c r="B981" s="12" t="e">
        <f xml:space="preserve"> IF(ISERROR(F981),NA(),AI981)</f>
        <v>#N/A</v>
      </c>
      <c r="C981" s="71"/>
      <c r="D981" s="104"/>
      <c r="E981" s="99"/>
      <c r="F981" s="102" t="e">
        <f t="shared" si="303"/>
        <v>#N/A</v>
      </c>
      <c r="G981" s="103" t="str">
        <f>IF(D981="","",(D981+G980)*(1+((1+'Retirement Calculator'!$B$56)^(1/12)-1)))</f>
        <v/>
      </c>
      <c r="H981" s="55" t="str">
        <f>IF(C981="","",FV((1+'Retirement Calculator'!$B$56)^(1/12)-1,AI981,-C981,,0))</f>
        <v/>
      </c>
      <c r="I981" s="71"/>
      <c r="J981" s="99"/>
      <c r="K981" s="99"/>
      <c r="L981" s="102" t="e">
        <f t="shared" si="304"/>
        <v>#N/A</v>
      </c>
      <c r="M981" s="12" t="str">
        <f>IF(I981="","",FV((1+'Retirement Calculator'!$B$57)^(1/12)-1,AR981,-I981,,0))</f>
        <v/>
      </c>
      <c r="N981" s="12" t="str">
        <f>IF(J981="","",(J981+N980)*(1+((1+'Retirement Calculator'!$B$57)^(1/12)-1)))</f>
        <v/>
      </c>
      <c r="O981" s="71"/>
      <c r="P981" s="71"/>
      <c r="Q981" s="99"/>
      <c r="R981" s="69" t="e">
        <f t="shared" si="305"/>
        <v>#N/A</v>
      </c>
      <c r="S981" s="12" t="str">
        <f>IF(O981="","",FV((1+'Retirement Calculator'!$B$58)^(1/12)-1,BA981,-O981,,0))</f>
        <v/>
      </c>
      <c r="T981" s="43" t="str">
        <f>IF(P981="","",(P981+T980)*(1+((1+'Retirement Calculator'!$B$58)^(1/12)-1)))</f>
        <v/>
      </c>
      <c r="U981" s="71"/>
      <c r="V981" s="99"/>
      <c r="W981" s="108" t="str">
        <f>IF(U981="","",(U981+W980)*(1+((1+'Retirement Calculator'!$C$65)^(1/12)-1)))</f>
        <v/>
      </c>
      <c r="X981" s="73">
        <f t="shared" si="300"/>
        <v>0</v>
      </c>
      <c r="Y981" s="83" t="str">
        <f>IF(ISERROR(B981),"",SUM($X$5:X981))</f>
        <v/>
      </c>
      <c r="Z981" s="73">
        <f t="shared" si="301"/>
        <v>0</v>
      </c>
      <c r="AA981" s="83" t="str">
        <f>IF(ISERROR(B981),"",IF(Z981=0,NA(),SUM($Z$5:Z981)))</f>
        <v/>
      </c>
      <c r="AB981" s="83">
        <f t="shared" si="302"/>
        <v>0</v>
      </c>
      <c r="AC981" s="83" t="str">
        <f>IF(ISERROR(B981),"",IF(AB981=0,NA(),SUM($AB$5:AB981)))</f>
        <v/>
      </c>
      <c r="AD981" s="68" t="str">
        <f>IF(ISERROR(AI981),"",IF(AG981=AG980+1,AD980*(1+'Retirement Calculator'!$B$6),AD980))</f>
        <v/>
      </c>
      <c r="AE981" s="135"/>
      <c r="AF981" s="83" t="str">
        <f>IF(AE981="","",NPER((1+'Retirement Calculator'!$B$15)/(1+'Retirement Calculator'!$B$14)-1,-12*AE981,AA981,,1))</f>
        <v/>
      </c>
      <c r="AG981" s="129" t="str">
        <f t="shared" si="306"/>
        <v/>
      </c>
      <c r="AH981" s="43" t="e">
        <f t="shared" si="307"/>
        <v>#N/A</v>
      </c>
      <c r="AI981" s="43" t="e">
        <f>IF(AI980&lt;'Retirement Calculator'!$B$68,AI980+1,NA())</f>
        <v>#N/A</v>
      </c>
      <c r="AJ981" s="47" t="str">
        <f>IF(ISERROR(AI981),"",IF(AG981=AG980+1,AJ980*(1+'Retirement Calculator'!$B$67),AJ980))</f>
        <v/>
      </c>
      <c r="AK981" s="43" t="e">
        <f>IF(ISERROR(AJ981),"",FV((1+'Retirement Calculator'!$B$56)^(1/12)-1,AI981,-AJ981,,0))</f>
        <v>#N/A</v>
      </c>
      <c r="AL981" s="47">
        <f>SUM($AJ$5:AJ981)</f>
        <v>15743347.467671828</v>
      </c>
      <c r="AN981" s="43" t="str">
        <f>IF(C981="","",SUM($C$5:C981))</f>
        <v/>
      </c>
      <c r="AP981" s="43" t="str">
        <f t="shared" si="308"/>
        <v/>
      </c>
      <c r="AQ981" s="43" t="e">
        <f t="shared" si="309"/>
        <v>#N/A</v>
      </c>
      <c r="AR981" s="43" t="e">
        <f>IF(AR980&lt;'Retirement Calculator'!$B$68,AR980+1,NA())</f>
        <v>#N/A</v>
      </c>
      <c r="AS981" s="45" t="str">
        <f>IF(ISERROR(AR981),"",IF(AP981=AP980+1,AS980*(1+'Retirement Calculator'!$B$67),AS980))</f>
        <v/>
      </c>
      <c r="AT981" s="43" t="e">
        <f>IF(ISERROR(AS981),"",FV((1+'Retirement Calculator'!$B$57)^(1/12)-1,AR981,-AS981,,0))</f>
        <v>#N/A</v>
      </c>
      <c r="AU981" s="47" t="e">
        <f>SUM($AJ$5:AS981)</f>
        <v>#N/A</v>
      </c>
      <c r="AW981" s="43" t="str">
        <f>IF(I981="","",SUM($I$5:I981))</f>
        <v/>
      </c>
      <c r="AY981" s="43" t="str">
        <f t="shared" si="310"/>
        <v/>
      </c>
      <c r="AZ981" s="43" t="e">
        <f t="shared" si="311"/>
        <v>#N/A</v>
      </c>
      <c r="BA981" s="43" t="e">
        <f>IF(BA980&lt;'Retirement Calculator'!$B$68,BA980+1,NA())</f>
        <v>#N/A</v>
      </c>
      <c r="BB981" s="45" t="str">
        <f>IF(ISERROR(BA981),"",IF(AY981=AY980+1,BB980*(1+'Retirement Calculator'!$B$67),BB980))</f>
        <v/>
      </c>
      <c r="BC981" s="43" t="e">
        <f>IF(ISERROR(BB981),"",FV((1+'Retirement Calculator'!$B$58)^(1/12)-1,BA981,-BB981,,0))</f>
        <v>#N/A</v>
      </c>
      <c r="BD981" s="47" t="e">
        <f>SUM($AJ$5:BB981)</f>
        <v>#N/A</v>
      </c>
      <c r="BF981" s="43" t="str">
        <f>IF(O981="","",SUM($O$5:O981))</f>
        <v/>
      </c>
      <c r="BH981" s="43" t="str">
        <f t="shared" si="312"/>
        <v/>
      </c>
      <c r="BI981" s="43" t="e">
        <f t="shared" si="313"/>
        <v>#N/A</v>
      </c>
      <c r="BJ981" s="43" t="e">
        <f>IF(BJ980&lt;'Retirement Calculator'!$B$68,BJ980+1,NA())</f>
        <v>#N/A</v>
      </c>
      <c r="BM981" s="43" t="str">
        <f t="shared" si="314"/>
        <v/>
      </c>
      <c r="BN981" s="43" t="e">
        <f t="shared" si="315"/>
        <v>#N/A</v>
      </c>
      <c r="BO981" s="43" t="e">
        <f>IF(BO980&lt;'Retirement Calculator'!$B$68,BO980+1,NA())</f>
        <v>#N/A</v>
      </c>
      <c r="BR981" s="43" t="str">
        <f t="shared" si="316"/>
        <v/>
      </c>
      <c r="BS981" s="43" t="e">
        <f t="shared" si="317"/>
        <v>#N/A</v>
      </c>
      <c r="BT981" s="43" t="e">
        <f>IF(BT980&lt;'Retirement Calculator'!$B$68,BT980+1,NA())</f>
        <v>#N/A</v>
      </c>
      <c r="BW981" s="43" t="str">
        <f t="shared" si="318"/>
        <v/>
      </c>
      <c r="BX981" s="43" t="e">
        <f t="shared" si="319"/>
        <v>#N/A</v>
      </c>
      <c r="BY981" s="43" t="e">
        <f>IF(BY980&lt;'Retirement Calculator'!$B$68,BY980+1,NA())</f>
        <v>#N/A</v>
      </c>
    </row>
    <row r="982" spans="1:77">
      <c r="A982" s="44"/>
      <c r="B982" s="12" t="e">
        <f xml:space="preserve"> IF(ISERROR(F982),NA(),AI982)</f>
        <v>#N/A</v>
      </c>
      <c r="C982" s="71"/>
      <c r="D982" s="104"/>
      <c r="E982" s="99"/>
      <c r="F982" s="102" t="e">
        <f t="shared" si="303"/>
        <v>#N/A</v>
      </c>
      <c r="G982" s="103" t="str">
        <f>IF(D982="","",(D982+G981)*(1+((1+'Retirement Calculator'!$B$56)^(1/12)-1)))</f>
        <v/>
      </c>
      <c r="H982" s="55" t="str">
        <f>IF(C982="","",FV((1+'Retirement Calculator'!$B$56)^(1/12)-1,AI982,-C982,,0))</f>
        <v/>
      </c>
      <c r="I982" s="71"/>
      <c r="J982" s="99"/>
      <c r="K982" s="99"/>
      <c r="L982" s="102" t="e">
        <f t="shared" si="304"/>
        <v>#N/A</v>
      </c>
      <c r="M982" s="12" t="str">
        <f>IF(I982="","",FV((1+'Retirement Calculator'!$B$57)^(1/12)-1,AR982,-I982,,0))</f>
        <v/>
      </c>
      <c r="N982" s="12" t="str">
        <f>IF(J982="","",(J982+N981)*(1+((1+'Retirement Calculator'!$B$57)^(1/12)-1)))</f>
        <v/>
      </c>
      <c r="O982" s="71"/>
      <c r="P982" s="71"/>
      <c r="Q982" s="99"/>
      <c r="R982" s="69" t="e">
        <f t="shared" si="305"/>
        <v>#N/A</v>
      </c>
      <c r="S982" s="12" t="str">
        <f>IF(O982="","",FV((1+'Retirement Calculator'!$B$58)^(1/12)-1,BA982,-O982,,0))</f>
        <v/>
      </c>
      <c r="T982" s="43" t="str">
        <f>IF(P982="","",(P982+T981)*(1+((1+'Retirement Calculator'!$B$58)^(1/12)-1)))</f>
        <v/>
      </c>
      <c r="U982" s="71"/>
      <c r="V982" s="99"/>
      <c r="W982" s="108" t="str">
        <f>IF(U982="","",(U982+W981)*(1+((1+'Retirement Calculator'!$C$65)^(1/12)-1)))</f>
        <v/>
      </c>
      <c r="X982" s="73">
        <f t="shared" si="300"/>
        <v>0</v>
      </c>
      <c r="Y982" s="83" t="str">
        <f>IF(ISERROR(B982),"",SUM($X$5:X982))</f>
        <v/>
      </c>
      <c r="Z982" s="73">
        <f t="shared" si="301"/>
        <v>0</v>
      </c>
      <c r="AA982" s="83" t="str">
        <f>IF(ISERROR(B982),"",IF(Z982=0,NA(),SUM($Z$5:Z982)))</f>
        <v/>
      </c>
      <c r="AB982" s="83">
        <f t="shared" si="302"/>
        <v>0</v>
      </c>
      <c r="AC982" s="83" t="str">
        <f>IF(ISERROR(B982),"",IF(AB982=0,NA(),SUM($AB$5:AB982)))</f>
        <v/>
      </c>
      <c r="AD982" s="68" t="str">
        <f>IF(ISERROR(AI982),"",IF(AG982=AG981+1,AD981*(1+'Retirement Calculator'!$B$6),AD981))</f>
        <v/>
      </c>
      <c r="AE982" s="135"/>
      <c r="AF982" s="83" t="str">
        <f>IF(AE982="","",NPER((1+'Retirement Calculator'!$B$15)/(1+'Retirement Calculator'!$B$14)-1,-12*AE982,AA982,,1))</f>
        <v/>
      </c>
      <c r="AG982" s="129" t="str">
        <f t="shared" si="306"/>
        <v/>
      </c>
      <c r="AH982" s="43" t="e">
        <f t="shared" si="307"/>
        <v>#N/A</v>
      </c>
      <c r="AI982" s="43" t="e">
        <f>IF(AI981&lt;'Retirement Calculator'!$B$68,AI981+1,NA())</f>
        <v>#N/A</v>
      </c>
      <c r="AJ982" s="47" t="str">
        <f>IF(ISERROR(AI982),"",IF(AG982=AG981+1,AJ981*(1+'Retirement Calculator'!$B$67),AJ981))</f>
        <v/>
      </c>
      <c r="AK982" s="43" t="e">
        <f>IF(ISERROR(AJ982),"",FV((1+'Retirement Calculator'!$B$56)^(1/12)-1,AI982,-AJ982,,0))</f>
        <v>#N/A</v>
      </c>
      <c r="AL982" s="47">
        <f>SUM($AJ$5:AJ982)</f>
        <v>15743347.467671828</v>
      </c>
      <c r="AN982" s="43" t="str">
        <f>IF(C982="","",SUM($C$5:C982))</f>
        <v/>
      </c>
      <c r="AP982" s="43" t="str">
        <f t="shared" si="308"/>
        <v/>
      </c>
      <c r="AQ982" s="43" t="e">
        <f t="shared" si="309"/>
        <v>#N/A</v>
      </c>
      <c r="AR982" s="43" t="e">
        <f>IF(AR981&lt;'Retirement Calculator'!$B$68,AR981+1,NA())</f>
        <v>#N/A</v>
      </c>
      <c r="AS982" s="45" t="str">
        <f>IF(ISERROR(AR982),"",IF(AP982=AP981+1,AS981*(1+'Retirement Calculator'!$B$67),AS981))</f>
        <v/>
      </c>
      <c r="AT982" s="43" t="e">
        <f>IF(ISERROR(AS982),"",FV((1+'Retirement Calculator'!$B$57)^(1/12)-1,AR982,-AS982,,0))</f>
        <v>#N/A</v>
      </c>
      <c r="AU982" s="47" t="e">
        <f>SUM($AJ$5:AS982)</f>
        <v>#N/A</v>
      </c>
      <c r="AW982" s="43" t="str">
        <f>IF(I982="","",SUM($I$5:I982))</f>
        <v/>
      </c>
      <c r="AY982" s="43" t="str">
        <f t="shared" si="310"/>
        <v/>
      </c>
      <c r="AZ982" s="43" t="e">
        <f t="shared" si="311"/>
        <v>#N/A</v>
      </c>
      <c r="BA982" s="43" t="e">
        <f>IF(BA981&lt;'Retirement Calculator'!$B$68,BA981+1,NA())</f>
        <v>#N/A</v>
      </c>
      <c r="BB982" s="45" t="str">
        <f>IF(ISERROR(BA982),"",IF(AY982=AY981+1,BB981*(1+'Retirement Calculator'!$B$67),BB981))</f>
        <v/>
      </c>
      <c r="BC982" s="43" t="e">
        <f>IF(ISERROR(BB982),"",FV((1+'Retirement Calculator'!$B$58)^(1/12)-1,BA982,-BB982,,0))</f>
        <v>#N/A</v>
      </c>
      <c r="BD982" s="47" t="e">
        <f>SUM($AJ$5:BB982)</f>
        <v>#N/A</v>
      </c>
      <c r="BF982" s="43" t="str">
        <f>IF(O982="","",SUM($O$5:O982))</f>
        <v/>
      </c>
      <c r="BH982" s="43" t="str">
        <f t="shared" si="312"/>
        <v/>
      </c>
      <c r="BI982" s="43" t="e">
        <f t="shared" si="313"/>
        <v>#N/A</v>
      </c>
      <c r="BJ982" s="43" t="e">
        <f>IF(BJ981&lt;'Retirement Calculator'!$B$68,BJ981+1,NA())</f>
        <v>#N/A</v>
      </c>
      <c r="BM982" s="43" t="str">
        <f t="shared" si="314"/>
        <v/>
      </c>
      <c r="BN982" s="43" t="e">
        <f t="shared" si="315"/>
        <v>#N/A</v>
      </c>
      <c r="BO982" s="43" t="e">
        <f>IF(BO981&lt;'Retirement Calculator'!$B$68,BO981+1,NA())</f>
        <v>#N/A</v>
      </c>
      <c r="BR982" s="43" t="str">
        <f t="shared" si="316"/>
        <v/>
      </c>
      <c r="BS982" s="43" t="e">
        <f t="shared" si="317"/>
        <v>#N/A</v>
      </c>
      <c r="BT982" s="43" t="e">
        <f>IF(BT981&lt;'Retirement Calculator'!$B$68,BT981+1,NA())</f>
        <v>#N/A</v>
      </c>
      <c r="BW982" s="43" t="str">
        <f t="shared" si="318"/>
        <v/>
      </c>
      <c r="BX982" s="43" t="e">
        <f t="shared" si="319"/>
        <v>#N/A</v>
      </c>
      <c r="BY982" s="43" t="e">
        <f>IF(BY981&lt;'Retirement Calculator'!$B$68,BY981+1,NA())</f>
        <v>#N/A</v>
      </c>
    </row>
    <row r="983" spans="1:77">
      <c r="A983" s="44"/>
      <c r="B983" s="12" t="e">
        <f xml:space="preserve"> IF(ISERROR(F983),NA(),AI983)</f>
        <v>#N/A</v>
      </c>
      <c r="C983" s="71"/>
      <c r="D983" s="104"/>
      <c r="E983" s="99"/>
      <c r="F983" s="102" t="e">
        <f t="shared" si="303"/>
        <v>#N/A</v>
      </c>
      <c r="G983" s="103" t="str">
        <f>IF(D983="","",(D983+G982)*(1+((1+'Retirement Calculator'!$B$56)^(1/12)-1)))</f>
        <v/>
      </c>
      <c r="H983" s="55" t="str">
        <f>IF(C983="","",FV((1+'Retirement Calculator'!$B$56)^(1/12)-1,AI983,-C983,,0))</f>
        <v/>
      </c>
      <c r="I983" s="71"/>
      <c r="J983" s="99"/>
      <c r="K983" s="99"/>
      <c r="L983" s="102" t="e">
        <f t="shared" si="304"/>
        <v>#N/A</v>
      </c>
      <c r="M983" s="12" t="str">
        <f>IF(I983="","",FV((1+'Retirement Calculator'!$B$57)^(1/12)-1,AR983,-I983,,0))</f>
        <v/>
      </c>
      <c r="N983" s="12" t="str">
        <f>IF(J983="","",(J983+N982)*(1+((1+'Retirement Calculator'!$B$57)^(1/12)-1)))</f>
        <v/>
      </c>
      <c r="O983" s="71"/>
      <c r="P983" s="71"/>
      <c r="Q983" s="99"/>
      <c r="R983" s="69" t="e">
        <f t="shared" si="305"/>
        <v>#N/A</v>
      </c>
      <c r="S983" s="12" t="str">
        <f>IF(O983="","",FV((1+'Retirement Calculator'!$B$58)^(1/12)-1,BA983,-O983,,0))</f>
        <v/>
      </c>
      <c r="T983" s="43" t="str">
        <f>IF(P983="","",(P983+T982)*(1+((1+'Retirement Calculator'!$B$58)^(1/12)-1)))</f>
        <v/>
      </c>
      <c r="U983" s="71"/>
      <c r="V983" s="99"/>
      <c r="W983" s="108" t="str">
        <f>IF(U983="","",(U983+W982)*(1+((1+'Retirement Calculator'!$C$65)^(1/12)-1)))</f>
        <v/>
      </c>
      <c r="X983" s="73">
        <f t="shared" si="300"/>
        <v>0</v>
      </c>
      <c r="Y983" s="83" t="str">
        <f>IF(ISERROR(B983),"",SUM($X$5:X983))</f>
        <v/>
      </c>
      <c r="Z983" s="73">
        <f t="shared" si="301"/>
        <v>0</v>
      </c>
      <c r="AA983" s="83" t="str">
        <f>IF(ISERROR(B983),"",IF(Z983=0,NA(),SUM($Z$5:Z983)))</f>
        <v/>
      </c>
      <c r="AB983" s="83">
        <f t="shared" si="302"/>
        <v>0</v>
      </c>
      <c r="AC983" s="83" t="str">
        <f>IF(ISERROR(B983),"",IF(AB983=0,NA(),SUM($AB$5:AB983)))</f>
        <v/>
      </c>
      <c r="AD983" s="68" t="str">
        <f>IF(ISERROR(AI983),"",IF(AG983=AG982+1,AD982*(1+'Retirement Calculator'!$B$6),AD982))</f>
        <v/>
      </c>
      <c r="AE983" s="135"/>
      <c r="AF983" s="83" t="str">
        <f>IF(AE983="","",NPER((1+'Retirement Calculator'!$B$15)/(1+'Retirement Calculator'!$B$14)-1,-12*AE983,AA983,,1))</f>
        <v/>
      </c>
      <c r="AG983" s="129" t="str">
        <f t="shared" si="306"/>
        <v/>
      </c>
      <c r="AH983" s="43" t="e">
        <f t="shared" si="307"/>
        <v>#N/A</v>
      </c>
      <c r="AI983" s="43" t="e">
        <f>IF(AI982&lt;'Retirement Calculator'!$B$68,AI982+1,NA())</f>
        <v>#N/A</v>
      </c>
      <c r="AJ983" s="47" t="str">
        <f>IF(ISERROR(AI983),"",IF(AG983=AG982+1,AJ982*(1+'Retirement Calculator'!$B$67),AJ982))</f>
        <v/>
      </c>
      <c r="AK983" s="43" t="e">
        <f>IF(ISERROR(AJ983),"",FV((1+'Retirement Calculator'!$B$56)^(1/12)-1,AI983,-AJ983,,0))</f>
        <v>#N/A</v>
      </c>
      <c r="AL983" s="47">
        <f>SUM($AJ$5:AJ983)</f>
        <v>15743347.467671828</v>
      </c>
      <c r="AN983" s="43" t="str">
        <f>IF(C983="","",SUM($C$5:C983))</f>
        <v/>
      </c>
      <c r="AP983" s="43" t="str">
        <f t="shared" si="308"/>
        <v/>
      </c>
      <c r="AQ983" s="43" t="e">
        <f t="shared" si="309"/>
        <v>#N/A</v>
      </c>
      <c r="AR983" s="43" t="e">
        <f>IF(AR982&lt;'Retirement Calculator'!$B$68,AR982+1,NA())</f>
        <v>#N/A</v>
      </c>
      <c r="AS983" s="45" t="str">
        <f>IF(ISERROR(AR983),"",IF(AP983=AP982+1,AS982*(1+'Retirement Calculator'!$B$67),AS982))</f>
        <v/>
      </c>
      <c r="AT983" s="43" t="e">
        <f>IF(ISERROR(AS983),"",FV((1+'Retirement Calculator'!$B$57)^(1/12)-1,AR983,-AS983,,0))</f>
        <v>#N/A</v>
      </c>
      <c r="AU983" s="47" t="e">
        <f>SUM($AJ$5:AS983)</f>
        <v>#N/A</v>
      </c>
      <c r="AW983" s="43" t="str">
        <f>IF(I983="","",SUM($I$5:I983))</f>
        <v/>
      </c>
      <c r="AY983" s="43" t="str">
        <f t="shared" si="310"/>
        <v/>
      </c>
      <c r="AZ983" s="43" t="e">
        <f t="shared" si="311"/>
        <v>#N/A</v>
      </c>
      <c r="BA983" s="43" t="e">
        <f>IF(BA982&lt;'Retirement Calculator'!$B$68,BA982+1,NA())</f>
        <v>#N/A</v>
      </c>
      <c r="BB983" s="45" t="str">
        <f>IF(ISERROR(BA983),"",IF(AY983=AY982+1,BB982*(1+'Retirement Calculator'!$B$67),BB982))</f>
        <v/>
      </c>
      <c r="BC983" s="43" t="e">
        <f>IF(ISERROR(BB983),"",FV((1+'Retirement Calculator'!$B$58)^(1/12)-1,BA983,-BB983,,0))</f>
        <v>#N/A</v>
      </c>
      <c r="BD983" s="47" t="e">
        <f>SUM($AJ$5:BB983)</f>
        <v>#N/A</v>
      </c>
      <c r="BF983" s="43" t="str">
        <f>IF(O983="","",SUM($O$5:O983))</f>
        <v/>
      </c>
      <c r="BH983" s="43" t="str">
        <f t="shared" si="312"/>
        <v/>
      </c>
      <c r="BI983" s="43" t="e">
        <f t="shared" si="313"/>
        <v>#N/A</v>
      </c>
      <c r="BJ983" s="43" t="e">
        <f>IF(BJ982&lt;'Retirement Calculator'!$B$68,BJ982+1,NA())</f>
        <v>#N/A</v>
      </c>
      <c r="BM983" s="43" t="str">
        <f t="shared" si="314"/>
        <v/>
      </c>
      <c r="BN983" s="43" t="e">
        <f t="shared" si="315"/>
        <v>#N/A</v>
      </c>
      <c r="BO983" s="43" t="e">
        <f>IF(BO982&lt;'Retirement Calculator'!$B$68,BO982+1,NA())</f>
        <v>#N/A</v>
      </c>
      <c r="BR983" s="43" t="str">
        <f t="shared" si="316"/>
        <v/>
      </c>
      <c r="BS983" s="43" t="e">
        <f t="shared" si="317"/>
        <v>#N/A</v>
      </c>
      <c r="BT983" s="43" t="e">
        <f>IF(BT982&lt;'Retirement Calculator'!$B$68,BT982+1,NA())</f>
        <v>#N/A</v>
      </c>
      <c r="BW983" s="43" t="str">
        <f t="shared" si="318"/>
        <v/>
      </c>
      <c r="BX983" s="43" t="e">
        <f t="shared" si="319"/>
        <v>#N/A</v>
      </c>
      <c r="BY983" s="43" t="e">
        <f>IF(BY982&lt;'Retirement Calculator'!$B$68,BY982+1,NA())</f>
        <v>#N/A</v>
      </c>
    </row>
    <row r="984" spans="1:77">
      <c r="A984" s="44"/>
      <c r="B984" s="12" t="e">
        <f xml:space="preserve"> IF(ISERROR(F984),NA(),AI984)</f>
        <v>#N/A</v>
      </c>
      <c r="C984" s="71"/>
      <c r="D984" s="104"/>
      <c r="E984" s="99"/>
      <c r="F984" s="102" t="e">
        <f t="shared" si="303"/>
        <v>#N/A</v>
      </c>
      <c r="G984" s="103" t="str">
        <f>IF(D984="","",(D984+G983)*(1+((1+'Retirement Calculator'!$B$56)^(1/12)-1)))</f>
        <v/>
      </c>
      <c r="H984" s="55" t="str">
        <f>IF(C984="","",FV((1+'Retirement Calculator'!$B$56)^(1/12)-1,AI984,-C984,,0))</f>
        <v/>
      </c>
      <c r="I984" s="71"/>
      <c r="J984" s="99"/>
      <c r="K984" s="99"/>
      <c r="L984" s="102" t="e">
        <f t="shared" si="304"/>
        <v>#N/A</v>
      </c>
      <c r="M984" s="12" t="str">
        <f>IF(I984="","",FV((1+'Retirement Calculator'!$B$57)^(1/12)-1,AR984,-I984,,0))</f>
        <v/>
      </c>
      <c r="N984" s="12" t="str">
        <f>IF(J984="","",(J984+N983)*(1+((1+'Retirement Calculator'!$B$57)^(1/12)-1)))</f>
        <v/>
      </c>
      <c r="O984" s="71"/>
      <c r="P984" s="71"/>
      <c r="Q984" s="99"/>
      <c r="R984" s="69" t="e">
        <f t="shared" si="305"/>
        <v>#N/A</v>
      </c>
      <c r="S984" s="12" t="str">
        <f>IF(O984="","",FV((1+'Retirement Calculator'!$B$58)^(1/12)-1,BA984,-O984,,0))</f>
        <v/>
      </c>
      <c r="T984" s="43" t="str">
        <f>IF(P984="","",(P984+T983)*(1+((1+'Retirement Calculator'!$B$58)^(1/12)-1)))</f>
        <v/>
      </c>
      <c r="U984" s="71"/>
      <c r="V984" s="99"/>
      <c r="W984" s="108" t="str">
        <f>IF(U984="","",(U984+W983)*(1+((1+'Retirement Calculator'!$C$65)^(1/12)-1)))</f>
        <v/>
      </c>
      <c r="X984" s="73">
        <f t="shared" si="300"/>
        <v>0</v>
      </c>
      <c r="Y984" s="83" t="str">
        <f>IF(ISERROR(B984),"",SUM($X$5:X984))</f>
        <v/>
      </c>
      <c r="Z984" s="73">
        <f t="shared" si="301"/>
        <v>0</v>
      </c>
      <c r="AA984" s="83" t="str">
        <f>IF(ISERROR(B984),"",IF(Z984=0,NA(),SUM($Z$5:Z984)))</f>
        <v/>
      </c>
      <c r="AB984" s="83">
        <f t="shared" si="302"/>
        <v>0</v>
      </c>
      <c r="AC984" s="83" t="str">
        <f>IF(ISERROR(B984),"",IF(AB984=0,NA(),SUM($AB$5:AB984)))</f>
        <v/>
      </c>
      <c r="AD984" s="68" t="str">
        <f>IF(ISERROR(AI984),"",IF(AG984=AG983+1,AD983*(1+'Retirement Calculator'!$B$6),AD983))</f>
        <v/>
      </c>
      <c r="AE984" s="135"/>
      <c r="AF984" s="83" t="str">
        <f>IF(AE984="","",NPER((1+'Retirement Calculator'!$B$15)/(1+'Retirement Calculator'!$B$14)-1,-12*AE984,AA984,,1))</f>
        <v/>
      </c>
      <c r="AG984" s="129" t="str">
        <f t="shared" si="306"/>
        <v/>
      </c>
      <c r="AH984" s="43" t="e">
        <f t="shared" si="307"/>
        <v>#N/A</v>
      </c>
      <c r="AI984" s="43" t="e">
        <f>IF(AI983&lt;'Retirement Calculator'!$B$68,AI983+1,NA())</f>
        <v>#N/A</v>
      </c>
      <c r="AJ984" s="47" t="str">
        <f>IF(ISERROR(AI984),"",IF(AG984=AG983+1,AJ983*(1+'Retirement Calculator'!$B$67),AJ983))</f>
        <v/>
      </c>
      <c r="AK984" s="43" t="e">
        <f>IF(ISERROR(AJ984),"",FV((1+'Retirement Calculator'!$B$56)^(1/12)-1,AI984,-AJ984,,0))</f>
        <v>#N/A</v>
      </c>
      <c r="AL984" s="47">
        <f>SUM($AJ$5:AJ984)</f>
        <v>15743347.467671828</v>
      </c>
      <c r="AN984" s="43" t="str">
        <f>IF(C984="","",SUM($C$5:C984))</f>
        <v/>
      </c>
      <c r="AP984" s="43" t="str">
        <f t="shared" si="308"/>
        <v/>
      </c>
      <c r="AQ984" s="43" t="e">
        <f t="shared" si="309"/>
        <v>#N/A</v>
      </c>
      <c r="AR984" s="43" t="e">
        <f>IF(AR983&lt;'Retirement Calculator'!$B$68,AR983+1,NA())</f>
        <v>#N/A</v>
      </c>
      <c r="AS984" s="45" t="str">
        <f>IF(ISERROR(AR984),"",IF(AP984=AP983+1,AS983*(1+'Retirement Calculator'!$B$67),AS983))</f>
        <v/>
      </c>
      <c r="AT984" s="43" t="e">
        <f>IF(ISERROR(AS984),"",FV((1+'Retirement Calculator'!$B$57)^(1/12)-1,AR984,-AS984,,0))</f>
        <v>#N/A</v>
      </c>
      <c r="AU984" s="47" t="e">
        <f>SUM($AJ$5:AS984)</f>
        <v>#N/A</v>
      </c>
      <c r="AW984" s="43" t="str">
        <f>IF(I984="","",SUM($I$5:I984))</f>
        <v/>
      </c>
      <c r="AY984" s="43" t="str">
        <f t="shared" si="310"/>
        <v/>
      </c>
      <c r="AZ984" s="43" t="e">
        <f t="shared" si="311"/>
        <v>#N/A</v>
      </c>
      <c r="BA984" s="43" t="e">
        <f>IF(BA983&lt;'Retirement Calculator'!$B$68,BA983+1,NA())</f>
        <v>#N/A</v>
      </c>
      <c r="BB984" s="45" t="str">
        <f>IF(ISERROR(BA984),"",IF(AY984=AY983+1,BB983*(1+'Retirement Calculator'!$B$67),BB983))</f>
        <v/>
      </c>
      <c r="BC984" s="43" t="e">
        <f>IF(ISERROR(BB984),"",FV((1+'Retirement Calculator'!$B$58)^(1/12)-1,BA984,-BB984,,0))</f>
        <v>#N/A</v>
      </c>
      <c r="BD984" s="47" t="e">
        <f>SUM($AJ$5:BB984)</f>
        <v>#N/A</v>
      </c>
      <c r="BF984" s="43" t="str">
        <f>IF(O984="","",SUM($O$5:O984))</f>
        <v/>
      </c>
      <c r="BH984" s="43" t="str">
        <f t="shared" si="312"/>
        <v/>
      </c>
      <c r="BI984" s="43" t="e">
        <f t="shared" si="313"/>
        <v>#N/A</v>
      </c>
      <c r="BJ984" s="43" t="e">
        <f>IF(BJ983&lt;'Retirement Calculator'!$B$68,BJ983+1,NA())</f>
        <v>#N/A</v>
      </c>
      <c r="BM984" s="43" t="str">
        <f t="shared" si="314"/>
        <v/>
      </c>
      <c r="BN984" s="43" t="e">
        <f t="shared" si="315"/>
        <v>#N/A</v>
      </c>
      <c r="BO984" s="43" t="e">
        <f>IF(BO983&lt;'Retirement Calculator'!$B$68,BO983+1,NA())</f>
        <v>#N/A</v>
      </c>
      <c r="BR984" s="43" t="str">
        <f t="shared" si="316"/>
        <v/>
      </c>
      <c r="BS984" s="43" t="e">
        <f t="shared" si="317"/>
        <v>#N/A</v>
      </c>
      <c r="BT984" s="43" t="e">
        <f>IF(BT983&lt;'Retirement Calculator'!$B$68,BT983+1,NA())</f>
        <v>#N/A</v>
      </c>
      <c r="BW984" s="43" t="str">
        <f t="shared" si="318"/>
        <v/>
      </c>
      <c r="BX984" s="43" t="e">
        <f t="shared" si="319"/>
        <v>#N/A</v>
      </c>
      <c r="BY984" s="43" t="e">
        <f>IF(BY983&lt;'Retirement Calculator'!$B$68,BY983+1,NA())</f>
        <v>#N/A</v>
      </c>
    </row>
    <row r="985" spans="1:77">
      <c r="A985" s="44"/>
      <c r="B985" s="12" t="e">
        <f xml:space="preserve"> IF(ISERROR(F985),NA(),AI985)</f>
        <v>#N/A</v>
      </c>
      <c r="C985" s="71"/>
      <c r="D985" s="104"/>
      <c r="E985" s="99"/>
      <c r="F985" s="102" t="e">
        <f t="shared" si="303"/>
        <v>#N/A</v>
      </c>
      <c r="G985" s="103" t="str">
        <f>IF(D985="","",(D985+G984)*(1+((1+'Retirement Calculator'!$B$56)^(1/12)-1)))</f>
        <v/>
      </c>
      <c r="H985" s="55" t="str">
        <f>IF(C985="","",FV((1+'Retirement Calculator'!$B$56)^(1/12)-1,AI985,-C985,,0))</f>
        <v/>
      </c>
      <c r="I985" s="71"/>
      <c r="J985" s="99"/>
      <c r="K985" s="99"/>
      <c r="L985" s="102" t="e">
        <f t="shared" si="304"/>
        <v>#N/A</v>
      </c>
      <c r="M985" s="12" t="str">
        <f>IF(I985="","",FV((1+'Retirement Calculator'!$B$57)^(1/12)-1,AR985,-I985,,0))</f>
        <v/>
      </c>
      <c r="N985" s="12" t="str">
        <f>IF(J985="","",(J985+N984)*(1+((1+'Retirement Calculator'!$B$57)^(1/12)-1)))</f>
        <v/>
      </c>
      <c r="O985" s="71"/>
      <c r="P985" s="71"/>
      <c r="Q985" s="99"/>
      <c r="R985" s="69" t="e">
        <f t="shared" si="305"/>
        <v>#N/A</v>
      </c>
      <c r="S985" s="12" t="str">
        <f>IF(O985="","",FV((1+'Retirement Calculator'!$B$58)^(1/12)-1,BA985,-O985,,0))</f>
        <v/>
      </c>
      <c r="T985" s="43" t="str">
        <f>IF(P985="","",(P985+T984)*(1+((1+'Retirement Calculator'!$B$58)^(1/12)-1)))</f>
        <v/>
      </c>
      <c r="U985" s="71"/>
      <c r="V985" s="99"/>
      <c r="W985" s="108" t="str">
        <f>IF(U985="","",(U985+W984)*(1+((1+'Retirement Calculator'!$C$65)^(1/12)-1)))</f>
        <v/>
      </c>
      <c r="X985" s="73">
        <f t="shared" si="300"/>
        <v>0</v>
      </c>
      <c r="Y985" s="83" t="str">
        <f>IF(ISERROR(B985),"",SUM($X$5:X985))</f>
        <v/>
      </c>
      <c r="Z985" s="73">
        <f t="shared" si="301"/>
        <v>0</v>
      </c>
      <c r="AA985" s="83" t="str">
        <f>IF(ISERROR(B985),"",IF(Z985=0,NA(),SUM($Z$5:Z985)))</f>
        <v/>
      </c>
      <c r="AB985" s="83">
        <f t="shared" si="302"/>
        <v>0</v>
      </c>
      <c r="AC985" s="83" t="str">
        <f>IF(ISERROR(B985),"",IF(AB985=0,NA(),SUM($AB$5:AB985)))</f>
        <v/>
      </c>
      <c r="AD985" s="68" t="str">
        <f>IF(ISERROR(AI985),"",IF(AG985=AG984+1,AD984*(1+'Retirement Calculator'!$B$6),AD984))</f>
        <v/>
      </c>
      <c r="AE985" s="135"/>
      <c r="AF985" s="83" t="str">
        <f>IF(AE985="","",NPER((1+'Retirement Calculator'!$B$15)/(1+'Retirement Calculator'!$B$14)-1,-12*AE985,AA985,,1))</f>
        <v/>
      </c>
      <c r="AG985" s="129" t="str">
        <f t="shared" si="306"/>
        <v/>
      </c>
      <c r="AH985" s="43" t="e">
        <f t="shared" si="307"/>
        <v>#N/A</v>
      </c>
      <c r="AI985" s="43" t="e">
        <f>IF(AI984&lt;'Retirement Calculator'!$B$68,AI984+1,NA())</f>
        <v>#N/A</v>
      </c>
      <c r="AJ985" s="47" t="str">
        <f>IF(ISERROR(AI985),"",IF(AG985=AG984+1,AJ984*(1+'Retirement Calculator'!$B$67),AJ984))</f>
        <v/>
      </c>
      <c r="AK985" s="43" t="e">
        <f>IF(ISERROR(AJ985),"",FV((1+'Retirement Calculator'!$B$56)^(1/12)-1,AI985,-AJ985,,0))</f>
        <v>#N/A</v>
      </c>
      <c r="AL985" s="47">
        <f>SUM($AJ$5:AJ985)</f>
        <v>15743347.467671828</v>
      </c>
      <c r="AN985" s="43" t="str">
        <f>IF(C985="","",SUM($C$5:C985))</f>
        <v/>
      </c>
      <c r="AP985" s="43" t="str">
        <f t="shared" si="308"/>
        <v/>
      </c>
      <c r="AQ985" s="43" t="e">
        <f t="shared" si="309"/>
        <v>#N/A</v>
      </c>
      <c r="AR985" s="43" t="e">
        <f>IF(AR984&lt;'Retirement Calculator'!$B$68,AR984+1,NA())</f>
        <v>#N/A</v>
      </c>
      <c r="AS985" s="45" t="str">
        <f>IF(ISERROR(AR985),"",IF(AP985=AP984+1,AS984*(1+'Retirement Calculator'!$B$67),AS984))</f>
        <v/>
      </c>
      <c r="AT985" s="43" t="e">
        <f>IF(ISERROR(AS985),"",FV((1+'Retirement Calculator'!$B$57)^(1/12)-1,AR985,-AS985,,0))</f>
        <v>#N/A</v>
      </c>
      <c r="AU985" s="47" t="e">
        <f>SUM($AJ$5:AS985)</f>
        <v>#N/A</v>
      </c>
      <c r="AW985" s="43" t="str">
        <f>IF(I985="","",SUM($I$5:I985))</f>
        <v/>
      </c>
      <c r="AY985" s="43" t="str">
        <f t="shared" si="310"/>
        <v/>
      </c>
      <c r="AZ985" s="43" t="e">
        <f t="shared" si="311"/>
        <v>#N/A</v>
      </c>
      <c r="BA985" s="43" t="e">
        <f>IF(BA984&lt;'Retirement Calculator'!$B$68,BA984+1,NA())</f>
        <v>#N/A</v>
      </c>
      <c r="BB985" s="45" t="str">
        <f>IF(ISERROR(BA985),"",IF(AY985=AY984+1,BB984*(1+'Retirement Calculator'!$B$67),BB984))</f>
        <v/>
      </c>
      <c r="BC985" s="43" t="e">
        <f>IF(ISERROR(BB985),"",FV((1+'Retirement Calculator'!$B$58)^(1/12)-1,BA985,-BB985,,0))</f>
        <v>#N/A</v>
      </c>
      <c r="BD985" s="47" t="e">
        <f>SUM($AJ$5:BB985)</f>
        <v>#N/A</v>
      </c>
      <c r="BF985" s="43" t="str">
        <f>IF(O985="","",SUM($O$5:O985))</f>
        <v/>
      </c>
      <c r="BH985" s="43" t="str">
        <f t="shared" si="312"/>
        <v/>
      </c>
      <c r="BI985" s="43" t="e">
        <f t="shared" si="313"/>
        <v>#N/A</v>
      </c>
      <c r="BJ985" s="43" t="e">
        <f>IF(BJ984&lt;'Retirement Calculator'!$B$68,BJ984+1,NA())</f>
        <v>#N/A</v>
      </c>
      <c r="BM985" s="43" t="str">
        <f t="shared" si="314"/>
        <v/>
      </c>
      <c r="BN985" s="43" t="e">
        <f t="shared" si="315"/>
        <v>#N/A</v>
      </c>
      <c r="BO985" s="43" t="e">
        <f>IF(BO984&lt;'Retirement Calculator'!$B$68,BO984+1,NA())</f>
        <v>#N/A</v>
      </c>
      <c r="BR985" s="43" t="str">
        <f t="shared" si="316"/>
        <v/>
      </c>
      <c r="BS985" s="43" t="e">
        <f t="shared" si="317"/>
        <v>#N/A</v>
      </c>
      <c r="BT985" s="43" t="e">
        <f>IF(BT984&lt;'Retirement Calculator'!$B$68,BT984+1,NA())</f>
        <v>#N/A</v>
      </c>
      <c r="BW985" s="43" t="str">
        <f t="shared" si="318"/>
        <v/>
      </c>
      <c r="BX985" s="43" t="e">
        <f t="shared" si="319"/>
        <v>#N/A</v>
      </c>
      <c r="BY985" s="43" t="e">
        <f>IF(BY984&lt;'Retirement Calculator'!$B$68,BY984+1,NA())</f>
        <v>#N/A</v>
      </c>
    </row>
    <row r="986" spans="1:77">
      <c r="A986" s="44"/>
      <c r="B986" s="12" t="e">
        <f xml:space="preserve"> IF(ISERROR(F986),NA(),AI986)</f>
        <v>#N/A</v>
      </c>
      <c r="C986" s="71"/>
      <c r="D986" s="104"/>
      <c r="E986" s="99"/>
      <c r="F986" s="102" t="e">
        <f t="shared" si="303"/>
        <v>#N/A</v>
      </c>
      <c r="G986" s="103" t="str">
        <f>IF(D986="","",(D986+G985)*(1+((1+'Retirement Calculator'!$B$56)^(1/12)-1)))</f>
        <v/>
      </c>
      <c r="H986" s="55" t="str">
        <f>IF(C986="","",FV((1+'Retirement Calculator'!$B$56)^(1/12)-1,AI986,-C986,,0))</f>
        <v/>
      </c>
      <c r="I986" s="71"/>
      <c r="J986" s="99"/>
      <c r="K986" s="99"/>
      <c r="L986" s="102" t="e">
        <f t="shared" si="304"/>
        <v>#N/A</v>
      </c>
      <c r="M986" s="12" t="str">
        <f>IF(I986="","",FV((1+'Retirement Calculator'!$B$57)^(1/12)-1,AR986,-I986,,0))</f>
        <v/>
      </c>
      <c r="N986" s="12" t="str">
        <f>IF(J986="","",(J986+N985)*(1+((1+'Retirement Calculator'!$B$57)^(1/12)-1)))</f>
        <v/>
      </c>
      <c r="O986" s="71"/>
      <c r="P986" s="71"/>
      <c r="Q986" s="99"/>
      <c r="R986" s="69" t="e">
        <f t="shared" si="305"/>
        <v>#N/A</v>
      </c>
      <c r="S986" s="12" t="str">
        <f>IF(O986="","",FV((1+'Retirement Calculator'!$B$58)^(1/12)-1,BA986,-O986,,0))</f>
        <v/>
      </c>
      <c r="T986" s="43" t="str">
        <f>IF(P986="","",(P986+T985)*(1+((1+'Retirement Calculator'!$B$58)^(1/12)-1)))</f>
        <v/>
      </c>
      <c r="U986" s="71"/>
      <c r="V986" s="99"/>
      <c r="W986" s="108" t="str">
        <f>IF(U986="","",(U986+W985)*(1+((1+'Retirement Calculator'!$C$65)^(1/12)-1)))</f>
        <v/>
      </c>
      <c r="X986" s="73">
        <f t="shared" si="300"/>
        <v>0</v>
      </c>
      <c r="Y986" s="83" t="str">
        <f>IF(ISERROR(B986),"",SUM($X$5:X986))</f>
        <v/>
      </c>
      <c r="Z986" s="73">
        <f t="shared" si="301"/>
        <v>0</v>
      </c>
      <c r="AA986" s="83" t="str">
        <f>IF(ISERROR(B986),"",IF(Z986=0,NA(),SUM($Z$5:Z986)))</f>
        <v/>
      </c>
      <c r="AB986" s="83">
        <f t="shared" si="302"/>
        <v>0</v>
      </c>
      <c r="AC986" s="83" t="str">
        <f>IF(ISERROR(B986),"",IF(AB986=0,NA(),SUM($AB$5:AB986)))</f>
        <v/>
      </c>
      <c r="AD986" s="68" t="str">
        <f>IF(ISERROR(AI986),"",IF(AG986=AG985+1,AD985*(1+'Retirement Calculator'!$B$6),AD985))</f>
        <v/>
      </c>
      <c r="AE986" s="135"/>
      <c r="AF986" s="83" t="str">
        <f>IF(AE986="","",NPER((1+'Retirement Calculator'!$B$15)/(1+'Retirement Calculator'!$B$14)-1,-12*AE986,AA986,,1))</f>
        <v/>
      </c>
      <c r="AG986" s="129" t="str">
        <f t="shared" si="306"/>
        <v/>
      </c>
      <c r="AH986" s="43" t="e">
        <f t="shared" si="307"/>
        <v>#N/A</v>
      </c>
      <c r="AI986" s="43" t="e">
        <f>IF(AI985&lt;'Retirement Calculator'!$B$68,AI985+1,NA())</f>
        <v>#N/A</v>
      </c>
      <c r="AJ986" s="47" t="str">
        <f>IF(ISERROR(AI986),"",IF(AG986=AG985+1,AJ985*(1+'Retirement Calculator'!$B$67),AJ985))</f>
        <v/>
      </c>
      <c r="AK986" s="43" t="e">
        <f>IF(ISERROR(AJ986),"",FV((1+'Retirement Calculator'!$B$56)^(1/12)-1,AI986,-AJ986,,0))</f>
        <v>#N/A</v>
      </c>
      <c r="AL986" s="47">
        <f>SUM($AJ$5:AJ986)</f>
        <v>15743347.467671828</v>
      </c>
      <c r="AN986" s="43" t="str">
        <f>IF(C986="","",SUM($C$5:C986))</f>
        <v/>
      </c>
      <c r="AP986" s="43" t="str">
        <f t="shared" si="308"/>
        <v/>
      </c>
      <c r="AQ986" s="43" t="e">
        <f t="shared" si="309"/>
        <v>#N/A</v>
      </c>
      <c r="AR986" s="43" t="e">
        <f>IF(AR985&lt;'Retirement Calculator'!$B$68,AR985+1,NA())</f>
        <v>#N/A</v>
      </c>
      <c r="AS986" s="45" t="str">
        <f>IF(ISERROR(AR986),"",IF(AP986=AP985+1,AS985*(1+'Retirement Calculator'!$B$67),AS985))</f>
        <v/>
      </c>
      <c r="AT986" s="43" t="e">
        <f>IF(ISERROR(AS986),"",FV((1+'Retirement Calculator'!$B$57)^(1/12)-1,AR986,-AS986,,0))</f>
        <v>#N/A</v>
      </c>
      <c r="AU986" s="47" t="e">
        <f>SUM($AJ$5:AS986)</f>
        <v>#N/A</v>
      </c>
      <c r="AW986" s="43" t="str">
        <f>IF(I986="","",SUM($I$5:I986))</f>
        <v/>
      </c>
      <c r="AY986" s="43" t="str">
        <f t="shared" si="310"/>
        <v/>
      </c>
      <c r="AZ986" s="43" t="e">
        <f t="shared" si="311"/>
        <v>#N/A</v>
      </c>
      <c r="BA986" s="43" t="e">
        <f>IF(BA985&lt;'Retirement Calculator'!$B$68,BA985+1,NA())</f>
        <v>#N/A</v>
      </c>
      <c r="BB986" s="45" t="str">
        <f>IF(ISERROR(BA986),"",IF(AY986=AY985+1,BB985*(1+'Retirement Calculator'!$B$67),BB985))</f>
        <v/>
      </c>
      <c r="BC986" s="43" t="e">
        <f>IF(ISERROR(BB986),"",FV((1+'Retirement Calculator'!$B$58)^(1/12)-1,BA986,-BB986,,0))</f>
        <v>#N/A</v>
      </c>
      <c r="BD986" s="47" t="e">
        <f>SUM($AJ$5:BB986)</f>
        <v>#N/A</v>
      </c>
      <c r="BF986" s="43" t="str">
        <f>IF(O986="","",SUM($O$5:O986))</f>
        <v/>
      </c>
      <c r="BH986" s="43" t="str">
        <f t="shared" si="312"/>
        <v/>
      </c>
      <c r="BI986" s="43" t="e">
        <f t="shared" si="313"/>
        <v>#N/A</v>
      </c>
      <c r="BJ986" s="43" t="e">
        <f>IF(BJ985&lt;'Retirement Calculator'!$B$68,BJ985+1,NA())</f>
        <v>#N/A</v>
      </c>
      <c r="BM986" s="43" t="str">
        <f t="shared" si="314"/>
        <v/>
      </c>
      <c r="BN986" s="43" t="e">
        <f t="shared" si="315"/>
        <v>#N/A</v>
      </c>
      <c r="BO986" s="43" t="e">
        <f>IF(BO985&lt;'Retirement Calculator'!$B$68,BO985+1,NA())</f>
        <v>#N/A</v>
      </c>
      <c r="BR986" s="43" t="str">
        <f t="shared" si="316"/>
        <v/>
      </c>
      <c r="BS986" s="43" t="e">
        <f t="shared" si="317"/>
        <v>#N/A</v>
      </c>
      <c r="BT986" s="43" t="e">
        <f>IF(BT985&lt;'Retirement Calculator'!$B$68,BT985+1,NA())</f>
        <v>#N/A</v>
      </c>
      <c r="BW986" s="43" t="str">
        <f t="shared" si="318"/>
        <v/>
      </c>
      <c r="BX986" s="43" t="e">
        <f t="shared" si="319"/>
        <v>#N/A</v>
      </c>
      <c r="BY986" s="43" t="e">
        <f>IF(BY985&lt;'Retirement Calculator'!$B$68,BY985+1,NA())</f>
        <v>#N/A</v>
      </c>
    </row>
    <row r="987" spans="1:77">
      <c r="A987" s="44"/>
      <c r="B987" s="12" t="e">
        <f xml:space="preserve"> IF(ISERROR(F987),NA(),AI987)</f>
        <v>#N/A</v>
      </c>
      <c r="C987" s="71"/>
      <c r="D987" s="104"/>
      <c r="E987" s="99"/>
      <c r="F987" s="102" t="e">
        <f t="shared" si="303"/>
        <v>#N/A</v>
      </c>
      <c r="G987" s="103" t="str">
        <f>IF(D987="","",(D987+G986)*(1+((1+'Retirement Calculator'!$B$56)^(1/12)-1)))</f>
        <v/>
      </c>
      <c r="H987" s="55" t="str">
        <f>IF(C987="","",FV((1+'Retirement Calculator'!$B$56)^(1/12)-1,AI987,-C987,,0))</f>
        <v/>
      </c>
      <c r="I987" s="71"/>
      <c r="J987" s="99"/>
      <c r="K987" s="99"/>
      <c r="L987" s="102" t="e">
        <f t="shared" si="304"/>
        <v>#N/A</v>
      </c>
      <c r="M987" s="12" t="str">
        <f>IF(I987="","",FV((1+'Retirement Calculator'!$B$57)^(1/12)-1,AR987,-I987,,0))</f>
        <v/>
      </c>
      <c r="N987" s="12" t="str">
        <f>IF(J987="","",(J987+N986)*(1+((1+'Retirement Calculator'!$B$57)^(1/12)-1)))</f>
        <v/>
      </c>
      <c r="O987" s="71"/>
      <c r="P987" s="71"/>
      <c r="Q987" s="99"/>
      <c r="R987" s="69" t="e">
        <f t="shared" si="305"/>
        <v>#N/A</v>
      </c>
      <c r="S987" s="12" t="str">
        <f>IF(O987="","",FV((1+'Retirement Calculator'!$B$58)^(1/12)-1,BA987,-O987,,0))</f>
        <v/>
      </c>
      <c r="T987" s="43" t="str">
        <f>IF(P987="","",(P987+T986)*(1+((1+'Retirement Calculator'!$B$58)^(1/12)-1)))</f>
        <v/>
      </c>
      <c r="U987" s="71"/>
      <c r="V987" s="99"/>
      <c r="W987" s="108" t="str">
        <f>IF(U987="","",(U987+W986)*(1+((1+'Retirement Calculator'!$C$65)^(1/12)-1)))</f>
        <v/>
      </c>
      <c r="X987" s="73">
        <f t="shared" si="300"/>
        <v>0</v>
      </c>
      <c r="Y987" s="83" t="str">
        <f>IF(ISERROR(B987),"",SUM($X$5:X987))</f>
        <v/>
      </c>
      <c r="Z987" s="73">
        <f t="shared" si="301"/>
        <v>0</v>
      </c>
      <c r="AA987" s="83" t="str">
        <f>IF(ISERROR(B987),"",IF(Z987=0,NA(),SUM($Z$5:Z987)))</f>
        <v/>
      </c>
      <c r="AB987" s="83">
        <f t="shared" si="302"/>
        <v>0</v>
      </c>
      <c r="AC987" s="83" t="str">
        <f>IF(ISERROR(B987),"",IF(AB987=0,NA(),SUM($AB$5:AB987)))</f>
        <v/>
      </c>
      <c r="AD987" s="68" t="str">
        <f>IF(ISERROR(AI987),"",IF(AG987=AG986+1,AD986*(1+'Retirement Calculator'!$B$6),AD986))</f>
        <v/>
      </c>
      <c r="AE987" s="135"/>
      <c r="AF987" s="83" t="str">
        <f>IF(AE987="","",NPER((1+'Retirement Calculator'!$B$15)/(1+'Retirement Calculator'!$B$14)-1,-12*AE987,AA987,,1))</f>
        <v/>
      </c>
      <c r="AG987" s="129" t="str">
        <f t="shared" si="306"/>
        <v/>
      </c>
      <c r="AH987" s="43" t="e">
        <f t="shared" si="307"/>
        <v>#N/A</v>
      </c>
      <c r="AI987" s="43" t="e">
        <f>IF(AI986&lt;'Retirement Calculator'!$B$68,AI986+1,NA())</f>
        <v>#N/A</v>
      </c>
      <c r="AJ987" s="47" t="str">
        <f>IF(ISERROR(AI987),"",IF(AG987=AG986+1,AJ986*(1+'Retirement Calculator'!$B$67),AJ986))</f>
        <v/>
      </c>
      <c r="AK987" s="43" t="e">
        <f>IF(ISERROR(AJ987),"",FV((1+'Retirement Calculator'!$B$56)^(1/12)-1,AI987,-AJ987,,0))</f>
        <v>#N/A</v>
      </c>
      <c r="AL987" s="47">
        <f>SUM($AJ$5:AJ987)</f>
        <v>15743347.467671828</v>
      </c>
      <c r="AN987" s="43" t="str">
        <f>IF(C987="","",SUM($C$5:C987))</f>
        <v/>
      </c>
      <c r="AP987" s="43" t="str">
        <f t="shared" si="308"/>
        <v/>
      </c>
      <c r="AQ987" s="43" t="e">
        <f t="shared" si="309"/>
        <v>#N/A</v>
      </c>
      <c r="AR987" s="43" t="e">
        <f>IF(AR986&lt;'Retirement Calculator'!$B$68,AR986+1,NA())</f>
        <v>#N/A</v>
      </c>
      <c r="AS987" s="45" t="str">
        <f>IF(ISERROR(AR987),"",IF(AP987=AP986+1,AS986*(1+'Retirement Calculator'!$B$67),AS986))</f>
        <v/>
      </c>
      <c r="AT987" s="43" t="e">
        <f>IF(ISERROR(AS987),"",FV((1+'Retirement Calculator'!$B$57)^(1/12)-1,AR987,-AS987,,0))</f>
        <v>#N/A</v>
      </c>
      <c r="AU987" s="47" t="e">
        <f>SUM($AJ$5:AS987)</f>
        <v>#N/A</v>
      </c>
      <c r="AW987" s="43" t="str">
        <f>IF(I987="","",SUM($I$5:I987))</f>
        <v/>
      </c>
      <c r="AY987" s="43" t="str">
        <f t="shared" si="310"/>
        <v/>
      </c>
      <c r="AZ987" s="43" t="e">
        <f t="shared" si="311"/>
        <v>#N/A</v>
      </c>
      <c r="BA987" s="43" t="e">
        <f>IF(BA986&lt;'Retirement Calculator'!$B$68,BA986+1,NA())</f>
        <v>#N/A</v>
      </c>
      <c r="BB987" s="45" t="str">
        <f>IF(ISERROR(BA987),"",IF(AY987=AY986+1,BB986*(1+'Retirement Calculator'!$B$67),BB986))</f>
        <v/>
      </c>
      <c r="BC987" s="43" t="e">
        <f>IF(ISERROR(BB987),"",FV((1+'Retirement Calculator'!$B$58)^(1/12)-1,BA987,-BB987,,0))</f>
        <v>#N/A</v>
      </c>
      <c r="BD987" s="47" t="e">
        <f>SUM($AJ$5:BB987)</f>
        <v>#N/A</v>
      </c>
      <c r="BF987" s="43" t="str">
        <f>IF(O987="","",SUM($O$5:O987))</f>
        <v/>
      </c>
      <c r="BH987" s="43" t="str">
        <f t="shared" si="312"/>
        <v/>
      </c>
      <c r="BI987" s="43" t="e">
        <f t="shared" si="313"/>
        <v>#N/A</v>
      </c>
      <c r="BJ987" s="43" t="e">
        <f>IF(BJ986&lt;'Retirement Calculator'!$B$68,BJ986+1,NA())</f>
        <v>#N/A</v>
      </c>
      <c r="BM987" s="43" t="str">
        <f t="shared" si="314"/>
        <v/>
      </c>
      <c r="BN987" s="43" t="e">
        <f t="shared" si="315"/>
        <v>#N/A</v>
      </c>
      <c r="BO987" s="43" t="e">
        <f>IF(BO986&lt;'Retirement Calculator'!$B$68,BO986+1,NA())</f>
        <v>#N/A</v>
      </c>
      <c r="BR987" s="43" t="str">
        <f t="shared" si="316"/>
        <v/>
      </c>
      <c r="BS987" s="43" t="e">
        <f t="shared" si="317"/>
        <v>#N/A</v>
      </c>
      <c r="BT987" s="43" t="e">
        <f>IF(BT986&lt;'Retirement Calculator'!$B$68,BT986+1,NA())</f>
        <v>#N/A</v>
      </c>
      <c r="BW987" s="43" t="str">
        <f t="shared" si="318"/>
        <v/>
      </c>
      <c r="BX987" s="43" t="e">
        <f t="shared" si="319"/>
        <v>#N/A</v>
      </c>
      <c r="BY987" s="43" t="e">
        <f>IF(BY986&lt;'Retirement Calculator'!$B$68,BY986+1,NA())</f>
        <v>#N/A</v>
      </c>
    </row>
    <row r="988" spans="1:77">
      <c r="A988" s="44"/>
      <c r="B988" s="12" t="e">
        <f xml:space="preserve"> IF(ISERROR(F988),NA(),AI988)</f>
        <v>#N/A</v>
      </c>
      <c r="C988" s="71"/>
      <c r="D988" s="104"/>
      <c r="E988" s="99"/>
      <c r="F988" s="102" t="e">
        <f t="shared" si="303"/>
        <v>#N/A</v>
      </c>
      <c r="G988" s="103" t="str">
        <f>IF(D988="","",(D988+G987)*(1+((1+'Retirement Calculator'!$B$56)^(1/12)-1)))</f>
        <v/>
      </c>
      <c r="H988" s="55" t="str">
        <f>IF(C988="","",FV((1+'Retirement Calculator'!$B$56)^(1/12)-1,AI988,-C988,,0))</f>
        <v/>
      </c>
      <c r="I988" s="71"/>
      <c r="J988" s="99"/>
      <c r="K988" s="99"/>
      <c r="L988" s="102" t="e">
        <f t="shared" si="304"/>
        <v>#N/A</v>
      </c>
      <c r="M988" s="12" t="str">
        <f>IF(I988="","",FV((1+'Retirement Calculator'!$B$57)^(1/12)-1,AR988,-I988,,0))</f>
        <v/>
      </c>
      <c r="N988" s="12" t="str">
        <f>IF(J988="","",(J988+N987)*(1+((1+'Retirement Calculator'!$B$57)^(1/12)-1)))</f>
        <v/>
      </c>
      <c r="O988" s="71"/>
      <c r="P988" s="71"/>
      <c r="Q988" s="99"/>
      <c r="R988" s="69" t="e">
        <f t="shared" si="305"/>
        <v>#N/A</v>
      </c>
      <c r="S988" s="12" t="str">
        <f>IF(O988="","",FV((1+'Retirement Calculator'!$B$58)^(1/12)-1,BA988,-O988,,0))</f>
        <v/>
      </c>
      <c r="T988" s="43" t="str">
        <f>IF(P988="","",(P988+T987)*(1+((1+'Retirement Calculator'!$B$58)^(1/12)-1)))</f>
        <v/>
      </c>
      <c r="U988" s="71"/>
      <c r="V988" s="99"/>
      <c r="W988" s="108" t="str">
        <f>IF(U988="","",(U988+W987)*(1+((1+'Retirement Calculator'!$C$65)^(1/12)-1)))</f>
        <v/>
      </c>
      <c r="X988" s="73">
        <f t="shared" si="300"/>
        <v>0</v>
      </c>
      <c r="Y988" s="83" t="str">
        <f>IF(ISERROR(B988),"",SUM($X$5:X988))</f>
        <v/>
      </c>
      <c r="Z988" s="73">
        <f t="shared" si="301"/>
        <v>0</v>
      </c>
      <c r="AA988" s="83" t="str">
        <f>IF(ISERROR(B988),"",IF(Z988=0,NA(),SUM($Z$5:Z988)))</f>
        <v/>
      </c>
      <c r="AB988" s="83">
        <f t="shared" si="302"/>
        <v>0</v>
      </c>
      <c r="AC988" s="83" t="str">
        <f>IF(ISERROR(B988),"",IF(AB988=0,NA(),SUM($AB$5:AB988)))</f>
        <v/>
      </c>
      <c r="AD988" s="68" t="str">
        <f>IF(ISERROR(AI988),"",IF(AG988=AG987+1,AD987*(1+'Retirement Calculator'!$B$6),AD987))</f>
        <v/>
      </c>
      <c r="AE988" s="135"/>
      <c r="AF988" s="83" t="str">
        <f>IF(AE988="","",NPER((1+'Retirement Calculator'!$B$15)/(1+'Retirement Calculator'!$B$14)-1,-12*AE988,AA988,,1))</f>
        <v/>
      </c>
      <c r="AG988" s="129" t="str">
        <f t="shared" si="306"/>
        <v/>
      </c>
      <c r="AH988" s="43" t="e">
        <f t="shared" si="307"/>
        <v>#N/A</v>
      </c>
      <c r="AI988" s="43" t="e">
        <f>IF(AI987&lt;'Retirement Calculator'!$B$68,AI987+1,NA())</f>
        <v>#N/A</v>
      </c>
      <c r="AJ988" s="47" t="str">
        <f>IF(ISERROR(AI988),"",IF(AG988=AG987+1,AJ987*(1+'Retirement Calculator'!$B$67),AJ987))</f>
        <v/>
      </c>
      <c r="AK988" s="43" t="e">
        <f>IF(ISERROR(AJ988),"",FV((1+'Retirement Calculator'!$B$56)^(1/12)-1,AI988,-AJ988,,0))</f>
        <v>#N/A</v>
      </c>
      <c r="AL988" s="47">
        <f>SUM($AJ$5:AJ988)</f>
        <v>15743347.467671828</v>
      </c>
      <c r="AN988" s="43" t="str">
        <f>IF(C988="","",SUM($C$5:C988))</f>
        <v/>
      </c>
      <c r="AP988" s="43" t="str">
        <f t="shared" si="308"/>
        <v/>
      </c>
      <c r="AQ988" s="43" t="e">
        <f t="shared" si="309"/>
        <v>#N/A</v>
      </c>
      <c r="AR988" s="43" t="e">
        <f>IF(AR987&lt;'Retirement Calculator'!$B$68,AR987+1,NA())</f>
        <v>#N/A</v>
      </c>
      <c r="AS988" s="45" t="str">
        <f>IF(ISERROR(AR988),"",IF(AP988=AP987+1,AS987*(1+'Retirement Calculator'!$B$67),AS987))</f>
        <v/>
      </c>
      <c r="AT988" s="43" t="e">
        <f>IF(ISERROR(AS988),"",FV((1+'Retirement Calculator'!$B$57)^(1/12)-1,AR988,-AS988,,0))</f>
        <v>#N/A</v>
      </c>
      <c r="AU988" s="47" t="e">
        <f>SUM($AJ$5:AS988)</f>
        <v>#N/A</v>
      </c>
      <c r="AW988" s="43" t="str">
        <f>IF(I988="","",SUM($I$5:I988))</f>
        <v/>
      </c>
      <c r="AY988" s="43" t="str">
        <f t="shared" si="310"/>
        <v/>
      </c>
      <c r="AZ988" s="43" t="e">
        <f t="shared" si="311"/>
        <v>#N/A</v>
      </c>
      <c r="BA988" s="43" t="e">
        <f>IF(BA987&lt;'Retirement Calculator'!$B$68,BA987+1,NA())</f>
        <v>#N/A</v>
      </c>
      <c r="BB988" s="45" t="str">
        <f>IF(ISERROR(BA988),"",IF(AY988=AY987+1,BB987*(1+'Retirement Calculator'!$B$67),BB987))</f>
        <v/>
      </c>
      <c r="BC988" s="43" t="e">
        <f>IF(ISERROR(BB988),"",FV((1+'Retirement Calculator'!$B$58)^(1/12)-1,BA988,-BB988,,0))</f>
        <v>#N/A</v>
      </c>
      <c r="BD988" s="47" t="e">
        <f>SUM($AJ$5:BB988)</f>
        <v>#N/A</v>
      </c>
      <c r="BF988" s="43" t="str">
        <f>IF(O988="","",SUM($O$5:O988))</f>
        <v/>
      </c>
      <c r="BH988" s="43" t="str">
        <f t="shared" si="312"/>
        <v/>
      </c>
      <c r="BI988" s="43" t="e">
        <f t="shared" si="313"/>
        <v>#N/A</v>
      </c>
      <c r="BJ988" s="43" t="e">
        <f>IF(BJ987&lt;'Retirement Calculator'!$B$68,BJ987+1,NA())</f>
        <v>#N/A</v>
      </c>
      <c r="BM988" s="43" t="str">
        <f t="shared" si="314"/>
        <v/>
      </c>
      <c r="BN988" s="43" t="e">
        <f t="shared" si="315"/>
        <v>#N/A</v>
      </c>
      <c r="BO988" s="43" t="e">
        <f>IF(BO987&lt;'Retirement Calculator'!$B$68,BO987+1,NA())</f>
        <v>#N/A</v>
      </c>
      <c r="BR988" s="43" t="str">
        <f t="shared" si="316"/>
        <v/>
      </c>
      <c r="BS988" s="43" t="e">
        <f t="shared" si="317"/>
        <v>#N/A</v>
      </c>
      <c r="BT988" s="43" t="e">
        <f>IF(BT987&lt;'Retirement Calculator'!$B$68,BT987+1,NA())</f>
        <v>#N/A</v>
      </c>
      <c r="BW988" s="43" t="str">
        <f t="shared" si="318"/>
        <v/>
      </c>
      <c r="BX988" s="43" t="e">
        <f t="shared" si="319"/>
        <v>#N/A</v>
      </c>
      <c r="BY988" s="43" t="e">
        <f>IF(BY987&lt;'Retirement Calculator'!$B$68,BY987+1,NA())</f>
        <v>#N/A</v>
      </c>
    </row>
    <row r="989" spans="1:77">
      <c r="A989" s="44"/>
      <c r="B989" s="12" t="e">
        <f xml:space="preserve"> IF(ISERROR(F989),NA(),AI989)</f>
        <v>#N/A</v>
      </c>
      <c r="C989" s="71"/>
      <c r="D989" s="104"/>
      <c r="E989" s="99"/>
      <c r="F989" s="102" t="e">
        <f t="shared" si="303"/>
        <v>#N/A</v>
      </c>
      <c r="G989" s="103" t="str">
        <f>IF(D989="","",(D989+G988)*(1+((1+'Retirement Calculator'!$B$56)^(1/12)-1)))</f>
        <v/>
      </c>
      <c r="H989" s="55" t="str">
        <f>IF(C989="","",FV((1+'Retirement Calculator'!$B$56)^(1/12)-1,AI989,-C989,,0))</f>
        <v/>
      </c>
      <c r="I989" s="71"/>
      <c r="J989" s="99"/>
      <c r="K989" s="99"/>
      <c r="L989" s="102" t="e">
        <f t="shared" si="304"/>
        <v>#N/A</v>
      </c>
      <c r="M989" s="12" t="str">
        <f>IF(I989="","",FV((1+'Retirement Calculator'!$B$57)^(1/12)-1,AR989,-I989,,0))</f>
        <v/>
      </c>
      <c r="N989" s="12" t="str">
        <f>IF(J989="","",(J989+N988)*(1+((1+'Retirement Calculator'!$B$57)^(1/12)-1)))</f>
        <v/>
      </c>
      <c r="O989" s="71"/>
      <c r="P989" s="71"/>
      <c r="Q989" s="99"/>
      <c r="R989" s="69" t="e">
        <f t="shared" si="305"/>
        <v>#N/A</v>
      </c>
      <c r="S989" s="12" t="str">
        <f>IF(O989="","",FV((1+'Retirement Calculator'!$B$58)^(1/12)-1,BA989,-O989,,0))</f>
        <v/>
      </c>
      <c r="T989" s="43" t="str">
        <f>IF(P989="","",(P989+T988)*(1+((1+'Retirement Calculator'!$B$58)^(1/12)-1)))</f>
        <v/>
      </c>
      <c r="U989" s="71"/>
      <c r="V989" s="99"/>
      <c r="W989" s="108" t="str">
        <f>IF(U989="","",(U989+W988)*(1+((1+'Retirement Calculator'!$C$65)^(1/12)-1)))</f>
        <v/>
      </c>
      <c r="X989" s="73">
        <f t="shared" si="300"/>
        <v>0</v>
      </c>
      <c r="Y989" s="83" t="str">
        <f>IF(ISERROR(B989),"",SUM($X$5:X989))</f>
        <v/>
      </c>
      <c r="Z989" s="73">
        <f t="shared" si="301"/>
        <v>0</v>
      </c>
      <c r="AA989" s="83" t="str">
        <f>IF(ISERROR(B989),"",IF(Z989=0,NA(),SUM($Z$5:Z989)))</f>
        <v/>
      </c>
      <c r="AB989" s="83">
        <f t="shared" si="302"/>
        <v>0</v>
      </c>
      <c r="AC989" s="83" t="str">
        <f>IF(ISERROR(B989),"",IF(AB989=0,NA(),SUM($AB$5:AB989)))</f>
        <v/>
      </c>
      <c r="AD989" s="68" t="str">
        <f>IF(ISERROR(AI989),"",IF(AG989=AG988+1,AD988*(1+'Retirement Calculator'!$B$6),AD988))</f>
        <v/>
      </c>
      <c r="AE989" s="135"/>
      <c r="AF989" s="83" t="str">
        <f>IF(AE989="","",NPER((1+'Retirement Calculator'!$B$15)/(1+'Retirement Calculator'!$B$14)-1,-12*AE989,AA989,,1))</f>
        <v/>
      </c>
      <c r="AG989" s="129" t="str">
        <f t="shared" si="306"/>
        <v/>
      </c>
      <c r="AH989" s="43" t="e">
        <f t="shared" si="307"/>
        <v>#N/A</v>
      </c>
      <c r="AI989" s="43" t="e">
        <f>IF(AI988&lt;'Retirement Calculator'!$B$68,AI988+1,NA())</f>
        <v>#N/A</v>
      </c>
      <c r="AJ989" s="47" t="str">
        <f>IF(ISERROR(AI989),"",IF(AG989=AG988+1,AJ988*(1+'Retirement Calculator'!$B$67),AJ988))</f>
        <v/>
      </c>
      <c r="AK989" s="43" t="e">
        <f>IF(ISERROR(AJ989),"",FV((1+'Retirement Calculator'!$B$56)^(1/12)-1,AI989,-AJ989,,0))</f>
        <v>#N/A</v>
      </c>
      <c r="AL989" s="47">
        <f>SUM($AJ$5:AJ989)</f>
        <v>15743347.467671828</v>
      </c>
      <c r="AN989" s="43" t="str">
        <f>IF(C989="","",SUM($C$5:C989))</f>
        <v/>
      </c>
      <c r="AP989" s="43" t="str">
        <f t="shared" si="308"/>
        <v/>
      </c>
      <c r="AQ989" s="43" t="e">
        <f t="shared" si="309"/>
        <v>#N/A</v>
      </c>
      <c r="AR989" s="43" t="e">
        <f>IF(AR988&lt;'Retirement Calculator'!$B$68,AR988+1,NA())</f>
        <v>#N/A</v>
      </c>
      <c r="AS989" s="45" t="str">
        <f>IF(ISERROR(AR989),"",IF(AP989=AP988+1,AS988*(1+'Retirement Calculator'!$B$67),AS988))</f>
        <v/>
      </c>
      <c r="AT989" s="43" t="e">
        <f>IF(ISERROR(AS989),"",FV((1+'Retirement Calculator'!$B$57)^(1/12)-1,AR989,-AS989,,0))</f>
        <v>#N/A</v>
      </c>
      <c r="AU989" s="47" t="e">
        <f>SUM($AJ$5:AS989)</f>
        <v>#N/A</v>
      </c>
      <c r="AW989" s="43" t="str">
        <f>IF(I989="","",SUM($I$5:I989))</f>
        <v/>
      </c>
      <c r="AY989" s="43" t="str">
        <f t="shared" si="310"/>
        <v/>
      </c>
      <c r="AZ989" s="43" t="e">
        <f t="shared" si="311"/>
        <v>#N/A</v>
      </c>
      <c r="BA989" s="43" t="e">
        <f>IF(BA988&lt;'Retirement Calculator'!$B$68,BA988+1,NA())</f>
        <v>#N/A</v>
      </c>
      <c r="BB989" s="45" t="str">
        <f>IF(ISERROR(BA989),"",IF(AY989=AY988+1,BB988*(1+'Retirement Calculator'!$B$67),BB988))</f>
        <v/>
      </c>
      <c r="BC989" s="43" t="e">
        <f>IF(ISERROR(BB989),"",FV((1+'Retirement Calculator'!$B$58)^(1/12)-1,BA989,-BB989,,0))</f>
        <v>#N/A</v>
      </c>
      <c r="BD989" s="47" t="e">
        <f>SUM($AJ$5:BB989)</f>
        <v>#N/A</v>
      </c>
      <c r="BF989" s="43" t="str">
        <f>IF(O989="","",SUM($O$5:O989))</f>
        <v/>
      </c>
      <c r="BH989" s="43" t="str">
        <f t="shared" si="312"/>
        <v/>
      </c>
      <c r="BI989" s="43" t="e">
        <f t="shared" si="313"/>
        <v>#N/A</v>
      </c>
      <c r="BJ989" s="43" t="e">
        <f>IF(BJ988&lt;'Retirement Calculator'!$B$68,BJ988+1,NA())</f>
        <v>#N/A</v>
      </c>
      <c r="BM989" s="43" t="str">
        <f t="shared" si="314"/>
        <v/>
      </c>
      <c r="BN989" s="43" t="e">
        <f t="shared" si="315"/>
        <v>#N/A</v>
      </c>
      <c r="BO989" s="43" t="e">
        <f>IF(BO988&lt;'Retirement Calculator'!$B$68,BO988+1,NA())</f>
        <v>#N/A</v>
      </c>
      <c r="BR989" s="43" t="str">
        <f t="shared" si="316"/>
        <v/>
      </c>
      <c r="BS989" s="43" t="e">
        <f t="shared" si="317"/>
        <v>#N/A</v>
      </c>
      <c r="BT989" s="43" t="e">
        <f>IF(BT988&lt;'Retirement Calculator'!$B$68,BT988+1,NA())</f>
        <v>#N/A</v>
      </c>
      <c r="BW989" s="43" t="str">
        <f t="shared" si="318"/>
        <v/>
      </c>
      <c r="BX989" s="43" t="e">
        <f t="shared" si="319"/>
        <v>#N/A</v>
      </c>
      <c r="BY989" s="43" t="e">
        <f>IF(BY988&lt;'Retirement Calculator'!$B$68,BY988+1,NA())</f>
        <v>#N/A</v>
      </c>
    </row>
    <row r="990" spans="1:77">
      <c r="A990" s="44"/>
      <c r="B990" s="12" t="e">
        <f xml:space="preserve"> IF(ISERROR(F990),NA(),AI990)</f>
        <v>#N/A</v>
      </c>
      <c r="C990" s="71"/>
      <c r="D990" s="104"/>
      <c r="E990" s="99"/>
      <c r="F990" s="102" t="e">
        <f t="shared" si="303"/>
        <v>#N/A</v>
      </c>
      <c r="G990" s="103" t="str">
        <f>IF(D990="","",(D990+G989)*(1+((1+'Retirement Calculator'!$B$56)^(1/12)-1)))</f>
        <v/>
      </c>
      <c r="H990" s="55" t="str">
        <f>IF(C990="","",FV((1+'Retirement Calculator'!$B$56)^(1/12)-1,AI990,-C990,,0))</f>
        <v/>
      </c>
      <c r="I990" s="71"/>
      <c r="J990" s="99"/>
      <c r="K990" s="99"/>
      <c r="L990" s="102" t="e">
        <f t="shared" si="304"/>
        <v>#N/A</v>
      </c>
      <c r="M990" s="12" t="str">
        <f>IF(I990="","",FV((1+'Retirement Calculator'!$B$57)^(1/12)-1,AR990,-I990,,0))</f>
        <v/>
      </c>
      <c r="N990" s="12" t="str">
        <f>IF(J990="","",(J990+N989)*(1+((1+'Retirement Calculator'!$B$57)^(1/12)-1)))</f>
        <v/>
      </c>
      <c r="O990" s="71"/>
      <c r="P990" s="71"/>
      <c r="Q990" s="99"/>
      <c r="R990" s="69" t="e">
        <f t="shared" si="305"/>
        <v>#N/A</v>
      </c>
      <c r="S990" s="12" t="str">
        <f>IF(O990="","",FV((1+'Retirement Calculator'!$B$58)^(1/12)-1,BA990,-O990,,0))</f>
        <v/>
      </c>
      <c r="T990" s="43" t="str">
        <f>IF(P990="","",(P990+T989)*(1+((1+'Retirement Calculator'!$B$58)^(1/12)-1)))</f>
        <v/>
      </c>
      <c r="U990" s="71"/>
      <c r="V990" s="99"/>
      <c r="W990" s="108" t="str">
        <f>IF(U990="","",(U990+W989)*(1+((1+'Retirement Calculator'!$C$65)^(1/12)-1)))</f>
        <v/>
      </c>
      <c r="X990" s="73">
        <f t="shared" si="300"/>
        <v>0</v>
      </c>
      <c r="Y990" s="83" t="str">
        <f>IF(ISERROR(B990),"",SUM($X$5:X990))</f>
        <v/>
      </c>
      <c r="Z990" s="73">
        <f t="shared" si="301"/>
        <v>0</v>
      </c>
      <c r="AA990" s="83" t="str">
        <f>IF(ISERROR(B990),"",IF(Z990=0,NA(),SUM($Z$5:Z990)))</f>
        <v/>
      </c>
      <c r="AB990" s="83">
        <f t="shared" si="302"/>
        <v>0</v>
      </c>
      <c r="AC990" s="83" t="str">
        <f>IF(ISERROR(B990),"",IF(AB990=0,NA(),SUM($AB$5:AB990)))</f>
        <v/>
      </c>
      <c r="AD990" s="68" t="str">
        <f>IF(ISERROR(AI990),"",IF(AG990=AG989+1,AD989*(1+'Retirement Calculator'!$B$6),AD989))</f>
        <v/>
      </c>
      <c r="AE990" s="135"/>
      <c r="AF990" s="83" t="str">
        <f>IF(AE990="","",NPER((1+'Retirement Calculator'!$B$15)/(1+'Retirement Calculator'!$B$14)-1,-12*AE990,AA990,,1))</f>
        <v/>
      </c>
      <c r="AG990" s="129" t="str">
        <f t="shared" si="306"/>
        <v/>
      </c>
      <c r="AH990" s="43" t="e">
        <f t="shared" si="307"/>
        <v>#N/A</v>
      </c>
      <c r="AI990" s="43" t="e">
        <f>IF(AI989&lt;'Retirement Calculator'!$B$68,AI989+1,NA())</f>
        <v>#N/A</v>
      </c>
      <c r="AJ990" s="47" t="str">
        <f>IF(ISERROR(AI990),"",IF(AG990=AG989+1,AJ989*(1+'Retirement Calculator'!$B$67),AJ989))</f>
        <v/>
      </c>
      <c r="AK990" s="43" t="e">
        <f>IF(ISERROR(AJ990),"",FV((1+'Retirement Calculator'!$B$56)^(1/12)-1,AI990,-AJ990,,0))</f>
        <v>#N/A</v>
      </c>
      <c r="AL990" s="47">
        <f>SUM($AJ$5:AJ990)</f>
        <v>15743347.467671828</v>
      </c>
      <c r="AN990" s="43" t="str">
        <f>IF(C990="","",SUM($C$5:C990))</f>
        <v/>
      </c>
      <c r="AP990" s="43" t="str">
        <f t="shared" si="308"/>
        <v/>
      </c>
      <c r="AQ990" s="43" t="e">
        <f t="shared" si="309"/>
        <v>#N/A</v>
      </c>
      <c r="AR990" s="43" t="e">
        <f>IF(AR989&lt;'Retirement Calculator'!$B$68,AR989+1,NA())</f>
        <v>#N/A</v>
      </c>
      <c r="AS990" s="45" t="str">
        <f>IF(ISERROR(AR990),"",IF(AP990=AP989+1,AS989*(1+'Retirement Calculator'!$B$67),AS989))</f>
        <v/>
      </c>
      <c r="AT990" s="43" t="e">
        <f>IF(ISERROR(AS990),"",FV((1+'Retirement Calculator'!$B$57)^(1/12)-1,AR990,-AS990,,0))</f>
        <v>#N/A</v>
      </c>
      <c r="AU990" s="47" t="e">
        <f>SUM($AJ$5:AS990)</f>
        <v>#N/A</v>
      </c>
      <c r="AW990" s="43" t="str">
        <f>IF(I990="","",SUM($I$5:I990))</f>
        <v/>
      </c>
      <c r="AY990" s="43" t="str">
        <f t="shared" si="310"/>
        <v/>
      </c>
      <c r="AZ990" s="43" t="e">
        <f t="shared" si="311"/>
        <v>#N/A</v>
      </c>
      <c r="BA990" s="43" t="e">
        <f>IF(BA989&lt;'Retirement Calculator'!$B$68,BA989+1,NA())</f>
        <v>#N/A</v>
      </c>
      <c r="BB990" s="45" t="str">
        <f>IF(ISERROR(BA990),"",IF(AY990=AY989+1,BB989*(1+'Retirement Calculator'!$B$67),BB989))</f>
        <v/>
      </c>
      <c r="BC990" s="43" t="e">
        <f>IF(ISERROR(BB990),"",FV((1+'Retirement Calculator'!$B$58)^(1/12)-1,BA990,-BB990,,0))</f>
        <v>#N/A</v>
      </c>
      <c r="BD990" s="47" t="e">
        <f>SUM($AJ$5:BB990)</f>
        <v>#N/A</v>
      </c>
      <c r="BF990" s="43" t="str">
        <f>IF(O990="","",SUM($O$5:O990))</f>
        <v/>
      </c>
      <c r="BH990" s="43" t="str">
        <f t="shared" si="312"/>
        <v/>
      </c>
      <c r="BI990" s="43" t="e">
        <f t="shared" si="313"/>
        <v>#N/A</v>
      </c>
      <c r="BJ990" s="43" t="e">
        <f>IF(BJ989&lt;'Retirement Calculator'!$B$68,BJ989+1,NA())</f>
        <v>#N/A</v>
      </c>
      <c r="BM990" s="43" t="str">
        <f t="shared" si="314"/>
        <v/>
      </c>
      <c r="BN990" s="43" t="e">
        <f t="shared" si="315"/>
        <v>#N/A</v>
      </c>
      <c r="BO990" s="43" t="e">
        <f>IF(BO989&lt;'Retirement Calculator'!$B$68,BO989+1,NA())</f>
        <v>#N/A</v>
      </c>
      <c r="BR990" s="43" t="str">
        <f t="shared" si="316"/>
        <v/>
      </c>
      <c r="BS990" s="43" t="e">
        <f t="shared" si="317"/>
        <v>#N/A</v>
      </c>
      <c r="BT990" s="43" t="e">
        <f>IF(BT989&lt;'Retirement Calculator'!$B$68,BT989+1,NA())</f>
        <v>#N/A</v>
      </c>
      <c r="BW990" s="43" t="str">
        <f t="shared" si="318"/>
        <v/>
      </c>
      <c r="BX990" s="43" t="e">
        <f t="shared" si="319"/>
        <v>#N/A</v>
      </c>
      <c r="BY990" s="43" t="e">
        <f>IF(BY989&lt;'Retirement Calculator'!$B$68,BY989+1,NA())</f>
        <v>#N/A</v>
      </c>
    </row>
    <row r="991" spans="1:77">
      <c r="A991" s="44"/>
      <c r="B991" s="12" t="e">
        <f xml:space="preserve"> IF(ISERROR(F991),NA(),AI991)</f>
        <v>#N/A</v>
      </c>
      <c r="C991" s="71"/>
      <c r="D991" s="104"/>
      <c r="E991" s="99"/>
      <c r="F991" s="102" t="e">
        <f t="shared" si="303"/>
        <v>#N/A</v>
      </c>
      <c r="G991" s="103" t="str">
        <f>IF(D991="","",(D991+G990)*(1+((1+'Retirement Calculator'!$B$56)^(1/12)-1)))</f>
        <v/>
      </c>
      <c r="H991" s="55" t="str">
        <f>IF(C991="","",FV((1+'Retirement Calculator'!$B$56)^(1/12)-1,AI991,-C991,,0))</f>
        <v/>
      </c>
      <c r="I991" s="71"/>
      <c r="J991" s="99"/>
      <c r="K991" s="99"/>
      <c r="L991" s="102" t="e">
        <f t="shared" si="304"/>
        <v>#N/A</v>
      </c>
      <c r="M991" s="12" t="str">
        <f>IF(I991="","",FV((1+'Retirement Calculator'!$B$57)^(1/12)-1,AR991,-I991,,0))</f>
        <v/>
      </c>
      <c r="N991" s="12" t="str">
        <f>IF(J991="","",(J991+N990)*(1+((1+'Retirement Calculator'!$B$57)^(1/12)-1)))</f>
        <v/>
      </c>
      <c r="O991" s="71"/>
      <c r="P991" s="71"/>
      <c r="Q991" s="99"/>
      <c r="R991" s="69" t="e">
        <f t="shared" si="305"/>
        <v>#N/A</v>
      </c>
      <c r="S991" s="12" t="str">
        <f>IF(O991="","",FV((1+'Retirement Calculator'!$B$58)^(1/12)-1,BA991,-O991,,0))</f>
        <v/>
      </c>
      <c r="T991" s="43" t="str">
        <f>IF(P991="","",(P991+T990)*(1+((1+'Retirement Calculator'!$B$58)^(1/12)-1)))</f>
        <v/>
      </c>
      <c r="U991" s="71"/>
      <c r="V991" s="99"/>
      <c r="W991" s="108" t="str">
        <f>IF(U991="","",(U991+W990)*(1+((1+'Retirement Calculator'!$C$65)^(1/12)-1)))</f>
        <v/>
      </c>
      <c r="X991" s="73">
        <f t="shared" si="300"/>
        <v>0</v>
      </c>
      <c r="Y991" s="83" t="str">
        <f>IF(ISERROR(B991),"",SUM($X$5:X991))</f>
        <v/>
      </c>
      <c r="Z991" s="73">
        <f t="shared" si="301"/>
        <v>0</v>
      </c>
      <c r="AA991" s="83" t="str">
        <f>IF(ISERROR(B991),"",IF(Z991=0,NA(),SUM($Z$5:Z991)))</f>
        <v/>
      </c>
      <c r="AB991" s="83">
        <f t="shared" si="302"/>
        <v>0</v>
      </c>
      <c r="AC991" s="83" t="str">
        <f>IF(ISERROR(B991),"",IF(AB991=0,NA(),SUM($AB$5:AB991)))</f>
        <v/>
      </c>
      <c r="AD991" s="68" t="str">
        <f>IF(ISERROR(AI991),"",IF(AG991=AG990+1,AD990*(1+'Retirement Calculator'!$B$6),AD990))</f>
        <v/>
      </c>
      <c r="AE991" s="135"/>
      <c r="AF991" s="83" t="str">
        <f>IF(AE991="","",NPER((1+'Retirement Calculator'!$B$15)/(1+'Retirement Calculator'!$B$14)-1,-12*AE991,AA991,,1))</f>
        <v/>
      </c>
      <c r="AG991" s="129" t="str">
        <f t="shared" si="306"/>
        <v/>
      </c>
      <c r="AH991" s="43" t="e">
        <f t="shared" si="307"/>
        <v>#N/A</v>
      </c>
      <c r="AI991" s="43" t="e">
        <f>IF(AI990&lt;'Retirement Calculator'!$B$68,AI990+1,NA())</f>
        <v>#N/A</v>
      </c>
      <c r="AJ991" s="47" t="str">
        <f>IF(ISERROR(AI991),"",IF(AG991=AG990+1,AJ990*(1+'Retirement Calculator'!$B$67),AJ990))</f>
        <v/>
      </c>
      <c r="AK991" s="43" t="e">
        <f>IF(ISERROR(AJ991),"",FV((1+'Retirement Calculator'!$B$56)^(1/12)-1,AI991,-AJ991,,0))</f>
        <v>#N/A</v>
      </c>
      <c r="AL991" s="47">
        <f>SUM($AJ$5:AJ991)</f>
        <v>15743347.467671828</v>
      </c>
      <c r="AN991" s="43" t="str">
        <f>IF(C991="","",SUM($C$5:C991))</f>
        <v/>
      </c>
      <c r="AP991" s="43" t="str">
        <f t="shared" si="308"/>
        <v/>
      </c>
      <c r="AQ991" s="43" t="e">
        <f t="shared" si="309"/>
        <v>#N/A</v>
      </c>
      <c r="AR991" s="43" t="e">
        <f>IF(AR990&lt;'Retirement Calculator'!$B$68,AR990+1,NA())</f>
        <v>#N/A</v>
      </c>
      <c r="AS991" s="45" t="str">
        <f>IF(ISERROR(AR991),"",IF(AP991=AP990+1,AS990*(1+'Retirement Calculator'!$B$67),AS990))</f>
        <v/>
      </c>
      <c r="AT991" s="43" t="e">
        <f>IF(ISERROR(AS991),"",FV((1+'Retirement Calculator'!$B$57)^(1/12)-1,AR991,-AS991,,0))</f>
        <v>#N/A</v>
      </c>
      <c r="AU991" s="47" t="e">
        <f>SUM($AJ$5:AS991)</f>
        <v>#N/A</v>
      </c>
      <c r="AW991" s="43" t="str">
        <f>IF(I991="","",SUM($I$5:I991))</f>
        <v/>
      </c>
      <c r="AY991" s="43" t="str">
        <f t="shared" si="310"/>
        <v/>
      </c>
      <c r="AZ991" s="43" t="e">
        <f t="shared" si="311"/>
        <v>#N/A</v>
      </c>
      <c r="BA991" s="43" t="e">
        <f>IF(BA990&lt;'Retirement Calculator'!$B$68,BA990+1,NA())</f>
        <v>#N/A</v>
      </c>
      <c r="BB991" s="45" t="str">
        <f>IF(ISERROR(BA991),"",IF(AY991=AY990+1,BB990*(1+'Retirement Calculator'!$B$67),BB990))</f>
        <v/>
      </c>
      <c r="BC991" s="43" t="e">
        <f>IF(ISERROR(BB991),"",FV((1+'Retirement Calculator'!$B$58)^(1/12)-1,BA991,-BB991,,0))</f>
        <v>#N/A</v>
      </c>
      <c r="BD991" s="47" t="e">
        <f>SUM($AJ$5:BB991)</f>
        <v>#N/A</v>
      </c>
      <c r="BF991" s="43" t="str">
        <f>IF(O991="","",SUM($O$5:O991))</f>
        <v/>
      </c>
      <c r="BH991" s="43" t="str">
        <f t="shared" si="312"/>
        <v/>
      </c>
      <c r="BI991" s="43" t="e">
        <f t="shared" si="313"/>
        <v>#N/A</v>
      </c>
      <c r="BJ991" s="43" t="e">
        <f>IF(BJ990&lt;'Retirement Calculator'!$B$68,BJ990+1,NA())</f>
        <v>#N/A</v>
      </c>
      <c r="BM991" s="43" t="str">
        <f t="shared" si="314"/>
        <v/>
      </c>
      <c r="BN991" s="43" t="e">
        <f t="shared" si="315"/>
        <v>#N/A</v>
      </c>
      <c r="BO991" s="43" t="e">
        <f>IF(BO990&lt;'Retirement Calculator'!$B$68,BO990+1,NA())</f>
        <v>#N/A</v>
      </c>
      <c r="BR991" s="43" t="str">
        <f t="shared" si="316"/>
        <v/>
      </c>
      <c r="BS991" s="43" t="e">
        <f t="shared" si="317"/>
        <v>#N/A</v>
      </c>
      <c r="BT991" s="43" t="e">
        <f>IF(BT990&lt;'Retirement Calculator'!$B$68,BT990+1,NA())</f>
        <v>#N/A</v>
      </c>
      <c r="BW991" s="43" t="str">
        <f t="shared" si="318"/>
        <v/>
      </c>
      <c r="BX991" s="43" t="e">
        <f t="shared" si="319"/>
        <v>#N/A</v>
      </c>
      <c r="BY991" s="43" t="e">
        <f>IF(BY990&lt;'Retirement Calculator'!$B$68,BY990+1,NA())</f>
        <v>#N/A</v>
      </c>
    </row>
    <row r="992" spans="1:77">
      <c r="A992" s="44"/>
      <c r="B992" s="12" t="e">
        <f xml:space="preserve"> IF(ISERROR(F992),NA(),AI992)</f>
        <v>#N/A</v>
      </c>
      <c r="C992" s="71"/>
      <c r="D992" s="104"/>
      <c r="E992" s="99"/>
      <c r="F992" s="102" t="e">
        <f t="shared" si="303"/>
        <v>#N/A</v>
      </c>
      <c r="G992" s="103" t="str">
        <f>IF(D992="","",(D992+G991)*(1+((1+'Retirement Calculator'!$B$56)^(1/12)-1)))</f>
        <v/>
      </c>
      <c r="H992" s="55" t="str">
        <f>IF(C992="","",FV((1+'Retirement Calculator'!$B$56)^(1/12)-1,AI992,-C992,,0))</f>
        <v/>
      </c>
      <c r="I992" s="71"/>
      <c r="J992" s="99"/>
      <c r="K992" s="99"/>
      <c r="L992" s="102" t="e">
        <f t="shared" si="304"/>
        <v>#N/A</v>
      </c>
      <c r="M992" s="12" t="str">
        <f>IF(I992="","",FV((1+'Retirement Calculator'!$B$57)^(1/12)-1,AR992,-I992,,0))</f>
        <v/>
      </c>
      <c r="N992" s="12" t="str">
        <f>IF(J992="","",(J992+N991)*(1+((1+'Retirement Calculator'!$B$57)^(1/12)-1)))</f>
        <v/>
      </c>
      <c r="O992" s="71"/>
      <c r="P992" s="71"/>
      <c r="Q992" s="99"/>
      <c r="R992" s="69" t="e">
        <f t="shared" si="305"/>
        <v>#N/A</v>
      </c>
      <c r="S992" s="12" t="str">
        <f>IF(O992="","",FV((1+'Retirement Calculator'!$B$58)^(1/12)-1,BA992,-O992,,0))</f>
        <v/>
      </c>
      <c r="T992" s="43" t="str">
        <f>IF(P992="","",(P992+T991)*(1+((1+'Retirement Calculator'!$B$58)^(1/12)-1)))</f>
        <v/>
      </c>
      <c r="U992" s="71"/>
      <c r="V992" s="99"/>
      <c r="W992" s="108" t="str">
        <f>IF(U992="","",(U992+W991)*(1+((1+'Retirement Calculator'!$C$65)^(1/12)-1)))</f>
        <v/>
      </c>
      <c r="X992" s="73">
        <f t="shared" si="300"/>
        <v>0</v>
      </c>
      <c r="Y992" s="83" t="str">
        <f>IF(ISERROR(B992),"",SUM($X$5:X992))</f>
        <v/>
      </c>
      <c r="Z992" s="73">
        <f t="shared" si="301"/>
        <v>0</v>
      </c>
      <c r="AA992" s="83" t="str">
        <f>IF(ISERROR(B992),"",IF(Z992=0,NA(),SUM($Z$5:Z992)))</f>
        <v/>
      </c>
      <c r="AB992" s="83">
        <f t="shared" si="302"/>
        <v>0</v>
      </c>
      <c r="AC992" s="83" t="str">
        <f>IF(ISERROR(B992),"",IF(AB992=0,NA(),SUM($AB$5:AB992)))</f>
        <v/>
      </c>
      <c r="AD992" s="68" t="str">
        <f>IF(ISERROR(AI992),"",IF(AG992=AG991+1,AD991*(1+'Retirement Calculator'!$B$6),AD991))</f>
        <v/>
      </c>
      <c r="AE992" s="135"/>
      <c r="AF992" s="83" t="str">
        <f>IF(AE992="","",NPER((1+'Retirement Calculator'!$B$15)/(1+'Retirement Calculator'!$B$14)-1,-12*AE992,AA992,,1))</f>
        <v/>
      </c>
      <c r="AG992" s="129" t="str">
        <f t="shared" si="306"/>
        <v/>
      </c>
      <c r="AH992" s="43" t="e">
        <f t="shared" si="307"/>
        <v>#N/A</v>
      </c>
      <c r="AI992" s="43" t="e">
        <f>IF(AI991&lt;'Retirement Calculator'!$B$68,AI991+1,NA())</f>
        <v>#N/A</v>
      </c>
      <c r="AJ992" s="47" t="str">
        <f>IF(ISERROR(AI992),"",IF(AG992=AG991+1,AJ991*(1+'Retirement Calculator'!$B$67),AJ991))</f>
        <v/>
      </c>
      <c r="AK992" s="43" t="e">
        <f>IF(ISERROR(AJ992),"",FV((1+'Retirement Calculator'!$B$56)^(1/12)-1,AI992,-AJ992,,0))</f>
        <v>#N/A</v>
      </c>
      <c r="AL992" s="47">
        <f>SUM($AJ$5:AJ992)</f>
        <v>15743347.467671828</v>
      </c>
      <c r="AN992" s="43" t="str">
        <f>IF(C992="","",SUM($C$5:C992))</f>
        <v/>
      </c>
      <c r="AP992" s="43" t="str">
        <f t="shared" si="308"/>
        <v/>
      </c>
      <c r="AQ992" s="43" t="e">
        <f t="shared" si="309"/>
        <v>#N/A</v>
      </c>
      <c r="AR992" s="43" t="e">
        <f>IF(AR991&lt;'Retirement Calculator'!$B$68,AR991+1,NA())</f>
        <v>#N/A</v>
      </c>
      <c r="AS992" s="45" t="str">
        <f>IF(ISERROR(AR992),"",IF(AP992=AP991+1,AS991*(1+'Retirement Calculator'!$B$67),AS991))</f>
        <v/>
      </c>
      <c r="AT992" s="43" t="e">
        <f>IF(ISERROR(AS992),"",FV((1+'Retirement Calculator'!$B$57)^(1/12)-1,AR992,-AS992,,0))</f>
        <v>#N/A</v>
      </c>
      <c r="AU992" s="47" t="e">
        <f>SUM($AJ$5:AS992)</f>
        <v>#N/A</v>
      </c>
      <c r="AW992" s="43" t="str">
        <f>IF(I992="","",SUM($I$5:I992))</f>
        <v/>
      </c>
      <c r="AY992" s="43" t="str">
        <f t="shared" si="310"/>
        <v/>
      </c>
      <c r="AZ992" s="43" t="e">
        <f t="shared" si="311"/>
        <v>#N/A</v>
      </c>
      <c r="BA992" s="43" t="e">
        <f>IF(BA991&lt;'Retirement Calculator'!$B$68,BA991+1,NA())</f>
        <v>#N/A</v>
      </c>
      <c r="BB992" s="45" t="str">
        <f>IF(ISERROR(BA992),"",IF(AY992=AY991+1,BB991*(1+'Retirement Calculator'!$B$67),BB991))</f>
        <v/>
      </c>
      <c r="BC992" s="43" t="e">
        <f>IF(ISERROR(BB992),"",FV((1+'Retirement Calculator'!$B$58)^(1/12)-1,BA992,-BB992,,0))</f>
        <v>#N/A</v>
      </c>
      <c r="BD992" s="47" t="e">
        <f>SUM($AJ$5:BB992)</f>
        <v>#N/A</v>
      </c>
      <c r="BF992" s="43" t="str">
        <f>IF(O992="","",SUM($O$5:O992))</f>
        <v/>
      </c>
      <c r="BH992" s="43" t="str">
        <f t="shared" si="312"/>
        <v/>
      </c>
      <c r="BI992" s="43" t="e">
        <f t="shared" si="313"/>
        <v>#N/A</v>
      </c>
      <c r="BJ992" s="43" t="e">
        <f>IF(BJ991&lt;'Retirement Calculator'!$B$68,BJ991+1,NA())</f>
        <v>#N/A</v>
      </c>
      <c r="BM992" s="43" t="str">
        <f t="shared" si="314"/>
        <v/>
      </c>
      <c r="BN992" s="43" t="e">
        <f t="shared" si="315"/>
        <v>#N/A</v>
      </c>
      <c r="BO992" s="43" t="e">
        <f>IF(BO991&lt;'Retirement Calculator'!$B$68,BO991+1,NA())</f>
        <v>#N/A</v>
      </c>
      <c r="BR992" s="43" t="str">
        <f t="shared" si="316"/>
        <v/>
      </c>
      <c r="BS992" s="43" t="e">
        <f t="shared" si="317"/>
        <v>#N/A</v>
      </c>
      <c r="BT992" s="43" t="e">
        <f>IF(BT991&lt;'Retirement Calculator'!$B$68,BT991+1,NA())</f>
        <v>#N/A</v>
      </c>
      <c r="BW992" s="43" t="str">
        <f t="shared" si="318"/>
        <v/>
      </c>
      <c r="BX992" s="43" t="e">
        <f t="shared" si="319"/>
        <v>#N/A</v>
      </c>
      <c r="BY992" s="43" t="e">
        <f>IF(BY991&lt;'Retirement Calculator'!$B$68,BY991+1,NA())</f>
        <v>#N/A</v>
      </c>
    </row>
    <row r="993" spans="1:77">
      <c r="A993" s="44"/>
      <c r="B993" s="12" t="e">
        <f xml:space="preserve"> IF(ISERROR(F993),NA(),AI993)</f>
        <v>#N/A</v>
      </c>
      <c r="C993" s="71"/>
      <c r="D993" s="104"/>
      <c r="E993" s="99"/>
      <c r="F993" s="102" t="e">
        <f t="shared" si="303"/>
        <v>#N/A</v>
      </c>
      <c r="G993" s="103" t="str">
        <f>IF(D993="","",(D993+G992)*(1+((1+'Retirement Calculator'!$B$56)^(1/12)-1)))</f>
        <v/>
      </c>
      <c r="H993" s="55" t="str">
        <f>IF(C993="","",FV((1+'Retirement Calculator'!$B$56)^(1/12)-1,AI993,-C993,,0))</f>
        <v/>
      </c>
      <c r="I993" s="71"/>
      <c r="J993" s="99"/>
      <c r="K993" s="99"/>
      <c r="L993" s="102" t="e">
        <f t="shared" si="304"/>
        <v>#N/A</v>
      </c>
      <c r="M993" s="12" t="str">
        <f>IF(I993="","",FV((1+'Retirement Calculator'!$B$57)^(1/12)-1,AR993,-I993,,0))</f>
        <v/>
      </c>
      <c r="N993" s="12" t="str">
        <f>IF(J993="","",(J993+N992)*(1+((1+'Retirement Calculator'!$B$57)^(1/12)-1)))</f>
        <v/>
      </c>
      <c r="O993" s="71"/>
      <c r="P993" s="71"/>
      <c r="Q993" s="99"/>
      <c r="R993" s="69" t="e">
        <f t="shared" si="305"/>
        <v>#N/A</v>
      </c>
      <c r="S993" s="12" t="str">
        <f>IF(O993="","",FV((1+'Retirement Calculator'!$B$58)^(1/12)-1,BA993,-O993,,0))</f>
        <v/>
      </c>
      <c r="T993" s="43" t="str">
        <f>IF(P993="","",(P993+T992)*(1+((1+'Retirement Calculator'!$B$58)^(1/12)-1)))</f>
        <v/>
      </c>
      <c r="U993" s="71"/>
      <c r="V993" s="99"/>
      <c r="W993" s="108" t="str">
        <f>IF(U993="","",(U993+W992)*(1+((1+'Retirement Calculator'!$C$65)^(1/12)-1)))</f>
        <v/>
      </c>
      <c r="X993" s="73">
        <f t="shared" si="300"/>
        <v>0</v>
      </c>
      <c r="Y993" s="83" t="str">
        <f>IF(ISERROR(B993),"",SUM($X$5:X993))</f>
        <v/>
      </c>
      <c r="Z993" s="73">
        <f t="shared" si="301"/>
        <v>0</v>
      </c>
      <c r="AA993" s="83" t="str">
        <f>IF(ISERROR(B993),"",IF(Z993=0,NA(),SUM($Z$5:Z993)))</f>
        <v/>
      </c>
      <c r="AB993" s="83">
        <f t="shared" si="302"/>
        <v>0</v>
      </c>
      <c r="AC993" s="83" t="str">
        <f>IF(ISERROR(B993),"",IF(AB993=0,NA(),SUM($AB$5:AB993)))</f>
        <v/>
      </c>
      <c r="AD993" s="68" t="str">
        <f>IF(ISERROR(AI993),"",IF(AG993=AG992+1,AD992*(1+'Retirement Calculator'!$B$6),AD992))</f>
        <v/>
      </c>
      <c r="AE993" s="135"/>
      <c r="AF993" s="83" t="str">
        <f>IF(AE993="","",NPER((1+'Retirement Calculator'!$B$15)/(1+'Retirement Calculator'!$B$14)-1,-12*AE993,AA993,,1))</f>
        <v/>
      </c>
      <c r="AG993" s="129" t="str">
        <f t="shared" si="306"/>
        <v/>
      </c>
      <c r="AH993" s="43" t="e">
        <f t="shared" si="307"/>
        <v>#N/A</v>
      </c>
      <c r="AI993" s="43" t="e">
        <f>IF(AI992&lt;'Retirement Calculator'!$B$68,AI992+1,NA())</f>
        <v>#N/A</v>
      </c>
      <c r="AJ993" s="47" t="str">
        <f>IF(ISERROR(AI993),"",IF(AG993=AG992+1,AJ992*(1+'Retirement Calculator'!$B$67),AJ992))</f>
        <v/>
      </c>
      <c r="AK993" s="43" t="e">
        <f>IF(ISERROR(AJ993),"",FV((1+'Retirement Calculator'!$B$56)^(1/12)-1,AI993,-AJ993,,0))</f>
        <v>#N/A</v>
      </c>
      <c r="AL993" s="47">
        <f>SUM($AJ$5:AJ993)</f>
        <v>15743347.467671828</v>
      </c>
      <c r="AN993" s="43" t="str">
        <f>IF(C993="","",SUM($C$5:C993))</f>
        <v/>
      </c>
      <c r="AP993" s="43" t="str">
        <f t="shared" si="308"/>
        <v/>
      </c>
      <c r="AQ993" s="43" t="e">
        <f t="shared" si="309"/>
        <v>#N/A</v>
      </c>
      <c r="AR993" s="43" t="e">
        <f>IF(AR992&lt;'Retirement Calculator'!$B$68,AR992+1,NA())</f>
        <v>#N/A</v>
      </c>
      <c r="AS993" s="45" t="str">
        <f>IF(ISERROR(AR993),"",IF(AP993=AP992+1,AS992*(1+'Retirement Calculator'!$B$67),AS992))</f>
        <v/>
      </c>
      <c r="AT993" s="43" t="e">
        <f>IF(ISERROR(AS993),"",FV((1+'Retirement Calculator'!$B$57)^(1/12)-1,AR993,-AS993,,0))</f>
        <v>#N/A</v>
      </c>
      <c r="AU993" s="47" t="e">
        <f>SUM($AJ$5:AS993)</f>
        <v>#N/A</v>
      </c>
      <c r="AW993" s="43" t="str">
        <f>IF(I993="","",SUM($I$5:I993))</f>
        <v/>
      </c>
      <c r="AY993" s="43" t="str">
        <f t="shared" si="310"/>
        <v/>
      </c>
      <c r="AZ993" s="43" t="e">
        <f t="shared" si="311"/>
        <v>#N/A</v>
      </c>
      <c r="BA993" s="43" t="e">
        <f>IF(BA992&lt;'Retirement Calculator'!$B$68,BA992+1,NA())</f>
        <v>#N/A</v>
      </c>
      <c r="BB993" s="45" t="str">
        <f>IF(ISERROR(BA993),"",IF(AY993=AY992+1,BB992*(1+'Retirement Calculator'!$B$67),BB992))</f>
        <v/>
      </c>
      <c r="BC993" s="43" t="e">
        <f>IF(ISERROR(BB993),"",FV((1+'Retirement Calculator'!$B$58)^(1/12)-1,BA993,-BB993,,0))</f>
        <v>#N/A</v>
      </c>
      <c r="BD993" s="47" t="e">
        <f>SUM($AJ$5:BB993)</f>
        <v>#N/A</v>
      </c>
      <c r="BF993" s="43" t="str">
        <f>IF(O993="","",SUM($O$5:O993))</f>
        <v/>
      </c>
      <c r="BH993" s="43" t="str">
        <f t="shared" si="312"/>
        <v/>
      </c>
      <c r="BI993" s="43" t="e">
        <f t="shared" si="313"/>
        <v>#N/A</v>
      </c>
      <c r="BJ993" s="43" t="e">
        <f>IF(BJ992&lt;'Retirement Calculator'!$B$68,BJ992+1,NA())</f>
        <v>#N/A</v>
      </c>
      <c r="BM993" s="43" t="str">
        <f t="shared" si="314"/>
        <v/>
      </c>
      <c r="BN993" s="43" t="e">
        <f t="shared" si="315"/>
        <v>#N/A</v>
      </c>
      <c r="BO993" s="43" t="e">
        <f>IF(BO992&lt;'Retirement Calculator'!$B$68,BO992+1,NA())</f>
        <v>#N/A</v>
      </c>
      <c r="BR993" s="43" t="str">
        <f t="shared" si="316"/>
        <v/>
      </c>
      <c r="BS993" s="43" t="e">
        <f t="shared" si="317"/>
        <v>#N/A</v>
      </c>
      <c r="BT993" s="43" t="e">
        <f>IF(BT992&lt;'Retirement Calculator'!$B$68,BT992+1,NA())</f>
        <v>#N/A</v>
      </c>
      <c r="BW993" s="43" t="str">
        <f t="shared" si="318"/>
        <v/>
      </c>
      <c r="BX993" s="43" t="e">
        <f t="shared" si="319"/>
        <v>#N/A</v>
      </c>
      <c r="BY993" s="43" t="e">
        <f>IF(BY992&lt;'Retirement Calculator'!$B$68,BY992+1,NA())</f>
        <v>#N/A</v>
      </c>
    </row>
    <row r="994" spans="1:77">
      <c r="A994" s="44"/>
      <c r="B994" s="12" t="e">
        <f xml:space="preserve"> IF(ISERROR(F994),NA(),AI994)</f>
        <v>#N/A</v>
      </c>
      <c r="C994" s="71"/>
      <c r="D994" s="104"/>
      <c r="E994" s="99"/>
      <c r="F994" s="102" t="e">
        <f t="shared" si="303"/>
        <v>#N/A</v>
      </c>
      <c r="G994" s="103" t="str">
        <f>IF(D994="","",(D994+G993)*(1+((1+'Retirement Calculator'!$B$56)^(1/12)-1)))</f>
        <v/>
      </c>
      <c r="H994" s="55" t="str">
        <f>IF(C994="","",FV((1+'Retirement Calculator'!$B$56)^(1/12)-1,AI994,-C994,,0))</f>
        <v/>
      </c>
      <c r="I994" s="71"/>
      <c r="J994" s="99"/>
      <c r="K994" s="99"/>
      <c r="L994" s="102" t="e">
        <f t="shared" si="304"/>
        <v>#N/A</v>
      </c>
      <c r="M994" s="12" t="str">
        <f>IF(I994="","",FV((1+'Retirement Calculator'!$B$57)^(1/12)-1,AR994,-I994,,0))</f>
        <v/>
      </c>
      <c r="N994" s="12" t="str">
        <f>IF(J994="","",(J994+N993)*(1+((1+'Retirement Calculator'!$B$57)^(1/12)-1)))</f>
        <v/>
      </c>
      <c r="O994" s="71"/>
      <c r="P994" s="71"/>
      <c r="Q994" s="99"/>
      <c r="R994" s="69" t="e">
        <f t="shared" si="305"/>
        <v>#N/A</v>
      </c>
      <c r="S994" s="12" t="str">
        <f>IF(O994="","",FV((1+'Retirement Calculator'!$B$58)^(1/12)-1,BA994,-O994,,0))</f>
        <v/>
      </c>
      <c r="T994" s="43" t="str">
        <f>IF(P994="","",(P994+T993)*(1+((1+'Retirement Calculator'!$B$58)^(1/12)-1)))</f>
        <v/>
      </c>
      <c r="U994" s="71"/>
      <c r="V994" s="99"/>
      <c r="W994" s="108" t="str">
        <f>IF(U994="","",(U994+W993)*(1+((1+'Retirement Calculator'!$C$65)^(1/12)-1)))</f>
        <v/>
      </c>
      <c r="X994" s="73">
        <f t="shared" si="300"/>
        <v>0</v>
      </c>
      <c r="Y994" s="83" t="str">
        <f>IF(ISERROR(B994),"",SUM($X$5:X994))</f>
        <v/>
      </c>
      <c r="Z994" s="73">
        <f t="shared" si="301"/>
        <v>0</v>
      </c>
      <c r="AA994" s="83" t="str">
        <f>IF(ISERROR(B994),"",IF(Z994=0,NA(),SUM($Z$5:Z994)))</f>
        <v/>
      </c>
      <c r="AB994" s="83">
        <f t="shared" si="302"/>
        <v>0</v>
      </c>
      <c r="AC994" s="83" t="str">
        <f>IF(ISERROR(B994),"",IF(AB994=0,NA(),SUM($AB$5:AB994)))</f>
        <v/>
      </c>
      <c r="AD994" s="68" t="str">
        <f>IF(ISERROR(AI994),"",IF(AG994=AG993+1,AD993*(1+'Retirement Calculator'!$B$6),AD993))</f>
        <v/>
      </c>
      <c r="AE994" s="135"/>
      <c r="AF994" s="83" t="str">
        <f>IF(AE994="","",NPER((1+'Retirement Calculator'!$B$15)/(1+'Retirement Calculator'!$B$14)-1,-12*AE994,AA994,,1))</f>
        <v/>
      </c>
      <c r="AG994" s="129" t="str">
        <f t="shared" si="306"/>
        <v/>
      </c>
      <c r="AH994" s="43" t="e">
        <f t="shared" si="307"/>
        <v>#N/A</v>
      </c>
      <c r="AI994" s="43" t="e">
        <f>IF(AI993&lt;'Retirement Calculator'!$B$68,AI993+1,NA())</f>
        <v>#N/A</v>
      </c>
      <c r="AJ994" s="47" t="str">
        <f>IF(ISERROR(AI994),"",IF(AG994=AG993+1,AJ993*(1+'Retirement Calculator'!$B$67),AJ993))</f>
        <v/>
      </c>
      <c r="AK994" s="43" t="e">
        <f>IF(ISERROR(AJ994),"",FV((1+'Retirement Calculator'!$B$56)^(1/12)-1,AI994,-AJ994,,0))</f>
        <v>#N/A</v>
      </c>
      <c r="AL994" s="47">
        <f>SUM($AJ$5:AJ994)</f>
        <v>15743347.467671828</v>
      </c>
      <c r="AN994" s="43" t="str">
        <f>IF(C994="","",SUM($C$5:C994))</f>
        <v/>
      </c>
      <c r="AP994" s="43" t="str">
        <f t="shared" si="308"/>
        <v/>
      </c>
      <c r="AQ994" s="43" t="e">
        <f t="shared" si="309"/>
        <v>#N/A</v>
      </c>
      <c r="AR994" s="43" t="e">
        <f>IF(AR993&lt;'Retirement Calculator'!$B$68,AR993+1,NA())</f>
        <v>#N/A</v>
      </c>
      <c r="AS994" s="45" t="str">
        <f>IF(ISERROR(AR994),"",IF(AP994=AP993+1,AS993*(1+'Retirement Calculator'!$B$67),AS993))</f>
        <v/>
      </c>
      <c r="AT994" s="43" t="e">
        <f>IF(ISERROR(AS994),"",FV((1+'Retirement Calculator'!$B$57)^(1/12)-1,AR994,-AS994,,0))</f>
        <v>#N/A</v>
      </c>
      <c r="AU994" s="47" t="e">
        <f>SUM($AJ$5:AS994)</f>
        <v>#N/A</v>
      </c>
      <c r="AW994" s="43" t="str">
        <f>IF(I994="","",SUM($I$5:I994))</f>
        <v/>
      </c>
      <c r="AY994" s="43" t="str">
        <f t="shared" si="310"/>
        <v/>
      </c>
      <c r="AZ994" s="43" t="e">
        <f t="shared" si="311"/>
        <v>#N/A</v>
      </c>
      <c r="BA994" s="43" t="e">
        <f>IF(BA993&lt;'Retirement Calculator'!$B$68,BA993+1,NA())</f>
        <v>#N/A</v>
      </c>
      <c r="BB994" s="45" t="str">
        <f>IF(ISERROR(BA994),"",IF(AY994=AY993+1,BB993*(1+'Retirement Calculator'!$B$67),BB993))</f>
        <v/>
      </c>
      <c r="BC994" s="43" t="e">
        <f>IF(ISERROR(BB994),"",FV((1+'Retirement Calculator'!$B$58)^(1/12)-1,BA994,-BB994,,0))</f>
        <v>#N/A</v>
      </c>
      <c r="BD994" s="47" t="e">
        <f>SUM($AJ$5:BB994)</f>
        <v>#N/A</v>
      </c>
      <c r="BF994" s="43" t="str">
        <f>IF(O994="","",SUM($O$5:O994))</f>
        <v/>
      </c>
      <c r="BH994" s="43" t="str">
        <f t="shared" si="312"/>
        <v/>
      </c>
      <c r="BI994" s="43" t="e">
        <f t="shared" si="313"/>
        <v>#N/A</v>
      </c>
      <c r="BJ994" s="43" t="e">
        <f>IF(BJ993&lt;'Retirement Calculator'!$B$68,BJ993+1,NA())</f>
        <v>#N/A</v>
      </c>
      <c r="BM994" s="43" t="str">
        <f t="shared" si="314"/>
        <v/>
      </c>
      <c r="BN994" s="43" t="e">
        <f t="shared" si="315"/>
        <v>#N/A</v>
      </c>
      <c r="BO994" s="43" t="e">
        <f>IF(BO993&lt;'Retirement Calculator'!$B$68,BO993+1,NA())</f>
        <v>#N/A</v>
      </c>
      <c r="BR994" s="43" t="str">
        <f t="shared" si="316"/>
        <v/>
      </c>
      <c r="BS994" s="43" t="e">
        <f t="shared" si="317"/>
        <v>#N/A</v>
      </c>
      <c r="BT994" s="43" t="e">
        <f>IF(BT993&lt;'Retirement Calculator'!$B$68,BT993+1,NA())</f>
        <v>#N/A</v>
      </c>
      <c r="BW994" s="43" t="str">
        <f t="shared" si="318"/>
        <v/>
      </c>
      <c r="BX994" s="43" t="e">
        <f t="shared" si="319"/>
        <v>#N/A</v>
      </c>
      <c r="BY994" s="43" t="e">
        <f>IF(BY993&lt;'Retirement Calculator'!$B$68,BY993+1,NA())</f>
        <v>#N/A</v>
      </c>
    </row>
    <row r="995" spans="1:77">
      <c r="A995" s="44"/>
      <c r="B995" s="12" t="e">
        <f xml:space="preserve"> IF(ISERROR(F995),NA(),AI995)</f>
        <v>#N/A</v>
      </c>
      <c r="C995" s="71"/>
      <c r="D995" s="104"/>
      <c r="E995" s="99"/>
      <c r="F995" s="102" t="e">
        <f t="shared" si="303"/>
        <v>#N/A</v>
      </c>
      <c r="G995" s="103" t="str">
        <f>IF(D995="","",(D995+G994)*(1+((1+'Retirement Calculator'!$B$56)^(1/12)-1)))</f>
        <v/>
      </c>
      <c r="H995" s="55" t="str">
        <f>IF(C995="","",FV((1+'Retirement Calculator'!$B$56)^(1/12)-1,AI995,-C995,,0))</f>
        <v/>
      </c>
      <c r="I995" s="71"/>
      <c r="J995" s="99"/>
      <c r="K995" s="99"/>
      <c r="L995" s="102" t="e">
        <f t="shared" si="304"/>
        <v>#N/A</v>
      </c>
      <c r="M995" s="12" t="str">
        <f>IF(I995="","",FV((1+'Retirement Calculator'!$B$57)^(1/12)-1,AR995,-I995,,0))</f>
        <v/>
      </c>
      <c r="N995" s="12" t="str">
        <f>IF(J995="","",(J995+N994)*(1+((1+'Retirement Calculator'!$B$57)^(1/12)-1)))</f>
        <v/>
      </c>
      <c r="O995" s="71"/>
      <c r="P995" s="71"/>
      <c r="Q995" s="99"/>
      <c r="R995" s="69" t="e">
        <f t="shared" si="305"/>
        <v>#N/A</v>
      </c>
      <c r="S995" s="12" t="str">
        <f>IF(O995="","",FV((1+'Retirement Calculator'!$B$58)^(1/12)-1,BA995,-O995,,0))</f>
        <v/>
      </c>
      <c r="T995" s="43" t="str">
        <f>IF(P995="","",(P995+T994)*(1+((1+'Retirement Calculator'!$B$58)^(1/12)-1)))</f>
        <v/>
      </c>
      <c r="U995" s="71"/>
      <c r="V995" s="99"/>
      <c r="W995" s="108" t="str">
        <f>IF(U995="","",(U995+W994)*(1+((1+'Retirement Calculator'!$C$65)^(1/12)-1)))</f>
        <v/>
      </c>
      <c r="X995" s="73">
        <f t="shared" si="300"/>
        <v>0</v>
      </c>
      <c r="Y995" s="83" t="str">
        <f>IF(ISERROR(B995),"",SUM($X$5:X995))</f>
        <v/>
      </c>
      <c r="Z995" s="73">
        <f t="shared" si="301"/>
        <v>0</v>
      </c>
      <c r="AA995" s="83" t="str">
        <f>IF(ISERROR(B995),"",IF(Z995=0,NA(),SUM($Z$5:Z995)))</f>
        <v/>
      </c>
      <c r="AB995" s="83">
        <f t="shared" si="302"/>
        <v>0</v>
      </c>
      <c r="AC995" s="83" t="str">
        <f>IF(ISERROR(B995),"",IF(AB995=0,NA(),SUM($AB$5:AB995)))</f>
        <v/>
      </c>
      <c r="AD995" s="68" t="str">
        <f>IF(ISERROR(AI995),"",IF(AG995=AG994+1,AD994*(1+'Retirement Calculator'!$B$6),AD994))</f>
        <v/>
      </c>
      <c r="AE995" s="135"/>
      <c r="AF995" s="83" t="str">
        <f>IF(AE995="","",NPER((1+'Retirement Calculator'!$B$15)/(1+'Retirement Calculator'!$B$14)-1,-12*AE995,AA995,,1))</f>
        <v/>
      </c>
      <c r="AG995" s="129" t="str">
        <f t="shared" si="306"/>
        <v/>
      </c>
      <c r="AH995" s="43" t="e">
        <f t="shared" si="307"/>
        <v>#N/A</v>
      </c>
      <c r="AI995" s="43" t="e">
        <f>IF(AI994&lt;'Retirement Calculator'!$B$68,AI994+1,NA())</f>
        <v>#N/A</v>
      </c>
      <c r="AJ995" s="47" t="str">
        <f>IF(ISERROR(AI995),"",IF(AG995=AG994+1,AJ994*(1+'Retirement Calculator'!$B$67),AJ994))</f>
        <v/>
      </c>
      <c r="AK995" s="43" t="e">
        <f>IF(ISERROR(AJ995),"",FV((1+'Retirement Calculator'!$B$56)^(1/12)-1,AI995,-AJ995,,0))</f>
        <v>#N/A</v>
      </c>
      <c r="AL995" s="47">
        <f>SUM($AJ$5:AJ995)</f>
        <v>15743347.467671828</v>
      </c>
      <c r="AN995" s="43" t="str">
        <f>IF(C995="","",SUM($C$5:C995))</f>
        <v/>
      </c>
      <c r="AP995" s="43" t="str">
        <f t="shared" si="308"/>
        <v/>
      </c>
      <c r="AQ995" s="43" t="e">
        <f t="shared" si="309"/>
        <v>#N/A</v>
      </c>
      <c r="AR995" s="43" t="e">
        <f>IF(AR994&lt;'Retirement Calculator'!$B$68,AR994+1,NA())</f>
        <v>#N/A</v>
      </c>
      <c r="AS995" s="45" t="str">
        <f>IF(ISERROR(AR995),"",IF(AP995=AP994+1,AS994*(1+'Retirement Calculator'!$B$67),AS994))</f>
        <v/>
      </c>
      <c r="AT995" s="43" t="e">
        <f>IF(ISERROR(AS995),"",FV((1+'Retirement Calculator'!$B$57)^(1/12)-1,AR995,-AS995,,0))</f>
        <v>#N/A</v>
      </c>
      <c r="AU995" s="47" t="e">
        <f>SUM($AJ$5:AS995)</f>
        <v>#N/A</v>
      </c>
      <c r="AW995" s="43" t="str">
        <f>IF(I995="","",SUM($I$5:I995))</f>
        <v/>
      </c>
      <c r="AY995" s="43" t="str">
        <f t="shared" si="310"/>
        <v/>
      </c>
      <c r="AZ995" s="43" t="e">
        <f t="shared" si="311"/>
        <v>#N/A</v>
      </c>
      <c r="BA995" s="43" t="e">
        <f>IF(BA994&lt;'Retirement Calculator'!$B$68,BA994+1,NA())</f>
        <v>#N/A</v>
      </c>
      <c r="BB995" s="45" t="str">
        <f>IF(ISERROR(BA995),"",IF(AY995=AY994+1,BB994*(1+'Retirement Calculator'!$B$67),BB994))</f>
        <v/>
      </c>
      <c r="BC995" s="43" t="e">
        <f>IF(ISERROR(BB995),"",FV((1+'Retirement Calculator'!$B$58)^(1/12)-1,BA995,-BB995,,0))</f>
        <v>#N/A</v>
      </c>
      <c r="BD995" s="47" t="e">
        <f>SUM($AJ$5:BB995)</f>
        <v>#N/A</v>
      </c>
      <c r="BF995" s="43" t="str">
        <f>IF(O995="","",SUM($O$5:O995))</f>
        <v/>
      </c>
      <c r="BH995" s="43" t="str">
        <f t="shared" si="312"/>
        <v/>
      </c>
      <c r="BI995" s="43" t="e">
        <f t="shared" si="313"/>
        <v>#N/A</v>
      </c>
      <c r="BJ995" s="43" t="e">
        <f>IF(BJ994&lt;'Retirement Calculator'!$B$68,BJ994+1,NA())</f>
        <v>#N/A</v>
      </c>
      <c r="BM995" s="43" t="str">
        <f t="shared" si="314"/>
        <v/>
      </c>
      <c r="BN995" s="43" t="e">
        <f t="shared" si="315"/>
        <v>#N/A</v>
      </c>
      <c r="BO995" s="43" t="e">
        <f>IF(BO994&lt;'Retirement Calculator'!$B$68,BO994+1,NA())</f>
        <v>#N/A</v>
      </c>
      <c r="BR995" s="43" t="str">
        <f t="shared" si="316"/>
        <v/>
      </c>
      <c r="BS995" s="43" t="e">
        <f t="shared" si="317"/>
        <v>#N/A</v>
      </c>
      <c r="BT995" s="43" t="e">
        <f>IF(BT994&lt;'Retirement Calculator'!$B$68,BT994+1,NA())</f>
        <v>#N/A</v>
      </c>
      <c r="BW995" s="43" t="str">
        <f t="shared" si="318"/>
        <v/>
      </c>
      <c r="BX995" s="43" t="e">
        <f t="shared" si="319"/>
        <v>#N/A</v>
      </c>
      <c r="BY995" s="43" t="e">
        <f>IF(BY994&lt;'Retirement Calculator'!$B$68,BY994+1,NA())</f>
        <v>#N/A</v>
      </c>
    </row>
    <row r="996" spans="1:77">
      <c r="A996" s="44"/>
      <c r="B996" s="12" t="e">
        <f xml:space="preserve"> IF(ISERROR(F996),NA(),AI996)</f>
        <v>#N/A</v>
      </c>
      <c r="C996" s="71"/>
      <c r="D996" s="104"/>
      <c r="E996" s="99"/>
      <c r="F996" s="102" t="e">
        <f t="shared" si="303"/>
        <v>#N/A</v>
      </c>
      <c r="G996" s="103" t="str">
        <f>IF(D996="","",(D996+G995)*(1+((1+'Retirement Calculator'!$B$56)^(1/12)-1)))</f>
        <v/>
      </c>
      <c r="H996" s="55" t="str">
        <f>IF(C996="","",FV((1+'Retirement Calculator'!$B$56)^(1/12)-1,AI996,-C996,,0))</f>
        <v/>
      </c>
      <c r="I996" s="71"/>
      <c r="J996" s="99"/>
      <c r="K996" s="99"/>
      <c r="L996" s="102" t="e">
        <f t="shared" si="304"/>
        <v>#N/A</v>
      </c>
      <c r="M996" s="12" t="str">
        <f>IF(I996="","",FV((1+'Retirement Calculator'!$B$57)^(1/12)-1,AR996,-I996,,0))</f>
        <v/>
      </c>
      <c r="N996" s="12" t="str">
        <f>IF(J996="","",(J996+N995)*(1+((1+'Retirement Calculator'!$B$57)^(1/12)-1)))</f>
        <v/>
      </c>
      <c r="O996" s="71"/>
      <c r="P996" s="71"/>
      <c r="Q996" s="99"/>
      <c r="R996" s="69" t="e">
        <f t="shared" si="305"/>
        <v>#N/A</v>
      </c>
      <c r="S996" s="12" t="str">
        <f>IF(O996="","",FV((1+'Retirement Calculator'!$B$58)^(1/12)-1,BA996,-O996,,0))</f>
        <v/>
      </c>
      <c r="T996" s="43" t="str">
        <f>IF(P996="","",(P996+T995)*(1+((1+'Retirement Calculator'!$B$58)^(1/12)-1)))</f>
        <v/>
      </c>
      <c r="U996" s="71"/>
      <c r="V996" s="99"/>
      <c r="W996" s="108" t="str">
        <f>IF(U996="","",(U996+W995)*(1+((1+'Retirement Calculator'!$C$65)^(1/12)-1)))</f>
        <v/>
      </c>
      <c r="X996" s="73">
        <f t="shared" si="300"/>
        <v>0</v>
      </c>
      <c r="Y996" s="83" t="str">
        <f>IF(ISERROR(B996),"",SUM($X$5:X996))</f>
        <v/>
      </c>
      <c r="Z996" s="73">
        <f t="shared" si="301"/>
        <v>0</v>
      </c>
      <c r="AA996" s="83" t="str">
        <f>IF(ISERROR(B996),"",IF(Z996=0,NA(),SUM($Z$5:Z996)))</f>
        <v/>
      </c>
      <c r="AB996" s="83">
        <f t="shared" si="302"/>
        <v>0</v>
      </c>
      <c r="AC996" s="83" t="str">
        <f>IF(ISERROR(B996),"",IF(AB996=0,NA(),SUM($AB$5:AB996)))</f>
        <v/>
      </c>
      <c r="AD996" s="68" t="str">
        <f>IF(ISERROR(AI996),"",IF(AG996=AG995+1,AD995*(1+'Retirement Calculator'!$B$6),AD995))</f>
        <v/>
      </c>
      <c r="AE996" s="135"/>
      <c r="AF996" s="83" t="str">
        <f>IF(AE996="","",NPER((1+'Retirement Calculator'!$B$15)/(1+'Retirement Calculator'!$B$14)-1,-12*AE996,AA996,,1))</f>
        <v/>
      </c>
      <c r="AG996" s="129" t="str">
        <f t="shared" si="306"/>
        <v/>
      </c>
      <c r="AH996" s="43" t="e">
        <f t="shared" si="307"/>
        <v>#N/A</v>
      </c>
      <c r="AI996" s="43" t="e">
        <f>IF(AI995&lt;'Retirement Calculator'!$B$68,AI995+1,NA())</f>
        <v>#N/A</v>
      </c>
      <c r="AJ996" s="47" t="str">
        <f>IF(ISERROR(AI996),"",IF(AG996=AG995+1,AJ995*(1+'Retirement Calculator'!$B$67),AJ995))</f>
        <v/>
      </c>
      <c r="AK996" s="43" t="e">
        <f>IF(ISERROR(AJ996),"",FV((1+'Retirement Calculator'!$B$56)^(1/12)-1,AI996,-AJ996,,0))</f>
        <v>#N/A</v>
      </c>
      <c r="AL996" s="47">
        <f>SUM($AJ$5:AJ996)</f>
        <v>15743347.467671828</v>
      </c>
      <c r="AN996" s="43" t="str">
        <f>IF(C996="","",SUM($C$5:C996))</f>
        <v/>
      </c>
      <c r="AP996" s="43" t="str">
        <f t="shared" si="308"/>
        <v/>
      </c>
      <c r="AQ996" s="43" t="e">
        <f t="shared" si="309"/>
        <v>#N/A</v>
      </c>
      <c r="AR996" s="43" t="e">
        <f>IF(AR995&lt;'Retirement Calculator'!$B$68,AR995+1,NA())</f>
        <v>#N/A</v>
      </c>
      <c r="AS996" s="45" t="str">
        <f>IF(ISERROR(AR996),"",IF(AP996=AP995+1,AS995*(1+'Retirement Calculator'!$B$67),AS995))</f>
        <v/>
      </c>
      <c r="AT996" s="43" t="e">
        <f>IF(ISERROR(AS996),"",FV((1+'Retirement Calculator'!$B$57)^(1/12)-1,AR996,-AS996,,0))</f>
        <v>#N/A</v>
      </c>
      <c r="AU996" s="47" t="e">
        <f>SUM($AJ$5:AS996)</f>
        <v>#N/A</v>
      </c>
      <c r="AW996" s="43" t="str">
        <f>IF(I996="","",SUM($I$5:I996))</f>
        <v/>
      </c>
      <c r="AY996" s="43" t="str">
        <f t="shared" si="310"/>
        <v/>
      </c>
      <c r="AZ996" s="43" t="e">
        <f t="shared" si="311"/>
        <v>#N/A</v>
      </c>
      <c r="BA996" s="43" t="e">
        <f>IF(BA995&lt;'Retirement Calculator'!$B$68,BA995+1,NA())</f>
        <v>#N/A</v>
      </c>
      <c r="BB996" s="45" t="str">
        <f>IF(ISERROR(BA996),"",IF(AY996=AY995+1,BB995*(1+'Retirement Calculator'!$B$67),BB995))</f>
        <v/>
      </c>
      <c r="BC996" s="43" t="e">
        <f>IF(ISERROR(BB996),"",FV((1+'Retirement Calculator'!$B$58)^(1/12)-1,BA996,-BB996,,0))</f>
        <v>#N/A</v>
      </c>
      <c r="BD996" s="47" t="e">
        <f>SUM($AJ$5:BB996)</f>
        <v>#N/A</v>
      </c>
      <c r="BF996" s="43" t="str">
        <f>IF(O996="","",SUM($O$5:O996))</f>
        <v/>
      </c>
      <c r="BH996" s="43" t="str">
        <f t="shared" si="312"/>
        <v/>
      </c>
      <c r="BI996" s="43" t="e">
        <f t="shared" si="313"/>
        <v>#N/A</v>
      </c>
      <c r="BJ996" s="43" t="e">
        <f>IF(BJ995&lt;'Retirement Calculator'!$B$68,BJ995+1,NA())</f>
        <v>#N/A</v>
      </c>
      <c r="BM996" s="43" t="str">
        <f t="shared" si="314"/>
        <v/>
      </c>
      <c r="BN996" s="43" t="e">
        <f t="shared" si="315"/>
        <v>#N/A</v>
      </c>
      <c r="BO996" s="43" t="e">
        <f>IF(BO995&lt;'Retirement Calculator'!$B$68,BO995+1,NA())</f>
        <v>#N/A</v>
      </c>
      <c r="BR996" s="43" t="str">
        <f t="shared" si="316"/>
        <v/>
      </c>
      <c r="BS996" s="43" t="e">
        <f t="shared" si="317"/>
        <v>#N/A</v>
      </c>
      <c r="BT996" s="43" t="e">
        <f>IF(BT995&lt;'Retirement Calculator'!$B$68,BT995+1,NA())</f>
        <v>#N/A</v>
      </c>
      <c r="BW996" s="43" t="str">
        <f t="shared" si="318"/>
        <v/>
      </c>
      <c r="BX996" s="43" t="e">
        <f t="shared" si="319"/>
        <v>#N/A</v>
      </c>
      <c r="BY996" s="43" t="e">
        <f>IF(BY995&lt;'Retirement Calculator'!$B$68,BY995+1,NA())</f>
        <v>#N/A</v>
      </c>
    </row>
    <row r="997" spans="1:77">
      <c r="A997" s="44"/>
      <c r="B997" s="12" t="e">
        <f xml:space="preserve"> IF(ISERROR(F997),NA(),AI997)</f>
        <v>#N/A</v>
      </c>
      <c r="C997" s="71"/>
      <c r="D997" s="104"/>
      <c r="E997" s="99"/>
      <c r="F997" s="102" t="e">
        <f t="shared" si="303"/>
        <v>#N/A</v>
      </c>
      <c r="G997" s="103" t="str">
        <f>IF(D997="","",(D997+G996)*(1+((1+'Retirement Calculator'!$B$56)^(1/12)-1)))</f>
        <v/>
      </c>
      <c r="H997" s="55" t="str">
        <f>IF(C997="","",FV((1+'Retirement Calculator'!$B$56)^(1/12)-1,AI997,-C997,,0))</f>
        <v/>
      </c>
      <c r="I997" s="71"/>
      <c r="J997" s="99"/>
      <c r="K997" s="99"/>
      <c r="L997" s="102" t="e">
        <f t="shared" si="304"/>
        <v>#N/A</v>
      </c>
      <c r="M997" s="12" t="str">
        <f>IF(I997="","",FV((1+'Retirement Calculator'!$B$57)^(1/12)-1,AR997,-I997,,0))</f>
        <v/>
      </c>
      <c r="N997" s="12" t="str">
        <f>IF(J997="","",(J997+N996)*(1+((1+'Retirement Calculator'!$B$57)^(1/12)-1)))</f>
        <v/>
      </c>
      <c r="O997" s="71"/>
      <c r="P997" s="71"/>
      <c r="Q997" s="99"/>
      <c r="R997" s="69" t="e">
        <f t="shared" si="305"/>
        <v>#N/A</v>
      </c>
      <c r="S997" s="12" t="str">
        <f>IF(O997="","",FV((1+'Retirement Calculator'!$B$58)^(1/12)-1,BA997,-O997,,0))</f>
        <v/>
      </c>
      <c r="T997" s="43" t="str">
        <f>IF(P997="","",(P997+T996)*(1+((1+'Retirement Calculator'!$B$58)^(1/12)-1)))</f>
        <v/>
      </c>
      <c r="U997" s="71"/>
      <c r="V997" s="99"/>
      <c r="W997" s="108" t="str">
        <f>IF(U997="","",(U997+W996)*(1+((1+'Retirement Calculator'!$C$65)^(1/12)-1)))</f>
        <v/>
      </c>
      <c r="X997" s="73">
        <f t="shared" si="300"/>
        <v>0</v>
      </c>
      <c r="Y997" s="83" t="str">
        <f>IF(ISERROR(B997),"",SUM($X$5:X997))</f>
        <v/>
      </c>
      <c r="Z997" s="73">
        <f t="shared" si="301"/>
        <v>0</v>
      </c>
      <c r="AA997" s="83" t="str">
        <f>IF(ISERROR(B997),"",IF(Z997=0,NA(),SUM($Z$5:Z997)))</f>
        <v/>
      </c>
      <c r="AB997" s="83">
        <f t="shared" si="302"/>
        <v>0</v>
      </c>
      <c r="AC997" s="83" t="str">
        <f>IF(ISERROR(B997),"",IF(AB997=0,NA(),SUM($AB$5:AB997)))</f>
        <v/>
      </c>
      <c r="AD997" s="68" t="str">
        <f>IF(ISERROR(AI997),"",IF(AG997=AG996+1,AD996*(1+'Retirement Calculator'!$B$6),AD996))</f>
        <v/>
      </c>
      <c r="AE997" s="135"/>
      <c r="AF997" s="83" t="str">
        <f>IF(AE997="","",NPER((1+'Retirement Calculator'!$B$15)/(1+'Retirement Calculator'!$B$14)-1,-12*AE997,AA997,,1))</f>
        <v/>
      </c>
      <c r="AG997" s="129" t="str">
        <f t="shared" si="306"/>
        <v/>
      </c>
      <c r="AH997" s="43" t="e">
        <f t="shared" si="307"/>
        <v>#N/A</v>
      </c>
      <c r="AI997" s="43" t="e">
        <f>IF(AI996&lt;'Retirement Calculator'!$B$68,AI996+1,NA())</f>
        <v>#N/A</v>
      </c>
      <c r="AJ997" s="47" t="str">
        <f>IF(ISERROR(AI997),"",IF(AG997=AG996+1,AJ996*(1+'Retirement Calculator'!$B$67),AJ996))</f>
        <v/>
      </c>
      <c r="AK997" s="43" t="e">
        <f>IF(ISERROR(AJ997),"",FV((1+'Retirement Calculator'!$B$56)^(1/12)-1,AI997,-AJ997,,0))</f>
        <v>#N/A</v>
      </c>
      <c r="AL997" s="47">
        <f>SUM($AJ$5:AJ997)</f>
        <v>15743347.467671828</v>
      </c>
      <c r="AN997" s="43" t="str">
        <f>IF(C997="","",SUM($C$5:C997))</f>
        <v/>
      </c>
      <c r="AP997" s="43" t="str">
        <f t="shared" si="308"/>
        <v/>
      </c>
      <c r="AQ997" s="43" t="e">
        <f t="shared" si="309"/>
        <v>#N/A</v>
      </c>
      <c r="AR997" s="43" t="e">
        <f>IF(AR996&lt;'Retirement Calculator'!$B$68,AR996+1,NA())</f>
        <v>#N/A</v>
      </c>
      <c r="AS997" s="45" t="str">
        <f>IF(ISERROR(AR997),"",IF(AP997=AP996+1,AS996*(1+'Retirement Calculator'!$B$67),AS996))</f>
        <v/>
      </c>
      <c r="AT997" s="43" t="e">
        <f>IF(ISERROR(AS997),"",FV((1+'Retirement Calculator'!$B$57)^(1/12)-1,AR997,-AS997,,0))</f>
        <v>#N/A</v>
      </c>
      <c r="AU997" s="47" t="e">
        <f>SUM($AJ$5:AS997)</f>
        <v>#N/A</v>
      </c>
      <c r="AW997" s="43" t="str">
        <f>IF(I997="","",SUM($I$5:I997))</f>
        <v/>
      </c>
      <c r="AY997" s="43" t="str">
        <f t="shared" si="310"/>
        <v/>
      </c>
      <c r="AZ997" s="43" t="e">
        <f t="shared" si="311"/>
        <v>#N/A</v>
      </c>
      <c r="BA997" s="43" t="e">
        <f>IF(BA996&lt;'Retirement Calculator'!$B$68,BA996+1,NA())</f>
        <v>#N/A</v>
      </c>
      <c r="BB997" s="45" t="str">
        <f>IF(ISERROR(BA997),"",IF(AY997=AY996+1,BB996*(1+'Retirement Calculator'!$B$67),BB996))</f>
        <v/>
      </c>
      <c r="BC997" s="43" t="e">
        <f>IF(ISERROR(BB997),"",FV((1+'Retirement Calculator'!$B$58)^(1/12)-1,BA997,-BB997,,0))</f>
        <v>#N/A</v>
      </c>
      <c r="BD997" s="47" t="e">
        <f>SUM($AJ$5:BB997)</f>
        <v>#N/A</v>
      </c>
      <c r="BF997" s="43" t="str">
        <f>IF(O997="","",SUM($O$5:O997))</f>
        <v/>
      </c>
      <c r="BH997" s="43" t="str">
        <f t="shared" si="312"/>
        <v/>
      </c>
      <c r="BI997" s="43" t="e">
        <f t="shared" si="313"/>
        <v>#N/A</v>
      </c>
      <c r="BJ997" s="43" t="e">
        <f>IF(BJ996&lt;'Retirement Calculator'!$B$68,BJ996+1,NA())</f>
        <v>#N/A</v>
      </c>
      <c r="BM997" s="43" t="str">
        <f t="shared" si="314"/>
        <v/>
      </c>
      <c r="BN997" s="43" t="e">
        <f t="shared" si="315"/>
        <v>#N/A</v>
      </c>
      <c r="BO997" s="43" t="e">
        <f>IF(BO996&lt;'Retirement Calculator'!$B$68,BO996+1,NA())</f>
        <v>#N/A</v>
      </c>
      <c r="BR997" s="43" t="str">
        <f t="shared" si="316"/>
        <v/>
      </c>
      <c r="BS997" s="43" t="e">
        <f t="shared" si="317"/>
        <v>#N/A</v>
      </c>
      <c r="BT997" s="43" t="e">
        <f>IF(BT996&lt;'Retirement Calculator'!$B$68,BT996+1,NA())</f>
        <v>#N/A</v>
      </c>
      <c r="BW997" s="43" t="str">
        <f t="shared" si="318"/>
        <v/>
      </c>
      <c r="BX997" s="43" t="e">
        <f t="shared" si="319"/>
        <v>#N/A</v>
      </c>
      <c r="BY997" s="43" t="e">
        <f>IF(BY996&lt;'Retirement Calculator'!$B$68,BY996+1,NA())</f>
        <v>#N/A</v>
      </c>
    </row>
    <row r="998" spans="1:77">
      <c r="A998" s="44"/>
      <c r="B998" s="12" t="e">
        <f xml:space="preserve"> IF(ISERROR(F998),NA(),AI998)</f>
        <v>#N/A</v>
      </c>
      <c r="C998" s="71"/>
      <c r="D998" s="104"/>
      <c r="E998" s="99"/>
      <c r="F998" s="102" t="e">
        <f t="shared" si="303"/>
        <v>#N/A</v>
      </c>
      <c r="G998" s="103" t="str">
        <f>IF(D998="","",(D998+G997)*(1+((1+'Retirement Calculator'!$B$56)^(1/12)-1)))</f>
        <v/>
      </c>
      <c r="H998" s="55" t="str">
        <f>IF(C998="","",FV((1+'Retirement Calculator'!$B$56)^(1/12)-1,AI998,-C998,,0))</f>
        <v/>
      </c>
      <c r="I998" s="71"/>
      <c r="J998" s="99"/>
      <c r="K998" s="99"/>
      <c r="L998" s="102" t="e">
        <f t="shared" si="304"/>
        <v>#N/A</v>
      </c>
      <c r="M998" s="12" t="str">
        <f>IF(I998="","",FV((1+'Retirement Calculator'!$B$57)^(1/12)-1,AR998,-I998,,0))</f>
        <v/>
      </c>
      <c r="N998" s="12" t="str">
        <f>IF(J998="","",(J998+N997)*(1+((1+'Retirement Calculator'!$B$57)^(1/12)-1)))</f>
        <v/>
      </c>
      <c r="O998" s="71"/>
      <c r="P998" s="71"/>
      <c r="Q998" s="99"/>
      <c r="R998" s="69" t="e">
        <f t="shared" si="305"/>
        <v>#N/A</v>
      </c>
      <c r="S998" s="12" t="str">
        <f>IF(O998="","",FV((1+'Retirement Calculator'!$B$58)^(1/12)-1,BA998,-O998,,0))</f>
        <v/>
      </c>
      <c r="T998" s="43" t="str">
        <f>IF(P998="","",(P998+T997)*(1+((1+'Retirement Calculator'!$B$58)^(1/12)-1)))</f>
        <v/>
      </c>
      <c r="U998" s="71"/>
      <c r="V998" s="99"/>
      <c r="W998" s="108" t="str">
        <f>IF(U998="","",(U998+W997)*(1+((1+'Retirement Calculator'!$C$65)^(1/12)-1)))</f>
        <v/>
      </c>
      <c r="X998" s="73">
        <f t="shared" si="300"/>
        <v>0</v>
      </c>
      <c r="Y998" s="83" t="str">
        <f>IF(ISERROR(B998),"",SUM($X$5:X998))</f>
        <v/>
      </c>
      <c r="Z998" s="73">
        <f t="shared" si="301"/>
        <v>0</v>
      </c>
      <c r="AA998" s="83" t="str">
        <f>IF(ISERROR(B998),"",IF(Z998=0,NA(),SUM($Z$5:Z998)))</f>
        <v/>
      </c>
      <c r="AB998" s="83">
        <f t="shared" si="302"/>
        <v>0</v>
      </c>
      <c r="AC998" s="83" t="str">
        <f>IF(ISERROR(B998),"",IF(AB998=0,NA(),SUM($AB$5:AB998)))</f>
        <v/>
      </c>
      <c r="AD998" s="68" t="str">
        <f>IF(ISERROR(AI998),"",IF(AG998=AG997+1,AD997*(1+'Retirement Calculator'!$B$6),AD997))</f>
        <v/>
      </c>
      <c r="AE998" s="135"/>
      <c r="AF998" s="83" t="str">
        <f>IF(AE998="","",NPER((1+'Retirement Calculator'!$B$15)/(1+'Retirement Calculator'!$B$14)-1,-12*AE998,AA998,,1))</f>
        <v/>
      </c>
      <c r="AG998" s="129" t="str">
        <f t="shared" si="306"/>
        <v/>
      </c>
      <c r="AH998" s="43" t="e">
        <f t="shared" si="307"/>
        <v>#N/A</v>
      </c>
      <c r="AI998" s="43" t="e">
        <f>IF(AI997&lt;'Retirement Calculator'!$B$68,AI997+1,NA())</f>
        <v>#N/A</v>
      </c>
      <c r="AJ998" s="47" t="str">
        <f>IF(ISERROR(AI998),"",IF(AG998=AG997+1,AJ997*(1+'Retirement Calculator'!$B$67),AJ997))</f>
        <v/>
      </c>
      <c r="AK998" s="43" t="e">
        <f>IF(ISERROR(AJ998),"",FV((1+'Retirement Calculator'!$B$56)^(1/12)-1,AI998,-AJ998,,0))</f>
        <v>#N/A</v>
      </c>
      <c r="AL998" s="47">
        <f>SUM($AJ$5:AJ998)</f>
        <v>15743347.467671828</v>
      </c>
      <c r="AN998" s="43" t="str">
        <f>IF(C998="","",SUM($C$5:C998))</f>
        <v/>
      </c>
      <c r="AP998" s="43" t="str">
        <f t="shared" si="308"/>
        <v/>
      </c>
      <c r="AQ998" s="43" t="e">
        <f t="shared" si="309"/>
        <v>#N/A</v>
      </c>
      <c r="AR998" s="43" t="e">
        <f>IF(AR997&lt;'Retirement Calculator'!$B$68,AR997+1,NA())</f>
        <v>#N/A</v>
      </c>
      <c r="AS998" s="45" t="str">
        <f>IF(ISERROR(AR998),"",IF(AP998=AP997+1,AS997*(1+'Retirement Calculator'!$B$67),AS997))</f>
        <v/>
      </c>
      <c r="AT998" s="43" t="e">
        <f>IF(ISERROR(AS998),"",FV((1+'Retirement Calculator'!$B$57)^(1/12)-1,AR998,-AS998,,0))</f>
        <v>#N/A</v>
      </c>
      <c r="AU998" s="47" t="e">
        <f>SUM($AJ$5:AS998)</f>
        <v>#N/A</v>
      </c>
      <c r="AW998" s="43" t="str">
        <f>IF(I998="","",SUM($I$5:I998))</f>
        <v/>
      </c>
      <c r="AY998" s="43" t="str">
        <f t="shared" si="310"/>
        <v/>
      </c>
      <c r="AZ998" s="43" t="e">
        <f t="shared" si="311"/>
        <v>#N/A</v>
      </c>
      <c r="BA998" s="43" t="e">
        <f>IF(BA997&lt;'Retirement Calculator'!$B$68,BA997+1,NA())</f>
        <v>#N/A</v>
      </c>
      <c r="BB998" s="45" t="str">
        <f>IF(ISERROR(BA998),"",IF(AY998=AY997+1,BB997*(1+'Retirement Calculator'!$B$67),BB997))</f>
        <v/>
      </c>
      <c r="BC998" s="43" t="e">
        <f>IF(ISERROR(BB998),"",FV((1+'Retirement Calculator'!$B$58)^(1/12)-1,BA998,-BB998,,0))</f>
        <v>#N/A</v>
      </c>
      <c r="BD998" s="47" t="e">
        <f>SUM($AJ$5:BB998)</f>
        <v>#N/A</v>
      </c>
      <c r="BF998" s="43" t="str">
        <f>IF(O998="","",SUM($O$5:O998))</f>
        <v/>
      </c>
      <c r="BH998" s="43" t="str">
        <f t="shared" si="312"/>
        <v/>
      </c>
      <c r="BI998" s="43" t="e">
        <f t="shared" si="313"/>
        <v>#N/A</v>
      </c>
      <c r="BJ998" s="43" t="e">
        <f>IF(BJ997&lt;'Retirement Calculator'!$B$68,BJ997+1,NA())</f>
        <v>#N/A</v>
      </c>
      <c r="BM998" s="43" t="str">
        <f t="shared" si="314"/>
        <v/>
      </c>
      <c r="BN998" s="43" t="e">
        <f t="shared" si="315"/>
        <v>#N/A</v>
      </c>
      <c r="BO998" s="43" t="e">
        <f>IF(BO997&lt;'Retirement Calculator'!$B$68,BO997+1,NA())</f>
        <v>#N/A</v>
      </c>
      <c r="BR998" s="43" t="str">
        <f t="shared" si="316"/>
        <v/>
      </c>
      <c r="BS998" s="43" t="e">
        <f t="shared" si="317"/>
        <v>#N/A</v>
      </c>
      <c r="BT998" s="43" t="e">
        <f>IF(BT997&lt;'Retirement Calculator'!$B$68,BT997+1,NA())</f>
        <v>#N/A</v>
      </c>
      <c r="BW998" s="43" t="str">
        <f t="shared" si="318"/>
        <v/>
      </c>
      <c r="BX998" s="43" t="e">
        <f t="shared" si="319"/>
        <v>#N/A</v>
      </c>
      <c r="BY998" s="43" t="e">
        <f>IF(BY997&lt;'Retirement Calculator'!$B$68,BY997+1,NA())</f>
        <v>#N/A</v>
      </c>
    </row>
    <row r="999" spans="1:77">
      <c r="A999" s="44"/>
      <c r="B999" s="12" t="e">
        <f xml:space="preserve"> IF(ISERROR(F999),NA(),AI999)</f>
        <v>#N/A</v>
      </c>
      <c r="C999" s="71"/>
      <c r="D999" s="104"/>
      <c r="E999" s="99"/>
      <c r="F999" s="102" t="e">
        <f t="shared" si="303"/>
        <v>#N/A</v>
      </c>
      <c r="G999" s="103" t="str">
        <f>IF(D999="","",(D999+G998)*(1+((1+'Retirement Calculator'!$B$56)^(1/12)-1)))</f>
        <v/>
      </c>
      <c r="H999" s="55" t="str">
        <f>IF(C999="","",FV((1+'Retirement Calculator'!$B$56)^(1/12)-1,AI999,-C999,,0))</f>
        <v/>
      </c>
      <c r="I999" s="71"/>
      <c r="J999" s="99"/>
      <c r="K999" s="99"/>
      <c r="L999" s="102" t="e">
        <f t="shared" si="304"/>
        <v>#N/A</v>
      </c>
      <c r="M999" s="12" t="str">
        <f>IF(I999="","",FV((1+'Retirement Calculator'!$B$57)^(1/12)-1,AR999,-I999,,0))</f>
        <v/>
      </c>
      <c r="N999" s="12" t="str">
        <f>IF(J999="","",(J999+N998)*(1+((1+'Retirement Calculator'!$B$57)^(1/12)-1)))</f>
        <v/>
      </c>
      <c r="O999" s="71"/>
      <c r="P999" s="71"/>
      <c r="Q999" s="99"/>
      <c r="R999" s="69" t="e">
        <f t="shared" si="305"/>
        <v>#N/A</v>
      </c>
      <c r="S999" s="12" t="str">
        <f>IF(O999="","",FV((1+'Retirement Calculator'!$B$58)^(1/12)-1,BA999,-O999,,0))</f>
        <v/>
      </c>
      <c r="T999" s="43" t="str">
        <f>IF(P999="","",(P999+T998)*(1+((1+'Retirement Calculator'!$B$58)^(1/12)-1)))</f>
        <v/>
      </c>
      <c r="U999" s="71"/>
      <c r="V999" s="99"/>
      <c r="W999" s="108" t="str">
        <f>IF(U999="","",(U999+W998)*(1+((1+'Retirement Calculator'!$C$65)^(1/12)-1)))</f>
        <v/>
      </c>
      <c r="X999" s="73">
        <f t="shared" si="300"/>
        <v>0</v>
      </c>
      <c r="Y999" s="83" t="str">
        <f>IF(ISERROR(B999),"",SUM($X$5:X999))</f>
        <v/>
      </c>
      <c r="Z999" s="73">
        <f t="shared" si="301"/>
        <v>0</v>
      </c>
      <c r="AA999" s="83" t="str">
        <f>IF(ISERROR(B999),"",IF(Z999=0,NA(),SUM($Z$5:Z999)))</f>
        <v/>
      </c>
      <c r="AB999" s="83">
        <f t="shared" si="302"/>
        <v>0</v>
      </c>
      <c r="AC999" s="83" t="str">
        <f>IF(ISERROR(B999),"",IF(AB999=0,NA(),SUM($AB$5:AB999)))</f>
        <v/>
      </c>
      <c r="AD999" s="68" t="str">
        <f>IF(ISERROR(AI999),"",IF(AG999=AG998+1,AD998*(1+'Retirement Calculator'!$B$6),AD998))</f>
        <v/>
      </c>
      <c r="AE999" s="135"/>
      <c r="AF999" s="83" t="str">
        <f>IF(AE999="","",NPER((1+'Retirement Calculator'!$B$15)/(1+'Retirement Calculator'!$B$14)-1,-12*AE999,AA999,,1))</f>
        <v/>
      </c>
      <c r="AG999" s="129" t="str">
        <f t="shared" si="306"/>
        <v/>
      </c>
      <c r="AH999" s="43" t="e">
        <f t="shared" si="307"/>
        <v>#N/A</v>
      </c>
      <c r="AI999" s="43" t="e">
        <f>IF(AI998&lt;'Retirement Calculator'!$B$68,AI998+1,NA())</f>
        <v>#N/A</v>
      </c>
      <c r="AJ999" s="47" t="str">
        <f>IF(ISERROR(AI999),"",IF(AG999=AG998+1,AJ998*(1+'Retirement Calculator'!$B$67),AJ998))</f>
        <v/>
      </c>
      <c r="AK999" s="43" t="e">
        <f>IF(ISERROR(AJ999),"",FV((1+'Retirement Calculator'!$B$56)^(1/12)-1,AI999,-AJ999,,0))</f>
        <v>#N/A</v>
      </c>
      <c r="AL999" s="47">
        <f>SUM($AJ$5:AJ999)</f>
        <v>15743347.467671828</v>
      </c>
      <c r="AN999" s="43" t="str">
        <f>IF(C999="","",SUM($C$5:C999))</f>
        <v/>
      </c>
      <c r="AP999" s="43" t="str">
        <f t="shared" si="308"/>
        <v/>
      </c>
      <c r="AQ999" s="43" t="e">
        <f t="shared" si="309"/>
        <v>#N/A</v>
      </c>
      <c r="AR999" s="43" t="e">
        <f>IF(AR998&lt;'Retirement Calculator'!$B$68,AR998+1,NA())</f>
        <v>#N/A</v>
      </c>
      <c r="AS999" s="45" t="str">
        <f>IF(ISERROR(AR999),"",IF(AP999=AP998+1,AS998*(1+'Retirement Calculator'!$B$67),AS998))</f>
        <v/>
      </c>
      <c r="AT999" s="43" t="e">
        <f>IF(ISERROR(AS999),"",FV((1+'Retirement Calculator'!$B$57)^(1/12)-1,AR999,-AS999,,0))</f>
        <v>#N/A</v>
      </c>
      <c r="AU999" s="47" t="e">
        <f>SUM($AJ$5:AS999)</f>
        <v>#N/A</v>
      </c>
      <c r="AW999" s="43" t="str">
        <f>IF(I999="","",SUM($I$5:I999))</f>
        <v/>
      </c>
      <c r="AY999" s="43" t="str">
        <f t="shared" si="310"/>
        <v/>
      </c>
      <c r="AZ999" s="43" t="e">
        <f t="shared" si="311"/>
        <v>#N/A</v>
      </c>
      <c r="BA999" s="43" t="e">
        <f>IF(BA998&lt;'Retirement Calculator'!$B$68,BA998+1,NA())</f>
        <v>#N/A</v>
      </c>
      <c r="BB999" s="45" t="str">
        <f>IF(ISERROR(BA999),"",IF(AY999=AY998+1,BB998*(1+'Retirement Calculator'!$B$67),BB998))</f>
        <v/>
      </c>
      <c r="BC999" s="43" t="e">
        <f>IF(ISERROR(BB999),"",FV((1+'Retirement Calculator'!$B$58)^(1/12)-1,BA999,-BB999,,0))</f>
        <v>#N/A</v>
      </c>
      <c r="BD999" s="47" t="e">
        <f>SUM($AJ$5:BB999)</f>
        <v>#N/A</v>
      </c>
      <c r="BF999" s="43" t="str">
        <f>IF(O999="","",SUM($O$5:O999))</f>
        <v/>
      </c>
      <c r="BH999" s="43" t="str">
        <f t="shared" si="312"/>
        <v/>
      </c>
      <c r="BI999" s="43" t="e">
        <f t="shared" si="313"/>
        <v>#N/A</v>
      </c>
      <c r="BJ999" s="43" t="e">
        <f>IF(BJ998&lt;'Retirement Calculator'!$B$68,BJ998+1,NA())</f>
        <v>#N/A</v>
      </c>
      <c r="BM999" s="43" t="str">
        <f t="shared" si="314"/>
        <v/>
      </c>
      <c r="BN999" s="43" t="e">
        <f t="shared" si="315"/>
        <v>#N/A</v>
      </c>
      <c r="BO999" s="43" t="e">
        <f>IF(BO998&lt;'Retirement Calculator'!$B$68,BO998+1,NA())</f>
        <v>#N/A</v>
      </c>
      <c r="BR999" s="43" t="str">
        <f t="shared" si="316"/>
        <v/>
      </c>
      <c r="BS999" s="43" t="e">
        <f t="shared" si="317"/>
        <v>#N/A</v>
      </c>
      <c r="BT999" s="43" t="e">
        <f>IF(BT998&lt;'Retirement Calculator'!$B$68,BT998+1,NA())</f>
        <v>#N/A</v>
      </c>
      <c r="BW999" s="43" t="str">
        <f t="shared" si="318"/>
        <v/>
      </c>
      <c r="BX999" s="43" t="e">
        <f t="shared" si="319"/>
        <v>#N/A</v>
      </c>
      <c r="BY999" s="43" t="e">
        <f>IF(BY998&lt;'Retirement Calculator'!$B$68,BY998+1,NA())</f>
        <v>#N/A</v>
      </c>
    </row>
    <row r="1000" spans="1:77">
      <c r="A1000" s="44"/>
      <c r="B1000" s="12" t="e">
        <f xml:space="preserve"> IF(ISERROR(F1000),NA(),AI1000)</f>
        <v>#N/A</v>
      </c>
      <c r="C1000" s="71"/>
      <c r="D1000" s="104"/>
      <c r="E1000" s="99"/>
      <c r="F1000" s="102" t="e">
        <f t="shared" si="303"/>
        <v>#N/A</v>
      </c>
      <c r="G1000" s="103" t="str">
        <f>IF(D1000="","",(D1000+G999)*(1+((1+'Retirement Calculator'!$B$56)^(1/12)-1)))</f>
        <v/>
      </c>
      <c r="H1000" s="55" t="str">
        <f>IF(C1000="","",FV((1+'Retirement Calculator'!$B$56)^(1/12)-1,AI1000,-C1000,,0))</f>
        <v/>
      </c>
      <c r="I1000" s="71"/>
      <c r="J1000" s="99"/>
      <c r="K1000" s="99"/>
      <c r="L1000" s="102" t="e">
        <f t="shared" si="304"/>
        <v>#N/A</v>
      </c>
      <c r="M1000" s="12" t="str">
        <f>IF(I1000="","",FV((1+'Retirement Calculator'!$B$57)^(1/12)-1,AR1000,-I1000,,0))</f>
        <v/>
      </c>
      <c r="N1000" s="12" t="str">
        <f>IF(J1000="","",(J1000+N999)*(1+((1+'Retirement Calculator'!$B$57)^(1/12)-1)))</f>
        <v/>
      </c>
      <c r="O1000" s="71"/>
      <c r="P1000" s="71"/>
      <c r="Q1000" s="99"/>
      <c r="R1000" s="69" t="e">
        <f t="shared" si="305"/>
        <v>#N/A</v>
      </c>
      <c r="S1000" s="12" t="str">
        <f>IF(O1000="","",FV((1+'Retirement Calculator'!$B$58)^(1/12)-1,BA1000,-O1000,,0))</f>
        <v/>
      </c>
      <c r="T1000" s="43" t="str">
        <f>IF(P1000="","",(P1000+T999)*(1+((1+'Retirement Calculator'!$B$58)^(1/12)-1)))</f>
        <v/>
      </c>
      <c r="U1000" s="71"/>
      <c r="V1000" s="99"/>
      <c r="W1000" s="108" t="str">
        <f>IF(U1000="","",(U1000+W999)*(1+((1+'Retirement Calculator'!$C$65)^(1/12)-1)))</f>
        <v/>
      </c>
      <c r="X1000" s="73">
        <f t="shared" si="300"/>
        <v>0</v>
      </c>
      <c r="Y1000" s="83" t="str">
        <f>IF(ISERROR(B1000),"",SUM($X$5:X1000))</f>
        <v/>
      </c>
      <c r="Z1000" s="73">
        <f t="shared" si="301"/>
        <v>0</v>
      </c>
      <c r="AA1000" s="83" t="str">
        <f>IF(ISERROR(B1000),"",IF(Z1000=0,NA(),SUM($Z$5:Z1000)))</f>
        <v/>
      </c>
      <c r="AB1000" s="83">
        <f t="shared" si="302"/>
        <v>0</v>
      </c>
      <c r="AC1000" s="83" t="str">
        <f>IF(ISERROR(B1000),"",IF(AB1000=0,NA(),SUM($AB$5:AB1000)))</f>
        <v/>
      </c>
      <c r="AD1000" s="68" t="str">
        <f>IF(ISERROR(AI1000),"",IF(AG1000=AG999+1,AD999*(1+'Retirement Calculator'!$B$6),AD999))</f>
        <v/>
      </c>
      <c r="AE1000" s="135"/>
      <c r="AF1000" s="83" t="str">
        <f>IF(AE1000="","",NPER((1+'Retirement Calculator'!$B$15)/(1+'Retirement Calculator'!$B$14)-1,-12*AE1000,AA1000,,1))</f>
        <v/>
      </c>
      <c r="AG1000" s="129" t="str">
        <f t="shared" si="306"/>
        <v/>
      </c>
      <c r="AH1000" s="43" t="e">
        <f t="shared" si="307"/>
        <v>#N/A</v>
      </c>
      <c r="AI1000" s="43" t="e">
        <f>IF(AI999&lt;'Retirement Calculator'!$B$68,AI999+1,NA())</f>
        <v>#N/A</v>
      </c>
      <c r="AJ1000" s="47" t="str">
        <f>IF(ISERROR(AI1000),"",IF(AG1000=AG999+1,AJ999*(1+'Retirement Calculator'!$B$67),AJ999))</f>
        <v/>
      </c>
      <c r="AK1000" s="43" t="e">
        <f>IF(ISERROR(AJ1000),"",FV((1+'Retirement Calculator'!$B$56)^(1/12)-1,AI1000,-AJ1000,,0))</f>
        <v>#N/A</v>
      </c>
      <c r="AL1000" s="47">
        <f>SUM($AJ$5:AJ1000)</f>
        <v>15743347.467671828</v>
      </c>
      <c r="AN1000" s="43" t="str">
        <f>IF(C1000="","",SUM($C$5:C1000))</f>
        <v/>
      </c>
      <c r="AP1000" s="43" t="str">
        <f t="shared" si="308"/>
        <v/>
      </c>
      <c r="AQ1000" s="43" t="e">
        <f t="shared" si="309"/>
        <v>#N/A</v>
      </c>
      <c r="AR1000" s="43" t="e">
        <f>IF(AR999&lt;'Retirement Calculator'!$B$68,AR999+1,NA())</f>
        <v>#N/A</v>
      </c>
      <c r="AS1000" s="45" t="str">
        <f>IF(ISERROR(AR1000),"",IF(AP1000=AP999+1,AS999*(1+'Retirement Calculator'!$B$67),AS999))</f>
        <v/>
      </c>
      <c r="AT1000" s="43" t="e">
        <f>IF(ISERROR(AS1000),"",FV((1+'Retirement Calculator'!$B$57)^(1/12)-1,AR1000,-AS1000,,0))</f>
        <v>#N/A</v>
      </c>
      <c r="AU1000" s="47" t="e">
        <f>SUM($AJ$5:AS1000)</f>
        <v>#N/A</v>
      </c>
      <c r="AW1000" s="43" t="str">
        <f>IF(I1000="","",SUM($I$5:I1000))</f>
        <v/>
      </c>
      <c r="AY1000" s="43" t="str">
        <f t="shared" si="310"/>
        <v/>
      </c>
      <c r="AZ1000" s="43" t="e">
        <f t="shared" si="311"/>
        <v>#N/A</v>
      </c>
      <c r="BA1000" s="43" t="e">
        <f>IF(BA999&lt;'Retirement Calculator'!$B$68,BA999+1,NA())</f>
        <v>#N/A</v>
      </c>
      <c r="BB1000" s="45" t="str">
        <f>IF(ISERROR(BA1000),"",IF(AY1000=AY999+1,BB999*(1+'Retirement Calculator'!$B$67),BB999))</f>
        <v/>
      </c>
      <c r="BC1000" s="43" t="e">
        <f>IF(ISERROR(BB1000),"",FV((1+'Retirement Calculator'!$B$58)^(1/12)-1,BA1000,-BB1000,,0))</f>
        <v>#N/A</v>
      </c>
      <c r="BD1000" s="47" t="e">
        <f>SUM($AJ$5:BB1000)</f>
        <v>#N/A</v>
      </c>
      <c r="BF1000" s="43" t="str">
        <f>IF(O1000="","",SUM($O$5:O1000))</f>
        <v/>
      </c>
      <c r="BH1000" s="43" t="str">
        <f t="shared" si="312"/>
        <v/>
      </c>
      <c r="BI1000" s="43" t="e">
        <f t="shared" si="313"/>
        <v>#N/A</v>
      </c>
      <c r="BJ1000" s="43" t="e">
        <f>IF(BJ999&lt;'Retirement Calculator'!$B$68,BJ999+1,NA())</f>
        <v>#N/A</v>
      </c>
      <c r="BM1000" s="43" t="str">
        <f t="shared" si="314"/>
        <v/>
      </c>
      <c r="BN1000" s="43" t="e">
        <f t="shared" si="315"/>
        <v>#N/A</v>
      </c>
      <c r="BO1000" s="43" t="e">
        <f>IF(BO999&lt;'Retirement Calculator'!$B$68,BO999+1,NA())</f>
        <v>#N/A</v>
      </c>
      <c r="BR1000" s="43" t="str">
        <f t="shared" si="316"/>
        <v/>
      </c>
      <c r="BS1000" s="43" t="e">
        <f t="shared" si="317"/>
        <v>#N/A</v>
      </c>
      <c r="BT1000" s="43" t="e">
        <f>IF(BT999&lt;'Retirement Calculator'!$B$68,BT999+1,NA())</f>
        <v>#N/A</v>
      </c>
      <c r="BW1000" s="43" t="str">
        <f t="shared" si="318"/>
        <v/>
      </c>
      <c r="BX1000" s="43" t="e">
        <f t="shared" si="319"/>
        <v>#N/A</v>
      </c>
      <c r="BY1000" s="43" t="e">
        <f>IF(BY999&lt;'Retirement Calculator'!$B$68,BY999+1,NA())</f>
        <v>#N/A</v>
      </c>
    </row>
    <row r="1001" spans="1:77">
      <c r="A1001" s="44"/>
      <c r="B1001" s="12" t="e">
        <f xml:space="preserve"> IF(ISERROR(F1001),NA(),AI1001)</f>
        <v>#N/A</v>
      </c>
      <c r="C1001" s="71"/>
      <c r="D1001" s="104"/>
      <c r="E1001" s="99"/>
      <c r="F1001" s="102" t="e">
        <f t="shared" si="303"/>
        <v>#N/A</v>
      </c>
      <c r="G1001" s="103" t="str">
        <f>IF(D1001="","",(D1001+G1000)*(1+((1+'Retirement Calculator'!$B$56)^(1/12)-1)))</f>
        <v/>
      </c>
      <c r="H1001" s="55" t="str">
        <f>IF(C1001="","",FV((1+'Retirement Calculator'!$B$56)^(1/12)-1,AI1001,-C1001,,0))</f>
        <v/>
      </c>
      <c r="I1001" s="71"/>
      <c r="J1001" s="99"/>
      <c r="K1001" s="99"/>
      <c r="L1001" s="102" t="e">
        <f t="shared" si="304"/>
        <v>#N/A</v>
      </c>
      <c r="M1001" s="12" t="str">
        <f>IF(I1001="","",FV((1+'Retirement Calculator'!$B$57)^(1/12)-1,AR1001,-I1001,,0))</f>
        <v/>
      </c>
      <c r="N1001" s="12" t="str">
        <f>IF(J1001="","",(J1001+N1000)*(1+((1+'Retirement Calculator'!$B$57)^(1/12)-1)))</f>
        <v/>
      </c>
      <c r="O1001" s="71"/>
      <c r="P1001" s="71"/>
      <c r="Q1001" s="99"/>
      <c r="R1001" s="69" t="e">
        <f t="shared" si="305"/>
        <v>#N/A</v>
      </c>
      <c r="S1001" s="12" t="str">
        <f>IF(O1001="","",FV((1+'Retirement Calculator'!$B$58)^(1/12)-1,BA1001,-O1001,,0))</f>
        <v/>
      </c>
      <c r="T1001" s="43" t="str">
        <f>IF(P1001="","",(P1001+T1000)*(1+((1+'Retirement Calculator'!$B$58)^(1/12)-1)))</f>
        <v/>
      </c>
      <c r="U1001" s="71"/>
      <c r="V1001" s="99"/>
      <c r="W1001" s="108" t="str">
        <f>IF(U1001="","",(U1001+W1000)*(1+((1+'Retirement Calculator'!$C$65)^(1/12)-1)))</f>
        <v/>
      </c>
      <c r="X1001" s="73">
        <f t="shared" si="300"/>
        <v>0</v>
      </c>
      <c r="Y1001" s="83" t="str">
        <f>IF(ISERROR(B1001),"",SUM($X$5:X1001))</f>
        <v/>
      </c>
      <c r="Z1001" s="73">
        <f t="shared" si="301"/>
        <v>0</v>
      </c>
      <c r="AA1001" s="83" t="str">
        <f>IF(ISERROR(B1001),"",IF(Z1001=0,NA(),SUM($Z$5:Z1001)))</f>
        <v/>
      </c>
      <c r="AB1001" s="83">
        <f t="shared" si="302"/>
        <v>0</v>
      </c>
      <c r="AC1001" s="83" t="str">
        <f>IF(ISERROR(B1001),"",IF(AB1001=0,NA(),SUM($AB$5:AB1001)))</f>
        <v/>
      </c>
      <c r="AD1001" s="68" t="str">
        <f>IF(ISERROR(AI1001),"",IF(AG1001=AG1000+1,AD1000*(1+'Retirement Calculator'!$B$6),AD1000))</f>
        <v/>
      </c>
      <c r="AE1001" s="135"/>
      <c r="AF1001" s="83" t="str">
        <f>IF(AE1001="","",NPER((1+'Retirement Calculator'!$B$15)/(1+'Retirement Calculator'!$B$14)-1,-12*AE1001,AA1001,,1))</f>
        <v/>
      </c>
      <c r="AG1001" s="129" t="str">
        <f t="shared" si="306"/>
        <v/>
      </c>
      <c r="AH1001" s="43" t="e">
        <f t="shared" si="307"/>
        <v>#N/A</v>
      </c>
      <c r="AI1001" s="43" t="e">
        <f>IF(AI1000&lt;'Retirement Calculator'!$B$68,AI1000+1,NA())</f>
        <v>#N/A</v>
      </c>
      <c r="AJ1001" s="47" t="str">
        <f>IF(ISERROR(AI1001),"",IF(AG1001=AG1000+1,AJ1000*(1+'Retirement Calculator'!$B$67),AJ1000))</f>
        <v/>
      </c>
      <c r="AK1001" s="43" t="e">
        <f>IF(ISERROR(AJ1001),"",FV((1+'Retirement Calculator'!$B$56)^(1/12)-1,AI1001,-AJ1001,,0))</f>
        <v>#N/A</v>
      </c>
      <c r="AL1001" s="47">
        <f>SUM($AJ$5:AJ1001)</f>
        <v>15743347.467671828</v>
      </c>
      <c r="AN1001" s="43" t="str">
        <f>IF(C1001="","",SUM($C$5:C1001))</f>
        <v/>
      </c>
      <c r="AP1001" s="43" t="str">
        <f t="shared" si="308"/>
        <v/>
      </c>
      <c r="AQ1001" s="43" t="e">
        <f t="shared" si="309"/>
        <v>#N/A</v>
      </c>
      <c r="AR1001" s="43" t="e">
        <f>IF(AR1000&lt;'Retirement Calculator'!$B$68,AR1000+1,NA())</f>
        <v>#N/A</v>
      </c>
      <c r="AS1001" s="45" t="str">
        <f>IF(ISERROR(AR1001),"",IF(AP1001=AP1000+1,AS1000*(1+'Retirement Calculator'!$B$67),AS1000))</f>
        <v/>
      </c>
      <c r="AT1001" s="43" t="e">
        <f>IF(ISERROR(AS1001),"",FV((1+'Retirement Calculator'!$B$57)^(1/12)-1,AR1001,-AS1001,,0))</f>
        <v>#N/A</v>
      </c>
      <c r="AU1001" s="47" t="e">
        <f>SUM($AJ$5:AS1001)</f>
        <v>#N/A</v>
      </c>
      <c r="AW1001" s="43" t="str">
        <f>IF(I1001="","",SUM($I$5:I1001))</f>
        <v/>
      </c>
      <c r="AY1001" s="43" t="str">
        <f t="shared" si="310"/>
        <v/>
      </c>
      <c r="AZ1001" s="43" t="e">
        <f t="shared" si="311"/>
        <v>#N/A</v>
      </c>
      <c r="BA1001" s="43" t="e">
        <f>IF(BA1000&lt;'Retirement Calculator'!$B$68,BA1000+1,NA())</f>
        <v>#N/A</v>
      </c>
      <c r="BB1001" s="45" t="str">
        <f>IF(ISERROR(BA1001),"",IF(AY1001=AY1000+1,BB1000*(1+'Retirement Calculator'!$B$67),BB1000))</f>
        <v/>
      </c>
      <c r="BC1001" s="43" t="e">
        <f>IF(ISERROR(BB1001),"",FV((1+'Retirement Calculator'!$B$58)^(1/12)-1,BA1001,-BB1001,,0))</f>
        <v>#N/A</v>
      </c>
      <c r="BD1001" s="47" t="e">
        <f>SUM($AJ$5:BB1001)</f>
        <v>#N/A</v>
      </c>
      <c r="BF1001" s="43" t="str">
        <f>IF(O1001="","",SUM($O$5:O1001))</f>
        <v/>
      </c>
      <c r="BH1001" s="43" t="str">
        <f t="shared" si="312"/>
        <v/>
      </c>
      <c r="BI1001" s="43" t="e">
        <f t="shared" si="313"/>
        <v>#N/A</v>
      </c>
      <c r="BJ1001" s="43" t="e">
        <f>IF(BJ1000&lt;'Retirement Calculator'!$B$68,BJ1000+1,NA())</f>
        <v>#N/A</v>
      </c>
      <c r="BM1001" s="43" t="str">
        <f t="shared" si="314"/>
        <v/>
      </c>
      <c r="BN1001" s="43" t="e">
        <f t="shared" si="315"/>
        <v>#N/A</v>
      </c>
      <c r="BO1001" s="43" t="e">
        <f>IF(BO1000&lt;'Retirement Calculator'!$B$68,BO1000+1,NA())</f>
        <v>#N/A</v>
      </c>
      <c r="BR1001" s="43" t="str">
        <f t="shared" si="316"/>
        <v/>
      </c>
      <c r="BS1001" s="43" t="e">
        <f t="shared" si="317"/>
        <v>#N/A</v>
      </c>
      <c r="BT1001" s="43" t="e">
        <f>IF(BT1000&lt;'Retirement Calculator'!$B$68,BT1000+1,NA())</f>
        <v>#N/A</v>
      </c>
      <c r="BW1001" s="43" t="str">
        <f t="shared" si="318"/>
        <v/>
      </c>
      <c r="BX1001" s="43" t="e">
        <f t="shared" si="319"/>
        <v>#N/A</v>
      </c>
      <c r="BY1001" s="43" t="e">
        <f>IF(BY1000&lt;'Retirement Calculator'!$B$68,BY1000+1,NA())</f>
        <v>#N/A</v>
      </c>
    </row>
    <row r="1002" spans="1:77">
      <c r="A1002" s="44"/>
      <c r="B1002" s="12" t="e">
        <f xml:space="preserve"> IF(ISERROR(F1002),NA(),AI1002)</f>
        <v>#N/A</v>
      </c>
      <c r="C1002" s="71"/>
      <c r="D1002" s="104"/>
      <c r="E1002" s="99"/>
      <c r="F1002" s="102" t="e">
        <f t="shared" si="303"/>
        <v>#N/A</v>
      </c>
      <c r="G1002" s="103" t="str">
        <f>IF(D1002="","",(D1002+G1001)*(1+((1+'Retirement Calculator'!$B$56)^(1/12)-1)))</f>
        <v/>
      </c>
      <c r="H1002" s="55" t="str">
        <f>IF(C1002="","",FV((1+'Retirement Calculator'!$B$56)^(1/12)-1,AI1002,-C1002,,0))</f>
        <v/>
      </c>
      <c r="I1002" s="71"/>
      <c r="J1002" s="99"/>
      <c r="K1002" s="99"/>
      <c r="L1002" s="102" t="e">
        <f t="shared" si="304"/>
        <v>#N/A</v>
      </c>
      <c r="M1002" s="12" t="str">
        <f>IF(I1002="","",FV((1+'Retirement Calculator'!$B$57)^(1/12)-1,AR1002,-I1002,,0))</f>
        <v/>
      </c>
      <c r="N1002" s="12" t="str">
        <f>IF(J1002="","",(J1002+N1001)*(1+((1+'Retirement Calculator'!$B$57)^(1/12)-1)))</f>
        <v/>
      </c>
      <c r="O1002" s="71"/>
      <c r="P1002" s="71"/>
      <c r="Q1002" s="99"/>
      <c r="R1002" s="69" t="e">
        <f t="shared" si="305"/>
        <v>#N/A</v>
      </c>
      <c r="S1002" s="12" t="str">
        <f>IF(O1002="","",FV((1+'Retirement Calculator'!$B$58)^(1/12)-1,BA1002,-O1002,,0))</f>
        <v/>
      </c>
      <c r="T1002" s="43" t="str">
        <f>IF(P1002="","",(P1002+T1001)*(1+((1+'Retirement Calculator'!$B$58)^(1/12)-1)))</f>
        <v/>
      </c>
      <c r="U1002" s="71"/>
      <c r="V1002" s="99"/>
      <c r="W1002" s="108" t="str">
        <f>IF(U1002="","",(U1002+W1001)*(1+((1+'Retirement Calculator'!$C$65)^(1/12)-1)))</f>
        <v/>
      </c>
      <c r="X1002" s="73">
        <f t="shared" si="300"/>
        <v>0</v>
      </c>
      <c r="Y1002" s="83" t="str">
        <f>IF(ISERROR(B1002),"",SUM($X$5:X1002))</f>
        <v/>
      </c>
      <c r="Z1002" s="73">
        <f t="shared" si="301"/>
        <v>0</v>
      </c>
      <c r="AA1002" s="83" t="str">
        <f>IF(ISERROR(B1002),"",IF(Z1002=0,NA(),SUM($Z$5:Z1002)))</f>
        <v/>
      </c>
      <c r="AB1002" s="83">
        <f t="shared" si="302"/>
        <v>0</v>
      </c>
      <c r="AC1002" s="83" t="str">
        <f>IF(ISERROR(B1002),"",IF(AB1002=0,NA(),SUM($AB$5:AB1002)))</f>
        <v/>
      </c>
      <c r="AD1002" s="68" t="str">
        <f>IF(ISERROR(AI1002),"",IF(AG1002=AG1001+1,AD1001*(1+'Retirement Calculator'!$B$6),AD1001))</f>
        <v/>
      </c>
      <c r="AE1002" s="135"/>
      <c r="AF1002" s="83" t="str">
        <f>IF(AE1002="","",NPER((1+'Retirement Calculator'!$B$15)/(1+'Retirement Calculator'!$B$14)-1,-12*AE1002,AA1002,,1))</f>
        <v/>
      </c>
      <c r="AG1002" s="129" t="str">
        <f t="shared" si="306"/>
        <v/>
      </c>
      <c r="AH1002" s="43" t="e">
        <f t="shared" si="307"/>
        <v>#N/A</v>
      </c>
      <c r="AI1002" s="43" t="e">
        <f>IF(AI1001&lt;'Retirement Calculator'!$B$68,AI1001+1,NA())</f>
        <v>#N/A</v>
      </c>
      <c r="AJ1002" s="47" t="str">
        <f>IF(ISERROR(AI1002),"",IF(AG1002=AG1001+1,AJ1001*(1+'Retirement Calculator'!$B$67),AJ1001))</f>
        <v/>
      </c>
      <c r="AK1002" s="43" t="e">
        <f>IF(ISERROR(AJ1002),"",FV((1+'Retirement Calculator'!$B$56)^(1/12)-1,AI1002,-AJ1002,,0))</f>
        <v>#N/A</v>
      </c>
      <c r="AL1002" s="47">
        <f>SUM($AJ$5:AJ1002)</f>
        <v>15743347.467671828</v>
      </c>
      <c r="AN1002" s="43" t="str">
        <f>IF(C1002="","",SUM($C$5:C1002))</f>
        <v/>
      </c>
      <c r="AP1002" s="43" t="str">
        <f t="shared" si="308"/>
        <v/>
      </c>
      <c r="AQ1002" s="43" t="e">
        <f t="shared" si="309"/>
        <v>#N/A</v>
      </c>
      <c r="AR1002" s="43" t="e">
        <f>IF(AR1001&lt;'Retirement Calculator'!$B$68,AR1001+1,NA())</f>
        <v>#N/A</v>
      </c>
      <c r="AS1002" s="45" t="str">
        <f>IF(ISERROR(AR1002),"",IF(AP1002=AP1001+1,AS1001*(1+'Retirement Calculator'!$B$67),AS1001))</f>
        <v/>
      </c>
      <c r="AT1002" s="43" t="e">
        <f>IF(ISERROR(AS1002),"",FV((1+'Retirement Calculator'!$B$57)^(1/12)-1,AR1002,-AS1002,,0))</f>
        <v>#N/A</v>
      </c>
      <c r="AU1002" s="47" t="e">
        <f>SUM($AJ$5:AS1002)</f>
        <v>#N/A</v>
      </c>
      <c r="AW1002" s="43" t="str">
        <f>IF(I1002="","",SUM($I$5:I1002))</f>
        <v/>
      </c>
      <c r="AY1002" s="43" t="str">
        <f t="shared" si="310"/>
        <v/>
      </c>
      <c r="AZ1002" s="43" t="e">
        <f t="shared" si="311"/>
        <v>#N/A</v>
      </c>
      <c r="BA1002" s="43" t="e">
        <f>IF(BA1001&lt;'Retirement Calculator'!$B$68,BA1001+1,NA())</f>
        <v>#N/A</v>
      </c>
      <c r="BB1002" s="45" t="str">
        <f>IF(ISERROR(BA1002),"",IF(AY1002=AY1001+1,BB1001*(1+'Retirement Calculator'!$B$67),BB1001))</f>
        <v/>
      </c>
      <c r="BC1002" s="43" t="e">
        <f>IF(ISERROR(BB1002),"",FV((1+'Retirement Calculator'!$B$58)^(1/12)-1,BA1002,-BB1002,,0))</f>
        <v>#N/A</v>
      </c>
      <c r="BD1002" s="47" t="e">
        <f>SUM($AJ$5:BB1002)</f>
        <v>#N/A</v>
      </c>
      <c r="BF1002" s="43" t="str">
        <f>IF(O1002="","",SUM($O$5:O1002))</f>
        <v/>
      </c>
      <c r="BH1002" s="43" t="str">
        <f t="shared" si="312"/>
        <v/>
      </c>
      <c r="BI1002" s="43" t="e">
        <f t="shared" si="313"/>
        <v>#N/A</v>
      </c>
      <c r="BJ1002" s="43" t="e">
        <f>IF(BJ1001&lt;'Retirement Calculator'!$B$68,BJ1001+1,NA())</f>
        <v>#N/A</v>
      </c>
      <c r="BM1002" s="43" t="str">
        <f t="shared" si="314"/>
        <v/>
      </c>
      <c r="BN1002" s="43" t="e">
        <f t="shared" si="315"/>
        <v>#N/A</v>
      </c>
      <c r="BO1002" s="43" t="e">
        <f>IF(BO1001&lt;'Retirement Calculator'!$B$68,BO1001+1,NA())</f>
        <v>#N/A</v>
      </c>
      <c r="BR1002" s="43" t="str">
        <f t="shared" si="316"/>
        <v/>
      </c>
      <c r="BS1002" s="43" t="e">
        <f t="shared" si="317"/>
        <v>#N/A</v>
      </c>
      <c r="BT1002" s="43" t="e">
        <f>IF(BT1001&lt;'Retirement Calculator'!$B$68,BT1001+1,NA())</f>
        <v>#N/A</v>
      </c>
      <c r="BW1002" s="43" t="str">
        <f t="shared" si="318"/>
        <v/>
      </c>
      <c r="BX1002" s="43" t="e">
        <f t="shared" si="319"/>
        <v>#N/A</v>
      </c>
      <c r="BY1002" s="43" t="e">
        <f>IF(BY1001&lt;'Retirement Calculator'!$B$68,BY1001+1,NA())</f>
        <v>#N/A</v>
      </c>
    </row>
    <row r="1003" spans="1:77">
      <c r="A1003" s="44"/>
      <c r="B1003" s="12" t="e">
        <f xml:space="preserve"> IF(ISERROR(F1003),NA(),AI1003)</f>
        <v>#N/A</v>
      </c>
      <c r="C1003" s="71"/>
      <c r="D1003" s="104"/>
      <c r="E1003" s="99"/>
      <c r="F1003" s="102" t="e">
        <f t="shared" si="303"/>
        <v>#N/A</v>
      </c>
      <c r="G1003" s="103" t="str">
        <f>IF(D1003="","",(D1003+G1002)*(1+((1+'Retirement Calculator'!$B$56)^(1/12)-1)))</f>
        <v/>
      </c>
      <c r="H1003" s="55" t="str">
        <f>IF(C1003="","",FV((1+'Retirement Calculator'!$B$56)^(1/12)-1,AI1003,-C1003,,0))</f>
        <v/>
      </c>
      <c r="I1003" s="71"/>
      <c r="J1003" s="99"/>
      <c r="K1003" s="99"/>
      <c r="L1003" s="102" t="e">
        <f t="shared" si="304"/>
        <v>#N/A</v>
      </c>
      <c r="M1003" s="12" t="str">
        <f>IF(I1003="","",FV((1+'Retirement Calculator'!$B$57)^(1/12)-1,AR1003,-I1003,,0))</f>
        <v/>
      </c>
      <c r="N1003" s="12" t="str">
        <f>IF(J1003="","",(J1003+N1002)*(1+((1+'Retirement Calculator'!$B$57)^(1/12)-1)))</f>
        <v/>
      </c>
      <c r="O1003" s="71"/>
      <c r="P1003" s="71"/>
      <c r="Q1003" s="99"/>
      <c r="R1003" s="69" t="e">
        <f t="shared" si="305"/>
        <v>#N/A</v>
      </c>
      <c r="S1003" s="12" t="str">
        <f>IF(O1003="","",FV((1+'Retirement Calculator'!$B$58)^(1/12)-1,BA1003,-O1003,,0))</f>
        <v/>
      </c>
      <c r="T1003" s="43" t="str">
        <f>IF(P1003="","",(P1003+T1002)*(1+((1+'Retirement Calculator'!$B$58)^(1/12)-1)))</f>
        <v/>
      </c>
      <c r="U1003" s="71"/>
      <c r="V1003" s="99"/>
      <c r="W1003" s="108" t="str">
        <f>IF(U1003="","",(U1003+W1002)*(1+((1+'Retirement Calculator'!$C$65)^(1/12)-1)))</f>
        <v/>
      </c>
      <c r="X1003" s="73">
        <f t="shared" si="300"/>
        <v>0</v>
      </c>
      <c r="Y1003" s="83" t="str">
        <f>IF(ISERROR(B1003),"",SUM($X$5:X1003))</f>
        <v/>
      </c>
      <c r="Z1003" s="73">
        <f t="shared" si="301"/>
        <v>0</v>
      </c>
      <c r="AA1003" s="83" t="str">
        <f>IF(ISERROR(B1003),"",IF(Z1003=0,NA(),SUM($Z$5:Z1003)))</f>
        <v/>
      </c>
      <c r="AB1003" s="83">
        <f t="shared" si="302"/>
        <v>0</v>
      </c>
      <c r="AC1003" s="83" t="str">
        <f>IF(ISERROR(B1003),"",IF(AB1003=0,NA(),SUM($AB$5:AB1003)))</f>
        <v/>
      </c>
      <c r="AD1003" s="68" t="str">
        <f>IF(ISERROR(AI1003),"",IF(AG1003=AG1002+1,AD1002*(1+'Retirement Calculator'!$B$6),AD1002))</f>
        <v/>
      </c>
      <c r="AE1003" s="135"/>
      <c r="AF1003" s="83" t="str">
        <f>IF(AE1003="","",NPER((1+'Retirement Calculator'!$B$15)/(1+'Retirement Calculator'!$B$14)-1,-12*AE1003,AA1003,,1))</f>
        <v/>
      </c>
      <c r="AG1003" s="129" t="str">
        <f t="shared" si="306"/>
        <v/>
      </c>
      <c r="AH1003" s="43" t="e">
        <f t="shared" si="307"/>
        <v>#N/A</v>
      </c>
      <c r="AI1003" s="43" t="e">
        <f>IF(AI1002&lt;'Retirement Calculator'!$B$68,AI1002+1,NA())</f>
        <v>#N/A</v>
      </c>
      <c r="AJ1003" s="47" t="str">
        <f>IF(ISERROR(AI1003),"",IF(AG1003=AG1002+1,AJ1002*(1+'Retirement Calculator'!$B$67),AJ1002))</f>
        <v/>
      </c>
      <c r="AK1003" s="43" t="e">
        <f>IF(ISERROR(AJ1003),"",FV((1+'Retirement Calculator'!$B$56)^(1/12)-1,AI1003,-AJ1003,,0))</f>
        <v>#N/A</v>
      </c>
      <c r="AL1003" s="47">
        <f>SUM($AJ$5:AJ1003)</f>
        <v>15743347.467671828</v>
      </c>
      <c r="AN1003" s="43" t="str">
        <f>IF(C1003="","",SUM($C$5:C1003))</f>
        <v/>
      </c>
      <c r="AP1003" s="43" t="str">
        <f t="shared" si="308"/>
        <v/>
      </c>
      <c r="AQ1003" s="43" t="e">
        <f t="shared" si="309"/>
        <v>#N/A</v>
      </c>
      <c r="AR1003" s="43" t="e">
        <f>IF(AR1002&lt;'Retirement Calculator'!$B$68,AR1002+1,NA())</f>
        <v>#N/A</v>
      </c>
      <c r="AS1003" s="45" t="str">
        <f>IF(ISERROR(AR1003),"",IF(AP1003=AP1002+1,AS1002*(1+'Retirement Calculator'!$B$67),AS1002))</f>
        <v/>
      </c>
      <c r="AT1003" s="43" t="e">
        <f>IF(ISERROR(AS1003),"",FV((1+'Retirement Calculator'!$B$57)^(1/12)-1,AR1003,-AS1003,,0))</f>
        <v>#N/A</v>
      </c>
      <c r="AU1003" s="47" t="e">
        <f>SUM($AJ$5:AS1003)</f>
        <v>#N/A</v>
      </c>
      <c r="AW1003" s="43" t="str">
        <f>IF(I1003="","",SUM($I$5:I1003))</f>
        <v/>
      </c>
      <c r="AY1003" s="43" t="str">
        <f t="shared" si="310"/>
        <v/>
      </c>
      <c r="AZ1003" s="43" t="e">
        <f t="shared" si="311"/>
        <v>#N/A</v>
      </c>
      <c r="BA1003" s="43" t="e">
        <f>IF(BA1002&lt;'Retirement Calculator'!$B$68,BA1002+1,NA())</f>
        <v>#N/A</v>
      </c>
      <c r="BB1003" s="45" t="str">
        <f>IF(ISERROR(BA1003),"",IF(AY1003=AY1002+1,BB1002*(1+'Retirement Calculator'!$B$67),BB1002))</f>
        <v/>
      </c>
      <c r="BC1003" s="43" t="e">
        <f>IF(ISERROR(BB1003),"",FV((1+'Retirement Calculator'!$B$58)^(1/12)-1,BA1003,-BB1003,,0))</f>
        <v>#N/A</v>
      </c>
      <c r="BD1003" s="47" t="e">
        <f>SUM($AJ$5:BB1003)</f>
        <v>#N/A</v>
      </c>
      <c r="BF1003" s="43" t="str">
        <f>IF(O1003="","",SUM($O$5:O1003))</f>
        <v/>
      </c>
      <c r="BH1003" s="43" t="str">
        <f t="shared" si="312"/>
        <v/>
      </c>
      <c r="BI1003" s="43" t="e">
        <f t="shared" si="313"/>
        <v>#N/A</v>
      </c>
      <c r="BJ1003" s="43" t="e">
        <f>IF(BJ1002&lt;'Retirement Calculator'!$B$68,BJ1002+1,NA())</f>
        <v>#N/A</v>
      </c>
      <c r="BM1003" s="43" t="str">
        <f t="shared" si="314"/>
        <v/>
      </c>
      <c r="BN1003" s="43" t="e">
        <f t="shared" si="315"/>
        <v>#N/A</v>
      </c>
      <c r="BO1003" s="43" t="e">
        <f>IF(BO1002&lt;'Retirement Calculator'!$B$68,BO1002+1,NA())</f>
        <v>#N/A</v>
      </c>
      <c r="BR1003" s="43" t="str">
        <f t="shared" si="316"/>
        <v/>
      </c>
      <c r="BS1003" s="43" t="e">
        <f t="shared" si="317"/>
        <v>#N/A</v>
      </c>
      <c r="BT1003" s="43" t="e">
        <f>IF(BT1002&lt;'Retirement Calculator'!$B$68,BT1002+1,NA())</f>
        <v>#N/A</v>
      </c>
      <c r="BW1003" s="43" t="str">
        <f t="shared" si="318"/>
        <v/>
      </c>
      <c r="BX1003" s="43" t="e">
        <f t="shared" si="319"/>
        <v>#N/A</v>
      </c>
      <c r="BY1003" s="43" t="e">
        <f>IF(BY1002&lt;'Retirement Calculator'!$B$68,BY1002+1,NA())</f>
        <v>#N/A</v>
      </c>
    </row>
    <row r="1004" spans="1:77">
      <c r="A1004" s="44"/>
      <c r="B1004" s="12" t="e">
        <f xml:space="preserve"> IF(ISERROR(F1004),NA(),AI1004)</f>
        <v>#N/A</v>
      </c>
      <c r="C1004" s="71"/>
      <c r="D1004" s="104"/>
      <c r="E1004" s="99"/>
      <c r="F1004" s="102" t="e">
        <f t="shared" si="303"/>
        <v>#N/A</v>
      </c>
      <c r="G1004" s="103" t="str">
        <f>IF(D1004="","",(D1004+G1003)*(1+((1+'Retirement Calculator'!$B$56)^(1/12)-1)))</f>
        <v/>
      </c>
      <c r="H1004" s="55" t="str">
        <f>IF(C1004="","",FV((1+'Retirement Calculator'!$B$56)^(1/12)-1,AI1004,-C1004,,0))</f>
        <v/>
      </c>
      <c r="I1004" s="71"/>
      <c r="J1004" s="99"/>
      <c r="K1004" s="99"/>
      <c r="L1004" s="102" t="e">
        <f t="shared" si="304"/>
        <v>#N/A</v>
      </c>
      <c r="M1004" s="12" t="str">
        <f>IF(I1004="","",FV((1+'Retirement Calculator'!$B$57)^(1/12)-1,AR1004,-I1004,,0))</f>
        <v/>
      </c>
      <c r="N1004" s="12" t="str">
        <f>IF(J1004="","",(J1004+N1003)*(1+((1+'Retirement Calculator'!$B$57)^(1/12)-1)))</f>
        <v/>
      </c>
      <c r="O1004" s="71"/>
      <c r="P1004" s="71"/>
      <c r="Q1004" s="99"/>
      <c r="R1004" s="69" t="e">
        <f t="shared" si="305"/>
        <v>#N/A</v>
      </c>
      <c r="S1004" s="12" t="str">
        <f>IF(O1004="","",FV((1+'Retirement Calculator'!$B$58)^(1/12)-1,BA1004,-O1004,,0))</f>
        <v/>
      </c>
      <c r="T1004" s="43" t="str">
        <f>IF(P1004="","",(P1004+T1003)*(1+((1+'Retirement Calculator'!$B$58)^(1/12)-1)))</f>
        <v/>
      </c>
      <c r="U1004" s="71"/>
      <c r="V1004" s="99"/>
      <c r="W1004" s="108" t="str">
        <f>IF(U1004="","",(U1004+W1003)*(1+((1+'Retirement Calculator'!$C$65)^(1/12)-1)))</f>
        <v/>
      </c>
      <c r="X1004" s="73">
        <f t="shared" si="300"/>
        <v>0</v>
      </c>
      <c r="Y1004" s="83" t="str">
        <f>IF(ISERROR(B1004),"",SUM($X$5:X1004))</f>
        <v/>
      </c>
      <c r="Z1004" s="73">
        <f t="shared" si="301"/>
        <v>0</v>
      </c>
      <c r="AA1004" s="83" t="str">
        <f>IF(ISERROR(B1004),"",IF(Z1004=0,NA(),SUM($Z$5:Z1004)))</f>
        <v/>
      </c>
      <c r="AB1004" s="83">
        <f t="shared" si="302"/>
        <v>0</v>
      </c>
      <c r="AC1004" s="83" t="str">
        <f>IF(ISERROR(B1004),"",IF(AB1004=0,NA(),SUM($AB$5:AB1004)))</f>
        <v/>
      </c>
      <c r="AD1004" s="68" t="str">
        <f>IF(ISERROR(AI1004),"",IF(AG1004=AG1003+1,AD1003*(1+'Retirement Calculator'!$B$6),AD1003))</f>
        <v/>
      </c>
      <c r="AE1004" s="135"/>
      <c r="AF1004" s="83" t="str">
        <f>IF(AE1004="","",NPER((1+'Retirement Calculator'!$B$15)/(1+'Retirement Calculator'!$B$14)-1,-12*AE1004,AA1004,,1))</f>
        <v/>
      </c>
      <c r="AG1004" s="129" t="str">
        <f t="shared" si="306"/>
        <v/>
      </c>
      <c r="AH1004" s="43" t="e">
        <f t="shared" si="307"/>
        <v>#N/A</v>
      </c>
      <c r="AI1004" s="43" t="e">
        <f>IF(AI1003&lt;'Retirement Calculator'!$B$68,AI1003+1,NA())</f>
        <v>#N/A</v>
      </c>
      <c r="AJ1004" s="47" t="str">
        <f>IF(ISERROR(AI1004),"",IF(AG1004=AG1003+1,AJ1003*(1+'Retirement Calculator'!$B$67),AJ1003))</f>
        <v/>
      </c>
      <c r="AK1004" s="43" t="e">
        <f>IF(ISERROR(AJ1004),"",FV((1+'Retirement Calculator'!$B$56)^(1/12)-1,AI1004,-AJ1004,,0))</f>
        <v>#N/A</v>
      </c>
      <c r="AL1004" s="47">
        <f>SUM($AJ$5:AJ1004)</f>
        <v>15743347.467671828</v>
      </c>
      <c r="AN1004" s="43" t="str">
        <f>IF(C1004="","",SUM($C$5:C1004))</f>
        <v/>
      </c>
      <c r="AP1004" s="43" t="str">
        <f t="shared" si="308"/>
        <v/>
      </c>
      <c r="AQ1004" s="43" t="e">
        <f t="shared" si="309"/>
        <v>#N/A</v>
      </c>
      <c r="AR1004" s="43" t="e">
        <f>IF(AR1003&lt;'Retirement Calculator'!$B$68,AR1003+1,NA())</f>
        <v>#N/A</v>
      </c>
      <c r="AS1004" s="45" t="str">
        <f>IF(ISERROR(AR1004),"",IF(AP1004=AP1003+1,AS1003*(1+'Retirement Calculator'!$B$67),AS1003))</f>
        <v/>
      </c>
      <c r="AT1004" s="43" t="e">
        <f>IF(ISERROR(AS1004),"",FV((1+'Retirement Calculator'!$B$57)^(1/12)-1,AR1004,-AS1004,,0))</f>
        <v>#N/A</v>
      </c>
      <c r="AU1004" s="47" t="e">
        <f>SUM($AJ$5:AS1004)</f>
        <v>#N/A</v>
      </c>
      <c r="AW1004" s="43" t="str">
        <f>IF(I1004="","",SUM($I$5:I1004))</f>
        <v/>
      </c>
      <c r="AY1004" s="43" t="str">
        <f t="shared" si="310"/>
        <v/>
      </c>
      <c r="AZ1004" s="43" t="e">
        <f t="shared" si="311"/>
        <v>#N/A</v>
      </c>
      <c r="BA1004" s="43" t="e">
        <f>IF(BA1003&lt;'Retirement Calculator'!$B$68,BA1003+1,NA())</f>
        <v>#N/A</v>
      </c>
      <c r="BB1004" s="45" t="str">
        <f>IF(ISERROR(BA1004),"",IF(AY1004=AY1003+1,BB1003*(1+'Retirement Calculator'!$B$67),BB1003))</f>
        <v/>
      </c>
      <c r="BC1004" s="43" t="e">
        <f>IF(ISERROR(BB1004),"",FV((1+'Retirement Calculator'!$B$58)^(1/12)-1,BA1004,-BB1004,,0))</f>
        <v>#N/A</v>
      </c>
      <c r="BD1004" s="47" t="e">
        <f>SUM($AJ$5:BB1004)</f>
        <v>#N/A</v>
      </c>
      <c r="BF1004" s="43" t="str">
        <f>IF(O1004="","",SUM($O$5:O1004))</f>
        <v/>
      </c>
      <c r="BH1004" s="43" t="str">
        <f t="shared" si="312"/>
        <v/>
      </c>
      <c r="BI1004" s="43" t="e">
        <f t="shared" si="313"/>
        <v>#N/A</v>
      </c>
      <c r="BJ1004" s="43" t="e">
        <f>IF(BJ1003&lt;'Retirement Calculator'!$B$68,BJ1003+1,NA())</f>
        <v>#N/A</v>
      </c>
      <c r="BM1004" s="43" t="str">
        <f t="shared" si="314"/>
        <v/>
      </c>
      <c r="BN1004" s="43" t="e">
        <f t="shared" si="315"/>
        <v>#N/A</v>
      </c>
      <c r="BO1004" s="43" t="e">
        <f>IF(BO1003&lt;'Retirement Calculator'!$B$68,BO1003+1,NA())</f>
        <v>#N/A</v>
      </c>
      <c r="BR1004" s="43" t="str">
        <f t="shared" si="316"/>
        <v/>
      </c>
      <c r="BS1004" s="43" t="e">
        <f t="shared" si="317"/>
        <v>#N/A</v>
      </c>
      <c r="BT1004" s="43" t="e">
        <f>IF(BT1003&lt;'Retirement Calculator'!$B$68,BT1003+1,NA())</f>
        <v>#N/A</v>
      </c>
      <c r="BW1004" s="43" t="str">
        <f t="shared" si="318"/>
        <v/>
      </c>
      <c r="BX1004" s="43" t="e">
        <f t="shared" si="319"/>
        <v>#N/A</v>
      </c>
      <c r="BY1004" s="43" t="e">
        <f>IF(BY1003&lt;'Retirement Calculator'!$B$68,BY1003+1,NA())</f>
        <v>#N/A</v>
      </c>
    </row>
    <row r="1005" spans="1:77">
      <c r="A1005" s="44"/>
      <c r="B1005" s="12" t="e">
        <f xml:space="preserve"> IF(ISERROR(F1005),NA(),AI1005)</f>
        <v>#N/A</v>
      </c>
      <c r="C1005" s="71"/>
      <c r="D1005" s="104"/>
      <c r="E1005" s="99"/>
      <c r="F1005" s="102" t="e">
        <f t="shared" si="303"/>
        <v>#N/A</v>
      </c>
      <c r="G1005" s="103" t="str">
        <f>IF(D1005="","",(D1005+G1004)*(1+((1+'Retirement Calculator'!$B$56)^(1/12)-1)))</f>
        <v/>
      </c>
      <c r="H1005" s="55" t="str">
        <f>IF(C1005="","",FV((1+'Retirement Calculator'!$B$56)^(1/12)-1,AI1005,-C1005,,0))</f>
        <v/>
      </c>
      <c r="I1005" s="71"/>
      <c r="J1005" s="99"/>
      <c r="K1005" s="99"/>
      <c r="L1005" s="102" t="e">
        <f t="shared" si="304"/>
        <v>#N/A</v>
      </c>
      <c r="M1005" s="12" t="str">
        <f>IF(I1005="","",FV((1+'Retirement Calculator'!$B$57)^(1/12)-1,AR1005,-I1005,,0))</f>
        <v/>
      </c>
      <c r="N1005" s="12" t="str">
        <f>IF(J1005="","",(J1005+N1004)*(1+((1+'Retirement Calculator'!$B$57)^(1/12)-1)))</f>
        <v/>
      </c>
      <c r="O1005" s="71"/>
      <c r="P1005" s="71"/>
      <c r="Q1005" s="99"/>
      <c r="R1005" s="69" t="e">
        <f t="shared" si="305"/>
        <v>#N/A</v>
      </c>
      <c r="S1005" s="12" t="str">
        <f>IF(O1005="","",FV((1+'Retirement Calculator'!$B$58)^(1/12)-1,BA1005,-O1005,,0))</f>
        <v/>
      </c>
      <c r="T1005" s="43" t="str">
        <f>IF(P1005="","",(P1005+T1004)*(1+((1+'Retirement Calculator'!$B$58)^(1/12)-1)))</f>
        <v/>
      </c>
      <c r="U1005" s="71"/>
      <c r="V1005" s="99"/>
      <c r="W1005" s="108" t="str">
        <f>IF(U1005="","",(U1005+W1004)*(1+((1+'Retirement Calculator'!$C$65)^(1/12)-1)))</f>
        <v/>
      </c>
      <c r="X1005" s="73">
        <f t="shared" si="300"/>
        <v>0</v>
      </c>
      <c r="Y1005" s="83" t="str">
        <f>IF(ISERROR(B1005),"",SUM($X$5:X1005))</f>
        <v/>
      </c>
      <c r="Z1005" s="73">
        <f t="shared" si="301"/>
        <v>0</v>
      </c>
      <c r="AA1005" s="83" t="str">
        <f>IF(ISERROR(B1005),"",IF(Z1005=0,NA(),SUM($Z$5:Z1005)))</f>
        <v/>
      </c>
      <c r="AB1005" s="83">
        <f t="shared" si="302"/>
        <v>0</v>
      </c>
      <c r="AC1005" s="83" t="str">
        <f>IF(ISERROR(B1005),"",IF(AB1005=0,NA(),SUM($AB$5:AB1005)))</f>
        <v/>
      </c>
      <c r="AD1005" s="68" t="str">
        <f>IF(ISERROR(AI1005),"",IF(AG1005=AG1004+1,AD1004*(1+'Retirement Calculator'!$B$6),AD1004))</f>
        <v/>
      </c>
      <c r="AE1005" s="135"/>
      <c r="AF1005" s="83" t="str">
        <f>IF(AE1005="","",NPER((1+'Retirement Calculator'!$B$15)/(1+'Retirement Calculator'!$B$14)-1,-12*AE1005,AA1005,,1))</f>
        <v/>
      </c>
      <c r="AG1005" s="129" t="str">
        <f t="shared" si="306"/>
        <v/>
      </c>
      <c r="AH1005" s="43" t="e">
        <f t="shared" si="307"/>
        <v>#N/A</v>
      </c>
      <c r="AI1005" s="43" t="e">
        <f>IF(AI1004&lt;'Retirement Calculator'!$B$68,AI1004+1,NA())</f>
        <v>#N/A</v>
      </c>
      <c r="AJ1005" s="47" t="str">
        <f>IF(ISERROR(AI1005),"",IF(AG1005=AG1004+1,AJ1004*(1+'Retirement Calculator'!$B$67),AJ1004))</f>
        <v/>
      </c>
      <c r="AK1005" s="43" t="e">
        <f>IF(ISERROR(AJ1005),"",FV((1+'Retirement Calculator'!$B$56)^(1/12)-1,AI1005,-AJ1005,,0))</f>
        <v>#N/A</v>
      </c>
      <c r="AL1005" s="47">
        <f>SUM($AJ$5:AJ1005)</f>
        <v>15743347.467671828</v>
      </c>
      <c r="AN1005" s="43" t="str">
        <f>IF(C1005="","",SUM($C$5:C1005))</f>
        <v/>
      </c>
      <c r="AP1005" s="43" t="str">
        <f t="shared" si="308"/>
        <v/>
      </c>
      <c r="AQ1005" s="43" t="e">
        <f t="shared" si="309"/>
        <v>#N/A</v>
      </c>
      <c r="AR1005" s="43" t="e">
        <f>IF(AR1004&lt;'Retirement Calculator'!$B$68,AR1004+1,NA())</f>
        <v>#N/A</v>
      </c>
      <c r="AS1005" s="45" t="str">
        <f>IF(ISERROR(AR1005),"",IF(AP1005=AP1004+1,AS1004*(1+'Retirement Calculator'!$B$67),AS1004))</f>
        <v/>
      </c>
      <c r="AT1005" s="43" t="e">
        <f>IF(ISERROR(AS1005),"",FV((1+'Retirement Calculator'!$B$57)^(1/12)-1,AR1005,-AS1005,,0))</f>
        <v>#N/A</v>
      </c>
      <c r="AU1005" s="47" t="e">
        <f>SUM($AJ$5:AS1005)</f>
        <v>#N/A</v>
      </c>
      <c r="AW1005" s="43" t="str">
        <f>IF(I1005="","",SUM($I$5:I1005))</f>
        <v/>
      </c>
      <c r="AY1005" s="43" t="str">
        <f t="shared" si="310"/>
        <v/>
      </c>
      <c r="AZ1005" s="43" t="e">
        <f t="shared" si="311"/>
        <v>#N/A</v>
      </c>
      <c r="BA1005" s="43" t="e">
        <f>IF(BA1004&lt;'Retirement Calculator'!$B$68,BA1004+1,NA())</f>
        <v>#N/A</v>
      </c>
      <c r="BB1005" s="45" t="str">
        <f>IF(ISERROR(BA1005),"",IF(AY1005=AY1004+1,BB1004*(1+'Retirement Calculator'!$B$67),BB1004))</f>
        <v/>
      </c>
      <c r="BC1005" s="43" t="e">
        <f>IF(ISERROR(BB1005),"",FV((1+'Retirement Calculator'!$B$58)^(1/12)-1,BA1005,-BB1005,,0))</f>
        <v>#N/A</v>
      </c>
      <c r="BD1005" s="47" t="e">
        <f>SUM($AJ$5:BB1005)</f>
        <v>#N/A</v>
      </c>
      <c r="BF1005" s="43" t="str">
        <f>IF(O1005="","",SUM($O$5:O1005))</f>
        <v/>
      </c>
      <c r="BH1005" s="43" t="str">
        <f t="shared" si="312"/>
        <v/>
      </c>
      <c r="BI1005" s="43" t="e">
        <f t="shared" si="313"/>
        <v>#N/A</v>
      </c>
      <c r="BJ1005" s="43" t="e">
        <f>IF(BJ1004&lt;'Retirement Calculator'!$B$68,BJ1004+1,NA())</f>
        <v>#N/A</v>
      </c>
      <c r="BM1005" s="43" t="str">
        <f t="shared" si="314"/>
        <v/>
      </c>
      <c r="BN1005" s="43" t="e">
        <f t="shared" si="315"/>
        <v>#N/A</v>
      </c>
      <c r="BO1005" s="43" t="e">
        <f>IF(BO1004&lt;'Retirement Calculator'!$B$68,BO1004+1,NA())</f>
        <v>#N/A</v>
      </c>
      <c r="BR1005" s="43" t="str">
        <f t="shared" si="316"/>
        <v/>
      </c>
      <c r="BS1005" s="43" t="e">
        <f t="shared" si="317"/>
        <v>#N/A</v>
      </c>
      <c r="BT1005" s="43" t="e">
        <f>IF(BT1004&lt;'Retirement Calculator'!$B$68,BT1004+1,NA())</f>
        <v>#N/A</v>
      </c>
      <c r="BW1005" s="43" t="str">
        <f t="shared" si="318"/>
        <v/>
      </c>
      <c r="BX1005" s="43" t="e">
        <f t="shared" si="319"/>
        <v>#N/A</v>
      </c>
      <c r="BY1005" s="43" t="e">
        <f>IF(BY1004&lt;'Retirement Calculator'!$B$68,BY1004+1,NA())</f>
        <v>#N/A</v>
      </c>
    </row>
    <row r="1006" spans="1:77">
      <c r="A1006" s="44"/>
      <c r="B1006" s="12" t="e">
        <f xml:space="preserve"> IF(ISERROR(F1006),NA(),AI1006)</f>
        <v>#N/A</v>
      </c>
      <c r="C1006" s="71"/>
      <c r="D1006" s="104"/>
      <c r="E1006" s="99"/>
      <c r="F1006" s="102" t="e">
        <f t="shared" si="303"/>
        <v>#N/A</v>
      </c>
      <c r="G1006" s="103" t="str">
        <f>IF(D1006="","",(D1006+G1005)*(1+((1+'Retirement Calculator'!$B$56)^(1/12)-1)))</f>
        <v/>
      </c>
      <c r="H1006" s="55" t="str">
        <f>IF(C1006="","",FV((1+'Retirement Calculator'!$B$56)^(1/12)-1,AI1006,-C1006,,0))</f>
        <v/>
      </c>
      <c r="I1006" s="71"/>
      <c r="J1006" s="99"/>
      <c r="K1006" s="99"/>
      <c r="L1006" s="102" t="e">
        <f t="shared" si="304"/>
        <v>#N/A</v>
      </c>
      <c r="M1006" s="12" t="str">
        <f>IF(I1006="","",FV((1+'Retirement Calculator'!$B$57)^(1/12)-1,AR1006,-I1006,,0))</f>
        <v/>
      </c>
      <c r="N1006" s="12" t="str">
        <f>IF(J1006="","",(J1006+N1005)*(1+((1+'Retirement Calculator'!$B$57)^(1/12)-1)))</f>
        <v/>
      </c>
      <c r="O1006" s="71"/>
      <c r="P1006" s="71"/>
      <c r="Q1006" s="99"/>
      <c r="R1006" s="69" t="e">
        <f t="shared" si="305"/>
        <v>#N/A</v>
      </c>
      <c r="S1006" s="12" t="str">
        <f>IF(O1006="","",FV((1+'Retirement Calculator'!$B$58)^(1/12)-1,BA1006,-O1006,,0))</f>
        <v/>
      </c>
      <c r="T1006" s="43" t="str">
        <f>IF(P1006="","",(P1006+T1005)*(1+((1+'Retirement Calculator'!$B$58)^(1/12)-1)))</f>
        <v/>
      </c>
      <c r="U1006" s="71"/>
      <c r="V1006" s="99"/>
      <c r="W1006" s="108" t="str">
        <f>IF(U1006="","",(U1006+W1005)*(1+((1+'Retirement Calculator'!$C$65)^(1/12)-1)))</f>
        <v/>
      </c>
      <c r="X1006" s="73">
        <f t="shared" si="300"/>
        <v>0</v>
      </c>
      <c r="Y1006" s="83" t="str">
        <f>IF(ISERROR(B1006),"",SUM($X$5:X1006))</f>
        <v/>
      </c>
      <c r="Z1006" s="73">
        <f t="shared" si="301"/>
        <v>0</v>
      </c>
      <c r="AA1006" s="83" t="str">
        <f>IF(ISERROR(B1006),"",IF(Z1006=0,NA(),SUM($Z$5:Z1006)))</f>
        <v/>
      </c>
      <c r="AB1006" s="83">
        <f t="shared" si="302"/>
        <v>0</v>
      </c>
      <c r="AC1006" s="83" t="str">
        <f>IF(ISERROR(B1006),"",IF(AB1006=0,NA(),SUM($AB$5:AB1006)))</f>
        <v/>
      </c>
      <c r="AD1006" s="68" t="str">
        <f>IF(ISERROR(AI1006),"",IF(AG1006=AG1005+1,AD1005*(1+'Retirement Calculator'!$B$6),AD1005))</f>
        <v/>
      </c>
      <c r="AE1006" s="135"/>
      <c r="AF1006" s="83" t="str">
        <f>IF(AE1006="","",NPER((1+'Retirement Calculator'!$B$15)/(1+'Retirement Calculator'!$B$14)-1,-12*AE1006,AA1006,,1))</f>
        <v/>
      </c>
      <c r="AG1006" s="129" t="str">
        <f t="shared" si="306"/>
        <v/>
      </c>
      <c r="AH1006" s="43" t="e">
        <f t="shared" si="307"/>
        <v>#N/A</v>
      </c>
      <c r="AI1006" s="43" t="e">
        <f>IF(AI1005&lt;'Retirement Calculator'!$B$68,AI1005+1,NA())</f>
        <v>#N/A</v>
      </c>
      <c r="AJ1006" s="47" t="str">
        <f>IF(ISERROR(AI1006),"",IF(AG1006=AG1005+1,AJ1005*(1+'Retirement Calculator'!$B$67),AJ1005))</f>
        <v/>
      </c>
      <c r="AK1006" s="43" t="e">
        <f>IF(ISERROR(AJ1006),"",FV((1+'Retirement Calculator'!$B$56)^(1/12)-1,AI1006,-AJ1006,,0))</f>
        <v>#N/A</v>
      </c>
      <c r="AL1006" s="47">
        <f>SUM($AJ$5:AJ1006)</f>
        <v>15743347.467671828</v>
      </c>
      <c r="AN1006" s="43" t="str">
        <f>IF(C1006="","",SUM($C$5:C1006))</f>
        <v/>
      </c>
      <c r="AP1006" s="43" t="str">
        <f t="shared" si="308"/>
        <v/>
      </c>
      <c r="AQ1006" s="43" t="e">
        <f t="shared" si="309"/>
        <v>#N/A</v>
      </c>
      <c r="AR1006" s="43" t="e">
        <f>IF(AR1005&lt;'Retirement Calculator'!$B$68,AR1005+1,NA())</f>
        <v>#N/A</v>
      </c>
      <c r="AS1006" s="45" t="str">
        <f>IF(ISERROR(AR1006),"",IF(AP1006=AP1005+1,AS1005*(1+'Retirement Calculator'!$B$67),AS1005))</f>
        <v/>
      </c>
      <c r="AT1006" s="43" t="e">
        <f>IF(ISERROR(AS1006),"",FV((1+'Retirement Calculator'!$B$57)^(1/12)-1,AR1006,-AS1006,,0))</f>
        <v>#N/A</v>
      </c>
      <c r="AU1006" s="47" t="e">
        <f>SUM($AJ$5:AS1006)</f>
        <v>#N/A</v>
      </c>
      <c r="AW1006" s="43" t="str">
        <f>IF(I1006="","",SUM($I$5:I1006))</f>
        <v/>
      </c>
      <c r="AY1006" s="43" t="str">
        <f t="shared" si="310"/>
        <v/>
      </c>
      <c r="AZ1006" s="43" t="e">
        <f t="shared" si="311"/>
        <v>#N/A</v>
      </c>
      <c r="BA1006" s="43" t="e">
        <f>IF(BA1005&lt;'Retirement Calculator'!$B$68,BA1005+1,NA())</f>
        <v>#N/A</v>
      </c>
      <c r="BB1006" s="45" t="str">
        <f>IF(ISERROR(BA1006),"",IF(AY1006=AY1005+1,BB1005*(1+'Retirement Calculator'!$B$67),BB1005))</f>
        <v/>
      </c>
      <c r="BC1006" s="43" t="e">
        <f>IF(ISERROR(BB1006),"",FV((1+'Retirement Calculator'!$B$58)^(1/12)-1,BA1006,-BB1006,,0))</f>
        <v>#N/A</v>
      </c>
      <c r="BD1006" s="47" t="e">
        <f>SUM($AJ$5:BB1006)</f>
        <v>#N/A</v>
      </c>
      <c r="BF1006" s="43" t="str">
        <f>IF(O1006="","",SUM($O$5:O1006))</f>
        <v/>
      </c>
      <c r="BH1006" s="43" t="str">
        <f t="shared" si="312"/>
        <v/>
      </c>
      <c r="BI1006" s="43" t="e">
        <f t="shared" si="313"/>
        <v>#N/A</v>
      </c>
      <c r="BJ1006" s="43" t="e">
        <f>IF(BJ1005&lt;'Retirement Calculator'!$B$68,BJ1005+1,NA())</f>
        <v>#N/A</v>
      </c>
      <c r="BM1006" s="43" t="str">
        <f t="shared" si="314"/>
        <v/>
      </c>
      <c r="BN1006" s="43" t="e">
        <f t="shared" si="315"/>
        <v>#N/A</v>
      </c>
      <c r="BO1006" s="43" t="e">
        <f>IF(BO1005&lt;'Retirement Calculator'!$B$68,BO1005+1,NA())</f>
        <v>#N/A</v>
      </c>
      <c r="BR1006" s="43" t="str">
        <f t="shared" si="316"/>
        <v/>
      </c>
      <c r="BS1006" s="43" t="e">
        <f t="shared" si="317"/>
        <v>#N/A</v>
      </c>
      <c r="BT1006" s="43" t="e">
        <f>IF(BT1005&lt;'Retirement Calculator'!$B$68,BT1005+1,NA())</f>
        <v>#N/A</v>
      </c>
      <c r="BW1006" s="43" t="str">
        <f t="shared" si="318"/>
        <v/>
      </c>
      <c r="BX1006" s="43" t="e">
        <f t="shared" si="319"/>
        <v>#N/A</v>
      </c>
      <c r="BY1006" s="43" t="e">
        <f>IF(BY1005&lt;'Retirement Calculator'!$B$68,BY1005+1,NA())</f>
        <v>#N/A</v>
      </c>
    </row>
    <row r="1007" spans="1:77">
      <c r="A1007" s="44"/>
      <c r="B1007" s="12" t="e">
        <f xml:space="preserve"> IF(ISERROR(F1007),NA(),AI1007)</f>
        <v>#N/A</v>
      </c>
      <c r="C1007" s="71"/>
      <c r="D1007" s="104"/>
      <c r="E1007" s="99"/>
      <c r="F1007" s="102" t="e">
        <f t="shared" si="303"/>
        <v>#N/A</v>
      </c>
      <c r="G1007" s="103" t="str">
        <f>IF(D1007="","",(D1007+G1006)*(1+((1+'Retirement Calculator'!$B$56)^(1/12)-1)))</f>
        <v/>
      </c>
      <c r="H1007" s="55" t="str">
        <f>IF(C1007="","",FV((1+'Retirement Calculator'!$B$56)^(1/12)-1,AI1007,-C1007,,0))</f>
        <v/>
      </c>
      <c r="I1007" s="71"/>
      <c r="J1007" s="99"/>
      <c r="K1007" s="99"/>
      <c r="L1007" s="102" t="e">
        <f t="shared" si="304"/>
        <v>#N/A</v>
      </c>
      <c r="M1007" s="12" t="str">
        <f>IF(I1007="","",FV((1+'Retirement Calculator'!$B$57)^(1/12)-1,AR1007,-I1007,,0))</f>
        <v/>
      </c>
      <c r="N1007" s="12" t="str">
        <f>IF(J1007="","",(J1007+N1006)*(1+((1+'Retirement Calculator'!$B$57)^(1/12)-1)))</f>
        <v/>
      </c>
      <c r="O1007" s="71"/>
      <c r="P1007" s="71"/>
      <c r="Q1007" s="99"/>
      <c r="R1007" s="69" t="e">
        <f t="shared" si="305"/>
        <v>#N/A</v>
      </c>
      <c r="S1007" s="12" t="str">
        <f>IF(O1007="","",FV((1+'Retirement Calculator'!$B$58)^(1/12)-1,BA1007,-O1007,,0))</f>
        <v/>
      </c>
      <c r="T1007" s="43" t="str">
        <f>IF(P1007="","",(P1007+T1006)*(1+((1+'Retirement Calculator'!$B$58)^(1/12)-1)))</f>
        <v/>
      </c>
      <c r="U1007" s="71"/>
      <c r="V1007" s="99"/>
      <c r="W1007" s="108" t="str">
        <f>IF(U1007="","",(U1007+W1006)*(1+((1+'Retirement Calculator'!$C$65)^(1/12)-1)))</f>
        <v/>
      </c>
      <c r="X1007" s="73">
        <f t="shared" si="300"/>
        <v>0</v>
      </c>
      <c r="Y1007" s="83" t="str">
        <f>IF(ISERROR(B1007),"",SUM($X$5:X1007))</f>
        <v/>
      </c>
      <c r="Z1007" s="73">
        <f t="shared" si="301"/>
        <v>0</v>
      </c>
      <c r="AA1007" s="83" t="str">
        <f>IF(ISERROR(B1007),"",IF(Z1007=0,NA(),SUM($Z$5:Z1007)))</f>
        <v/>
      </c>
      <c r="AB1007" s="83">
        <f t="shared" si="302"/>
        <v>0</v>
      </c>
      <c r="AC1007" s="83" t="str">
        <f>IF(ISERROR(B1007),"",IF(AB1007=0,NA(),SUM($AB$5:AB1007)))</f>
        <v/>
      </c>
      <c r="AD1007" s="68" t="str">
        <f>IF(ISERROR(AI1007),"",IF(AG1007=AG1006+1,AD1006*(1+'Retirement Calculator'!$B$6),AD1006))</f>
        <v/>
      </c>
      <c r="AE1007" s="135"/>
      <c r="AF1007" s="83" t="str">
        <f>IF(AE1007="","",NPER((1+'Retirement Calculator'!$B$15)/(1+'Retirement Calculator'!$B$14)-1,-12*AE1007,AA1007,,1))</f>
        <v/>
      </c>
      <c r="AG1007" s="129" t="str">
        <f t="shared" si="306"/>
        <v/>
      </c>
      <c r="AH1007" s="43" t="e">
        <f t="shared" si="307"/>
        <v>#N/A</v>
      </c>
      <c r="AI1007" s="43" t="e">
        <f>IF(AI1006&lt;'Retirement Calculator'!$B$68,AI1006+1,NA())</f>
        <v>#N/A</v>
      </c>
      <c r="AJ1007" s="47" t="str">
        <f>IF(ISERROR(AI1007),"",IF(AG1007=AG1006+1,AJ1006*(1+'Retirement Calculator'!$B$67),AJ1006))</f>
        <v/>
      </c>
      <c r="AK1007" s="43" t="e">
        <f>IF(ISERROR(AJ1007),"",FV((1+'Retirement Calculator'!$B$56)^(1/12)-1,AI1007,-AJ1007,,0))</f>
        <v>#N/A</v>
      </c>
      <c r="AL1007" s="47">
        <f>SUM($AJ$5:AJ1007)</f>
        <v>15743347.467671828</v>
      </c>
      <c r="AN1007" s="43" t="str">
        <f>IF(C1007="","",SUM($C$5:C1007))</f>
        <v/>
      </c>
      <c r="AP1007" s="43" t="str">
        <f t="shared" si="308"/>
        <v/>
      </c>
      <c r="AQ1007" s="43" t="e">
        <f t="shared" si="309"/>
        <v>#N/A</v>
      </c>
      <c r="AR1007" s="43" t="e">
        <f>IF(AR1006&lt;'Retirement Calculator'!$B$68,AR1006+1,NA())</f>
        <v>#N/A</v>
      </c>
      <c r="AS1007" s="45" t="str">
        <f>IF(ISERROR(AR1007),"",IF(AP1007=AP1006+1,AS1006*(1+'Retirement Calculator'!$B$67),AS1006))</f>
        <v/>
      </c>
      <c r="AT1007" s="43" t="e">
        <f>IF(ISERROR(AS1007),"",FV((1+'Retirement Calculator'!$B$57)^(1/12)-1,AR1007,-AS1007,,0))</f>
        <v>#N/A</v>
      </c>
      <c r="AU1007" s="47" t="e">
        <f>SUM($AJ$5:AS1007)</f>
        <v>#N/A</v>
      </c>
      <c r="AW1007" s="43" t="str">
        <f>IF(I1007="","",SUM($I$5:I1007))</f>
        <v/>
      </c>
      <c r="AY1007" s="43" t="str">
        <f t="shared" si="310"/>
        <v/>
      </c>
      <c r="AZ1007" s="43" t="e">
        <f t="shared" si="311"/>
        <v>#N/A</v>
      </c>
      <c r="BA1007" s="43" t="e">
        <f>IF(BA1006&lt;'Retirement Calculator'!$B$68,BA1006+1,NA())</f>
        <v>#N/A</v>
      </c>
      <c r="BB1007" s="45" t="str">
        <f>IF(ISERROR(BA1007),"",IF(AY1007=AY1006+1,BB1006*(1+'Retirement Calculator'!$B$67),BB1006))</f>
        <v/>
      </c>
      <c r="BC1007" s="43" t="e">
        <f>IF(ISERROR(BB1007),"",FV((1+'Retirement Calculator'!$B$58)^(1/12)-1,BA1007,-BB1007,,0))</f>
        <v>#N/A</v>
      </c>
      <c r="BD1007" s="47" t="e">
        <f>SUM($AJ$5:BB1007)</f>
        <v>#N/A</v>
      </c>
      <c r="BF1007" s="43" t="str">
        <f>IF(O1007="","",SUM($O$5:O1007))</f>
        <v/>
      </c>
      <c r="BH1007" s="43" t="str">
        <f t="shared" si="312"/>
        <v/>
      </c>
      <c r="BI1007" s="43" t="e">
        <f t="shared" si="313"/>
        <v>#N/A</v>
      </c>
      <c r="BJ1007" s="43" t="e">
        <f>IF(BJ1006&lt;'Retirement Calculator'!$B$68,BJ1006+1,NA())</f>
        <v>#N/A</v>
      </c>
      <c r="BM1007" s="43" t="str">
        <f t="shared" si="314"/>
        <v/>
      </c>
      <c r="BN1007" s="43" t="e">
        <f t="shared" si="315"/>
        <v>#N/A</v>
      </c>
      <c r="BO1007" s="43" t="e">
        <f>IF(BO1006&lt;'Retirement Calculator'!$B$68,BO1006+1,NA())</f>
        <v>#N/A</v>
      </c>
      <c r="BR1007" s="43" t="str">
        <f t="shared" si="316"/>
        <v/>
      </c>
      <c r="BS1007" s="43" t="e">
        <f t="shared" si="317"/>
        <v>#N/A</v>
      </c>
      <c r="BT1007" s="43" t="e">
        <f>IF(BT1006&lt;'Retirement Calculator'!$B$68,BT1006+1,NA())</f>
        <v>#N/A</v>
      </c>
      <c r="BW1007" s="43" t="str">
        <f t="shared" si="318"/>
        <v/>
      </c>
      <c r="BX1007" s="43" t="e">
        <f t="shared" si="319"/>
        <v>#N/A</v>
      </c>
      <c r="BY1007" s="43" t="e">
        <f>IF(BY1006&lt;'Retirement Calculator'!$B$68,BY1006+1,NA())</f>
        <v>#N/A</v>
      </c>
    </row>
    <row r="1008" spans="1:77">
      <c r="A1008" s="44"/>
      <c r="B1008" s="12" t="e">
        <f xml:space="preserve"> IF(ISERROR(F1008),NA(),AI1008)</f>
        <v>#N/A</v>
      </c>
      <c r="C1008" s="71"/>
      <c r="D1008" s="104"/>
      <c r="E1008" s="99"/>
      <c r="F1008" s="102" t="e">
        <f t="shared" si="303"/>
        <v>#N/A</v>
      </c>
      <c r="G1008" s="103" t="str">
        <f>IF(D1008="","",(D1008+G1007)*(1+((1+'Retirement Calculator'!$B$56)^(1/12)-1)))</f>
        <v/>
      </c>
      <c r="H1008" s="55" t="str">
        <f>IF(C1008="","",FV((1+'Retirement Calculator'!$B$56)^(1/12)-1,AI1008,-C1008,,0))</f>
        <v/>
      </c>
      <c r="I1008" s="71"/>
      <c r="J1008" s="99"/>
      <c r="K1008" s="99"/>
      <c r="L1008" s="102" t="e">
        <f t="shared" si="304"/>
        <v>#N/A</v>
      </c>
      <c r="M1008" s="12" t="str">
        <f>IF(I1008="","",FV((1+'Retirement Calculator'!$B$57)^(1/12)-1,AR1008,-I1008,,0))</f>
        <v/>
      </c>
      <c r="N1008" s="12" t="str">
        <f>IF(J1008="","",(J1008+N1007)*(1+((1+'Retirement Calculator'!$B$57)^(1/12)-1)))</f>
        <v/>
      </c>
      <c r="O1008" s="71"/>
      <c r="P1008" s="71"/>
      <c r="Q1008" s="99"/>
      <c r="R1008" s="69" t="e">
        <f t="shared" si="305"/>
        <v>#N/A</v>
      </c>
      <c r="S1008" s="12" t="str">
        <f>IF(O1008="","",FV((1+'Retirement Calculator'!$B$58)^(1/12)-1,BA1008,-O1008,,0))</f>
        <v/>
      </c>
      <c r="T1008" s="43" t="str">
        <f>IF(P1008="","",(P1008+T1007)*(1+((1+'Retirement Calculator'!$B$58)^(1/12)-1)))</f>
        <v/>
      </c>
      <c r="U1008" s="71"/>
      <c r="V1008" s="99"/>
      <c r="W1008" s="108" t="str">
        <f>IF(U1008="","",(U1008+W1007)*(1+((1+'Retirement Calculator'!$C$65)^(1/12)-1)))</f>
        <v/>
      </c>
      <c r="X1008" s="73">
        <f t="shared" si="300"/>
        <v>0</v>
      </c>
      <c r="Y1008" s="83" t="str">
        <f>IF(ISERROR(B1008),"",SUM($X$5:X1008))</f>
        <v/>
      </c>
      <c r="Z1008" s="73">
        <f t="shared" si="301"/>
        <v>0</v>
      </c>
      <c r="AA1008" s="83" t="str">
        <f>IF(ISERROR(B1008),"",IF(Z1008=0,NA(),SUM($Z$5:Z1008)))</f>
        <v/>
      </c>
      <c r="AB1008" s="83">
        <f t="shared" si="302"/>
        <v>0</v>
      </c>
      <c r="AC1008" s="83" t="str">
        <f>IF(ISERROR(B1008),"",IF(AB1008=0,NA(),SUM($AB$5:AB1008)))</f>
        <v/>
      </c>
      <c r="AD1008" s="68" t="str">
        <f>IF(ISERROR(AI1008),"",IF(AG1008=AG1007+1,AD1007*(1+'Retirement Calculator'!$B$6),AD1007))</f>
        <v/>
      </c>
      <c r="AE1008" s="135"/>
      <c r="AF1008" s="83" t="str">
        <f>IF(AE1008="","",NPER((1+'Retirement Calculator'!$B$15)/(1+'Retirement Calculator'!$B$14)-1,-12*AE1008,AA1008,,1))</f>
        <v/>
      </c>
      <c r="AG1008" s="129" t="str">
        <f t="shared" si="306"/>
        <v/>
      </c>
      <c r="AH1008" s="43" t="e">
        <f t="shared" si="307"/>
        <v>#N/A</v>
      </c>
      <c r="AI1008" s="43" t="e">
        <f>IF(AI1007&lt;'Retirement Calculator'!$B$68,AI1007+1,NA())</f>
        <v>#N/A</v>
      </c>
      <c r="AJ1008" s="47" t="str">
        <f>IF(ISERROR(AI1008),"",IF(AG1008=AG1007+1,AJ1007*(1+'Retirement Calculator'!$B$67),AJ1007))</f>
        <v/>
      </c>
      <c r="AK1008" s="43" t="e">
        <f>IF(ISERROR(AJ1008),"",FV((1+'Retirement Calculator'!$B$56)^(1/12)-1,AI1008,-AJ1008,,0))</f>
        <v>#N/A</v>
      </c>
      <c r="AL1008" s="47">
        <f>SUM($AJ$5:AJ1008)</f>
        <v>15743347.467671828</v>
      </c>
      <c r="AN1008" s="43" t="str">
        <f>IF(C1008="","",SUM($C$5:C1008))</f>
        <v/>
      </c>
      <c r="AP1008" s="43" t="str">
        <f t="shared" si="308"/>
        <v/>
      </c>
      <c r="AQ1008" s="43" t="e">
        <f t="shared" si="309"/>
        <v>#N/A</v>
      </c>
      <c r="AR1008" s="43" t="e">
        <f>IF(AR1007&lt;'Retirement Calculator'!$B$68,AR1007+1,NA())</f>
        <v>#N/A</v>
      </c>
      <c r="AS1008" s="45" t="str">
        <f>IF(ISERROR(AR1008),"",IF(AP1008=AP1007+1,AS1007*(1+'Retirement Calculator'!$B$67),AS1007))</f>
        <v/>
      </c>
      <c r="AT1008" s="43" t="e">
        <f>IF(ISERROR(AS1008),"",FV((1+'Retirement Calculator'!$B$57)^(1/12)-1,AR1008,-AS1008,,0))</f>
        <v>#N/A</v>
      </c>
      <c r="AU1008" s="47" t="e">
        <f>SUM($AJ$5:AS1008)</f>
        <v>#N/A</v>
      </c>
      <c r="AW1008" s="43" t="str">
        <f>IF(I1008="","",SUM($I$5:I1008))</f>
        <v/>
      </c>
      <c r="AY1008" s="43" t="str">
        <f t="shared" si="310"/>
        <v/>
      </c>
      <c r="AZ1008" s="43" t="e">
        <f t="shared" si="311"/>
        <v>#N/A</v>
      </c>
      <c r="BA1008" s="43" t="e">
        <f>IF(BA1007&lt;'Retirement Calculator'!$B$68,BA1007+1,NA())</f>
        <v>#N/A</v>
      </c>
      <c r="BB1008" s="45" t="str">
        <f>IF(ISERROR(BA1008),"",IF(AY1008=AY1007+1,BB1007*(1+'Retirement Calculator'!$B$67),BB1007))</f>
        <v/>
      </c>
      <c r="BC1008" s="43" t="e">
        <f>IF(ISERROR(BB1008),"",FV((1+'Retirement Calculator'!$B$58)^(1/12)-1,BA1008,-BB1008,,0))</f>
        <v>#N/A</v>
      </c>
      <c r="BD1008" s="47" t="e">
        <f>SUM($AJ$5:BB1008)</f>
        <v>#N/A</v>
      </c>
      <c r="BF1008" s="43" t="str">
        <f>IF(O1008="","",SUM($O$5:O1008))</f>
        <v/>
      </c>
      <c r="BH1008" s="43" t="str">
        <f t="shared" si="312"/>
        <v/>
      </c>
      <c r="BI1008" s="43" t="e">
        <f t="shared" si="313"/>
        <v>#N/A</v>
      </c>
      <c r="BJ1008" s="43" t="e">
        <f>IF(BJ1007&lt;'Retirement Calculator'!$B$68,BJ1007+1,NA())</f>
        <v>#N/A</v>
      </c>
      <c r="BM1008" s="43" t="str">
        <f t="shared" si="314"/>
        <v/>
      </c>
      <c r="BN1008" s="43" t="e">
        <f t="shared" si="315"/>
        <v>#N/A</v>
      </c>
      <c r="BO1008" s="43" t="e">
        <f>IF(BO1007&lt;'Retirement Calculator'!$B$68,BO1007+1,NA())</f>
        <v>#N/A</v>
      </c>
      <c r="BR1008" s="43" t="str">
        <f t="shared" si="316"/>
        <v/>
      </c>
      <c r="BS1008" s="43" t="e">
        <f t="shared" si="317"/>
        <v>#N/A</v>
      </c>
      <c r="BT1008" s="43" t="e">
        <f>IF(BT1007&lt;'Retirement Calculator'!$B$68,BT1007+1,NA())</f>
        <v>#N/A</v>
      </c>
      <c r="BW1008" s="43" t="str">
        <f t="shared" si="318"/>
        <v/>
      </c>
      <c r="BX1008" s="43" t="e">
        <f t="shared" si="319"/>
        <v>#N/A</v>
      </c>
      <c r="BY1008" s="43" t="e">
        <f>IF(BY1007&lt;'Retirement Calculator'!$B$68,BY1007+1,NA())</f>
        <v>#N/A</v>
      </c>
    </row>
    <row r="1009" spans="1:77">
      <c r="A1009" s="44"/>
      <c r="B1009" s="12" t="e">
        <f xml:space="preserve"> IF(ISERROR(F1009),NA(),AI1009)</f>
        <v>#N/A</v>
      </c>
      <c r="C1009" s="71"/>
      <c r="D1009" s="104"/>
      <c r="E1009" s="99"/>
      <c r="F1009" s="102" t="e">
        <f t="shared" si="303"/>
        <v>#N/A</v>
      </c>
      <c r="G1009" s="103" t="str">
        <f>IF(D1009="","",(D1009+G1008)*(1+((1+'Retirement Calculator'!$B$56)^(1/12)-1)))</f>
        <v/>
      </c>
      <c r="H1009" s="55" t="str">
        <f>IF(C1009="","",FV((1+'Retirement Calculator'!$B$56)^(1/12)-1,AI1009,-C1009,,0))</f>
        <v/>
      </c>
      <c r="I1009" s="71"/>
      <c r="J1009" s="99"/>
      <c r="K1009" s="99"/>
      <c r="L1009" s="102" t="e">
        <f t="shared" si="304"/>
        <v>#N/A</v>
      </c>
      <c r="M1009" s="12" t="str">
        <f>IF(I1009="","",FV((1+'Retirement Calculator'!$B$57)^(1/12)-1,AR1009,-I1009,,0))</f>
        <v/>
      </c>
      <c r="N1009" s="12" t="str">
        <f>IF(J1009="","",(J1009+N1008)*(1+((1+'Retirement Calculator'!$B$57)^(1/12)-1)))</f>
        <v/>
      </c>
      <c r="O1009" s="71"/>
      <c r="P1009" s="71"/>
      <c r="Q1009" s="99"/>
      <c r="R1009" s="69" t="e">
        <f t="shared" si="305"/>
        <v>#N/A</v>
      </c>
      <c r="S1009" s="12" t="str">
        <f>IF(O1009="","",FV((1+'Retirement Calculator'!$B$58)^(1/12)-1,BA1009,-O1009,,0))</f>
        <v/>
      </c>
      <c r="T1009" s="43" t="str">
        <f>IF(P1009="","",(P1009+T1008)*(1+((1+'Retirement Calculator'!$B$58)^(1/12)-1)))</f>
        <v/>
      </c>
      <c r="U1009" s="71"/>
      <c r="V1009" s="99"/>
      <c r="W1009" s="108" t="str">
        <f>IF(U1009="","",(U1009+W1008)*(1+((1+'Retirement Calculator'!$C$65)^(1/12)-1)))</f>
        <v/>
      </c>
      <c r="X1009" s="73">
        <f t="shared" si="300"/>
        <v>0</v>
      </c>
      <c r="Y1009" s="83" t="str">
        <f>IF(ISERROR(B1009),"",SUM($X$5:X1009))</f>
        <v/>
      </c>
      <c r="Z1009" s="73">
        <f t="shared" si="301"/>
        <v>0</v>
      </c>
      <c r="AA1009" s="83" t="str">
        <f>IF(ISERROR(B1009),"",IF(Z1009=0,NA(),SUM($Z$5:Z1009)))</f>
        <v/>
      </c>
      <c r="AB1009" s="83">
        <f t="shared" si="302"/>
        <v>0</v>
      </c>
      <c r="AC1009" s="83" t="str">
        <f>IF(ISERROR(B1009),"",IF(AB1009=0,NA(),SUM($AB$5:AB1009)))</f>
        <v/>
      </c>
      <c r="AD1009" s="68" t="str">
        <f>IF(ISERROR(AI1009),"",IF(AG1009=AG1008+1,AD1008*(1+'Retirement Calculator'!$B$6),AD1008))</f>
        <v/>
      </c>
      <c r="AE1009" s="135"/>
      <c r="AF1009" s="83" t="str">
        <f>IF(AE1009="","",NPER((1+'Retirement Calculator'!$B$15)/(1+'Retirement Calculator'!$B$14)-1,-12*AE1009,AA1009,,1))</f>
        <v/>
      </c>
      <c r="AG1009" s="129" t="str">
        <f t="shared" si="306"/>
        <v/>
      </c>
      <c r="AH1009" s="43" t="e">
        <f t="shared" si="307"/>
        <v>#N/A</v>
      </c>
      <c r="AI1009" s="43" t="e">
        <f>IF(AI1008&lt;'Retirement Calculator'!$B$68,AI1008+1,NA())</f>
        <v>#N/A</v>
      </c>
      <c r="AJ1009" s="47" t="str">
        <f>IF(ISERROR(AI1009),"",IF(AG1009=AG1008+1,AJ1008*(1+'Retirement Calculator'!$B$67),AJ1008))</f>
        <v/>
      </c>
      <c r="AK1009" s="43" t="e">
        <f>IF(ISERROR(AJ1009),"",FV((1+'Retirement Calculator'!$B$56)^(1/12)-1,AI1009,-AJ1009,,0))</f>
        <v>#N/A</v>
      </c>
      <c r="AL1009" s="47">
        <f>SUM($AJ$5:AJ1009)</f>
        <v>15743347.467671828</v>
      </c>
      <c r="AN1009" s="43" t="str">
        <f>IF(C1009="","",SUM($C$5:C1009))</f>
        <v/>
      </c>
      <c r="AP1009" s="43" t="str">
        <f t="shared" si="308"/>
        <v/>
      </c>
      <c r="AQ1009" s="43" t="e">
        <f t="shared" si="309"/>
        <v>#N/A</v>
      </c>
      <c r="AR1009" s="43" t="e">
        <f>IF(AR1008&lt;'Retirement Calculator'!$B$68,AR1008+1,NA())</f>
        <v>#N/A</v>
      </c>
      <c r="AS1009" s="45" t="str">
        <f>IF(ISERROR(AR1009),"",IF(AP1009=AP1008+1,AS1008*(1+'Retirement Calculator'!$B$67),AS1008))</f>
        <v/>
      </c>
      <c r="AT1009" s="43" t="e">
        <f>IF(ISERROR(AS1009),"",FV((1+'Retirement Calculator'!$B$57)^(1/12)-1,AR1009,-AS1009,,0))</f>
        <v>#N/A</v>
      </c>
      <c r="AU1009" s="47" t="e">
        <f>SUM($AJ$5:AS1009)</f>
        <v>#N/A</v>
      </c>
      <c r="AW1009" s="43" t="str">
        <f>IF(I1009="","",SUM($I$5:I1009))</f>
        <v/>
      </c>
      <c r="AY1009" s="43" t="str">
        <f t="shared" si="310"/>
        <v/>
      </c>
      <c r="AZ1009" s="43" t="e">
        <f t="shared" si="311"/>
        <v>#N/A</v>
      </c>
      <c r="BA1009" s="43" t="e">
        <f>IF(BA1008&lt;'Retirement Calculator'!$B$68,BA1008+1,NA())</f>
        <v>#N/A</v>
      </c>
      <c r="BB1009" s="45" t="str">
        <f>IF(ISERROR(BA1009),"",IF(AY1009=AY1008+1,BB1008*(1+'Retirement Calculator'!$B$67),BB1008))</f>
        <v/>
      </c>
      <c r="BC1009" s="43" t="e">
        <f>IF(ISERROR(BB1009),"",FV((1+'Retirement Calculator'!$B$58)^(1/12)-1,BA1009,-BB1009,,0))</f>
        <v>#N/A</v>
      </c>
      <c r="BD1009" s="47" t="e">
        <f>SUM($AJ$5:BB1009)</f>
        <v>#N/A</v>
      </c>
      <c r="BF1009" s="43" t="str">
        <f>IF(O1009="","",SUM($O$5:O1009))</f>
        <v/>
      </c>
      <c r="BH1009" s="43" t="str">
        <f t="shared" si="312"/>
        <v/>
      </c>
      <c r="BI1009" s="43" t="e">
        <f t="shared" si="313"/>
        <v>#N/A</v>
      </c>
      <c r="BJ1009" s="43" t="e">
        <f>IF(BJ1008&lt;'Retirement Calculator'!$B$68,BJ1008+1,NA())</f>
        <v>#N/A</v>
      </c>
      <c r="BM1009" s="43" t="str">
        <f t="shared" si="314"/>
        <v/>
      </c>
      <c r="BN1009" s="43" t="e">
        <f t="shared" si="315"/>
        <v>#N/A</v>
      </c>
      <c r="BO1009" s="43" t="e">
        <f>IF(BO1008&lt;'Retirement Calculator'!$B$68,BO1008+1,NA())</f>
        <v>#N/A</v>
      </c>
      <c r="BR1009" s="43" t="str">
        <f t="shared" si="316"/>
        <v/>
      </c>
      <c r="BS1009" s="43" t="e">
        <f t="shared" si="317"/>
        <v>#N/A</v>
      </c>
      <c r="BT1009" s="43" t="e">
        <f>IF(BT1008&lt;'Retirement Calculator'!$B$68,BT1008+1,NA())</f>
        <v>#N/A</v>
      </c>
      <c r="BW1009" s="43" t="str">
        <f t="shared" si="318"/>
        <v/>
      </c>
      <c r="BX1009" s="43" t="e">
        <f t="shared" si="319"/>
        <v>#N/A</v>
      </c>
      <c r="BY1009" s="43" t="e">
        <f>IF(BY1008&lt;'Retirement Calculator'!$B$68,BY1008+1,NA())</f>
        <v>#N/A</v>
      </c>
    </row>
    <row r="1010" spans="1:77">
      <c r="A1010" s="44"/>
      <c r="B1010" s="12" t="e">
        <f xml:space="preserve"> IF(ISERROR(F1010),NA(),AI1010)</f>
        <v>#N/A</v>
      </c>
      <c r="C1010" s="71"/>
      <c r="D1010" s="104"/>
      <c r="E1010" s="99"/>
      <c r="F1010" s="102" t="e">
        <f t="shared" si="303"/>
        <v>#N/A</v>
      </c>
      <c r="G1010" s="103" t="str">
        <f>IF(D1010="","",(D1010+G1009)*(1+((1+'Retirement Calculator'!$B$56)^(1/12)-1)))</f>
        <v/>
      </c>
      <c r="H1010" s="55" t="str">
        <f>IF(C1010="","",FV((1+'Retirement Calculator'!$B$56)^(1/12)-1,AI1010,-C1010,,0))</f>
        <v/>
      </c>
      <c r="I1010" s="71"/>
      <c r="J1010" s="99"/>
      <c r="K1010" s="99"/>
      <c r="L1010" s="102" t="e">
        <f t="shared" si="304"/>
        <v>#N/A</v>
      </c>
      <c r="M1010" s="12" t="str">
        <f>IF(I1010="","",FV((1+'Retirement Calculator'!$B$57)^(1/12)-1,AR1010,-I1010,,0))</f>
        <v/>
      </c>
      <c r="N1010" s="12" t="str">
        <f>IF(J1010="","",(J1010+N1009)*(1+((1+'Retirement Calculator'!$B$57)^(1/12)-1)))</f>
        <v/>
      </c>
      <c r="O1010" s="71"/>
      <c r="P1010" s="71"/>
      <c r="Q1010" s="99"/>
      <c r="R1010" s="69" t="e">
        <f t="shared" si="305"/>
        <v>#N/A</v>
      </c>
      <c r="S1010" s="12" t="str">
        <f>IF(O1010="","",FV((1+'Retirement Calculator'!$B$58)^(1/12)-1,BA1010,-O1010,,0))</f>
        <v/>
      </c>
      <c r="T1010" s="43" t="str">
        <f>IF(P1010="","",(P1010+T1009)*(1+((1+'Retirement Calculator'!$B$58)^(1/12)-1)))</f>
        <v/>
      </c>
      <c r="U1010" s="71"/>
      <c r="V1010" s="99"/>
      <c r="W1010" s="108" t="str">
        <f>IF(U1010="","",(U1010+W1009)*(1+((1+'Retirement Calculator'!$C$65)^(1/12)-1)))</f>
        <v/>
      </c>
      <c r="X1010" s="73">
        <f t="shared" si="300"/>
        <v>0</v>
      </c>
      <c r="Y1010" s="83" t="str">
        <f>IF(ISERROR(B1010),"",SUM($X$5:X1010))</f>
        <v/>
      </c>
      <c r="Z1010" s="73">
        <f t="shared" si="301"/>
        <v>0</v>
      </c>
      <c r="AA1010" s="83" t="str">
        <f>IF(ISERROR(B1010),"",IF(Z1010=0,NA(),SUM($Z$5:Z1010)))</f>
        <v/>
      </c>
      <c r="AB1010" s="83">
        <f t="shared" si="302"/>
        <v>0</v>
      </c>
      <c r="AC1010" s="83" t="str">
        <f>IF(ISERROR(B1010),"",IF(AB1010=0,NA(),SUM($AB$5:AB1010)))</f>
        <v/>
      </c>
      <c r="AD1010" s="68" t="str">
        <f>IF(ISERROR(AI1010),"",IF(AG1010=AG1009+1,AD1009*(1+'Retirement Calculator'!$B$6),AD1009))</f>
        <v/>
      </c>
      <c r="AE1010" s="135"/>
      <c r="AF1010" s="83" t="str">
        <f>IF(AE1010="","",NPER((1+'Retirement Calculator'!$B$15)/(1+'Retirement Calculator'!$B$14)-1,-12*AE1010,AA1010,,1))</f>
        <v/>
      </c>
      <c r="AG1010" s="129" t="str">
        <f t="shared" si="306"/>
        <v/>
      </c>
      <c r="AH1010" s="43" t="e">
        <f t="shared" si="307"/>
        <v>#N/A</v>
      </c>
      <c r="AI1010" s="43" t="e">
        <f>IF(AI1009&lt;'Retirement Calculator'!$B$68,AI1009+1,NA())</f>
        <v>#N/A</v>
      </c>
      <c r="AJ1010" s="47" t="str">
        <f>IF(ISERROR(AI1010),"",IF(AG1010=AG1009+1,AJ1009*(1+'Retirement Calculator'!$B$67),AJ1009))</f>
        <v/>
      </c>
      <c r="AK1010" s="43" t="e">
        <f>IF(ISERROR(AJ1010),"",FV((1+'Retirement Calculator'!$B$56)^(1/12)-1,AI1010,-AJ1010,,0))</f>
        <v>#N/A</v>
      </c>
      <c r="AL1010" s="47">
        <f>SUM($AJ$5:AJ1010)</f>
        <v>15743347.467671828</v>
      </c>
      <c r="AN1010" s="43" t="str">
        <f>IF(C1010="","",SUM($C$5:C1010))</f>
        <v/>
      </c>
      <c r="AP1010" s="43" t="str">
        <f t="shared" si="308"/>
        <v/>
      </c>
      <c r="AQ1010" s="43" t="e">
        <f t="shared" si="309"/>
        <v>#N/A</v>
      </c>
      <c r="AR1010" s="43" t="e">
        <f>IF(AR1009&lt;'Retirement Calculator'!$B$68,AR1009+1,NA())</f>
        <v>#N/A</v>
      </c>
      <c r="AS1010" s="45" t="str">
        <f>IF(ISERROR(AR1010),"",IF(AP1010=AP1009+1,AS1009*(1+'Retirement Calculator'!$B$67),AS1009))</f>
        <v/>
      </c>
      <c r="AT1010" s="43" t="e">
        <f>IF(ISERROR(AS1010),"",FV((1+'Retirement Calculator'!$B$57)^(1/12)-1,AR1010,-AS1010,,0))</f>
        <v>#N/A</v>
      </c>
      <c r="AU1010" s="47" t="e">
        <f>SUM($AJ$5:AS1010)</f>
        <v>#N/A</v>
      </c>
      <c r="AW1010" s="43" t="str">
        <f>IF(I1010="","",SUM($I$5:I1010))</f>
        <v/>
      </c>
      <c r="AY1010" s="43" t="str">
        <f t="shared" si="310"/>
        <v/>
      </c>
      <c r="AZ1010" s="43" t="e">
        <f t="shared" si="311"/>
        <v>#N/A</v>
      </c>
      <c r="BA1010" s="43" t="e">
        <f>IF(BA1009&lt;'Retirement Calculator'!$B$68,BA1009+1,NA())</f>
        <v>#N/A</v>
      </c>
      <c r="BB1010" s="45" t="str">
        <f>IF(ISERROR(BA1010),"",IF(AY1010=AY1009+1,BB1009*(1+'Retirement Calculator'!$B$67),BB1009))</f>
        <v/>
      </c>
      <c r="BC1010" s="43" t="e">
        <f>IF(ISERROR(BB1010),"",FV((1+'Retirement Calculator'!$B$58)^(1/12)-1,BA1010,-BB1010,,0))</f>
        <v>#N/A</v>
      </c>
      <c r="BD1010" s="47" t="e">
        <f>SUM($AJ$5:BB1010)</f>
        <v>#N/A</v>
      </c>
      <c r="BF1010" s="43" t="str">
        <f>IF(O1010="","",SUM($O$5:O1010))</f>
        <v/>
      </c>
      <c r="BH1010" s="43" t="str">
        <f t="shared" si="312"/>
        <v/>
      </c>
      <c r="BI1010" s="43" t="e">
        <f t="shared" si="313"/>
        <v>#N/A</v>
      </c>
      <c r="BJ1010" s="43" t="e">
        <f>IF(BJ1009&lt;'Retirement Calculator'!$B$68,BJ1009+1,NA())</f>
        <v>#N/A</v>
      </c>
      <c r="BM1010" s="43" t="str">
        <f t="shared" si="314"/>
        <v/>
      </c>
      <c r="BN1010" s="43" t="e">
        <f t="shared" si="315"/>
        <v>#N/A</v>
      </c>
      <c r="BO1010" s="43" t="e">
        <f>IF(BO1009&lt;'Retirement Calculator'!$B$68,BO1009+1,NA())</f>
        <v>#N/A</v>
      </c>
      <c r="BR1010" s="43" t="str">
        <f t="shared" si="316"/>
        <v/>
      </c>
      <c r="BS1010" s="43" t="e">
        <f t="shared" si="317"/>
        <v>#N/A</v>
      </c>
      <c r="BT1010" s="43" t="e">
        <f>IF(BT1009&lt;'Retirement Calculator'!$B$68,BT1009+1,NA())</f>
        <v>#N/A</v>
      </c>
      <c r="BW1010" s="43" t="str">
        <f t="shared" si="318"/>
        <v/>
      </c>
      <c r="BX1010" s="43" t="e">
        <f t="shared" si="319"/>
        <v>#N/A</v>
      </c>
      <c r="BY1010" s="43" t="e">
        <f>IF(BY1009&lt;'Retirement Calculator'!$B$68,BY1009+1,NA())</f>
        <v>#N/A</v>
      </c>
    </row>
    <row r="1011" spans="1:77">
      <c r="A1011" s="44"/>
      <c r="B1011" s="12" t="e">
        <f xml:space="preserve"> IF(ISERROR(F1011),NA(),AI1011)</f>
        <v>#N/A</v>
      </c>
      <c r="C1011" s="71"/>
      <c r="D1011" s="104"/>
      <c r="E1011" s="99"/>
      <c r="F1011" s="102" t="e">
        <f t="shared" si="303"/>
        <v>#N/A</v>
      </c>
      <c r="G1011" s="103" t="str">
        <f>IF(D1011="","",(D1011+G1010)*(1+((1+'Retirement Calculator'!$B$56)^(1/12)-1)))</f>
        <v/>
      </c>
      <c r="H1011" s="55" t="str">
        <f>IF(C1011="","",FV((1+'Retirement Calculator'!$B$56)^(1/12)-1,AI1011,-C1011,,0))</f>
        <v/>
      </c>
      <c r="I1011" s="71"/>
      <c r="J1011" s="99"/>
      <c r="K1011" s="99"/>
      <c r="L1011" s="102" t="e">
        <f t="shared" si="304"/>
        <v>#N/A</v>
      </c>
      <c r="M1011" s="12" t="str">
        <f>IF(I1011="","",FV((1+'Retirement Calculator'!$B$57)^(1/12)-1,AR1011,-I1011,,0))</f>
        <v/>
      </c>
      <c r="N1011" s="12" t="str">
        <f>IF(J1011="","",(J1011+N1010)*(1+((1+'Retirement Calculator'!$B$57)^(1/12)-1)))</f>
        <v/>
      </c>
      <c r="O1011" s="71"/>
      <c r="P1011" s="71"/>
      <c r="Q1011" s="99"/>
      <c r="R1011" s="69" t="e">
        <f t="shared" si="305"/>
        <v>#N/A</v>
      </c>
      <c r="S1011" s="12" t="str">
        <f>IF(O1011="","",FV((1+'Retirement Calculator'!$B$58)^(1/12)-1,BA1011,-O1011,,0))</f>
        <v/>
      </c>
      <c r="T1011" s="43" t="str">
        <f>IF(P1011="","",(P1011+T1010)*(1+((1+'Retirement Calculator'!$B$58)^(1/12)-1)))</f>
        <v/>
      </c>
      <c r="U1011" s="71"/>
      <c r="V1011" s="99"/>
      <c r="W1011" s="108" t="str">
        <f>IF(U1011="","",(U1011+W1010)*(1+((1+'Retirement Calculator'!$C$65)^(1/12)-1)))</f>
        <v/>
      </c>
      <c r="X1011" s="73">
        <f t="shared" si="300"/>
        <v>0</v>
      </c>
      <c r="Y1011" s="83" t="str">
        <f>IF(ISERROR(B1011),"",SUM($X$5:X1011))</f>
        <v/>
      </c>
      <c r="Z1011" s="73">
        <f t="shared" si="301"/>
        <v>0</v>
      </c>
      <c r="AA1011" s="83" t="str">
        <f>IF(ISERROR(B1011),"",IF(Z1011=0,NA(),SUM($Z$5:Z1011)))</f>
        <v/>
      </c>
      <c r="AB1011" s="83">
        <f t="shared" si="302"/>
        <v>0</v>
      </c>
      <c r="AC1011" s="83" t="str">
        <f>IF(ISERROR(B1011),"",IF(AB1011=0,NA(),SUM($AB$5:AB1011)))</f>
        <v/>
      </c>
      <c r="AD1011" s="68" t="str">
        <f>IF(ISERROR(AI1011),"",IF(AG1011=AG1010+1,AD1010*(1+'Retirement Calculator'!$B$6),AD1010))</f>
        <v/>
      </c>
      <c r="AE1011" s="135"/>
      <c r="AF1011" s="83" t="str">
        <f>IF(AE1011="","",NPER((1+'Retirement Calculator'!$B$15)/(1+'Retirement Calculator'!$B$14)-1,-12*AE1011,AA1011,,1))</f>
        <v/>
      </c>
      <c r="AG1011" s="129" t="str">
        <f t="shared" si="306"/>
        <v/>
      </c>
      <c r="AH1011" s="43" t="e">
        <f t="shared" si="307"/>
        <v>#N/A</v>
      </c>
      <c r="AI1011" s="43" t="e">
        <f>IF(AI1010&lt;'Retirement Calculator'!$B$68,AI1010+1,NA())</f>
        <v>#N/A</v>
      </c>
      <c r="AJ1011" s="47" t="str">
        <f>IF(ISERROR(AI1011),"",IF(AG1011=AG1010+1,AJ1010*(1+'Retirement Calculator'!$B$67),AJ1010))</f>
        <v/>
      </c>
      <c r="AK1011" s="43" t="e">
        <f>IF(ISERROR(AJ1011),"",FV((1+'Retirement Calculator'!$B$56)^(1/12)-1,AI1011,-AJ1011,,0))</f>
        <v>#N/A</v>
      </c>
      <c r="AL1011" s="47">
        <f>SUM($AJ$5:AJ1011)</f>
        <v>15743347.467671828</v>
      </c>
      <c r="AN1011" s="43" t="str">
        <f>IF(C1011="","",SUM($C$5:C1011))</f>
        <v/>
      </c>
      <c r="AP1011" s="43" t="str">
        <f t="shared" si="308"/>
        <v/>
      </c>
      <c r="AQ1011" s="43" t="e">
        <f t="shared" si="309"/>
        <v>#N/A</v>
      </c>
      <c r="AR1011" s="43" t="e">
        <f>IF(AR1010&lt;'Retirement Calculator'!$B$68,AR1010+1,NA())</f>
        <v>#N/A</v>
      </c>
      <c r="AS1011" s="45" t="str">
        <f>IF(ISERROR(AR1011),"",IF(AP1011=AP1010+1,AS1010*(1+'Retirement Calculator'!$B$67),AS1010))</f>
        <v/>
      </c>
      <c r="AT1011" s="43" t="e">
        <f>IF(ISERROR(AS1011),"",FV((1+'Retirement Calculator'!$B$57)^(1/12)-1,AR1011,-AS1011,,0))</f>
        <v>#N/A</v>
      </c>
      <c r="AU1011" s="47" t="e">
        <f>SUM($AJ$5:AS1011)</f>
        <v>#N/A</v>
      </c>
      <c r="AW1011" s="43" t="str">
        <f>IF(I1011="","",SUM($I$5:I1011))</f>
        <v/>
      </c>
      <c r="AY1011" s="43" t="str">
        <f t="shared" si="310"/>
        <v/>
      </c>
      <c r="AZ1011" s="43" t="e">
        <f t="shared" si="311"/>
        <v>#N/A</v>
      </c>
      <c r="BA1011" s="43" t="e">
        <f>IF(BA1010&lt;'Retirement Calculator'!$B$68,BA1010+1,NA())</f>
        <v>#N/A</v>
      </c>
      <c r="BB1011" s="45" t="str">
        <f>IF(ISERROR(BA1011),"",IF(AY1011=AY1010+1,BB1010*(1+'Retirement Calculator'!$B$67),BB1010))</f>
        <v/>
      </c>
      <c r="BC1011" s="43" t="e">
        <f>IF(ISERROR(BB1011),"",FV((1+'Retirement Calculator'!$B$58)^(1/12)-1,BA1011,-BB1011,,0))</f>
        <v>#N/A</v>
      </c>
      <c r="BD1011" s="47" t="e">
        <f>SUM($AJ$5:BB1011)</f>
        <v>#N/A</v>
      </c>
      <c r="BF1011" s="43" t="str">
        <f>IF(O1011="","",SUM($O$5:O1011))</f>
        <v/>
      </c>
      <c r="BH1011" s="43" t="str">
        <f t="shared" si="312"/>
        <v/>
      </c>
      <c r="BI1011" s="43" t="e">
        <f t="shared" si="313"/>
        <v>#N/A</v>
      </c>
      <c r="BJ1011" s="43" t="e">
        <f>IF(BJ1010&lt;'Retirement Calculator'!$B$68,BJ1010+1,NA())</f>
        <v>#N/A</v>
      </c>
      <c r="BM1011" s="43" t="str">
        <f t="shared" si="314"/>
        <v/>
      </c>
      <c r="BN1011" s="43" t="e">
        <f t="shared" si="315"/>
        <v>#N/A</v>
      </c>
      <c r="BO1011" s="43" t="e">
        <f>IF(BO1010&lt;'Retirement Calculator'!$B$68,BO1010+1,NA())</f>
        <v>#N/A</v>
      </c>
      <c r="BR1011" s="43" t="str">
        <f t="shared" si="316"/>
        <v/>
      </c>
      <c r="BS1011" s="43" t="e">
        <f t="shared" si="317"/>
        <v>#N/A</v>
      </c>
      <c r="BT1011" s="43" t="e">
        <f>IF(BT1010&lt;'Retirement Calculator'!$B$68,BT1010+1,NA())</f>
        <v>#N/A</v>
      </c>
      <c r="BW1011" s="43" t="str">
        <f t="shared" si="318"/>
        <v/>
      </c>
      <c r="BX1011" s="43" t="e">
        <f t="shared" si="319"/>
        <v>#N/A</v>
      </c>
      <c r="BY1011" s="43" t="e">
        <f>IF(BY1010&lt;'Retirement Calculator'!$B$68,BY1010+1,NA())</f>
        <v>#N/A</v>
      </c>
    </row>
    <row r="1012" spans="1:77">
      <c r="A1012" s="44"/>
      <c r="B1012" s="12" t="e">
        <f xml:space="preserve"> IF(ISERROR(F1012),NA(),AI1012)</f>
        <v>#N/A</v>
      </c>
      <c r="C1012" s="71"/>
      <c r="D1012" s="104"/>
      <c r="E1012" s="99"/>
      <c r="F1012" s="102" t="e">
        <f t="shared" si="303"/>
        <v>#N/A</v>
      </c>
      <c r="G1012" s="103" t="str">
        <f>IF(D1012="","",(D1012+G1011)*(1+((1+'Retirement Calculator'!$B$56)^(1/12)-1)))</f>
        <v/>
      </c>
      <c r="H1012" s="55" t="str">
        <f>IF(C1012="","",FV((1+'Retirement Calculator'!$B$56)^(1/12)-1,AI1012,-C1012,,0))</f>
        <v/>
      </c>
      <c r="I1012" s="71"/>
      <c r="J1012" s="99"/>
      <c r="K1012" s="99"/>
      <c r="L1012" s="102" t="e">
        <f t="shared" si="304"/>
        <v>#N/A</v>
      </c>
      <c r="M1012" s="12" t="str">
        <f>IF(I1012="","",FV((1+'Retirement Calculator'!$B$57)^(1/12)-1,AR1012,-I1012,,0))</f>
        <v/>
      </c>
      <c r="N1012" s="12" t="str">
        <f>IF(J1012="","",(J1012+N1011)*(1+((1+'Retirement Calculator'!$B$57)^(1/12)-1)))</f>
        <v/>
      </c>
      <c r="O1012" s="71"/>
      <c r="P1012" s="71"/>
      <c r="Q1012" s="99"/>
      <c r="R1012" s="69" t="e">
        <f t="shared" si="305"/>
        <v>#N/A</v>
      </c>
      <c r="S1012" s="12" t="str">
        <f>IF(O1012="","",FV((1+'Retirement Calculator'!$B$58)^(1/12)-1,BA1012,-O1012,,0))</f>
        <v/>
      </c>
      <c r="T1012" s="43" t="str">
        <f>IF(P1012="","",(P1012+T1011)*(1+((1+'Retirement Calculator'!$B$58)^(1/12)-1)))</f>
        <v/>
      </c>
      <c r="U1012" s="71"/>
      <c r="V1012" s="99"/>
      <c r="W1012" s="108" t="str">
        <f>IF(U1012="","",(U1012+W1011)*(1+((1+'Retirement Calculator'!$C$65)^(1/12)-1)))</f>
        <v/>
      </c>
      <c r="X1012" s="73">
        <f t="shared" si="300"/>
        <v>0</v>
      </c>
      <c r="Y1012" s="83" t="str">
        <f>IF(ISERROR(B1012),"",SUM($X$5:X1012))</f>
        <v/>
      </c>
      <c r="Z1012" s="73">
        <f t="shared" si="301"/>
        <v>0</v>
      </c>
      <c r="AA1012" s="83" t="str">
        <f>IF(ISERROR(B1012),"",IF(Z1012=0,NA(),SUM($Z$5:Z1012)))</f>
        <v/>
      </c>
      <c r="AB1012" s="83">
        <f t="shared" si="302"/>
        <v>0</v>
      </c>
      <c r="AC1012" s="83" t="str">
        <f>IF(ISERROR(B1012),"",IF(AB1012=0,NA(),SUM($AB$5:AB1012)))</f>
        <v/>
      </c>
      <c r="AD1012" s="68" t="str">
        <f>IF(ISERROR(AI1012),"",IF(AG1012=AG1011+1,AD1011*(1+'Retirement Calculator'!$B$6),AD1011))</f>
        <v/>
      </c>
      <c r="AE1012" s="135"/>
      <c r="AF1012" s="83" t="str">
        <f>IF(AE1012="","",NPER((1+'Retirement Calculator'!$B$15)/(1+'Retirement Calculator'!$B$14)-1,-12*AE1012,AA1012,,1))</f>
        <v/>
      </c>
      <c r="AG1012" s="129" t="str">
        <f t="shared" si="306"/>
        <v/>
      </c>
      <c r="AH1012" s="43" t="e">
        <f t="shared" si="307"/>
        <v>#N/A</v>
      </c>
      <c r="AI1012" s="43" t="e">
        <f>IF(AI1011&lt;'Retirement Calculator'!$B$68,AI1011+1,NA())</f>
        <v>#N/A</v>
      </c>
      <c r="AJ1012" s="47" t="str">
        <f>IF(ISERROR(AI1012),"",IF(AG1012=AG1011+1,AJ1011*(1+'Retirement Calculator'!$B$67),AJ1011))</f>
        <v/>
      </c>
      <c r="AK1012" s="43" t="e">
        <f>IF(ISERROR(AJ1012),"",FV((1+'Retirement Calculator'!$B$56)^(1/12)-1,AI1012,-AJ1012,,0))</f>
        <v>#N/A</v>
      </c>
      <c r="AL1012" s="47">
        <f>SUM($AJ$5:AJ1012)</f>
        <v>15743347.467671828</v>
      </c>
      <c r="AN1012" s="43" t="str">
        <f>IF(C1012="","",SUM($C$5:C1012))</f>
        <v/>
      </c>
      <c r="AP1012" s="43" t="str">
        <f t="shared" si="308"/>
        <v/>
      </c>
      <c r="AQ1012" s="43" t="e">
        <f t="shared" si="309"/>
        <v>#N/A</v>
      </c>
      <c r="AR1012" s="43" t="e">
        <f>IF(AR1011&lt;'Retirement Calculator'!$B$68,AR1011+1,NA())</f>
        <v>#N/A</v>
      </c>
      <c r="AS1012" s="45" t="str">
        <f>IF(ISERROR(AR1012),"",IF(AP1012=AP1011+1,AS1011*(1+'Retirement Calculator'!$B$67),AS1011))</f>
        <v/>
      </c>
      <c r="AT1012" s="43" t="e">
        <f>IF(ISERROR(AS1012),"",FV((1+'Retirement Calculator'!$B$57)^(1/12)-1,AR1012,-AS1012,,0))</f>
        <v>#N/A</v>
      </c>
      <c r="AU1012" s="47" t="e">
        <f>SUM($AJ$5:AS1012)</f>
        <v>#N/A</v>
      </c>
      <c r="AW1012" s="43" t="str">
        <f>IF(I1012="","",SUM($I$5:I1012))</f>
        <v/>
      </c>
      <c r="AY1012" s="43" t="str">
        <f t="shared" si="310"/>
        <v/>
      </c>
      <c r="AZ1012" s="43" t="e">
        <f t="shared" si="311"/>
        <v>#N/A</v>
      </c>
      <c r="BA1012" s="43" t="e">
        <f>IF(BA1011&lt;'Retirement Calculator'!$B$68,BA1011+1,NA())</f>
        <v>#N/A</v>
      </c>
      <c r="BB1012" s="45" t="str">
        <f>IF(ISERROR(BA1012),"",IF(AY1012=AY1011+1,BB1011*(1+'Retirement Calculator'!$B$67),BB1011))</f>
        <v/>
      </c>
      <c r="BC1012" s="43" t="e">
        <f>IF(ISERROR(BB1012),"",FV((1+'Retirement Calculator'!$B$58)^(1/12)-1,BA1012,-BB1012,,0))</f>
        <v>#N/A</v>
      </c>
      <c r="BD1012" s="47" t="e">
        <f>SUM($AJ$5:BB1012)</f>
        <v>#N/A</v>
      </c>
      <c r="BF1012" s="43" t="str">
        <f>IF(O1012="","",SUM($O$5:O1012))</f>
        <v/>
      </c>
      <c r="BH1012" s="43" t="str">
        <f t="shared" si="312"/>
        <v/>
      </c>
      <c r="BI1012" s="43" t="e">
        <f t="shared" si="313"/>
        <v>#N/A</v>
      </c>
      <c r="BJ1012" s="43" t="e">
        <f>IF(BJ1011&lt;'Retirement Calculator'!$B$68,BJ1011+1,NA())</f>
        <v>#N/A</v>
      </c>
      <c r="BM1012" s="43" t="str">
        <f t="shared" si="314"/>
        <v/>
      </c>
      <c r="BN1012" s="43" t="e">
        <f t="shared" si="315"/>
        <v>#N/A</v>
      </c>
      <c r="BO1012" s="43" t="e">
        <f>IF(BO1011&lt;'Retirement Calculator'!$B$68,BO1011+1,NA())</f>
        <v>#N/A</v>
      </c>
      <c r="BR1012" s="43" t="str">
        <f t="shared" si="316"/>
        <v/>
      </c>
      <c r="BS1012" s="43" t="e">
        <f t="shared" si="317"/>
        <v>#N/A</v>
      </c>
      <c r="BT1012" s="43" t="e">
        <f>IF(BT1011&lt;'Retirement Calculator'!$B$68,BT1011+1,NA())</f>
        <v>#N/A</v>
      </c>
      <c r="BW1012" s="43" t="str">
        <f t="shared" si="318"/>
        <v/>
      </c>
      <c r="BX1012" s="43" t="e">
        <f t="shared" si="319"/>
        <v>#N/A</v>
      </c>
      <c r="BY1012" s="43" t="e">
        <f>IF(BY1011&lt;'Retirement Calculator'!$B$68,BY1011+1,NA())</f>
        <v>#N/A</v>
      </c>
    </row>
    <row r="1013" spans="1:77">
      <c r="A1013" s="44"/>
      <c r="B1013" s="12" t="e">
        <f xml:space="preserve"> IF(ISERROR(F1013),NA(),AI1013)</f>
        <v>#N/A</v>
      </c>
      <c r="C1013" s="71"/>
      <c r="D1013" s="104"/>
      <c r="E1013" s="99"/>
      <c r="F1013" s="102" t="e">
        <f t="shared" si="303"/>
        <v>#N/A</v>
      </c>
      <c r="G1013" s="103" t="str">
        <f>IF(D1013="","",(D1013+G1012)*(1+((1+'Retirement Calculator'!$B$56)^(1/12)-1)))</f>
        <v/>
      </c>
      <c r="H1013" s="55" t="str">
        <f>IF(C1013="","",FV((1+'Retirement Calculator'!$B$56)^(1/12)-1,AI1013,-C1013,,0))</f>
        <v/>
      </c>
      <c r="I1013" s="71"/>
      <c r="J1013" s="99"/>
      <c r="K1013" s="99"/>
      <c r="L1013" s="102" t="e">
        <f t="shared" si="304"/>
        <v>#N/A</v>
      </c>
      <c r="M1013" s="12" t="str">
        <f>IF(I1013="","",FV((1+'Retirement Calculator'!$B$57)^(1/12)-1,AR1013,-I1013,,0))</f>
        <v/>
      </c>
      <c r="N1013" s="12" t="str">
        <f>IF(J1013="","",(J1013+N1012)*(1+((1+'Retirement Calculator'!$B$57)^(1/12)-1)))</f>
        <v/>
      </c>
      <c r="O1013" s="71"/>
      <c r="P1013" s="71"/>
      <c r="Q1013" s="99"/>
      <c r="R1013" s="69" t="e">
        <f t="shared" si="305"/>
        <v>#N/A</v>
      </c>
      <c r="S1013" s="12" t="str">
        <f>IF(O1013="","",FV((1+'Retirement Calculator'!$B$58)^(1/12)-1,BA1013,-O1013,,0))</f>
        <v/>
      </c>
      <c r="T1013" s="43" t="str">
        <f>IF(P1013="","",(P1013+T1012)*(1+((1+'Retirement Calculator'!$B$58)^(1/12)-1)))</f>
        <v/>
      </c>
      <c r="U1013" s="71"/>
      <c r="V1013" s="99"/>
      <c r="W1013" s="108" t="str">
        <f>IF(U1013="","",(U1013+W1012)*(1+((1+'Retirement Calculator'!$C$65)^(1/12)-1)))</f>
        <v/>
      </c>
      <c r="X1013" s="73">
        <f t="shared" si="300"/>
        <v>0</v>
      </c>
      <c r="Y1013" s="83" t="str">
        <f>IF(ISERROR(B1013),"",SUM($X$5:X1013))</f>
        <v/>
      </c>
      <c r="Z1013" s="73">
        <f t="shared" si="301"/>
        <v>0</v>
      </c>
      <c r="AA1013" s="83" t="str">
        <f>IF(ISERROR(B1013),"",IF(Z1013=0,NA(),SUM($Z$5:Z1013)))</f>
        <v/>
      </c>
      <c r="AB1013" s="83">
        <f t="shared" si="302"/>
        <v>0</v>
      </c>
      <c r="AC1013" s="83" t="str">
        <f>IF(ISERROR(B1013),"",IF(AB1013=0,NA(),SUM($AB$5:AB1013)))</f>
        <v/>
      </c>
      <c r="AD1013" s="68" t="str">
        <f>IF(ISERROR(AI1013),"",IF(AG1013=AG1012+1,AD1012*(1+'Retirement Calculator'!$B$6),AD1012))</f>
        <v/>
      </c>
      <c r="AE1013" s="135"/>
      <c r="AF1013" s="83" t="str">
        <f>IF(AE1013="","",NPER((1+'Retirement Calculator'!$B$15)/(1+'Retirement Calculator'!$B$14)-1,-12*AE1013,AA1013,,1))</f>
        <v/>
      </c>
      <c r="AG1013" s="129" t="str">
        <f t="shared" si="306"/>
        <v/>
      </c>
      <c r="AH1013" s="43" t="e">
        <f t="shared" si="307"/>
        <v>#N/A</v>
      </c>
      <c r="AI1013" s="43" t="e">
        <f>IF(AI1012&lt;'Retirement Calculator'!$B$68,AI1012+1,NA())</f>
        <v>#N/A</v>
      </c>
      <c r="AJ1013" s="47" t="str">
        <f>IF(ISERROR(AI1013),"",IF(AG1013=AG1012+1,AJ1012*(1+'Retirement Calculator'!$B$67),AJ1012))</f>
        <v/>
      </c>
      <c r="AK1013" s="43" t="e">
        <f>IF(ISERROR(AJ1013),"",FV((1+'Retirement Calculator'!$B$56)^(1/12)-1,AI1013,-AJ1013,,0))</f>
        <v>#N/A</v>
      </c>
      <c r="AL1013" s="47">
        <f>SUM($AJ$5:AJ1013)</f>
        <v>15743347.467671828</v>
      </c>
      <c r="AN1013" s="43" t="str">
        <f>IF(C1013="","",SUM($C$5:C1013))</f>
        <v/>
      </c>
      <c r="AP1013" s="43" t="str">
        <f t="shared" si="308"/>
        <v/>
      </c>
      <c r="AQ1013" s="43" t="e">
        <f t="shared" si="309"/>
        <v>#N/A</v>
      </c>
      <c r="AR1013" s="43" t="e">
        <f>IF(AR1012&lt;'Retirement Calculator'!$B$68,AR1012+1,NA())</f>
        <v>#N/A</v>
      </c>
      <c r="AS1013" s="45" t="str">
        <f>IF(ISERROR(AR1013),"",IF(AP1013=AP1012+1,AS1012*(1+'Retirement Calculator'!$B$67),AS1012))</f>
        <v/>
      </c>
      <c r="AT1013" s="43" t="e">
        <f>IF(ISERROR(AS1013),"",FV((1+'Retirement Calculator'!$B$57)^(1/12)-1,AR1013,-AS1013,,0))</f>
        <v>#N/A</v>
      </c>
      <c r="AU1013" s="47" t="e">
        <f>SUM($AJ$5:AS1013)</f>
        <v>#N/A</v>
      </c>
      <c r="AW1013" s="43" t="str">
        <f>IF(I1013="","",SUM($I$5:I1013))</f>
        <v/>
      </c>
      <c r="AY1013" s="43" t="str">
        <f t="shared" si="310"/>
        <v/>
      </c>
      <c r="AZ1013" s="43" t="e">
        <f t="shared" si="311"/>
        <v>#N/A</v>
      </c>
      <c r="BA1013" s="43" t="e">
        <f>IF(BA1012&lt;'Retirement Calculator'!$B$68,BA1012+1,NA())</f>
        <v>#N/A</v>
      </c>
      <c r="BB1013" s="45" t="str">
        <f>IF(ISERROR(BA1013),"",IF(AY1013=AY1012+1,BB1012*(1+'Retirement Calculator'!$B$67),BB1012))</f>
        <v/>
      </c>
      <c r="BC1013" s="43" t="e">
        <f>IF(ISERROR(BB1013),"",FV((1+'Retirement Calculator'!$B$58)^(1/12)-1,BA1013,-BB1013,,0))</f>
        <v>#N/A</v>
      </c>
      <c r="BD1013" s="47" t="e">
        <f>SUM($AJ$5:BB1013)</f>
        <v>#N/A</v>
      </c>
      <c r="BF1013" s="43" t="str">
        <f>IF(O1013="","",SUM($O$5:O1013))</f>
        <v/>
      </c>
      <c r="BH1013" s="43" t="str">
        <f t="shared" si="312"/>
        <v/>
      </c>
      <c r="BI1013" s="43" t="e">
        <f t="shared" si="313"/>
        <v>#N/A</v>
      </c>
      <c r="BJ1013" s="43" t="e">
        <f>IF(BJ1012&lt;'Retirement Calculator'!$B$68,BJ1012+1,NA())</f>
        <v>#N/A</v>
      </c>
      <c r="BM1013" s="43" t="str">
        <f t="shared" si="314"/>
        <v/>
      </c>
      <c r="BN1013" s="43" t="e">
        <f t="shared" si="315"/>
        <v>#N/A</v>
      </c>
      <c r="BO1013" s="43" t="e">
        <f>IF(BO1012&lt;'Retirement Calculator'!$B$68,BO1012+1,NA())</f>
        <v>#N/A</v>
      </c>
      <c r="BR1013" s="43" t="str">
        <f t="shared" si="316"/>
        <v/>
      </c>
      <c r="BS1013" s="43" t="e">
        <f t="shared" si="317"/>
        <v>#N/A</v>
      </c>
      <c r="BT1013" s="43" t="e">
        <f>IF(BT1012&lt;'Retirement Calculator'!$B$68,BT1012+1,NA())</f>
        <v>#N/A</v>
      </c>
      <c r="BW1013" s="43" t="str">
        <f t="shared" si="318"/>
        <v/>
      </c>
      <c r="BX1013" s="43" t="e">
        <f t="shared" si="319"/>
        <v>#N/A</v>
      </c>
      <c r="BY1013" s="43" t="e">
        <f>IF(BY1012&lt;'Retirement Calculator'!$B$68,BY1012+1,NA())</f>
        <v>#N/A</v>
      </c>
    </row>
    <row r="1014" spans="1:77">
      <c r="A1014" s="44"/>
      <c r="B1014" s="12" t="e">
        <f xml:space="preserve"> IF(ISERROR(F1014),NA(),AI1014)</f>
        <v>#N/A</v>
      </c>
      <c r="C1014" s="71"/>
      <c r="D1014" s="104"/>
      <c r="E1014" s="99"/>
      <c r="F1014" s="102" t="e">
        <f t="shared" si="303"/>
        <v>#N/A</v>
      </c>
      <c r="G1014" s="103" t="str">
        <f>IF(D1014="","",(D1014+G1013)*(1+((1+'Retirement Calculator'!$B$56)^(1/12)-1)))</f>
        <v/>
      </c>
      <c r="H1014" s="55" t="str">
        <f>IF(C1014="","",FV((1+'Retirement Calculator'!$B$56)^(1/12)-1,AI1014,-C1014,,0))</f>
        <v/>
      </c>
      <c r="I1014" s="71"/>
      <c r="J1014" s="99"/>
      <c r="K1014" s="99"/>
      <c r="L1014" s="102" t="e">
        <f t="shared" si="304"/>
        <v>#N/A</v>
      </c>
      <c r="M1014" s="12" t="str">
        <f>IF(I1014="","",FV((1+'Retirement Calculator'!$B$57)^(1/12)-1,AR1014,-I1014,,0))</f>
        <v/>
      </c>
      <c r="N1014" s="12" t="str">
        <f>IF(J1014="","",(J1014+N1013)*(1+((1+'Retirement Calculator'!$B$57)^(1/12)-1)))</f>
        <v/>
      </c>
      <c r="O1014" s="71"/>
      <c r="P1014" s="71"/>
      <c r="Q1014" s="99"/>
      <c r="R1014" s="69" t="e">
        <f t="shared" si="305"/>
        <v>#N/A</v>
      </c>
      <c r="S1014" s="12" t="str">
        <f>IF(O1014="","",FV((1+'Retirement Calculator'!$B$58)^(1/12)-1,BA1014,-O1014,,0))</f>
        <v/>
      </c>
      <c r="T1014" s="43" t="str">
        <f>IF(P1014="","",(P1014+T1013)*(1+((1+'Retirement Calculator'!$B$58)^(1/12)-1)))</f>
        <v/>
      </c>
      <c r="U1014" s="71"/>
      <c r="V1014" s="99"/>
      <c r="W1014" s="108" t="str">
        <f>IF(U1014="","",(U1014+W1013)*(1+((1+'Retirement Calculator'!$C$65)^(1/12)-1)))</f>
        <v/>
      </c>
      <c r="X1014" s="73">
        <f t="shared" si="300"/>
        <v>0</v>
      </c>
      <c r="Y1014" s="83" t="str">
        <f>IF(ISERROR(B1014),"",SUM($X$5:X1014))</f>
        <v/>
      </c>
      <c r="Z1014" s="73">
        <f t="shared" si="301"/>
        <v>0</v>
      </c>
      <c r="AA1014" s="83" t="str">
        <f>IF(ISERROR(B1014),"",IF(Z1014=0,NA(),SUM($Z$5:Z1014)))</f>
        <v/>
      </c>
      <c r="AB1014" s="83">
        <f t="shared" si="302"/>
        <v>0</v>
      </c>
      <c r="AC1014" s="83" t="str">
        <f>IF(ISERROR(B1014),"",IF(AB1014=0,NA(),SUM($AB$5:AB1014)))</f>
        <v/>
      </c>
      <c r="AD1014" s="68" t="str">
        <f>IF(ISERROR(AI1014),"",IF(AG1014=AG1013+1,AD1013*(1+'Retirement Calculator'!$B$6),AD1013))</f>
        <v/>
      </c>
      <c r="AE1014" s="135"/>
      <c r="AF1014" s="83" t="str">
        <f>IF(AE1014="","",NPER((1+'Retirement Calculator'!$B$15)/(1+'Retirement Calculator'!$B$14)-1,-12*AE1014,AA1014,,1))</f>
        <v/>
      </c>
      <c r="AG1014" s="129" t="str">
        <f t="shared" si="306"/>
        <v/>
      </c>
      <c r="AH1014" s="43" t="e">
        <f t="shared" si="307"/>
        <v>#N/A</v>
      </c>
      <c r="AI1014" s="43" t="e">
        <f>IF(AI1013&lt;'Retirement Calculator'!$B$68,AI1013+1,NA())</f>
        <v>#N/A</v>
      </c>
      <c r="AJ1014" s="47" t="str">
        <f>IF(ISERROR(AI1014),"",IF(AG1014=AG1013+1,AJ1013*(1+'Retirement Calculator'!$B$67),AJ1013))</f>
        <v/>
      </c>
      <c r="AK1014" s="43" t="e">
        <f>IF(ISERROR(AJ1014),"",FV((1+'Retirement Calculator'!$B$56)^(1/12)-1,AI1014,-AJ1014,,0))</f>
        <v>#N/A</v>
      </c>
      <c r="AL1014" s="47">
        <f>SUM($AJ$5:AJ1014)</f>
        <v>15743347.467671828</v>
      </c>
      <c r="AN1014" s="43" t="str">
        <f>IF(C1014="","",SUM($C$5:C1014))</f>
        <v/>
      </c>
      <c r="AP1014" s="43" t="str">
        <f t="shared" si="308"/>
        <v/>
      </c>
      <c r="AQ1014" s="43" t="e">
        <f t="shared" si="309"/>
        <v>#N/A</v>
      </c>
      <c r="AR1014" s="43" t="e">
        <f>IF(AR1013&lt;'Retirement Calculator'!$B$68,AR1013+1,NA())</f>
        <v>#N/A</v>
      </c>
      <c r="AS1014" s="45" t="str">
        <f>IF(ISERROR(AR1014),"",IF(AP1014=AP1013+1,AS1013*(1+'Retirement Calculator'!$B$67),AS1013))</f>
        <v/>
      </c>
      <c r="AT1014" s="43" t="e">
        <f>IF(ISERROR(AS1014),"",FV((1+'Retirement Calculator'!$B$57)^(1/12)-1,AR1014,-AS1014,,0))</f>
        <v>#N/A</v>
      </c>
      <c r="AU1014" s="47" t="e">
        <f>SUM($AJ$5:AS1014)</f>
        <v>#N/A</v>
      </c>
      <c r="AW1014" s="43" t="str">
        <f>IF(I1014="","",SUM($I$5:I1014))</f>
        <v/>
      </c>
      <c r="AY1014" s="43" t="str">
        <f t="shared" si="310"/>
        <v/>
      </c>
      <c r="AZ1014" s="43" t="e">
        <f t="shared" si="311"/>
        <v>#N/A</v>
      </c>
      <c r="BA1014" s="43" t="e">
        <f>IF(BA1013&lt;'Retirement Calculator'!$B$68,BA1013+1,NA())</f>
        <v>#N/A</v>
      </c>
      <c r="BB1014" s="45" t="str">
        <f>IF(ISERROR(BA1014),"",IF(AY1014=AY1013+1,BB1013*(1+'Retirement Calculator'!$B$67),BB1013))</f>
        <v/>
      </c>
      <c r="BC1014" s="43" t="e">
        <f>IF(ISERROR(BB1014),"",FV((1+'Retirement Calculator'!$B$58)^(1/12)-1,BA1014,-BB1014,,0))</f>
        <v>#N/A</v>
      </c>
      <c r="BD1014" s="47" t="e">
        <f>SUM($AJ$5:BB1014)</f>
        <v>#N/A</v>
      </c>
      <c r="BF1014" s="43" t="str">
        <f>IF(O1014="","",SUM($O$5:O1014))</f>
        <v/>
      </c>
      <c r="BH1014" s="43" t="str">
        <f t="shared" si="312"/>
        <v/>
      </c>
      <c r="BI1014" s="43" t="e">
        <f t="shared" si="313"/>
        <v>#N/A</v>
      </c>
      <c r="BJ1014" s="43" t="e">
        <f>IF(BJ1013&lt;'Retirement Calculator'!$B$68,BJ1013+1,NA())</f>
        <v>#N/A</v>
      </c>
      <c r="BM1014" s="43" t="str">
        <f t="shared" si="314"/>
        <v/>
      </c>
      <c r="BN1014" s="43" t="e">
        <f t="shared" si="315"/>
        <v>#N/A</v>
      </c>
      <c r="BO1014" s="43" t="e">
        <f>IF(BO1013&lt;'Retirement Calculator'!$B$68,BO1013+1,NA())</f>
        <v>#N/A</v>
      </c>
      <c r="BR1014" s="43" t="str">
        <f t="shared" si="316"/>
        <v/>
      </c>
      <c r="BS1014" s="43" t="e">
        <f t="shared" si="317"/>
        <v>#N/A</v>
      </c>
      <c r="BT1014" s="43" t="e">
        <f>IF(BT1013&lt;'Retirement Calculator'!$B$68,BT1013+1,NA())</f>
        <v>#N/A</v>
      </c>
      <c r="BW1014" s="43" t="str">
        <f t="shared" si="318"/>
        <v/>
      </c>
      <c r="BX1014" s="43" t="e">
        <f t="shared" si="319"/>
        <v>#N/A</v>
      </c>
      <c r="BY1014" s="43" t="e">
        <f>IF(BY1013&lt;'Retirement Calculator'!$B$68,BY1013+1,NA())</f>
        <v>#N/A</v>
      </c>
    </row>
    <row r="1015" spans="1:77">
      <c r="A1015" s="44"/>
      <c r="B1015" s="12" t="e">
        <f xml:space="preserve"> IF(ISERROR(F1015),NA(),AI1015)</f>
        <v>#N/A</v>
      </c>
      <c r="C1015" s="71"/>
      <c r="D1015" s="104"/>
      <c r="E1015" s="99"/>
      <c r="F1015" s="102" t="e">
        <f t="shared" si="303"/>
        <v>#N/A</v>
      </c>
      <c r="G1015" s="103" t="str">
        <f>IF(D1015="","",(D1015+G1014)*(1+((1+'Retirement Calculator'!$B$56)^(1/12)-1)))</f>
        <v/>
      </c>
      <c r="H1015" s="55" t="str">
        <f>IF(C1015="","",FV((1+'Retirement Calculator'!$B$56)^(1/12)-1,AI1015,-C1015,,0))</f>
        <v/>
      </c>
      <c r="I1015" s="71"/>
      <c r="J1015" s="99"/>
      <c r="K1015" s="99"/>
      <c r="L1015" s="102" t="e">
        <f t="shared" si="304"/>
        <v>#N/A</v>
      </c>
      <c r="M1015" s="12" t="str">
        <f>IF(I1015="","",FV((1+'Retirement Calculator'!$B$57)^(1/12)-1,AR1015,-I1015,,0))</f>
        <v/>
      </c>
      <c r="N1015" s="12" t="str">
        <f>IF(J1015="","",(J1015+N1014)*(1+((1+'Retirement Calculator'!$B$57)^(1/12)-1)))</f>
        <v/>
      </c>
      <c r="O1015" s="71"/>
      <c r="P1015" s="71"/>
      <c r="Q1015" s="99"/>
      <c r="R1015" s="69" t="e">
        <f t="shared" si="305"/>
        <v>#N/A</v>
      </c>
      <c r="S1015" s="12" t="str">
        <f>IF(O1015="","",FV((1+'Retirement Calculator'!$B$58)^(1/12)-1,BA1015,-O1015,,0))</f>
        <v/>
      </c>
      <c r="T1015" s="43" t="str">
        <f>IF(P1015="","",(P1015+T1014)*(1+((1+'Retirement Calculator'!$B$58)^(1/12)-1)))</f>
        <v/>
      </c>
      <c r="U1015" s="71"/>
      <c r="V1015" s="99"/>
      <c r="W1015" s="108" t="str">
        <f>IF(U1015="","",(U1015+W1014)*(1+((1+'Retirement Calculator'!$C$65)^(1/12)-1)))</f>
        <v/>
      </c>
      <c r="X1015" s="73">
        <f t="shared" si="300"/>
        <v>0</v>
      </c>
      <c r="Y1015" s="83" t="str">
        <f>IF(ISERROR(B1015),"",SUM($X$5:X1015))</f>
        <v/>
      </c>
      <c r="Z1015" s="73">
        <f t="shared" si="301"/>
        <v>0</v>
      </c>
      <c r="AA1015" s="83" t="str">
        <f>IF(ISERROR(B1015),"",IF(Z1015=0,NA(),SUM($Z$5:Z1015)))</f>
        <v/>
      </c>
      <c r="AB1015" s="83">
        <f t="shared" si="302"/>
        <v>0</v>
      </c>
      <c r="AC1015" s="83" t="str">
        <f>IF(ISERROR(B1015),"",IF(AB1015=0,NA(),SUM($AB$5:AB1015)))</f>
        <v/>
      </c>
      <c r="AD1015" s="68" t="str">
        <f>IF(ISERROR(AI1015),"",IF(AG1015=AG1014+1,AD1014*(1+'Retirement Calculator'!$B$6),AD1014))</f>
        <v/>
      </c>
      <c r="AE1015" s="135"/>
      <c r="AF1015" s="83" t="str">
        <f>IF(AE1015="","",NPER((1+'Retirement Calculator'!$B$15)/(1+'Retirement Calculator'!$B$14)-1,-12*AE1015,AA1015,,1))</f>
        <v/>
      </c>
      <c r="AG1015" s="129" t="str">
        <f t="shared" si="306"/>
        <v/>
      </c>
      <c r="AH1015" s="43" t="e">
        <f t="shared" si="307"/>
        <v>#N/A</v>
      </c>
      <c r="AI1015" s="43" t="e">
        <f>IF(AI1014&lt;'Retirement Calculator'!$B$68,AI1014+1,NA())</f>
        <v>#N/A</v>
      </c>
      <c r="AJ1015" s="47" t="str">
        <f>IF(ISERROR(AI1015),"",IF(AG1015=AG1014+1,AJ1014*(1+'Retirement Calculator'!$B$67),AJ1014))</f>
        <v/>
      </c>
      <c r="AK1015" s="43" t="e">
        <f>IF(ISERROR(AJ1015),"",FV((1+'Retirement Calculator'!$B$56)^(1/12)-1,AI1015,-AJ1015,,0))</f>
        <v>#N/A</v>
      </c>
      <c r="AL1015" s="47">
        <f>SUM($AJ$5:AJ1015)</f>
        <v>15743347.467671828</v>
      </c>
      <c r="AN1015" s="43" t="str">
        <f>IF(C1015="","",SUM($C$5:C1015))</f>
        <v/>
      </c>
      <c r="AP1015" s="43" t="str">
        <f t="shared" si="308"/>
        <v/>
      </c>
      <c r="AQ1015" s="43" t="e">
        <f t="shared" si="309"/>
        <v>#N/A</v>
      </c>
      <c r="AR1015" s="43" t="e">
        <f>IF(AR1014&lt;'Retirement Calculator'!$B$68,AR1014+1,NA())</f>
        <v>#N/A</v>
      </c>
      <c r="AS1015" s="45" t="str">
        <f>IF(ISERROR(AR1015),"",IF(AP1015=AP1014+1,AS1014*(1+'Retirement Calculator'!$B$67),AS1014))</f>
        <v/>
      </c>
      <c r="AT1015" s="43" t="e">
        <f>IF(ISERROR(AS1015),"",FV((1+'Retirement Calculator'!$B$57)^(1/12)-1,AR1015,-AS1015,,0))</f>
        <v>#N/A</v>
      </c>
      <c r="AU1015" s="47" t="e">
        <f>SUM($AJ$5:AS1015)</f>
        <v>#N/A</v>
      </c>
      <c r="AW1015" s="43" t="str">
        <f>IF(I1015="","",SUM($I$5:I1015))</f>
        <v/>
      </c>
      <c r="AY1015" s="43" t="str">
        <f t="shared" si="310"/>
        <v/>
      </c>
      <c r="AZ1015" s="43" t="e">
        <f t="shared" si="311"/>
        <v>#N/A</v>
      </c>
      <c r="BA1015" s="43" t="e">
        <f>IF(BA1014&lt;'Retirement Calculator'!$B$68,BA1014+1,NA())</f>
        <v>#N/A</v>
      </c>
      <c r="BB1015" s="45" t="str">
        <f>IF(ISERROR(BA1015),"",IF(AY1015=AY1014+1,BB1014*(1+'Retirement Calculator'!$B$67),BB1014))</f>
        <v/>
      </c>
      <c r="BC1015" s="43" t="e">
        <f>IF(ISERROR(BB1015),"",FV((1+'Retirement Calculator'!$B$58)^(1/12)-1,BA1015,-BB1015,,0))</f>
        <v>#N/A</v>
      </c>
      <c r="BD1015" s="47" t="e">
        <f>SUM($AJ$5:BB1015)</f>
        <v>#N/A</v>
      </c>
      <c r="BF1015" s="43" t="str">
        <f>IF(O1015="","",SUM($O$5:O1015))</f>
        <v/>
      </c>
      <c r="BH1015" s="43" t="str">
        <f t="shared" si="312"/>
        <v/>
      </c>
      <c r="BI1015" s="43" t="e">
        <f t="shared" si="313"/>
        <v>#N/A</v>
      </c>
      <c r="BJ1015" s="43" t="e">
        <f>IF(BJ1014&lt;'Retirement Calculator'!$B$68,BJ1014+1,NA())</f>
        <v>#N/A</v>
      </c>
      <c r="BM1015" s="43" t="str">
        <f t="shared" si="314"/>
        <v/>
      </c>
      <c r="BN1015" s="43" t="e">
        <f t="shared" si="315"/>
        <v>#N/A</v>
      </c>
      <c r="BO1015" s="43" t="e">
        <f>IF(BO1014&lt;'Retirement Calculator'!$B$68,BO1014+1,NA())</f>
        <v>#N/A</v>
      </c>
      <c r="BR1015" s="43" t="str">
        <f t="shared" si="316"/>
        <v/>
      </c>
      <c r="BS1015" s="43" t="e">
        <f t="shared" si="317"/>
        <v>#N/A</v>
      </c>
      <c r="BT1015" s="43" t="e">
        <f>IF(BT1014&lt;'Retirement Calculator'!$B$68,BT1014+1,NA())</f>
        <v>#N/A</v>
      </c>
      <c r="BW1015" s="43" t="str">
        <f t="shared" si="318"/>
        <v/>
      </c>
      <c r="BX1015" s="43" t="e">
        <f t="shared" si="319"/>
        <v>#N/A</v>
      </c>
      <c r="BY1015" s="43" t="e">
        <f>IF(BY1014&lt;'Retirement Calculator'!$B$68,BY1014+1,NA())</f>
        <v>#N/A</v>
      </c>
    </row>
    <row r="1016" spans="1:77">
      <c r="A1016" s="44"/>
      <c r="B1016" s="12" t="e">
        <f xml:space="preserve"> IF(ISERROR(F1016),NA(),AI1016)</f>
        <v>#N/A</v>
      </c>
      <c r="C1016" s="71"/>
      <c r="D1016" s="104"/>
      <c r="E1016" s="99"/>
      <c r="F1016" s="102" t="e">
        <f t="shared" si="303"/>
        <v>#N/A</v>
      </c>
      <c r="G1016" s="103" t="str">
        <f>IF(D1016="","",(D1016+G1015)*(1+((1+'Retirement Calculator'!$B$56)^(1/12)-1)))</f>
        <v/>
      </c>
      <c r="H1016" s="55" t="str">
        <f>IF(C1016="","",FV((1+'Retirement Calculator'!$B$56)^(1/12)-1,AI1016,-C1016,,0))</f>
        <v/>
      </c>
      <c r="I1016" s="71"/>
      <c r="J1016" s="99"/>
      <c r="K1016" s="99"/>
      <c r="L1016" s="102" t="e">
        <f t="shared" si="304"/>
        <v>#N/A</v>
      </c>
      <c r="M1016" s="12" t="str">
        <f>IF(I1016="","",FV((1+'Retirement Calculator'!$B$57)^(1/12)-1,AR1016,-I1016,,0))</f>
        <v/>
      </c>
      <c r="N1016" s="12" t="str">
        <f>IF(J1016="","",(J1016+N1015)*(1+((1+'Retirement Calculator'!$B$57)^(1/12)-1)))</f>
        <v/>
      </c>
      <c r="O1016" s="71"/>
      <c r="P1016" s="71"/>
      <c r="Q1016" s="99"/>
      <c r="R1016" s="69" t="e">
        <f t="shared" si="305"/>
        <v>#N/A</v>
      </c>
      <c r="S1016" s="12" t="str">
        <f>IF(O1016="","",FV((1+'Retirement Calculator'!$B$58)^(1/12)-1,BA1016,-O1016,,0))</f>
        <v/>
      </c>
      <c r="T1016" s="43" t="str">
        <f>IF(P1016="","",(P1016+T1015)*(1+((1+'Retirement Calculator'!$B$58)^(1/12)-1)))</f>
        <v/>
      </c>
      <c r="U1016" s="71"/>
      <c r="V1016" s="99"/>
      <c r="W1016" s="108" t="str">
        <f>IF(U1016="","",(U1016+W1015)*(1+((1+'Retirement Calculator'!$C$65)^(1/12)-1)))</f>
        <v/>
      </c>
      <c r="X1016" s="73">
        <f t="shared" si="300"/>
        <v>0</v>
      </c>
      <c r="Y1016" s="83" t="str">
        <f>IF(ISERROR(B1016),"",SUM($X$5:X1016))</f>
        <v/>
      </c>
      <c r="Z1016" s="73">
        <f t="shared" si="301"/>
        <v>0</v>
      </c>
      <c r="AA1016" s="83" t="str">
        <f>IF(ISERROR(B1016),"",IF(Z1016=0,NA(),SUM($Z$5:Z1016)))</f>
        <v/>
      </c>
      <c r="AB1016" s="83">
        <f t="shared" si="302"/>
        <v>0</v>
      </c>
      <c r="AC1016" s="83" t="str">
        <f>IF(ISERROR(B1016),"",IF(AB1016=0,NA(),SUM($AB$5:AB1016)))</f>
        <v/>
      </c>
      <c r="AD1016" s="68" t="str">
        <f>IF(ISERROR(AI1016),"",IF(AG1016=AG1015+1,AD1015*(1+'Retirement Calculator'!$B$6),AD1015))</f>
        <v/>
      </c>
      <c r="AE1016" s="135"/>
      <c r="AF1016" s="83" t="str">
        <f>IF(AE1016="","",NPER((1+'Retirement Calculator'!$B$15)/(1+'Retirement Calculator'!$B$14)-1,-12*AE1016,AA1016,,1))</f>
        <v/>
      </c>
      <c r="AG1016" s="129" t="str">
        <f t="shared" si="306"/>
        <v/>
      </c>
      <c r="AH1016" s="43" t="e">
        <f t="shared" si="307"/>
        <v>#N/A</v>
      </c>
      <c r="AI1016" s="43" t="e">
        <f>IF(AI1015&lt;'Retirement Calculator'!$B$68,AI1015+1,NA())</f>
        <v>#N/A</v>
      </c>
      <c r="AJ1016" s="47" t="str">
        <f>IF(ISERROR(AI1016),"",IF(AG1016=AG1015+1,AJ1015*(1+'Retirement Calculator'!$B$67),AJ1015))</f>
        <v/>
      </c>
      <c r="AK1016" s="43" t="e">
        <f>IF(ISERROR(AJ1016),"",FV((1+'Retirement Calculator'!$B$56)^(1/12)-1,AI1016,-AJ1016,,0))</f>
        <v>#N/A</v>
      </c>
      <c r="AL1016" s="47">
        <f>SUM($AJ$5:AJ1016)</f>
        <v>15743347.467671828</v>
      </c>
      <c r="AN1016" s="43" t="str">
        <f>IF(C1016="","",SUM($C$5:C1016))</f>
        <v/>
      </c>
      <c r="AP1016" s="43" t="str">
        <f t="shared" si="308"/>
        <v/>
      </c>
      <c r="AQ1016" s="43" t="e">
        <f t="shared" si="309"/>
        <v>#N/A</v>
      </c>
      <c r="AR1016" s="43" t="e">
        <f>IF(AR1015&lt;'Retirement Calculator'!$B$68,AR1015+1,NA())</f>
        <v>#N/A</v>
      </c>
      <c r="AS1016" s="45" t="str">
        <f>IF(ISERROR(AR1016),"",IF(AP1016=AP1015+1,AS1015*(1+'Retirement Calculator'!$B$67),AS1015))</f>
        <v/>
      </c>
      <c r="AT1016" s="43" t="e">
        <f>IF(ISERROR(AS1016),"",FV((1+'Retirement Calculator'!$B$57)^(1/12)-1,AR1016,-AS1016,,0))</f>
        <v>#N/A</v>
      </c>
      <c r="AU1016" s="47" t="e">
        <f>SUM($AJ$5:AS1016)</f>
        <v>#N/A</v>
      </c>
      <c r="AW1016" s="43" t="str">
        <f>IF(I1016="","",SUM($I$5:I1016))</f>
        <v/>
      </c>
      <c r="AY1016" s="43" t="str">
        <f t="shared" si="310"/>
        <v/>
      </c>
      <c r="AZ1016" s="43" t="e">
        <f t="shared" si="311"/>
        <v>#N/A</v>
      </c>
      <c r="BA1016" s="43" t="e">
        <f>IF(BA1015&lt;'Retirement Calculator'!$B$68,BA1015+1,NA())</f>
        <v>#N/A</v>
      </c>
      <c r="BB1016" s="45" t="str">
        <f>IF(ISERROR(BA1016),"",IF(AY1016=AY1015+1,BB1015*(1+'Retirement Calculator'!$B$67),BB1015))</f>
        <v/>
      </c>
      <c r="BC1016" s="43" t="e">
        <f>IF(ISERROR(BB1016),"",FV((1+'Retirement Calculator'!$B$58)^(1/12)-1,BA1016,-BB1016,,0))</f>
        <v>#N/A</v>
      </c>
      <c r="BD1016" s="47" t="e">
        <f>SUM($AJ$5:BB1016)</f>
        <v>#N/A</v>
      </c>
      <c r="BF1016" s="43" t="str">
        <f>IF(O1016="","",SUM($O$5:O1016))</f>
        <v/>
      </c>
      <c r="BH1016" s="43" t="str">
        <f t="shared" si="312"/>
        <v/>
      </c>
      <c r="BI1016" s="43" t="e">
        <f t="shared" si="313"/>
        <v>#N/A</v>
      </c>
      <c r="BJ1016" s="43" t="e">
        <f>IF(BJ1015&lt;'Retirement Calculator'!$B$68,BJ1015+1,NA())</f>
        <v>#N/A</v>
      </c>
      <c r="BM1016" s="43" t="str">
        <f t="shared" si="314"/>
        <v/>
      </c>
      <c r="BN1016" s="43" t="e">
        <f t="shared" si="315"/>
        <v>#N/A</v>
      </c>
      <c r="BO1016" s="43" t="e">
        <f>IF(BO1015&lt;'Retirement Calculator'!$B$68,BO1015+1,NA())</f>
        <v>#N/A</v>
      </c>
      <c r="BR1016" s="43" t="str">
        <f t="shared" si="316"/>
        <v/>
      </c>
      <c r="BS1016" s="43" t="e">
        <f t="shared" si="317"/>
        <v>#N/A</v>
      </c>
      <c r="BT1016" s="43" t="e">
        <f>IF(BT1015&lt;'Retirement Calculator'!$B$68,BT1015+1,NA())</f>
        <v>#N/A</v>
      </c>
      <c r="BW1016" s="43" t="str">
        <f t="shared" si="318"/>
        <v/>
      </c>
      <c r="BX1016" s="43" t="e">
        <f t="shared" si="319"/>
        <v>#N/A</v>
      </c>
      <c r="BY1016" s="43" t="e">
        <f>IF(BY1015&lt;'Retirement Calculator'!$B$68,BY1015+1,NA())</f>
        <v>#N/A</v>
      </c>
    </row>
    <row r="1017" spans="1:77">
      <c r="A1017" s="44"/>
      <c r="B1017" s="12" t="e">
        <f xml:space="preserve"> IF(ISERROR(F1017),NA(),AI1017)</f>
        <v>#N/A</v>
      </c>
      <c r="C1017" s="71"/>
      <c r="D1017" s="104"/>
      <c r="E1017" s="99"/>
      <c r="F1017" s="102" t="e">
        <f t="shared" si="303"/>
        <v>#N/A</v>
      </c>
      <c r="G1017" s="103" t="str">
        <f>IF(D1017="","",(D1017+G1016)*(1+((1+'Retirement Calculator'!$B$56)^(1/12)-1)))</f>
        <v/>
      </c>
      <c r="H1017" s="55" t="str">
        <f>IF(C1017="","",FV((1+'Retirement Calculator'!$B$56)^(1/12)-1,AI1017,-C1017,,0))</f>
        <v/>
      </c>
      <c r="I1017" s="71"/>
      <c r="J1017" s="99"/>
      <c r="K1017" s="99"/>
      <c r="L1017" s="102" t="e">
        <f t="shared" si="304"/>
        <v>#N/A</v>
      </c>
      <c r="M1017" s="12" t="str">
        <f>IF(I1017="","",FV((1+'Retirement Calculator'!$B$57)^(1/12)-1,AR1017,-I1017,,0))</f>
        <v/>
      </c>
      <c r="N1017" s="12" t="str">
        <f>IF(J1017="","",(J1017+N1016)*(1+((1+'Retirement Calculator'!$B$57)^(1/12)-1)))</f>
        <v/>
      </c>
      <c r="O1017" s="71"/>
      <c r="P1017" s="71"/>
      <c r="Q1017" s="99"/>
      <c r="R1017" s="69" t="e">
        <f t="shared" si="305"/>
        <v>#N/A</v>
      </c>
      <c r="S1017" s="12" t="str">
        <f>IF(O1017="","",FV((1+'Retirement Calculator'!$B$58)^(1/12)-1,BA1017,-O1017,,0))</f>
        <v/>
      </c>
      <c r="T1017" s="43" t="str">
        <f>IF(P1017="","",(P1017+T1016)*(1+((1+'Retirement Calculator'!$B$58)^(1/12)-1)))</f>
        <v/>
      </c>
      <c r="U1017" s="71"/>
      <c r="V1017" s="99"/>
      <c r="W1017" s="108" t="str">
        <f>IF(U1017="","",(U1017+W1016)*(1+((1+'Retirement Calculator'!$C$65)^(1/12)-1)))</f>
        <v/>
      </c>
      <c r="X1017" s="73">
        <f t="shared" si="300"/>
        <v>0</v>
      </c>
      <c r="Y1017" s="83" t="str">
        <f>IF(ISERROR(B1017),"",SUM($X$5:X1017))</f>
        <v/>
      </c>
      <c r="Z1017" s="73">
        <f t="shared" si="301"/>
        <v>0</v>
      </c>
      <c r="AA1017" s="83" t="str">
        <f>IF(ISERROR(B1017),"",IF(Z1017=0,NA(),SUM($Z$5:Z1017)))</f>
        <v/>
      </c>
      <c r="AB1017" s="83">
        <f t="shared" si="302"/>
        <v>0</v>
      </c>
      <c r="AC1017" s="83" t="str">
        <f>IF(ISERROR(B1017),"",IF(AB1017=0,NA(),SUM($AB$5:AB1017)))</f>
        <v/>
      </c>
      <c r="AD1017" s="68" t="str">
        <f>IF(ISERROR(AI1017),"",IF(AG1017=AG1016+1,AD1016*(1+'Retirement Calculator'!$B$6),AD1016))</f>
        <v/>
      </c>
      <c r="AE1017" s="135"/>
      <c r="AF1017" s="83" t="str">
        <f>IF(AE1017="","",NPER((1+'Retirement Calculator'!$B$15)/(1+'Retirement Calculator'!$B$14)-1,-12*AE1017,AA1017,,1))</f>
        <v/>
      </c>
      <c r="AG1017" s="129" t="str">
        <f t="shared" si="306"/>
        <v/>
      </c>
      <c r="AH1017" s="43" t="e">
        <f t="shared" si="307"/>
        <v>#N/A</v>
      </c>
      <c r="AI1017" s="43" t="e">
        <f>IF(AI1016&lt;'Retirement Calculator'!$B$68,AI1016+1,NA())</f>
        <v>#N/A</v>
      </c>
      <c r="AJ1017" s="47" t="str">
        <f>IF(ISERROR(AI1017),"",IF(AG1017=AG1016+1,AJ1016*(1+'Retirement Calculator'!$B$67),AJ1016))</f>
        <v/>
      </c>
      <c r="AK1017" s="43" t="e">
        <f>IF(ISERROR(AJ1017),"",FV((1+'Retirement Calculator'!$B$56)^(1/12)-1,AI1017,-AJ1017,,0))</f>
        <v>#N/A</v>
      </c>
      <c r="AL1017" s="47">
        <f>SUM($AJ$5:AJ1017)</f>
        <v>15743347.467671828</v>
      </c>
      <c r="AN1017" s="43" t="str">
        <f>IF(C1017="","",SUM($C$5:C1017))</f>
        <v/>
      </c>
      <c r="AP1017" s="43" t="str">
        <f t="shared" si="308"/>
        <v/>
      </c>
      <c r="AQ1017" s="43" t="e">
        <f t="shared" si="309"/>
        <v>#N/A</v>
      </c>
      <c r="AR1017" s="43" t="e">
        <f>IF(AR1016&lt;'Retirement Calculator'!$B$68,AR1016+1,NA())</f>
        <v>#N/A</v>
      </c>
      <c r="AS1017" s="45" t="str">
        <f>IF(ISERROR(AR1017),"",IF(AP1017=AP1016+1,AS1016*(1+'Retirement Calculator'!$B$67),AS1016))</f>
        <v/>
      </c>
      <c r="AT1017" s="43" t="e">
        <f>IF(ISERROR(AS1017),"",FV((1+'Retirement Calculator'!$B$57)^(1/12)-1,AR1017,-AS1017,,0))</f>
        <v>#N/A</v>
      </c>
      <c r="AU1017" s="47" t="e">
        <f>SUM($AJ$5:AS1017)</f>
        <v>#N/A</v>
      </c>
      <c r="AW1017" s="43" t="str">
        <f>IF(I1017="","",SUM($I$5:I1017))</f>
        <v/>
      </c>
      <c r="AY1017" s="43" t="str">
        <f t="shared" si="310"/>
        <v/>
      </c>
      <c r="AZ1017" s="43" t="e">
        <f t="shared" si="311"/>
        <v>#N/A</v>
      </c>
      <c r="BA1017" s="43" t="e">
        <f>IF(BA1016&lt;'Retirement Calculator'!$B$68,BA1016+1,NA())</f>
        <v>#N/A</v>
      </c>
      <c r="BB1017" s="45" t="str">
        <f>IF(ISERROR(BA1017),"",IF(AY1017=AY1016+1,BB1016*(1+'Retirement Calculator'!$B$67),BB1016))</f>
        <v/>
      </c>
      <c r="BC1017" s="43" t="e">
        <f>IF(ISERROR(BB1017),"",FV((1+'Retirement Calculator'!$B$58)^(1/12)-1,BA1017,-BB1017,,0))</f>
        <v>#N/A</v>
      </c>
      <c r="BD1017" s="47" t="e">
        <f>SUM($AJ$5:BB1017)</f>
        <v>#N/A</v>
      </c>
      <c r="BF1017" s="43" t="str">
        <f>IF(O1017="","",SUM($O$5:O1017))</f>
        <v/>
      </c>
      <c r="BH1017" s="43" t="str">
        <f t="shared" si="312"/>
        <v/>
      </c>
      <c r="BI1017" s="43" t="e">
        <f t="shared" si="313"/>
        <v>#N/A</v>
      </c>
      <c r="BJ1017" s="43" t="e">
        <f>IF(BJ1016&lt;'Retirement Calculator'!$B$68,BJ1016+1,NA())</f>
        <v>#N/A</v>
      </c>
      <c r="BM1017" s="43" t="str">
        <f t="shared" si="314"/>
        <v/>
      </c>
      <c r="BN1017" s="43" t="e">
        <f t="shared" si="315"/>
        <v>#N/A</v>
      </c>
      <c r="BO1017" s="43" t="e">
        <f>IF(BO1016&lt;'Retirement Calculator'!$B$68,BO1016+1,NA())</f>
        <v>#N/A</v>
      </c>
      <c r="BR1017" s="43" t="str">
        <f t="shared" si="316"/>
        <v/>
      </c>
      <c r="BS1017" s="43" t="e">
        <f t="shared" si="317"/>
        <v>#N/A</v>
      </c>
      <c r="BT1017" s="43" t="e">
        <f>IF(BT1016&lt;'Retirement Calculator'!$B$68,BT1016+1,NA())</f>
        <v>#N/A</v>
      </c>
      <c r="BW1017" s="43" t="str">
        <f t="shared" si="318"/>
        <v/>
      </c>
      <c r="BX1017" s="43" t="e">
        <f t="shared" si="319"/>
        <v>#N/A</v>
      </c>
      <c r="BY1017" s="43" t="e">
        <f>IF(BY1016&lt;'Retirement Calculator'!$B$68,BY1016+1,NA())</f>
        <v>#N/A</v>
      </c>
    </row>
    <row r="1018" spans="1:77">
      <c r="A1018" s="44"/>
      <c r="B1018" s="12" t="e">
        <f xml:space="preserve"> IF(ISERROR(F1018),NA(),AI1018)</f>
        <v>#N/A</v>
      </c>
      <c r="C1018" s="71"/>
      <c r="D1018" s="104"/>
      <c r="E1018" s="99"/>
      <c r="F1018" s="102" t="e">
        <f t="shared" si="303"/>
        <v>#N/A</v>
      </c>
      <c r="G1018" s="103" t="str">
        <f>IF(D1018="","",(D1018+G1017)*(1+((1+'Retirement Calculator'!$B$56)^(1/12)-1)))</f>
        <v/>
      </c>
      <c r="H1018" s="55" t="str">
        <f>IF(C1018="","",FV((1+'Retirement Calculator'!$B$56)^(1/12)-1,AI1018,-C1018,,0))</f>
        <v/>
      </c>
      <c r="I1018" s="71"/>
      <c r="J1018" s="99"/>
      <c r="K1018" s="99"/>
      <c r="L1018" s="102" t="e">
        <f t="shared" si="304"/>
        <v>#N/A</v>
      </c>
      <c r="M1018" s="12" t="str">
        <f>IF(I1018="","",FV((1+'Retirement Calculator'!$B$57)^(1/12)-1,AR1018,-I1018,,0))</f>
        <v/>
      </c>
      <c r="N1018" s="12" t="str">
        <f>IF(J1018="","",(J1018+N1017)*(1+((1+'Retirement Calculator'!$B$57)^(1/12)-1)))</f>
        <v/>
      </c>
      <c r="O1018" s="71"/>
      <c r="P1018" s="71"/>
      <c r="Q1018" s="99"/>
      <c r="R1018" s="69" t="e">
        <f t="shared" si="305"/>
        <v>#N/A</v>
      </c>
      <c r="S1018" s="12" t="str">
        <f>IF(O1018="","",FV((1+'Retirement Calculator'!$B$58)^(1/12)-1,BA1018,-O1018,,0))</f>
        <v/>
      </c>
      <c r="T1018" s="43" t="str">
        <f>IF(P1018="","",(P1018+T1017)*(1+((1+'Retirement Calculator'!$B$58)^(1/12)-1)))</f>
        <v/>
      </c>
      <c r="U1018" s="71"/>
      <c r="V1018" s="99"/>
      <c r="W1018" s="108" t="str">
        <f>IF(U1018="","",(U1018+W1017)*(1+((1+'Retirement Calculator'!$C$65)^(1/12)-1)))</f>
        <v/>
      </c>
      <c r="X1018" s="73">
        <f t="shared" si="300"/>
        <v>0</v>
      </c>
      <c r="Y1018" s="83" t="str">
        <f>IF(ISERROR(B1018),"",SUM($X$5:X1018))</f>
        <v/>
      </c>
      <c r="Z1018" s="73">
        <f t="shared" si="301"/>
        <v>0</v>
      </c>
      <c r="AA1018" s="83" t="str">
        <f>IF(ISERROR(B1018),"",IF(Z1018=0,NA(),SUM($Z$5:Z1018)))</f>
        <v/>
      </c>
      <c r="AB1018" s="83">
        <f t="shared" si="302"/>
        <v>0</v>
      </c>
      <c r="AC1018" s="83" t="str">
        <f>IF(ISERROR(B1018),"",IF(AB1018=0,NA(),SUM($AB$5:AB1018)))</f>
        <v/>
      </c>
      <c r="AD1018" s="68" t="str">
        <f>IF(ISERROR(AI1018),"",IF(AG1018=AG1017+1,AD1017*(1+'Retirement Calculator'!$B$6),AD1017))</f>
        <v/>
      </c>
      <c r="AE1018" s="135"/>
      <c r="AF1018" s="83" t="str">
        <f>IF(AE1018="","",NPER((1+'Retirement Calculator'!$B$15)/(1+'Retirement Calculator'!$B$14)-1,-12*AE1018,AA1018,,1))</f>
        <v/>
      </c>
      <c r="AG1018" s="129" t="str">
        <f t="shared" si="306"/>
        <v/>
      </c>
      <c r="AH1018" s="43" t="e">
        <f t="shared" si="307"/>
        <v>#N/A</v>
      </c>
      <c r="AI1018" s="43" t="e">
        <f>IF(AI1017&lt;'Retirement Calculator'!$B$68,AI1017+1,NA())</f>
        <v>#N/A</v>
      </c>
      <c r="AJ1018" s="47" t="str">
        <f>IF(ISERROR(AI1018),"",IF(AG1018=AG1017+1,AJ1017*(1+'Retirement Calculator'!$B$67),AJ1017))</f>
        <v/>
      </c>
      <c r="AK1018" s="43" t="e">
        <f>IF(ISERROR(AJ1018),"",FV((1+'Retirement Calculator'!$B$56)^(1/12)-1,AI1018,-AJ1018,,0))</f>
        <v>#N/A</v>
      </c>
      <c r="AL1018" s="47">
        <f>SUM($AJ$5:AJ1018)</f>
        <v>15743347.467671828</v>
      </c>
      <c r="AN1018" s="43" t="str">
        <f>IF(C1018="","",SUM($C$5:C1018))</f>
        <v/>
      </c>
      <c r="AP1018" s="43" t="str">
        <f t="shared" si="308"/>
        <v/>
      </c>
      <c r="AQ1018" s="43" t="e">
        <f t="shared" si="309"/>
        <v>#N/A</v>
      </c>
      <c r="AR1018" s="43" t="e">
        <f>IF(AR1017&lt;'Retirement Calculator'!$B$68,AR1017+1,NA())</f>
        <v>#N/A</v>
      </c>
      <c r="AS1018" s="45" t="str">
        <f>IF(ISERROR(AR1018),"",IF(AP1018=AP1017+1,AS1017*(1+'Retirement Calculator'!$B$67),AS1017))</f>
        <v/>
      </c>
      <c r="AT1018" s="43" t="e">
        <f>IF(ISERROR(AS1018),"",FV((1+'Retirement Calculator'!$B$57)^(1/12)-1,AR1018,-AS1018,,0))</f>
        <v>#N/A</v>
      </c>
      <c r="AU1018" s="47" t="e">
        <f>SUM($AJ$5:AS1018)</f>
        <v>#N/A</v>
      </c>
      <c r="AW1018" s="43" t="str">
        <f>IF(I1018="","",SUM($I$5:I1018))</f>
        <v/>
      </c>
      <c r="AY1018" s="43" t="str">
        <f t="shared" si="310"/>
        <v/>
      </c>
      <c r="AZ1018" s="43" t="e">
        <f t="shared" si="311"/>
        <v>#N/A</v>
      </c>
      <c r="BA1018" s="43" t="e">
        <f>IF(BA1017&lt;'Retirement Calculator'!$B$68,BA1017+1,NA())</f>
        <v>#N/A</v>
      </c>
      <c r="BB1018" s="45" t="str">
        <f>IF(ISERROR(BA1018),"",IF(AY1018=AY1017+1,BB1017*(1+'Retirement Calculator'!$B$67),BB1017))</f>
        <v/>
      </c>
      <c r="BC1018" s="43" t="e">
        <f>IF(ISERROR(BB1018),"",FV((1+'Retirement Calculator'!$B$58)^(1/12)-1,BA1018,-BB1018,,0))</f>
        <v>#N/A</v>
      </c>
      <c r="BD1018" s="47" t="e">
        <f>SUM($AJ$5:BB1018)</f>
        <v>#N/A</v>
      </c>
      <c r="BF1018" s="43" t="str">
        <f>IF(O1018="","",SUM($O$5:O1018))</f>
        <v/>
      </c>
      <c r="BH1018" s="43" t="str">
        <f t="shared" si="312"/>
        <v/>
      </c>
      <c r="BI1018" s="43" t="e">
        <f t="shared" si="313"/>
        <v>#N/A</v>
      </c>
      <c r="BJ1018" s="43" t="e">
        <f>IF(BJ1017&lt;'Retirement Calculator'!$B$68,BJ1017+1,NA())</f>
        <v>#N/A</v>
      </c>
      <c r="BM1018" s="43" t="str">
        <f t="shared" si="314"/>
        <v/>
      </c>
      <c r="BN1018" s="43" t="e">
        <f t="shared" si="315"/>
        <v>#N/A</v>
      </c>
      <c r="BO1018" s="43" t="e">
        <f>IF(BO1017&lt;'Retirement Calculator'!$B$68,BO1017+1,NA())</f>
        <v>#N/A</v>
      </c>
      <c r="BR1018" s="43" t="str">
        <f t="shared" si="316"/>
        <v/>
      </c>
      <c r="BS1018" s="43" t="e">
        <f t="shared" si="317"/>
        <v>#N/A</v>
      </c>
      <c r="BT1018" s="43" t="e">
        <f>IF(BT1017&lt;'Retirement Calculator'!$B$68,BT1017+1,NA())</f>
        <v>#N/A</v>
      </c>
      <c r="BW1018" s="43" t="str">
        <f t="shared" si="318"/>
        <v/>
      </c>
      <c r="BX1018" s="43" t="e">
        <f t="shared" si="319"/>
        <v>#N/A</v>
      </c>
      <c r="BY1018" s="43" t="e">
        <f>IF(BY1017&lt;'Retirement Calculator'!$B$68,BY1017+1,NA())</f>
        <v>#N/A</v>
      </c>
    </row>
    <row r="1019" spans="1:77">
      <c r="A1019" s="44"/>
      <c r="B1019" s="12" t="e">
        <f xml:space="preserve"> IF(ISERROR(F1019),NA(),AI1019)</f>
        <v>#N/A</v>
      </c>
      <c r="C1019" s="71"/>
      <c r="D1019" s="104"/>
      <c r="E1019" s="99"/>
      <c r="F1019" s="102" t="e">
        <f t="shared" si="303"/>
        <v>#N/A</v>
      </c>
      <c r="G1019" s="103" t="str">
        <f>IF(D1019="","",(D1019+G1018)*(1+((1+'Retirement Calculator'!$B$56)^(1/12)-1)))</f>
        <v/>
      </c>
      <c r="H1019" s="55" t="str">
        <f>IF(C1019="","",FV((1+'Retirement Calculator'!$B$56)^(1/12)-1,AI1019,-C1019,,0))</f>
        <v/>
      </c>
      <c r="I1019" s="71"/>
      <c r="J1019" s="99"/>
      <c r="K1019" s="99"/>
      <c r="L1019" s="102" t="e">
        <f t="shared" si="304"/>
        <v>#N/A</v>
      </c>
      <c r="M1019" s="12" t="str">
        <f>IF(I1019="","",FV((1+'Retirement Calculator'!$B$57)^(1/12)-1,AR1019,-I1019,,0))</f>
        <v/>
      </c>
      <c r="N1019" s="12" t="str">
        <f>IF(J1019="","",(J1019+N1018)*(1+((1+'Retirement Calculator'!$B$57)^(1/12)-1)))</f>
        <v/>
      </c>
      <c r="O1019" s="71"/>
      <c r="P1019" s="71"/>
      <c r="Q1019" s="99"/>
      <c r="R1019" s="69" t="e">
        <f t="shared" si="305"/>
        <v>#N/A</v>
      </c>
      <c r="S1019" s="12" t="str">
        <f>IF(O1019="","",FV((1+'Retirement Calculator'!$B$58)^(1/12)-1,BA1019,-O1019,,0))</f>
        <v/>
      </c>
      <c r="T1019" s="43" t="str">
        <f>IF(P1019="","",(P1019+T1018)*(1+((1+'Retirement Calculator'!$B$58)^(1/12)-1)))</f>
        <v/>
      </c>
      <c r="U1019" s="71"/>
      <c r="V1019" s="99"/>
      <c r="W1019" s="108" t="str">
        <f>IF(U1019="","",(U1019+W1018)*(1+((1+'Retirement Calculator'!$C$65)^(1/12)-1)))</f>
        <v/>
      </c>
      <c r="X1019" s="73">
        <f t="shared" si="300"/>
        <v>0</v>
      </c>
      <c r="Y1019" s="83" t="str">
        <f>IF(ISERROR(B1019),"",SUM($X$5:X1019))</f>
        <v/>
      </c>
      <c r="Z1019" s="73">
        <f t="shared" si="301"/>
        <v>0</v>
      </c>
      <c r="AA1019" s="83" t="str">
        <f>IF(ISERROR(B1019),"",IF(Z1019=0,NA(),SUM($Z$5:Z1019)))</f>
        <v/>
      </c>
      <c r="AB1019" s="83">
        <f t="shared" si="302"/>
        <v>0</v>
      </c>
      <c r="AC1019" s="83" t="str">
        <f>IF(ISERROR(B1019),"",IF(AB1019=0,NA(),SUM($AB$5:AB1019)))</f>
        <v/>
      </c>
      <c r="AD1019" s="68" t="str">
        <f>IF(ISERROR(AI1019),"",IF(AG1019=AG1018+1,AD1018*(1+'Retirement Calculator'!$B$6),AD1018))</f>
        <v/>
      </c>
      <c r="AE1019" s="135"/>
      <c r="AF1019" s="83" t="str">
        <f>IF(AE1019="","",NPER((1+'Retirement Calculator'!$B$15)/(1+'Retirement Calculator'!$B$14)-1,-12*AE1019,AA1019,,1))</f>
        <v/>
      </c>
      <c r="AG1019" s="129" t="str">
        <f t="shared" si="306"/>
        <v/>
      </c>
      <c r="AH1019" s="43" t="e">
        <f t="shared" si="307"/>
        <v>#N/A</v>
      </c>
      <c r="AI1019" s="43" t="e">
        <f>IF(AI1018&lt;'Retirement Calculator'!$B$68,AI1018+1,NA())</f>
        <v>#N/A</v>
      </c>
      <c r="AJ1019" s="47" t="str">
        <f>IF(ISERROR(AI1019),"",IF(AG1019=AG1018+1,AJ1018*(1+'Retirement Calculator'!$B$67),AJ1018))</f>
        <v/>
      </c>
      <c r="AK1019" s="43" t="e">
        <f>IF(ISERROR(AJ1019),"",FV((1+'Retirement Calculator'!$B$56)^(1/12)-1,AI1019,-AJ1019,,0))</f>
        <v>#N/A</v>
      </c>
      <c r="AL1019" s="47">
        <f>SUM($AJ$5:AJ1019)</f>
        <v>15743347.467671828</v>
      </c>
      <c r="AN1019" s="43" t="str">
        <f>IF(C1019="","",SUM($C$5:C1019))</f>
        <v/>
      </c>
      <c r="AP1019" s="43" t="str">
        <f t="shared" si="308"/>
        <v/>
      </c>
      <c r="AQ1019" s="43" t="e">
        <f t="shared" si="309"/>
        <v>#N/A</v>
      </c>
      <c r="AR1019" s="43" t="e">
        <f>IF(AR1018&lt;'Retirement Calculator'!$B$68,AR1018+1,NA())</f>
        <v>#N/A</v>
      </c>
      <c r="AS1019" s="45" t="str">
        <f>IF(ISERROR(AR1019),"",IF(AP1019=AP1018+1,AS1018*(1+'Retirement Calculator'!$B$67),AS1018))</f>
        <v/>
      </c>
      <c r="AT1019" s="43" t="e">
        <f>IF(ISERROR(AS1019),"",FV((1+'Retirement Calculator'!$B$57)^(1/12)-1,AR1019,-AS1019,,0))</f>
        <v>#N/A</v>
      </c>
      <c r="AU1019" s="47" t="e">
        <f>SUM($AJ$5:AS1019)</f>
        <v>#N/A</v>
      </c>
      <c r="AW1019" s="43" t="str">
        <f>IF(I1019="","",SUM($I$5:I1019))</f>
        <v/>
      </c>
      <c r="AY1019" s="43" t="str">
        <f t="shared" si="310"/>
        <v/>
      </c>
      <c r="AZ1019" s="43" t="e">
        <f t="shared" si="311"/>
        <v>#N/A</v>
      </c>
      <c r="BA1019" s="43" t="e">
        <f>IF(BA1018&lt;'Retirement Calculator'!$B$68,BA1018+1,NA())</f>
        <v>#N/A</v>
      </c>
      <c r="BB1019" s="45" t="str">
        <f>IF(ISERROR(BA1019),"",IF(AY1019=AY1018+1,BB1018*(1+'Retirement Calculator'!$B$67),BB1018))</f>
        <v/>
      </c>
      <c r="BC1019" s="43" t="e">
        <f>IF(ISERROR(BB1019),"",FV((1+'Retirement Calculator'!$B$58)^(1/12)-1,BA1019,-BB1019,,0))</f>
        <v>#N/A</v>
      </c>
      <c r="BD1019" s="47" t="e">
        <f>SUM($AJ$5:BB1019)</f>
        <v>#N/A</v>
      </c>
      <c r="BF1019" s="43" t="str">
        <f>IF(O1019="","",SUM($O$5:O1019))</f>
        <v/>
      </c>
      <c r="BH1019" s="43" t="str">
        <f t="shared" si="312"/>
        <v/>
      </c>
      <c r="BI1019" s="43" t="e">
        <f t="shared" si="313"/>
        <v>#N/A</v>
      </c>
      <c r="BJ1019" s="43" t="e">
        <f>IF(BJ1018&lt;'Retirement Calculator'!$B$68,BJ1018+1,NA())</f>
        <v>#N/A</v>
      </c>
      <c r="BM1019" s="43" t="str">
        <f t="shared" si="314"/>
        <v/>
      </c>
      <c r="BN1019" s="43" t="e">
        <f t="shared" si="315"/>
        <v>#N/A</v>
      </c>
      <c r="BO1019" s="43" t="e">
        <f>IF(BO1018&lt;'Retirement Calculator'!$B$68,BO1018+1,NA())</f>
        <v>#N/A</v>
      </c>
      <c r="BR1019" s="43" t="str">
        <f t="shared" si="316"/>
        <v/>
      </c>
      <c r="BS1019" s="43" t="e">
        <f t="shared" si="317"/>
        <v>#N/A</v>
      </c>
      <c r="BT1019" s="43" t="e">
        <f>IF(BT1018&lt;'Retirement Calculator'!$B$68,BT1018+1,NA())</f>
        <v>#N/A</v>
      </c>
      <c r="BW1019" s="43" t="str">
        <f t="shared" si="318"/>
        <v/>
      </c>
      <c r="BX1019" s="43" t="e">
        <f t="shared" si="319"/>
        <v>#N/A</v>
      </c>
      <c r="BY1019" s="43" t="e">
        <f>IF(BY1018&lt;'Retirement Calculator'!$B$68,BY1018+1,NA())</f>
        <v>#N/A</v>
      </c>
    </row>
    <row r="1020" spans="1:77">
      <c r="A1020" s="44"/>
      <c r="B1020" s="12" t="e">
        <f xml:space="preserve"> IF(ISERROR(F1020),NA(),AI1020)</f>
        <v>#N/A</v>
      </c>
      <c r="C1020" s="71"/>
      <c r="D1020" s="104"/>
      <c r="E1020" s="99"/>
      <c r="F1020" s="102" t="e">
        <f t="shared" si="303"/>
        <v>#N/A</v>
      </c>
      <c r="G1020" s="103" t="str">
        <f>IF(D1020="","",(D1020+G1019)*(1+((1+'Retirement Calculator'!$B$56)^(1/12)-1)))</f>
        <v/>
      </c>
      <c r="H1020" s="55" t="str">
        <f>IF(C1020="","",FV((1+'Retirement Calculator'!$B$56)^(1/12)-1,AI1020,-C1020,,0))</f>
        <v/>
      </c>
      <c r="I1020" s="71"/>
      <c r="J1020" s="99"/>
      <c r="K1020" s="99"/>
      <c r="L1020" s="102" t="e">
        <f t="shared" si="304"/>
        <v>#N/A</v>
      </c>
      <c r="M1020" s="12" t="str">
        <f>IF(I1020="","",FV((1+'Retirement Calculator'!$B$57)^(1/12)-1,AR1020,-I1020,,0))</f>
        <v/>
      </c>
      <c r="N1020" s="12" t="str">
        <f>IF(J1020="","",(J1020+N1019)*(1+((1+'Retirement Calculator'!$B$57)^(1/12)-1)))</f>
        <v/>
      </c>
      <c r="O1020" s="71"/>
      <c r="P1020" s="71"/>
      <c r="Q1020" s="99"/>
      <c r="R1020" s="69" t="e">
        <f t="shared" si="305"/>
        <v>#N/A</v>
      </c>
      <c r="S1020" s="12" t="str">
        <f>IF(O1020="","",FV((1+'Retirement Calculator'!$B$58)^(1/12)-1,BA1020,-O1020,,0))</f>
        <v/>
      </c>
      <c r="T1020" s="43" t="str">
        <f>IF(P1020="","",(P1020+T1019)*(1+((1+'Retirement Calculator'!$B$58)^(1/12)-1)))</f>
        <v/>
      </c>
      <c r="U1020" s="71"/>
      <c r="V1020" s="99"/>
      <c r="W1020" s="108" t="str">
        <f>IF(U1020="","",(U1020+W1019)*(1+((1+'Retirement Calculator'!$C$65)^(1/12)-1)))</f>
        <v/>
      </c>
      <c r="X1020" s="73">
        <f t="shared" si="300"/>
        <v>0</v>
      </c>
      <c r="Y1020" s="83" t="str">
        <f>IF(ISERROR(B1020),"",SUM($X$5:X1020))</f>
        <v/>
      </c>
      <c r="Z1020" s="73">
        <f t="shared" si="301"/>
        <v>0</v>
      </c>
      <c r="AA1020" s="83" t="str">
        <f>IF(ISERROR(B1020),"",IF(Z1020=0,NA(),SUM($Z$5:Z1020)))</f>
        <v/>
      </c>
      <c r="AB1020" s="83">
        <f t="shared" si="302"/>
        <v>0</v>
      </c>
      <c r="AC1020" s="83" t="str">
        <f>IF(ISERROR(B1020),"",IF(AB1020=0,NA(),SUM($AB$5:AB1020)))</f>
        <v/>
      </c>
      <c r="AD1020" s="68" t="str">
        <f>IF(ISERROR(AI1020),"",IF(AG1020=AG1019+1,AD1019*(1+'Retirement Calculator'!$B$6),AD1019))</f>
        <v/>
      </c>
      <c r="AE1020" s="135"/>
      <c r="AF1020" s="83" t="str">
        <f>IF(AE1020="","",NPER((1+'Retirement Calculator'!$B$15)/(1+'Retirement Calculator'!$B$14)-1,-12*AE1020,AA1020,,1))</f>
        <v/>
      </c>
      <c r="AG1020" s="129" t="str">
        <f t="shared" si="306"/>
        <v/>
      </c>
      <c r="AH1020" s="43" t="e">
        <f t="shared" si="307"/>
        <v>#N/A</v>
      </c>
      <c r="AI1020" s="43" t="e">
        <f>IF(AI1019&lt;'Retirement Calculator'!$B$68,AI1019+1,NA())</f>
        <v>#N/A</v>
      </c>
      <c r="AJ1020" s="47" t="str">
        <f>IF(ISERROR(AI1020),"",IF(AG1020=AG1019+1,AJ1019*(1+'Retirement Calculator'!$B$67),AJ1019))</f>
        <v/>
      </c>
      <c r="AK1020" s="43" t="e">
        <f>IF(ISERROR(AJ1020),"",FV((1+'Retirement Calculator'!$B$56)^(1/12)-1,AI1020,-AJ1020,,0))</f>
        <v>#N/A</v>
      </c>
      <c r="AL1020" s="47">
        <f>SUM($AJ$5:AJ1020)</f>
        <v>15743347.467671828</v>
      </c>
      <c r="AN1020" s="43" t="str">
        <f>IF(C1020="","",SUM($C$5:C1020))</f>
        <v/>
      </c>
      <c r="AP1020" s="43" t="str">
        <f t="shared" si="308"/>
        <v/>
      </c>
      <c r="AQ1020" s="43" t="e">
        <f t="shared" si="309"/>
        <v>#N/A</v>
      </c>
      <c r="AR1020" s="43" t="e">
        <f>IF(AR1019&lt;'Retirement Calculator'!$B$68,AR1019+1,NA())</f>
        <v>#N/A</v>
      </c>
      <c r="AS1020" s="45" t="str">
        <f>IF(ISERROR(AR1020),"",IF(AP1020=AP1019+1,AS1019*(1+'Retirement Calculator'!$B$67),AS1019))</f>
        <v/>
      </c>
      <c r="AT1020" s="43" t="e">
        <f>IF(ISERROR(AS1020),"",FV((1+'Retirement Calculator'!$B$57)^(1/12)-1,AR1020,-AS1020,,0))</f>
        <v>#N/A</v>
      </c>
      <c r="AU1020" s="47" t="e">
        <f>SUM($AJ$5:AS1020)</f>
        <v>#N/A</v>
      </c>
      <c r="AW1020" s="43" t="str">
        <f>IF(I1020="","",SUM($I$5:I1020))</f>
        <v/>
      </c>
      <c r="AY1020" s="43" t="str">
        <f t="shared" si="310"/>
        <v/>
      </c>
      <c r="AZ1020" s="43" t="e">
        <f t="shared" si="311"/>
        <v>#N/A</v>
      </c>
      <c r="BA1020" s="43" t="e">
        <f>IF(BA1019&lt;'Retirement Calculator'!$B$68,BA1019+1,NA())</f>
        <v>#N/A</v>
      </c>
      <c r="BB1020" s="45" t="str">
        <f>IF(ISERROR(BA1020),"",IF(AY1020=AY1019+1,BB1019*(1+'Retirement Calculator'!$B$67),BB1019))</f>
        <v/>
      </c>
      <c r="BC1020" s="43" t="e">
        <f>IF(ISERROR(BB1020),"",FV((1+'Retirement Calculator'!$B$58)^(1/12)-1,BA1020,-BB1020,,0))</f>
        <v>#N/A</v>
      </c>
      <c r="BD1020" s="47" t="e">
        <f>SUM($AJ$5:BB1020)</f>
        <v>#N/A</v>
      </c>
      <c r="BF1020" s="43" t="str">
        <f>IF(O1020="","",SUM($O$5:O1020))</f>
        <v/>
      </c>
      <c r="BH1020" s="43" t="str">
        <f t="shared" si="312"/>
        <v/>
      </c>
      <c r="BI1020" s="43" t="e">
        <f t="shared" si="313"/>
        <v>#N/A</v>
      </c>
      <c r="BJ1020" s="43" t="e">
        <f>IF(BJ1019&lt;'Retirement Calculator'!$B$68,BJ1019+1,NA())</f>
        <v>#N/A</v>
      </c>
      <c r="BM1020" s="43" t="str">
        <f t="shared" si="314"/>
        <v/>
      </c>
      <c r="BN1020" s="43" t="e">
        <f t="shared" si="315"/>
        <v>#N/A</v>
      </c>
      <c r="BO1020" s="43" t="e">
        <f>IF(BO1019&lt;'Retirement Calculator'!$B$68,BO1019+1,NA())</f>
        <v>#N/A</v>
      </c>
      <c r="BR1020" s="43" t="str">
        <f t="shared" si="316"/>
        <v/>
      </c>
      <c r="BS1020" s="43" t="e">
        <f t="shared" si="317"/>
        <v>#N/A</v>
      </c>
      <c r="BT1020" s="43" t="e">
        <f>IF(BT1019&lt;'Retirement Calculator'!$B$68,BT1019+1,NA())</f>
        <v>#N/A</v>
      </c>
      <c r="BW1020" s="43" t="str">
        <f t="shared" si="318"/>
        <v/>
      </c>
      <c r="BX1020" s="43" t="e">
        <f t="shared" si="319"/>
        <v>#N/A</v>
      </c>
      <c r="BY1020" s="43" t="e">
        <f>IF(BY1019&lt;'Retirement Calculator'!$B$68,BY1019+1,NA())</f>
        <v>#N/A</v>
      </c>
    </row>
    <row r="1021" spans="1:77">
      <c r="A1021" s="44"/>
      <c r="B1021" s="12" t="e">
        <f xml:space="preserve"> IF(ISERROR(F1021),NA(),AI1021)</f>
        <v>#N/A</v>
      </c>
      <c r="C1021" s="71"/>
      <c r="D1021" s="104"/>
      <c r="E1021" s="99"/>
      <c r="F1021" s="102" t="e">
        <f t="shared" si="303"/>
        <v>#N/A</v>
      </c>
      <c r="G1021" s="103" t="str">
        <f>IF(D1021="","",(D1021+G1020)*(1+((1+'Retirement Calculator'!$B$56)^(1/12)-1)))</f>
        <v/>
      </c>
      <c r="H1021" s="55" t="str">
        <f>IF(C1021="","",FV((1+'Retirement Calculator'!$B$56)^(1/12)-1,AI1021,-C1021,,0))</f>
        <v/>
      </c>
      <c r="I1021" s="71"/>
      <c r="J1021" s="99"/>
      <c r="K1021" s="99"/>
      <c r="L1021" s="102" t="e">
        <f t="shared" si="304"/>
        <v>#N/A</v>
      </c>
      <c r="M1021" s="12" t="str">
        <f>IF(I1021="","",FV((1+'Retirement Calculator'!$B$57)^(1/12)-1,AR1021,-I1021,,0))</f>
        <v/>
      </c>
      <c r="N1021" s="12" t="str">
        <f>IF(J1021="","",(J1021+N1020)*(1+((1+'Retirement Calculator'!$B$57)^(1/12)-1)))</f>
        <v/>
      </c>
      <c r="O1021" s="71"/>
      <c r="P1021" s="71"/>
      <c r="Q1021" s="99"/>
      <c r="R1021" s="69" t="e">
        <f t="shared" si="305"/>
        <v>#N/A</v>
      </c>
      <c r="S1021" s="12" t="str">
        <f>IF(O1021="","",FV((1+'Retirement Calculator'!$B$58)^(1/12)-1,BA1021,-O1021,,0))</f>
        <v/>
      </c>
      <c r="T1021" s="43" t="str">
        <f>IF(P1021="","",(P1021+T1020)*(1+((1+'Retirement Calculator'!$B$58)^(1/12)-1)))</f>
        <v/>
      </c>
      <c r="U1021" s="71"/>
      <c r="V1021" s="99"/>
      <c r="W1021" s="108" t="str">
        <f>IF(U1021="","",(U1021+W1020)*(1+((1+'Retirement Calculator'!$C$65)^(1/12)-1)))</f>
        <v/>
      </c>
      <c r="X1021" s="73">
        <f t="shared" si="300"/>
        <v>0</v>
      </c>
      <c r="Y1021" s="83" t="str">
        <f>IF(ISERROR(B1021),"",SUM($X$5:X1021))</f>
        <v/>
      </c>
      <c r="Z1021" s="73">
        <f t="shared" si="301"/>
        <v>0</v>
      </c>
      <c r="AA1021" s="83" t="str">
        <f>IF(ISERROR(B1021),"",IF(Z1021=0,NA(),SUM($Z$5:Z1021)))</f>
        <v/>
      </c>
      <c r="AB1021" s="83">
        <f t="shared" si="302"/>
        <v>0</v>
      </c>
      <c r="AC1021" s="83" t="str">
        <f>IF(ISERROR(B1021),"",IF(AB1021=0,NA(),SUM($AB$5:AB1021)))</f>
        <v/>
      </c>
      <c r="AD1021" s="68" t="str">
        <f>IF(ISERROR(AI1021),"",IF(AG1021=AG1020+1,AD1020*(1+'Retirement Calculator'!$B$6),AD1020))</f>
        <v/>
      </c>
      <c r="AE1021" s="135"/>
      <c r="AF1021" s="83" t="str">
        <f>IF(AE1021="","",NPER((1+'Retirement Calculator'!$B$15)/(1+'Retirement Calculator'!$B$14)-1,-12*AE1021,AA1021,,1))</f>
        <v/>
      </c>
      <c r="AG1021" s="129" t="str">
        <f t="shared" si="306"/>
        <v/>
      </c>
      <c r="AH1021" s="43" t="e">
        <f t="shared" si="307"/>
        <v>#N/A</v>
      </c>
      <c r="AI1021" s="43" t="e">
        <f>IF(AI1020&lt;'Retirement Calculator'!$B$68,AI1020+1,NA())</f>
        <v>#N/A</v>
      </c>
      <c r="AJ1021" s="47" t="str">
        <f>IF(ISERROR(AI1021),"",IF(AG1021=AG1020+1,AJ1020*(1+'Retirement Calculator'!$B$67),AJ1020))</f>
        <v/>
      </c>
      <c r="AK1021" s="43" t="e">
        <f>IF(ISERROR(AJ1021),"",FV((1+'Retirement Calculator'!$B$56)^(1/12)-1,AI1021,-AJ1021,,0))</f>
        <v>#N/A</v>
      </c>
      <c r="AL1021" s="47">
        <f>SUM($AJ$5:AJ1021)</f>
        <v>15743347.467671828</v>
      </c>
      <c r="AN1021" s="43" t="str">
        <f>IF(C1021="","",SUM($C$5:C1021))</f>
        <v/>
      </c>
      <c r="AP1021" s="43" t="str">
        <f t="shared" si="308"/>
        <v/>
      </c>
      <c r="AQ1021" s="43" t="e">
        <f t="shared" si="309"/>
        <v>#N/A</v>
      </c>
      <c r="AR1021" s="43" t="e">
        <f>IF(AR1020&lt;'Retirement Calculator'!$B$68,AR1020+1,NA())</f>
        <v>#N/A</v>
      </c>
      <c r="AS1021" s="45" t="str">
        <f>IF(ISERROR(AR1021),"",IF(AP1021=AP1020+1,AS1020*(1+'Retirement Calculator'!$B$67),AS1020))</f>
        <v/>
      </c>
      <c r="AT1021" s="43" t="e">
        <f>IF(ISERROR(AS1021),"",FV((1+'Retirement Calculator'!$B$57)^(1/12)-1,AR1021,-AS1021,,0))</f>
        <v>#N/A</v>
      </c>
      <c r="AU1021" s="47" t="e">
        <f>SUM($AJ$5:AS1021)</f>
        <v>#N/A</v>
      </c>
      <c r="AW1021" s="43" t="str">
        <f>IF(I1021="","",SUM($I$5:I1021))</f>
        <v/>
      </c>
      <c r="AY1021" s="43" t="str">
        <f t="shared" si="310"/>
        <v/>
      </c>
      <c r="AZ1021" s="43" t="e">
        <f t="shared" si="311"/>
        <v>#N/A</v>
      </c>
      <c r="BA1021" s="43" t="e">
        <f>IF(BA1020&lt;'Retirement Calculator'!$B$68,BA1020+1,NA())</f>
        <v>#N/A</v>
      </c>
      <c r="BB1021" s="45" t="str">
        <f>IF(ISERROR(BA1021),"",IF(AY1021=AY1020+1,BB1020*(1+'Retirement Calculator'!$B$67),BB1020))</f>
        <v/>
      </c>
      <c r="BC1021" s="43" t="e">
        <f>IF(ISERROR(BB1021),"",FV((1+'Retirement Calculator'!$B$58)^(1/12)-1,BA1021,-BB1021,,0))</f>
        <v>#N/A</v>
      </c>
      <c r="BD1021" s="47" t="e">
        <f>SUM($AJ$5:BB1021)</f>
        <v>#N/A</v>
      </c>
      <c r="BF1021" s="43" t="str">
        <f>IF(O1021="","",SUM($O$5:O1021))</f>
        <v/>
      </c>
      <c r="BH1021" s="43" t="str">
        <f t="shared" si="312"/>
        <v/>
      </c>
      <c r="BI1021" s="43" t="e">
        <f t="shared" si="313"/>
        <v>#N/A</v>
      </c>
      <c r="BJ1021" s="43" t="e">
        <f>IF(BJ1020&lt;'Retirement Calculator'!$B$68,BJ1020+1,NA())</f>
        <v>#N/A</v>
      </c>
      <c r="BM1021" s="43" t="str">
        <f t="shared" si="314"/>
        <v/>
      </c>
      <c r="BN1021" s="43" t="e">
        <f t="shared" si="315"/>
        <v>#N/A</v>
      </c>
      <c r="BO1021" s="43" t="e">
        <f>IF(BO1020&lt;'Retirement Calculator'!$B$68,BO1020+1,NA())</f>
        <v>#N/A</v>
      </c>
      <c r="BR1021" s="43" t="str">
        <f t="shared" si="316"/>
        <v/>
      </c>
      <c r="BS1021" s="43" t="e">
        <f t="shared" si="317"/>
        <v>#N/A</v>
      </c>
      <c r="BT1021" s="43" t="e">
        <f>IF(BT1020&lt;'Retirement Calculator'!$B$68,BT1020+1,NA())</f>
        <v>#N/A</v>
      </c>
      <c r="BW1021" s="43" t="str">
        <f t="shared" si="318"/>
        <v/>
      </c>
      <c r="BX1021" s="43" t="e">
        <f t="shared" si="319"/>
        <v>#N/A</v>
      </c>
      <c r="BY1021" s="43" t="e">
        <f>IF(BY1020&lt;'Retirement Calculator'!$B$68,BY1020+1,NA())</f>
        <v>#N/A</v>
      </c>
    </row>
    <row r="1022" spans="1:77">
      <c r="A1022" s="44"/>
      <c r="B1022" s="12" t="e">
        <f xml:space="preserve"> IF(ISERROR(F1022),NA(),AI1022)</f>
        <v>#N/A</v>
      </c>
      <c r="C1022" s="71"/>
      <c r="D1022" s="104"/>
      <c r="E1022" s="99"/>
      <c r="F1022" s="102" t="e">
        <f t="shared" si="303"/>
        <v>#N/A</v>
      </c>
      <c r="G1022" s="103" t="str">
        <f>IF(D1022="","",(D1022+G1021)*(1+((1+'Retirement Calculator'!$B$56)^(1/12)-1)))</f>
        <v/>
      </c>
      <c r="H1022" s="55" t="str">
        <f>IF(C1022="","",FV((1+'Retirement Calculator'!$B$56)^(1/12)-1,AI1022,-C1022,,0))</f>
        <v/>
      </c>
      <c r="I1022" s="71"/>
      <c r="J1022" s="99"/>
      <c r="K1022" s="99"/>
      <c r="L1022" s="102" t="e">
        <f t="shared" si="304"/>
        <v>#N/A</v>
      </c>
      <c r="M1022" s="12" t="str">
        <f>IF(I1022="","",FV((1+'Retirement Calculator'!$B$57)^(1/12)-1,AR1022,-I1022,,0))</f>
        <v/>
      </c>
      <c r="N1022" s="12" t="str">
        <f>IF(J1022="","",(J1022+N1021)*(1+((1+'Retirement Calculator'!$B$57)^(1/12)-1)))</f>
        <v/>
      </c>
      <c r="O1022" s="71"/>
      <c r="P1022" s="71"/>
      <c r="Q1022" s="99"/>
      <c r="R1022" s="69" t="e">
        <f t="shared" si="305"/>
        <v>#N/A</v>
      </c>
      <c r="S1022" s="12" t="str">
        <f>IF(O1022="","",FV((1+'Retirement Calculator'!$B$58)^(1/12)-1,BA1022,-O1022,,0))</f>
        <v/>
      </c>
      <c r="T1022" s="43" t="str">
        <f>IF(P1022="","",(P1022+T1021)*(1+((1+'Retirement Calculator'!$B$58)^(1/12)-1)))</f>
        <v/>
      </c>
      <c r="U1022" s="71"/>
      <c r="V1022" s="99"/>
      <c r="W1022" s="108" t="str">
        <f>IF(U1022="","",(U1022+W1021)*(1+((1+'Retirement Calculator'!$C$65)^(1/12)-1)))</f>
        <v/>
      </c>
      <c r="X1022" s="73">
        <f t="shared" si="300"/>
        <v>0</v>
      </c>
      <c r="Y1022" s="83" t="str">
        <f>IF(ISERROR(B1022),"",SUM($X$5:X1022))</f>
        <v/>
      </c>
      <c r="Z1022" s="73">
        <f t="shared" si="301"/>
        <v>0</v>
      </c>
      <c r="AA1022" s="83" t="str">
        <f>IF(ISERROR(B1022),"",IF(Z1022=0,NA(),SUM($Z$5:Z1022)))</f>
        <v/>
      </c>
      <c r="AB1022" s="83">
        <f t="shared" si="302"/>
        <v>0</v>
      </c>
      <c r="AC1022" s="83" t="str">
        <f>IF(ISERROR(B1022),"",IF(AB1022=0,NA(),SUM($AB$5:AB1022)))</f>
        <v/>
      </c>
      <c r="AD1022" s="68" t="str">
        <f>IF(ISERROR(AI1022),"",IF(AG1022=AG1021+1,AD1021*(1+'Retirement Calculator'!$B$6),AD1021))</f>
        <v/>
      </c>
      <c r="AE1022" s="135"/>
      <c r="AF1022" s="83" t="str">
        <f>IF(AE1022="","",NPER((1+'Retirement Calculator'!$B$15)/(1+'Retirement Calculator'!$B$14)-1,-12*AE1022,AA1022,,1))</f>
        <v/>
      </c>
      <c r="AG1022" s="129" t="str">
        <f t="shared" si="306"/>
        <v/>
      </c>
      <c r="AH1022" s="43" t="e">
        <f t="shared" si="307"/>
        <v>#N/A</v>
      </c>
      <c r="AI1022" s="43" t="e">
        <f>IF(AI1021&lt;'Retirement Calculator'!$B$68,AI1021+1,NA())</f>
        <v>#N/A</v>
      </c>
      <c r="AJ1022" s="47" t="str">
        <f>IF(ISERROR(AI1022),"",IF(AG1022=AG1021+1,AJ1021*(1+'Retirement Calculator'!$B$67),AJ1021))</f>
        <v/>
      </c>
      <c r="AK1022" s="43" t="e">
        <f>IF(ISERROR(AJ1022),"",FV((1+'Retirement Calculator'!$B$56)^(1/12)-1,AI1022,-AJ1022,,0))</f>
        <v>#N/A</v>
      </c>
      <c r="AL1022" s="47">
        <f>SUM($AJ$5:AJ1022)</f>
        <v>15743347.467671828</v>
      </c>
      <c r="AN1022" s="43" t="str">
        <f>IF(C1022="","",SUM($C$5:C1022))</f>
        <v/>
      </c>
      <c r="AP1022" s="43" t="str">
        <f t="shared" si="308"/>
        <v/>
      </c>
      <c r="AQ1022" s="43" t="e">
        <f t="shared" si="309"/>
        <v>#N/A</v>
      </c>
      <c r="AR1022" s="43" t="e">
        <f>IF(AR1021&lt;'Retirement Calculator'!$B$68,AR1021+1,NA())</f>
        <v>#N/A</v>
      </c>
      <c r="AS1022" s="45" t="str">
        <f>IF(ISERROR(AR1022),"",IF(AP1022=AP1021+1,AS1021*(1+'Retirement Calculator'!$B$67),AS1021))</f>
        <v/>
      </c>
      <c r="AT1022" s="43" t="e">
        <f>IF(ISERROR(AS1022),"",FV((1+'Retirement Calculator'!$B$57)^(1/12)-1,AR1022,-AS1022,,0))</f>
        <v>#N/A</v>
      </c>
      <c r="AU1022" s="47" t="e">
        <f>SUM($AJ$5:AS1022)</f>
        <v>#N/A</v>
      </c>
      <c r="AW1022" s="43" t="str">
        <f>IF(I1022="","",SUM($I$5:I1022))</f>
        <v/>
      </c>
      <c r="AY1022" s="43" t="str">
        <f t="shared" si="310"/>
        <v/>
      </c>
      <c r="AZ1022" s="43" t="e">
        <f t="shared" si="311"/>
        <v>#N/A</v>
      </c>
      <c r="BA1022" s="43" t="e">
        <f>IF(BA1021&lt;'Retirement Calculator'!$B$68,BA1021+1,NA())</f>
        <v>#N/A</v>
      </c>
      <c r="BB1022" s="45" t="str">
        <f>IF(ISERROR(BA1022),"",IF(AY1022=AY1021+1,BB1021*(1+'Retirement Calculator'!$B$67),BB1021))</f>
        <v/>
      </c>
      <c r="BC1022" s="43" t="e">
        <f>IF(ISERROR(BB1022),"",FV((1+'Retirement Calculator'!$B$58)^(1/12)-1,BA1022,-BB1022,,0))</f>
        <v>#N/A</v>
      </c>
      <c r="BD1022" s="47" t="e">
        <f>SUM($AJ$5:BB1022)</f>
        <v>#N/A</v>
      </c>
      <c r="BF1022" s="43" t="str">
        <f>IF(O1022="","",SUM($O$5:O1022))</f>
        <v/>
      </c>
      <c r="BH1022" s="43" t="str">
        <f t="shared" si="312"/>
        <v/>
      </c>
      <c r="BI1022" s="43" t="e">
        <f t="shared" si="313"/>
        <v>#N/A</v>
      </c>
      <c r="BJ1022" s="43" t="e">
        <f>IF(BJ1021&lt;'Retirement Calculator'!$B$68,BJ1021+1,NA())</f>
        <v>#N/A</v>
      </c>
      <c r="BM1022" s="43" t="str">
        <f t="shared" si="314"/>
        <v/>
      </c>
      <c r="BN1022" s="43" t="e">
        <f t="shared" si="315"/>
        <v>#N/A</v>
      </c>
      <c r="BO1022" s="43" t="e">
        <f>IF(BO1021&lt;'Retirement Calculator'!$B$68,BO1021+1,NA())</f>
        <v>#N/A</v>
      </c>
      <c r="BR1022" s="43" t="str">
        <f t="shared" si="316"/>
        <v/>
      </c>
      <c r="BS1022" s="43" t="e">
        <f t="shared" si="317"/>
        <v>#N/A</v>
      </c>
      <c r="BT1022" s="43" t="e">
        <f>IF(BT1021&lt;'Retirement Calculator'!$B$68,BT1021+1,NA())</f>
        <v>#N/A</v>
      </c>
      <c r="BW1022" s="43" t="str">
        <f t="shared" si="318"/>
        <v/>
      </c>
      <c r="BX1022" s="43" t="e">
        <f t="shared" si="319"/>
        <v>#N/A</v>
      </c>
      <c r="BY1022" s="43" t="e">
        <f>IF(BY1021&lt;'Retirement Calculator'!$B$68,BY1021+1,NA())</f>
        <v>#N/A</v>
      </c>
    </row>
    <row r="1023" spans="1:77">
      <c r="A1023" s="44"/>
      <c r="B1023" s="12" t="e">
        <f xml:space="preserve"> IF(ISERROR(F1023),NA(),AI1023)</f>
        <v>#N/A</v>
      </c>
      <c r="C1023" s="71"/>
      <c r="D1023" s="104"/>
      <c r="E1023" s="99"/>
      <c r="F1023" s="102" t="e">
        <f t="shared" si="303"/>
        <v>#N/A</v>
      </c>
      <c r="G1023" s="103" t="str">
        <f>IF(D1023="","",(D1023+G1022)*(1+((1+'Retirement Calculator'!$B$56)^(1/12)-1)))</f>
        <v/>
      </c>
      <c r="H1023" s="55" t="str">
        <f>IF(C1023="","",FV((1+'Retirement Calculator'!$B$56)^(1/12)-1,AI1023,-C1023,,0))</f>
        <v/>
      </c>
      <c r="I1023" s="71"/>
      <c r="J1023" s="99"/>
      <c r="K1023" s="99"/>
      <c r="L1023" s="102" t="e">
        <f t="shared" si="304"/>
        <v>#N/A</v>
      </c>
      <c r="M1023" s="12" t="str">
        <f>IF(I1023="","",FV((1+'Retirement Calculator'!$B$57)^(1/12)-1,AR1023,-I1023,,0))</f>
        <v/>
      </c>
      <c r="N1023" s="12" t="str">
        <f>IF(J1023="","",(J1023+N1022)*(1+((1+'Retirement Calculator'!$B$57)^(1/12)-1)))</f>
        <v/>
      </c>
      <c r="O1023" s="71"/>
      <c r="P1023" s="71"/>
      <c r="Q1023" s="99"/>
      <c r="R1023" s="69" t="e">
        <f t="shared" si="305"/>
        <v>#N/A</v>
      </c>
      <c r="S1023" s="12" t="str">
        <f>IF(O1023="","",FV((1+'Retirement Calculator'!$B$58)^(1/12)-1,BA1023,-O1023,,0))</f>
        <v/>
      </c>
      <c r="T1023" s="43" t="str">
        <f>IF(P1023="","",(P1023+T1022)*(1+((1+'Retirement Calculator'!$B$58)^(1/12)-1)))</f>
        <v/>
      </c>
      <c r="U1023" s="71"/>
      <c r="V1023" s="99"/>
      <c r="W1023" s="108" t="str">
        <f>IF(U1023="","",(U1023+W1022)*(1+((1+'Retirement Calculator'!$C$65)^(1/12)-1)))</f>
        <v/>
      </c>
      <c r="X1023" s="73">
        <f t="shared" si="300"/>
        <v>0</v>
      </c>
      <c r="Y1023" s="83" t="str">
        <f>IF(ISERROR(B1023),"",SUM($X$5:X1023))</f>
        <v/>
      </c>
      <c r="Z1023" s="73">
        <f t="shared" si="301"/>
        <v>0</v>
      </c>
      <c r="AA1023" s="83" t="str">
        <f>IF(ISERROR(B1023),"",IF(Z1023=0,NA(),SUM($Z$5:Z1023)))</f>
        <v/>
      </c>
      <c r="AB1023" s="83">
        <f t="shared" si="302"/>
        <v>0</v>
      </c>
      <c r="AC1023" s="83" t="str">
        <f>IF(ISERROR(B1023),"",IF(AB1023=0,NA(),SUM($AB$5:AB1023)))</f>
        <v/>
      </c>
      <c r="AD1023" s="68" t="str">
        <f>IF(ISERROR(AI1023),"",IF(AG1023=AG1022+1,AD1022*(1+'Retirement Calculator'!$B$6),AD1022))</f>
        <v/>
      </c>
      <c r="AE1023" s="135"/>
      <c r="AF1023" s="83" t="str">
        <f>IF(AE1023="","",NPER((1+'Retirement Calculator'!$B$15)/(1+'Retirement Calculator'!$B$14)-1,-12*AE1023,AA1023,,1))</f>
        <v/>
      </c>
      <c r="AG1023" s="129" t="str">
        <f t="shared" si="306"/>
        <v/>
      </c>
      <c r="AH1023" s="43" t="e">
        <f t="shared" si="307"/>
        <v>#N/A</v>
      </c>
      <c r="AI1023" s="43" t="e">
        <f>IF(AI1022&lt;'Retirement Calculator'!$B$68,AI1022+1,NA())</f>
        <v>#N/A</v>
      </c>
      <c r="AJ1023" s="47" t="str">
        <f>IF(ISERROR(AI1023),"",IF(AG1023=AG1022+1,AJ1022*(1+'Retirement Calculator'!$B$67),AJ1022))</f>
        <v/>
      </c>
      <c r="AK1023" s="43" t="e">
        <f>IF(ISERROR(AJ1023),"",FV((1+'Retirement Calculator'!$B$56)^(1/12)-1,AI1023,-AJ1023,,0))</f>
        <v>#N/A</v>
      </c>
      <c r="AL1023" s="47">
        <f>SUM($AJ$5:AJ1023)</f>
        <v>15743347.467671828</v>
      </c>
      <c r="AN1023" s="43" t="str">
        <f>IF(C1023="","",SUM($C$5:C1023))</f>
        <v/>
      </c>
      <c r="AP1023" s="43" t="str">
        <f t="shared" si="308"/>
        <v/>
      </c>
      <c r="AQ1023" s="43" t="e">
        <f t="shared" si="309"/>
        <v>#N/A</v>
      </c>
      <c r="AR1023" s="43" t="e">
        <f>IF(AR1022&lt;'Retirement Calculator'!$B$68,AR1022+1,NA())</f>
        <v>#N/A</v>
      </c>
      <c r="AS1023" s="45" t="str">
        <f>IF(ISERROR(AR1023),"",IF(AP1023=AP1022+1,AS1022*(1+'Retirement Calculator'!$B$67),AS1022))</f>
        <v/>
      </c>
      <c r="AT1023" s="43" t="e">
        <f>IF(ISERROR(AS1023),"",FV((1+'Retirement Calculator'!$B$57)^(1/12)-1,AR1023,-AS1023,,0))</f>
        <v>#N/A</v>
      </c>
      <c r="AU1023" s="47" t="e">
        <f>SUM($AJ$5:AS1023)</f>
        <v>#N/A</v>
      </c>
      <c r="AW1023" s="43" t="str">
        <f>IF(I1023="","",SUM($I$5:I1023))</f>
        <v/>
      </c>
      <c r="AY1023" s="43" t="str">
        <f t="shared" si="310"/>
        <v/>
      </c>
      <c r="AZ1023" s="43" t="e">
        <f t="shared" si="311"/>
        <v>#N/A</v>
      </c>
      <c r="BA1023" s="43" t="e">
        <f>IF(BA1022&lt;'Retirement Calculator'!$B$68,BA1022+1,NA())</f>
        <v>#N/A</v>
      </c>
      <c r="BB1023" s="45" t="str">
        <f>IF(ISERROR(BA1023),"",IF(AY1023=AY1022+1,BB1022*(1+'Retirement Calculator'!$B$67),BB1022))</f>
        <v/>
      </c>
      <c r="BC1023" s="43" t="e">
        <f>IF(ISERROR(BB1023),"",FV((1+'Retirement Calculator'!$B$58)^(1/12)-1,BA1023,-BB1023,,0))</f>
        <v>#N/A</v>
      </c>
      <c r="BD1023" s="47" t="e">
        <f>SUM($AJ$5:BB1023)</f>
        <v>#N/A</v>
      </c>
      <c r="BF1023" s="43" t="str">
        <f>IF(O1023="","",SUM($O$5:O1023))</f>
        <v/>
      </c>
      <c r="BH1023" s="43" t="str">
        <f t="shared" si="312"/>
        <v/>
      </c>
      <c r="BI1023" s="43" t="e">
        <f t="shared" si="313"/>
        <v>#N/A</v>
      </c>
      <c r="BJ1023" s="43" t="e">
        <f>IF(BJ1022&lt;'Retirement Calculator'!$B$68,BJ1022+1,NA())</f>
        <v>#N/A</v>
      </c>
      <c r="BM1023" s="43" t="str">
        <f t="shared" si="314"/>
        <v/>
      </c>
      <c r="BN1023" s="43" t="e">
        <f t="shared" si="315"/>
        <v>#N/A</v>
      </c>
      <c r="BO1023" s="43" t="e">
        <f>IF(BO1022&lt;'Retirement Calculator'!$B$68,BO1022+1,NA())</f>
        <v>#N/A</v>
      </c>
      <c r="BR1023" s="43" t="str">
        <f t="shared" si="316"/>
        <v/>
      </c>
      <c r="BS1023" s="43" t="e">
        <f t="shared" si="317"/>
        <v>#N/A</v>
      </c>
      <c r="BT1023" s="43" t="e">
        <f>IF(BT1022&lt;'Retirement Calculator'!$B$68,BT1022+1,NA())</f>
        <v>#N/A</v>
      </c>
      <c r="BW1023" s="43" t="str">
        <f t="shared" si="318"/>
        <v/>
      </c>
      <c r="BX1023" s="43" t="e">
        <f t="shared" si="319"/>
        <v>#N/A</v>
      </c>
      <c r="BY1023" s="43" t="e">
        <f>IF(BY1022&lt;'Retirement Calculator'!$B$68,BY1022+1,NA())</f>
        <v>#N/A</v>
      </c>
    </row>
    <row r="1024" spans="1:77">
      <c r="A1024" s="44"/>
      <c r="B1024" s="12" t="e">
        <f xml:space="preserve"> IF(ISERROR(F1024),NA(),AI1024)</f>
        <v>#N/A</v>
      </c>
      <c r="C1024" s="71"/>
      <c r="D1024" s="104"/>
      <c r="E1024" s="99"/>
      <c r="F1024" s="102" t="e">
        <f t="shared" si="303"/>
        <v>#N/A</v>
      </c>
      <c r="G1024" s="103" t="str">
        <f>IF(D1024="","",(D1024+G1023)*(1+((1+'Retirement Calculator'!$B$56)^(1/12)-1)))</f>
        <v/>
      </c>
      <c r="H1024" s="55" t="str">
        <f>IF(C1024="","",FV((1+'Retirement Calculator'!$B$56)^(1/12)-1,AI1024,-C1024,,0))</f>
        <v/>
      </c>
      <c r="I1024" s="71"/>
      <c r="J1024" s="99"/>
      <c r="K1024" s="99"/>
      <c r="L1024" s="102" t="e">
        <f t="shared" si="304"/>
        <v>#N/A</v>
      </c>
      <c r="M1024" s="12" t="str">
        <f>IF(I1024="","",FV((1+'Retirement Calculator'!$B$57)^(1/12)-1,AR1024,-I1024,,0))</f>
        <v/>
      </c>
      <c r="N1024" s="12" t="str">
        <f>IF(J1024="","",(J1024+N1023)*(1+((1+'Retirement Calculator'!$B$57)^(1/12)-1)))</f>
        <v/>
      </c>
      <c r="O1024" s="71"/>
      <c r="P1024" s="71"/>
      <c r="Q1024" s="99"/>
      <c r="R1024" s="69" t="e">
        <f t="shared" si="305"/>
        <v>#N/A</v>
      </c>
      <c r="S1024" s="12" t="str">
        <f>IF(O1024="","",FV((1+'Retirement Calculator'!$B$58)^(1/12)-1,BA1024,-O1024,,0))</f>
        <v/>
      </c>
      <c r="T1024" s="43" t="str">
        <f>IF(P1024="","",(P1024+T1023)*(1+((1+'Retirement Calculator'!$B$58)^(1/12)-1)))</f>
        <v/>
      </c>
      <c r="U1024" s="71"/>
      <c r="V1024" s="99"/>
      <c r="W1024" s="108" t="str">
        <f>IF(U1024="","",(U1024+W1023)*(1+((1+'Retirement Calculator'!$C$65)^(1/12)-1)))</f>
        <v/>
      </c>
      <c r="X1024" s="73">
        <f t="shared" si="300"/>
        <v>0</v>
      </c>
      <c r="Y1024" s="83" t="str">
        <f>IF(ISERROR(B1024),"",SUM($X$5:X1024))</f>
        <v/>
      </c>
      <c r="Z1024" s="73">
        <f t="shared" si="301"/>
        <v>0</v>
      </c>
      <c r="AA1024" s="83" t="str">
        <f>IF(ISERROR(B1024),"",IF(Z1024=0,NA(),SUM($Z$5:Z1024)))</f>
        <v/>
      </c>
      <c r="AB1024" s="83">
        <f t="shared" si="302"/>
        <v>0</v>
      </c>
      <c r="AC1024" s="83" t="str">
        <f>IF(ISERROR(B1024),"",IF(AB1024=0,NA(),SUM($AB$5:AB1024)))</f>
        <v/>
      </c>
      <c r="AD1024" s="68" t="str">
        <f>IF(ISERROR(AI1024),"",IF(AG1024=AG1023+1,AD1023*(1+'Retirement Calculator'!$B$6),AD1023))</f>
        <v/>
      </c>
      <c r="AE1024" s="135"/>
      <c r="AF1024" s="83" t="str">
        <f>IF(AE1024="","",NPER((1+'Retirement Calculator'!$B$15)/(1+'Retirement Calculator'!$B$14)-1,-12*AE1024,AA1024,,1))</f>
        <v/>
      </c>
      <c r="AG1024" s="129" t="str">
        <f t="shared" si="306"/>
        <v/>
      </c>
      <c r="AH1024" s="43" t="e">
        <f t="shared" si="307"/>
        <v>#N/A</v>
      </c>
      <c r="AI1024" s="43" t="e">
        <f>IF(AI1023&lt;'Retirement Calculator'!$B$68,AI1023+1,NA())</f>
        <v>#N/A</v>
      </c>
      <c r="AJ1024" s="47" t="str">
        <f>IF(ISERROR(AI1024),"",IF(AG1024=AG1023+1,AJ1023*(1+'Retirement Calculator'!$B$67),AJ1023))</f>
        <v/>
      </c>
      <c r="AK1024" s="43" t="e">
        <f>IF(ISERROR(AJ1024),"",FV((1+'Retirement Calculator'!$B$56)^(1/12)-1,AI1024,-AJ1024,,0))</f>
        <v>#N/A</v>
      </c>
      <c r="AL1024" s="47">
        <f>SUM($AJ$5:AJ1024)</f>
        <v>15743347.467671828</v>
      </c>
      <c r="AN1024" s="43" t="str">
        <f>IF(C1024="","",SUM($C$5:C1024))</f>
        <v/>
      </c>
      <c r="AP1024" s="43" t="str">
        <f t="shared" si="308"/>
        <v/>
      </c>
      <c r="AQ1024" s="43" t="e">
        <f t="shared" si="309"/>
        <v>#N/A</v>
      </c>
      <c r="AR1024" s="43" t="e">
        <f>IF(AR1023&lt;'Retirement Calculator'!$B$68,AR1023+1,NA())</f>
        <v>#N/A</v>
      </c>
      <c r="AS1024" s="45" t="str">
        <f>IF(ISERROR(AR1024),"",IF(AP1024=AP1023+1,AS1023*(1+'Retirement Calculator'!$B$67),AS1023))</f>
        <v/>
      </c>
      <c r="AT1024" s="43" t="e">
        <f>IF(ISERROR(AS1024),"",FV((1+'Retirement Calculator'!$B$57)^(1/12)-1,AR1024,-AS1024,,0))</f>
        <v>#N/A</v>
      </c>
      <c r="AU1024" s="47" t="e">
        <f>SUM($AJ$5:AS1024)</f>
        <v>#N/A</v>
      </c>
      <c r="AW1024" s="43" t="str">
        <f>IF(I1024="","",SUM($I$5:I1024))</f>
        <v/>
      </c>
      <c r="AY1024" s="43" t="str">
        <f t="shared" si="310"/>
        <v/>
      </c>
      <c r="AZ1024" s="43" t="e">
        <f t="shared" si="311"/>
        <v>#N/A</v>
      </c>
      <c r="BA1024" s="43" t="e">
        <f>IF(BA1023&lt;'Retirement Calculator'!$B$68,BA1023+1,NA())</f>
        <v>#N/A</v>
      </c>
      <c r="BB1024" s="45" t="str">
        <f>IF(ISERROR(BA1024),"",IF(AY1024=AY1023+1,BB1023*(1+'Retirement Calculator'!$B$67),BB1023))</f>
        <v/>
      </c>
      <c r="BC1024" s="43" t="e">
        <f>IF(ISERROR(BB1024),"",FV((1+'Retirement Calculator'!$B$58)^(1/12)-1,BA1024,-BB1024,,0))</f>
        <v>#N/A</v>
      </c>
      <c r="BD1024" s="47" t="e">
        <f>SUM($AJ$5:BB1024)</f>
        <v>#N/A</v>
      </c>
      <c r="BF1024" s="43" t="str">
        <f>IF(O1024="","",SUM($O$5:O1024))</f>
        <v/>
      </c>
      <c r="BH1024" s="43" t="str">
        <f t="shared" si="312"/>
        <v/>
      </c>
      <c r="BI1024" s="43" t="e">
        <f t="shared" si="313"/>
        <v>#N/A</v>
      </c>
      <c r="BJ1024" s="43" t="e">
        <f>IF(BJ1023&lt;'Retirement Calculator'!$B$68,BJ1023+1,NA())</f>
        <v>#N/A</v>
      </c>
      <c r="BM1024" s="43" t="str">
        <f t="shared" si="314"/>
        <v/>
      </c>
      <c r="BN1024" s="43" t="e">
        <f t="shared" si="315"/>
        <v>#N/A</v>
      </c>
      <c r="BO1024" s="43" t="e">
        <f>IF(BO1023&lt;'Retirement Calculator'!$B$68,BO1023+1,NA())</f>
        <v>#N/A</v>
      </c>
      <c r="BR1024" s="43" t="str">
        <f t="shared" si="316"/>
        <v/>
      </c>
      <c r="BS1024" s="43" t="e">
        <f t="shared" si="317"/>
        <v>#N/A</v>
      </c>
      <c r="BT1024" s="43" t="e">
        <f>IF(BT1023&lt;'Retirement Calculator'!$B$68,BT1023+1,NA())</f>
        <v>#N/A</v>
      </c>
      <c r="BW1024" s="43" t="str">
        <f t="shared" si="318"/>
        <v/>
      </c>
      <c r="BX1024" s="43" t="e">
        <f t="shared" si="319"/>
        <v>#N/A</v>
      </c>
      <c r="BY1024" s="43" t="e">
        <f>IF(BY1023&lt;'Retirement Calculator'!$B$68,BY1023+1,NA())</f>
        <v>#N/A</v>
      </c>
    </row>
    <row r="1025" spans="1:77">
      <c r="A1025" s="44"/>
      <c r="B1025" s="12" t="e">
        <f xml:space="preserve"> IF(ISERROR(F1025),NA(),AI1025)</f>
        <v>#N/A</v>
      </c>
      <c r="C1025" s="71"/>
      <c r="D1025" s="104"/>
      <c r="E1025" s="99"/>
      <c r="F1025" s="102" t="e">
        <f t="shared" si="303"/>
        <v>#N/A</v>
      </c>
      <c r="G1025" s="103" t="str">
        <f>IF(D1025="","",(D1025+G1024)*(1+((1+'Retirement Calculator'!$B$56)^(1/12)-1)))</f>
        <v/>
      </c>
      <c r="H1025" s="55" t="str">
        <f>IF(C1025="","",FV((1+'Retirement Calculator'!$B$56)^(1/12)-1,AI1025,-C1025,,0))</f>
        <v/>
      </c>
      <c r="I1025" s="71"/>
      <c r="J1025" s="99"/>
      <c r="K1025" s="99"/>
      <c r="L1025" s="102" t="e">
        <f t="shared" si="304"/>
        <v>#N/A</v>
      </c>
      <c r="M1025" s="12" t="str">
        <f>IF(I1025="","",FV((1+'Retirement Calculator'!$B$57)^(1/12)-1,AR1025,-I1025,,0))</f>
        <v/>
      </c>
      <c r="N1025" s="12" t="str">
        <f>IF(J1025="","",(J1025+N1024)*(1+((1+'Retirement Calculator'!$B$57)^(1/12)-1)))</f>
        <v/>
      </c>
      <c r="O1025" s="71"/>
      <c r="P1025" s="71"/>
      <c r="Q1025" s="99"/>
      <c r="R1025" s="69" t="e">
        <f t="shared" si="305"/>
        <v>#N/A</v>
      </c>
      <c r="S1025" s="12" t="str">
        <f>IF(O1025="","",FV((1+'Retirement Calculator'!$B$58)^(1/12)-1,BA1025,-O1025,,0))</f>
        <v/>
      </c>
      <c r="T1025" s="43" t="str">
        <f>IF(P1025="","",(P1025+T1024)*(1+((1+'Retirement Calculator'!$B$58)^(1/12)-1)))</f>
        <v/>
      </c>
      <c r="U1025" s="71"/>
      <c r="V1025" s="99"/>
      <c r="W1025" s="108" t="str">
        <f>IF(U1025="","",(U1025+W1024)*(1+((1+'Retirement Calculator'!$C$65)^(1/12)-1)))</f>
        <v/>
      </c>
      <c r="X1025" s="73">
        <f t="shared" si="300"/>
        <v>0</v>
      </c>
      <c r="Y1025" s="83" t="str">
        <f>IF(ISERROR(B1025),"",SUM($X$5:X1025))</f>
        <v/>
      </c>
      <c r="Z1025" s="73">
        <f t="shared" si="301"/>
        <v>0</v>
      </c>
      <c r="AA1025" s="83" t="str">
        <f>IF(ISERROR(B1025),"",IF(Z1025=0,NA(),SUM($Z$5:Z1025)))</f>
        <v/>
      </c>
      <c r="AB1025" s="83">
        <f t="shared" si="302"/>
        <v>0</v>
      </c>
      <c r="AC1025" s="83" t="str">
        <f>IF(ISERROR(B1025),"",IF(AB1025=0,NA(),SUM($AB$5:AB1025)))</f>
        <v/>
      </c>
      <c r="AD1025" s="68" t="str">
        <f>IF(ISERROR(AI1025),"",IF(AG1025=AG1024+1,AD1024*(1+'Retirement Calculator'!$B$6),AD1024))</f>
        <v/>
      </c>
      <c r="AE1025" s="135"/>
      <c r="AF1025" s="83" t="str">
        <f>IF(AE1025="","",NPER((1+'Retirement Calculator'!$B$15)/(1+'Retirement Calculator'!$B$14)-1,-12*AE1025,AA1025,,1))</f>
        <v/>
      </c>
      <c r="AG1025" s="129" t="str">
        <f t="shared" si="306"/>
        <v/>
      </c>
      <c r="AH1025" s="43" t="e">
        <f t="shared" si="307"/>
        <v>#N/A</v>
      </c>
      <c r="AI1025" s="43" t="e">
        <f>IF(AI1024&lt;'Retirement Calculator'!$B$68,AI1024+1,NA())</f>
        <v>#N/A</v>
      </c>
      <c r="AJ1025" s="47" t="str">
        <f>IF(ISERROR(AI1025),"",IF(AG1025=AG1024+1,AJ1024*(1+'Retirement Calculator'!$B$67),AJ1024))</f>
        <v/>
      </c>
      <c r="AK1025" s="43" t="e">
        <f>IF(ISERROR(AJ1025),"",FV((1+'Retirement Calculator'!$B$56)^(1/12)-1,AI1025,-AJ1025,,0))</f>
        <v>#N/A</v>
      </c>
      <c r="AL1025" s="47">
        <f>SUM($AJ$5:AJ1025)</f>
        <v>15743347.467671828</v>
      </c>
      <c r="AN1025" s="43" t="str">
        <f>IF(C1025="","",SUM($C$5:C1025))</f>
        <v/>
      </c>
      <c r="AP1025" s="43" t="str">
        <f t="shared" si="308"/>
        <v/>
      </c>
      <c r="AQ1025" s="43" t="e">
        <f t="shared" si="309"/>
        <v>#N/A</v>
      </c>
      <c r="AR1025" s="43" t="e">
        <f>IF(AR1024&lt;'Retirement Calculator'!$B$68,AR1024+1,NA())</f>
        <v>#N/A</v>
      </c>
      <c r="AS1025" s="45" t="str">
        <f>IF(ISERROR(AR1025),"",IF(AP1025=AP1024+1,AS1024*(1+'Retirement Calculator'!$B$67),AS1024))</f>
        <v/>
      </c>
      <c r="AT1025" s="43" t="e">
        <f>IF(ISERROR(AS1025),"",FV((1+'Retirement Calculator'!$B$57)^(1/12)-1,AR1025,-AS1025,,0))</f>
        <v>#N/A</v>
      </c>
      <c r="AU1025" s="47" t="e">
        <f>SUM($AJ$5:AS1025)</f>
        <v>#N/A</v>
      </c>
      <c r="AW1025" s="43" t="str">
        <f>IF(I1025="","",SUM($I$5:I1025))</f>
        <v/>
      </c>
      <c r="AY1025" s="43" t="str">
        <f t="shared" si="310"/>
        <v/>
      </c>
      <c r="AZ1025" s="43" t="e">
        <f t="shared" si="311"/>
        <v>#N/A</v>
      </c>
      <c r="BA1025" s="43" t="e">
        <f>IF(BA1024&lt;'Retirement Calculator'!$B$68,BA1024+1,NA())</f>
        <v>#N/A</v>
      </c>
      <c r="BB1025" s="45" t="str">
        <f>IF(ISERROR(BA1025),"",IF(AY1025=AY1024+1,BB1024*(1+'Retirement Calculator'!$B$67),BB1024))</f>
        <v/>
      </c>
      <c r="BC1025" s="43" t="e">
        <f>IF(ISERROR(BB1025),"",FV((1+'Retirement Calculator'!$B$58)^(1/12)-1,BA1025,-BB1025,,0))</f>
        <v>#N/A</v>
      </c>
      <c r="BD1025" s="47" t="e">
        <f>SUM($AJ$5:BB1025)</f>
        <v>#N/A</v>
      </c>
      <c r="BF1025" s="43" t="str">
        <f>IF(O1025="","",SUM($O$5:O1025))</f>
        <v/>
      </c>
      <c r="BH1025" s="43" t="str">
        <f t="shared" si="312"/>
        <v/>
      </c>
      <c r="BI1025" s="43" t="e">
        <f t="shared" si="313"/>
        <v>#N/A</v>
      </c>
      <c r="BJ1025" s="43" t="e">
        <f>IF(BJ1024&lt;'Retirement Calculator'!$B$68,BJ1024+1,NA())</f>
        <v>#N/A</v>
      </c>
      <c r="BM1025" s="43" t="str">
        <f t="shared" si="314"/>
        <v/>
      </c>
      <c r="BN1025" s="43" t="e">
        <f t="shared" si="315"/>
        <v>#N/A</v>
      </c>
      <c r="BO1025" s="43" t="e">
        <f>IF(BO1024&lt;'Retirement Calculator'!$B$68,BO1024+1,NA())</f>
        <v>#N/A</v>
      </c>
      <c r="BR1025" s="43" t="str">
        <f t="shared" si="316"/>
        <v/>
      </c>
      <c r="BS1025" s="43" t="e">
        <f t="shared" si="317"/>
        <v>#N/A</v>
      </c>
      <c r="BT1025" s="43" t="e">
        <f>IF(BT1024&lt;'Retirement Calculator'!$B$68,BT1024+1,NA())</f>
        <v>#N/A</v>
      </c>
      <c r="BW1025" s="43" t="str">
        <f t="shared" si="318"/>
        <v/>
      </c>
      <c r="BX1025" s="43" t="e">
        <f t="shared" si="319"/>
        <v>#N/A</v>
      </c>
      <c r="BY1025" s="43" t="e">
        <f>IF(BY1024&lt;'Retirement Calculator'!$B$68,BY1024+1,NA())</f>
        <v>#N/A</v>
      </c>
    </row>
    <row r="1026" spans="1:77">
      <c r="A1026" s="44"/>
      <c r="B1026" s="12" t="e">
        <f xml:space="preserve"> IF(ISERROR(F1026),NA(),AI1026)</f>
        <v>#N/A</v>
      </c>
      <c r="C1026" s="71"/>
      <c r="D1026" s="104"/>
      <c r="E1026" s="99"/>
      <c r="F1026" s="102" t="e">
        <f t="shared" si="303"/>
        <v>#N/A</v>
      </c>
      <c r="G1026" s="103" t="str">
        <f>IF(D1026="","",(D1026+G1025)*(1+((1+'Retirement Calculator'!$B$56)^(1/12)-1)))</f>
        <v/>
      </c>
      <c r="H1026" s="55" t="str">
        <f>IF(C1026="","",FV((1+'Retirement Calculator'!$B$56)^(1/12)-1,AI1026,-C1026,,0))</f>
        <v/>
      </c>
      <c r="I1026" s="71"/>
      <c r="J1026" s="99"/>
      <c r="K1026" s="99"/>
      <c r="L1026" s="102" t="e">
        <f t="shared" si="304"/>
        <v>#N/A</v>
      </c>
      <c r="M1026" s="12" t="str">
        <f>IF(I1026="","",FV((1+'Retirement Calculator'!$B$57)^(1/12)-1,AR1026,-I1026,,0))</f>
        <v/>
      </c>
      <c r="N1026" s="12" t="str">
        <f>IF(J1026="","",(J1026+N1025)*(1+((1+'Retirement Calculator'!$B$57)^(1/12)-1)))</f>
        <v/>
      </c>
      <c r="O1026" s="71"/>
      <c r="P1026" s="71"/>
      <c r="Q1026" s="99"/>
      <c r="R1026" s="69" t="e">
        <f t="shared" si="305"/>
        <v>#N/A</v>
      </c>
      <c r="S1026" s="12" t="str">
        <f>IF(O1026="","",FV((1+'Retirement Calculator'!$B$58)^(1/12)-1,BA1026,-O1026,,0))</f>
        <v/>
      </c>
      <c r="T1026" s="43" t="str">
        <f>IF(P1026="","",(P1026+T1025)*(1+((1+'Retirement Calculator'!$B$58)^(1/12)-1)))</f>
        <v/>
      </c>
      <c r="U1026" s="71"/>
      <c r="V1026" s="99"/>
      <c r="W1026" s="108" t="str">
        <f>IF(U1026="","",(U1026+W1025)*(1+((1+'Retirement Calculator'!$C$65)^(1/12)-1)))</f>
        <v/>
      </c>
      <c r="X1026" s="73">
        <f t="shared" si="300"/>
        <v>0</v>
      </c>
      <c r="Y1026" s="83" t="str">
        <f>IF(ISERROR(B1026),"",SUM($X$5:X1026))</f>
        <v/>
      </c>
      <c r="Z1026" s="73">
        <f t="shared" si="301"/>
        <v>0</v>
      </c>
      <c r="AA1026" s="83" t="str">
        <f>IF(ISERROR(B1026),"",IF(Z1026=0,NA(),SUM($Z$5:Z1026)))</f>
        <v/>
      </c>
      <c r="AB1026" s="83">
        <f t="shared" si="302"/>
        <v>0</v>
      </c>
      <c r="AC1026" s="83" t="str">
        <f>IF(ISERROR(B1026),"",IF(AB1026=0,NA(),SUM($AB$5:AB1026)))</f>
        <v/>
      </c>
      <c r="AD1026" s="68" t="str">
        <f>IF(ISERROR(AI1026),"",IF(AG1026=AG1025+1,AD1025*(1+'Retirement Calculator'!$B$6),AD1025))</f>
        <v/>
      </c>
      <c r="AE1026" s="135"/>
      <c r="AF1026" s="83" t="str">
        <f>IF(AE1026="","",NPER((1+'Retirement Calculator'!$B$15)/(1+'Retirement Calculator'!$B$14)-1,-12*AE1026,AA1026,,1))</f>
        <v/>
      </c>
      <c r="AG1026" s="129" t="str">
        <f t="shared" si="306"/>
        <v/>
      </c>
      <c r="AH1026" s="43" t="e">
        <f t="shared" si="307"/>
        <v>#N/A</v>
      </c>
      <c r="AI1026" s="43" t="e">
        <f>IF(AI1025&lt;'Retirement Calculator'!$B$68,AI1025+1,NA())</f>
        <v>#N/A</v>
      </c>
      <c r="AJ1026" s="47" t="str">
        <f>IF(ISERROR(AI1026),"",IF(AG1026=AG1025+1,AJ1025*(1+'Retirement Calculator'!$B$67),AJ1025))</f>
        <v/>
      </c>
      <c r="AK1026" s="43" t="e">
        <f>IF(ISERROR(AJ1026),"",FV((1+'Retirement Calculator'!$B$56)^(1/12)-1,AI1026,-AJ1026,,0))</f>
        <v>#N/A</v>
      </c>
      <c r="AL1026" s="47">
        <f>SUM($AJ$5:AJ1026)</f>
        <v>15743347.467671828</v>
      </c>
      <c r="AN1026" s="43" t="str">
        <f>IF(C1026="","",SUM($C$5:C1026))</f>
        <v/>
      </c>
      <c r="AP1026" s="43" t="str">
        <f t="shared" si="308"/>
        <v/>
      </c>
      <c r="AQ1026" s="43" t="e">
        <f t="shared" si="309"/>
        <v>#N/A</v>
      </c>
      <c r="AR1026" s="43" t="e">
        <f>IF(AR1025&lt;'Retirement Calculator'!$B$68,AR1025+1,NA())</f>
        <v>#N/A</v>
      </c>
      <c r="AS1026" s="45" t="str">
        <f>IF(ISERROR(AR1026),"",IF(AP1026=AP1025+1,AS1025*(1+'Retirement Calculator'!$B$67),AS1025))</f>
        <v/>
      </c>
      <c r="AT1026" s="43" t="e">
        <f>IF(ISERROR(AS1026),"",FV((1+'Retirement Calculator'!$B$57)^(1/12)-1,AR1026,-AS1026,,0))</f>
        <v>#N/A</v>
      </c>
      <c r="AU1026" s="47" t="e">
        <f>SUM($AJ$5:AS1026)</f>
        <v>#N/A</v>
      </c>
      <c r="AW1026" s="43" t="str">
        <f>IF(I1026="","",SUM($I$5:I1026))</f>
        <v/>
      </c>
      <c r="AY1026" s="43" t="str">
        <f t="shared" si="310"/>
        <v/>
      </c>
      <c r="AZ1026" s="43" t="e">
        <f t="shared" si="311"/>
        <v>#N/A</v>
      </c>
      <c r="BA1026" s="43" t="e">
        <f>IF(BA1025&lt;'Retirement Calculator'!$B$68,BA1025+1,NA())</f>
        <v>#N/A</v>
      </c>
      <c r="BB1026" s="45" t="str">
        <f>IF(ISERROR(BA1026),"",IF(AY1026=AY1025+1,BB1025*(1+'Retirement Calculator'!$B$67),BB1025))</f>
        <v/>
      </c>
      <c r="BC1026" s="43" t="e">
        <f>IF(ISERROR(BB1026),"",FV((1+'Retirement Calculator'!$B$58)^(1/12)-1,BA1026,-BB1026,,0))</f>
        <v>#N/A</v>
      </c>
      <c r="BD1026" s="47" t="e">
        <f>SUM($AJ$5:BB1026)</f>
        <v>#N/A</v>
      </c>
      <c r="BF1026" s="43" t="str">
        <f>IF(O1026="","",SUM($O$5:O1026))</f>
        <v/>
      </c>
      <c r="BH1026" s="43" t="str">
        <f t="shared" si="312"/>
        <v/>
      </c>
      <c r="BI1026" s="43" t="e">
        <f t="shared" si="313"/>
        <v>#N/A</v>
      </c>
      <c r="BJ1026" s="43" t="e">
        <f>IF(BJ1025&lt;'Retirement Calculator'!$B$68,BJ1025+1,NA())</f>
        <v>#N/A</v>
      </c>
      <c r="BM1026" s="43" t="str">
        <f t="shared" si="314"/>
        <v/>
      </c>
      <c r="BN1026" s="43" t="e">
        <f t="shared" si="315"/>
        <v>#N/A</v>
      </c>
      <c r="BO1026" s="43" t="e">
        <f>IF(BO1025&lt;'Retirement Calculator'!$B$68,BO1025+1,NA())</f>
        <v>#N/A</v>
      </c>
      <c r="BR1026" s="43" t="str">
        <f t="shared" si="316"/>
        <v/>
      </c>
      <c r="BS1026" s="43" t="e">
        <f t="shared" si="317"/>
        <v>#N/A</v>
      </c>
      <c r="BT1026" s="43" t="e">
        <f>IF(BT1025&lt;'Retirement Calculator'!$B$68,BT1025+1,NA())</f>
        <v>#N/A</v>
      </c>
      <c r="BW1026" s="43" t="str">
        <f t="shared" si="318"/>
        <v/>
      </c>
      <c r="BX1026" s="43" t="e">
        <f t="shared" si="319"/>
        <v>#N/A</v>
      </c>
      <c r="BY1026" s="43" t="e">
        <f>IF(BY1025&lt;'Retirement Calculator'!$B$68,BY1025+1,NA())</f>
        <v>#N/A</v>
      </c>
    </row>
    <row r="1027" spans="1:77">
      <c r="A1027" s="44"/>
      <c r="B1027" s="12" t="e">
        <f xml:space="preserve"> IF(ISERROR(F1027),NA(),AI1027)</f>
        <v>#N/A</v>
      </c>
      <c r="C1027" s="71"/>
      <c r="D1027" s="104"/>
      <c r="E1027" s="99"/>
      <c r="F1027" s="102" t="e">
        <f t="shared" si="303"/>
        <v>#N/A</v>
      </c>
      <c r="G1027" s="103" t="str">
        <f>IF(D1027="","",(D1027+G1026)*(1+((1+'Retirement Calculator'!$B$56)^(1/12)-1)))</f>
        <v/>
      </c>
      <c r="H1027" s="55" t="str">
        <f>IF(C1027="","",FV((1+'Retirement Calculator'!$B$56)^(1/12)-1,AI1027,-C1027,,0))</f>
        <v/>
      </c>
      <c r="I1027" s="71"/>
      <c r="J1027" s="99"/>
      <c r="K1027" s="99"/>
      <c r="L1027" s="102" t="e">
        <f t="shared" si="304"/>
        <v>#N/A</v>
      </c>
      <c r="M1027" s="12" t="str">
        <f>IF(I1027="","",FV((1+'Retirement Calculator'!$B$57)^(1/12)-1,AR1027,-I1027,,0))</f>
        <v/>
      </c>
      <c r="N1027" s="12" t="str">
        <f>IF(J1027="","",(J1027+N1026)*(1+((1+'Retirement Calculator'!$B$57)^(1/12)-1)))</f>
        <v/>
      </c>
      <c r="O1027" s="71"/>
      <c r="P1027" s="71"/>
      <c r="Q1027" s="99"/>
      <c r="R1027" s="69" t="e">
        <f t="shared" si="305"/>
        <v>#N/A</v>
      </c>
      <c r="S1027" s="12" t="str">
        <f>IF(O1027="","",FV((1+'Retirement Calculator'!$B$58)^(1/12)-1,BA1027,-O1027,,0))</f>
        <v/>
      </c>
      <c r="T1027" s="43" t="str">
        <f>IF(P1027="","",(P1027+T1026)*(1+((1+'Retirement Calculator'!$B$58)^(1/12)-1)))</f>
        <v/>
      </c>
      <c r="U1027" s="71"/>
      <c r="V1027" s="99"/>
      <c r="W1027" s="108" t="str">
        <f>IF(U1027="","",(U1027+W1026)*(1+((1+'Retirement Calculator'!$C$65)^(1/12)-1)))</f>
        <v/>
      </c>
      <c r="X1027" s="73">
        <f t="shared" si="300"/>
        <v>0</v>
      </c>
      <c r="Y1027" s="83" t="str">
        <f>IF(ISERROR(B1027),"",SUM($X$5:X1027))</f>
        <v/>
      </c>
      <c r="Z1027" s="73">
        <f t="shared" si="301"/>
        <v>0</v>
      </c>
      <c r="AA1027" s="83" t="str">
        <f>IF(ISERROR(B1027),"",IF(Z1027=0,NA(),SUM($Z$5:Z1027)))</f>
        <v/>
      </c>
      <c r="AB1027" s="83">
        <f t="shared" si="302"/>
        <v>0</v>
      </c>
      <c r="AC1027" s="83" t="str">
        <f>IF(ISERROR(B1027),"",IF(AB1027=0,NA(),SUM($AB$5:AB1027)))</f>
        <v/>
      </c>
      <c r="AD1027" s="68" t="str">
        <f>IF(ISERROR(AI1027),"",IF(AG1027=AG1026+1,AD1026*(1+'Retirement Calculator'!$B$6),AD1026))</f>
        <v/>
      </c>
      <c r="AE1027" s="135"/>
      <c r="AF1027" s="83" t="str">
        <f>IF(AE1027="","",NPER((1+'Retirement Calculator'!$B$15)/(1+'Retirement Calculator'!$B$14)-1,-12*AE1027,AA1027,,1))</f>
        <v/>
      </c>
      <c r="AG1027" s="129" t="str">
        <f t="shared" si="306"/>
        <v/>
      </c>
      <c r="AH1027" s="43" t="e">
        <f t="shared" si="307"/>
        <v>#N/A</v>
      </c>
      <c r="AI1027" s="43" t="e">
        <f>IF(AI1026&lt;'Retirement Calculator'!$B$68,AI1026+1,NA())</f>
        <v>#N/A</v>
      </c>
      <c r="AJ1027" s="47" t="str">
        <f>IF(ISERROR(AI1027),"",IF(AG1027=AG1026+1,AJ1026*(1+'Retirement Calculator'!$B$67),AJ1026))</f>
        <v/>
      </c>
      <c r="AK1027" s="43" t="e">
        <f>IF(ISERROR(AJ1027),"",FV((1+'Retirement Calculator'!$B$56)^(1/12)-1,AI1027,-AJ1027,,0))</f>
        <v>#N/A</v>
      </c>
      <c r="AL1027" s="47">
        <f>SUM($AJ$5:AJ1027)</f>
        <v>15743347.467671828</v>
      </c>
      <c r="AN1027" s="43" t="str">
        <f>IF(C1027="","",SUM($C$5:C1027))</f>
        <v/>
      </c>
      <c r="AP1027" s="43" t="str">
        <f t="shared" si="308"/>
        <v/>
      </c>
      <c r="AQ1027" s="43" t="e">
        <f t="shared" si="309"/>
        <v>#N/A</v>
      </c>
      <c r="AR1027" s="43" t="e">
        <f>IF(AR1026&lt;'Retirement Calculator'!$B$68,AR1026+1,NA())</f>
        <v>#N/A</v>
      </c>
      <c r="AS1027" s="45" t="str">
        <f>IF(ISERROR(AR1027),"",IF(AP1027=AP1026+1,AS1026*(1+'Retirement Calculator'!$B$67),AS1026))</f>
        <v/>
      </c>
      <c r="AT1027" s="43" t="e">
        <f>IF(ISERROR(AS1027),"",FV((1+'Retirement Calculator'!$B$57)^(1/12)-1,AR1027,-AS1027,,0))</f>
        <v>#N/A</v>
      </c>
      <c r="AU1027" s="47" t="e">
        <f>SUM($AJ$5:AS1027)</f>
        <v>#N/A</v>
      </c>
      <c r="AW1027" s="43" t="str">
        <f>IF(I1027="","",SUM($I$5:I1027))</f>
        <v/>
      </c>
      <c r="AY1027" s="43" t="str">
        <f t="shared" si="310"/>
        <v/>
      </c>
      <c r="AZ1027" s="43" t="e">
        <f t="shared" si="311"/>
        <v>#N/A</v>
      </c>
      <c r="BA1027" s="43" t="e">
        <f>IF(BA1026&lt;'Retirement Calculator'!$B$68,BA1026+1,NA())</f>
        <v>#N/A</v>
      </c>
      <c r="BB1027" s="45" t="str">
        <f>IF(ISERROR(BA1027),"",IF(AY1027=AY1026+1,BB1026*(1+'Retirement Calculator'!$B$67),BB1026))</f>
        <v/>
      </c>
      <c r="BC1027" s="43" t="e">
        <f>IF(ISERROR(BB1027),"",FV((1+'Retirement Calculator'!$B$58)^(1/12)-1,BA1027,-BB1027,,0))</f>
        <v>#N/A</v>
      </c>
      <c r="BD1027" s="47" t="e">
        <f>SUM($AJ$5:BB1027)</f>
        <v>#N/A</v>
      </c>
      <c r="BF1027" s="43" t="str">
        <f>IF(O1027="","",SUM($O$5:O1027))</f>
        <v/>
      </c>
      <c r="BH1027" s="43" t="str">
        <f t="shared" si="312"/>
        <v/>
      </c>
      <c r="BI1027" s="43" t="e">
        <f t="shared" si="313"/>
        <v>#N/A</v>
      </c>
      <c r="BJ1027" s="43" t="e">
        <f>IF(BJ1026&lt;'Retirement Calculator'!$B$68,BJ1026+1,NA())</f>
        <v>#N/A</v>
      </c>
      <c r="BM1027" s="43" t="str">
        <f t="shared" si="314"/>
        <v/>
      </c>
      <c r="BN1027" s="43" t="e">
        <f t="shared" si="315"/>
        <v>#N/A</v>
      </c>
      <c r="BO1027" s="43" t="e">
        <f>IF(BO1026&lt;'Retirement Calculator'!$B$68,BO1026+1,NA())</f>
        <v>#N/A</v>
      </c>
      <c r="BR1027" s="43" t="str">
        <f t="shared" si="316"/>
        <v/>
      </c>
      <c r="BS1027" s="43" t="e">
        <f t="shared" si="317"/>
        <v>#N/A</v>
      </c>
      <c r="BT1027" s="43" t="e">
        <f>IF(BT1026&lt;'Retirement Calculator'!$B$68,BT1026+1,NA())</f>
        <v>#N/A</v>
      </c>
      <c r="BW1027" s="43" t="str">
        <f t="shared" si="318"/>
        <v/>
      </c>
      <c r="BX1027" s="43" t="e">
        <f t="shared" si="319"/>
        <v>#N/A</v>
      </c>
      <c r="BY1027" s="43" t="e">
        <f>IF(BY1026&lt;'Retirement Calculator'!$B$68,BY1026+1,NA())</f>
        <v>#N/A</v>
      </c>
    </row>
    <row r="1028" spans="1:77">
      <c r="A1028" s="44"/>
      <c r="B1028" s="12" t="e">
        <f xml:space="preserve"> IF(ISERROR(F1028),NA(),AI1028)</f>
        <v>#N/A</v>
      </c>
      <c r="C1028" s="71"/>
      <c r="D1028" s="104"/>
      <c r="E1028" s="99"/>
      <c r="F1028" s="102" t="e">
        <f t="shared" si="303"/>
        <v>#N/A</v>
      </c>
      <c r="G1028" s="103" t="str">
        <f>IF(D1028="","",(D1028+G1027)*(1+((1+'Retirement Calculator'!$B$56)^(1/12)-1)))</f>
        <v/>
      </c>
      <c r="H1028" s="55" t="str">
        <f>IF(C1028="","",FV((1+'Retirement Calculator'!$B$56)^(1/12)-1,AI1028,-C1028,,0))</f>
        <v/>
      </c>
      <c r="I1028" s="71"/>
      <c r="J1028" s="99"/>
      <c r="K1028" s="99"/>
      <c r="L1028" s="102" t="e">
        <f t="shared" si="304"/>
        <v>#N/A</v>
      </c>
      <c r="M1028" s="12" t="str">
        <f>IF(I1028="","",FV((1+'Retirement Calculator'!$B$57)^(1/12)-1,AR1028,-I1028,,0))</f>
        <v/>
      </c>
      <c r="N1028" s="12" t="str">
        <f>IF(J1028="","",(J1028+N1027)*(1+((1+'Retirement Calculator'!$B$57)^(1/12)-1)))</f>
        <v/>
      </c>
      <c r="O1028" s="71"/>
      <c r="P1028" s="71"/>
      <c r="Q1028" s="99"/>
      <c r="R1028" s="69" t="e">
        <f t="shared" si="305"/>
        <v>#N/A</v>
      </c>
      <c r="S1028" s="12" t="str">
        <f>IF(O1028="","",FV((1+'Retirement Calculator'!$B$58)^(1/12)-1,BA1028,-O1028,,0))</f>
        <v/>
      </c>
      <c r="T1028" s="43" t="str">
        <f>IF(P1028="","",(P1028+T1027)*(1+((1+'Retirement Calculator'!$B$58)^(1/12)-1)))</f>
        <v/>
      </c>
      <c r="U1028" s="71"/>
      <c r="V1028" s="99"/>
      <c r="W1028" s="108" t="str">
        <f>IF(U1028="","",(U1028+W1027)*(1+((1+'Retirement Calculator'!$C$65)^(1/12)-1)))</f>
        <v/>
      </c>
      <c r="X1028" s="73">
        <f t="shared" si="300"/>
        <v>0</v>
      </c>
      <c r="Y1028" s="83" t="str">
        <f>IF(ISERROR(B1028),"",SUM($X$5:X1028))</f>
        <v/>
      </c>
      <c r="Z1028" s="73">
        <f t="shared" si="301"/>
        <v>0</v>
      </c>
      <c r="AA1028" s="83" t="str">
        <f>IF(ISERROR(B1028),"",IF(Z1028=0,NA(),SUM($Z$5:Z1028)))</f>
        <v/>
      </c>
      <c r="AB1028" s="83">
        <f t="shared" si="302"/>
        <v>0</v>
      </c>
      <c r="AC1028" s="83" t="str">
        <f>IF(ISERROR(B1028),"",IF(AB1028=0,NA(),SUM($AB$5:AB1028)))</f>
        <v/>
      </c>
      <c r="AD1028" s="68" t="str">
        <f>IF(ISERROR(AI1028),"",IF(AG1028=AG1027+1,AD1027*(1+'Retirement Calculator'!$B$6),AD1027))</f>
        <v/>
      </c>
      <c r="AE1028" s="135"/>
      <c r="AF1028" s="83" t="str">
        <f>IF(AE1028="","",NPER((1+'Retirement Calculator'!$B$15)/(1+'Retirement Calculator'!$B$14)-1,-12*AE1028,AA1028,,1))</f>
        <v/>
      </c>
      <c r="AG1028" s="129" t="str">
        <f t="shared" si="306"/>
        <v/>
      </c>
      <c r="AH1028" s="43" t="e">
        <f t="shared" si="307"/>
        <v>#N/A</v>
      </c>
      <c r="AI1028" s="43" t="e">
        <f>IF(AI1027&lt;'Retirement Calculator'!$B$68,AI1027+1,NA())</f>
        <v>#N/A</v>
      </c>
      <c r="AJ1028" s="47" t="str">
        <f>IF(ISERROR(AI1028),"",IF(AG1028=AG1027+1,AJ1027*(1+'Retirement Calculator'!$B$67),AJ1027))</f>
        <v/>
      </c>
      <c r="AK1028" s="43" t="e">
        <f>IF(ISERROR(AJ1028),"",FV((1+'Retirement Calculator'!$B$56)^(1/12)-1,AI1028,-AJ1028,,0))</f>
        <v>#N/A</v>
      </c>
      <c r="AL1028" s="47">
        <f>SUM($AJ$5:AJ1028)</f>
        <v>15743347.467671828</v>
      </c>
      <c r="AN1028" s="43" t="str">
        <f>IF(C1028="","",SUM($C$5:C1028))</f>
        <v/>
      </c>
      <c r="AP1028" s="43" t="str">
        <f t="shared" si="308"/>
        <v/>
      </c>
      <c r="AQ1028" s="43" t="e">
        <f t="shared" si="309"/>
        <v>#N/A</v>
      </c>
      <c r="AR1028" s="43" t="e">
        <f>IF(AR1027&lt;'Retirement Calculator'!$B$68,AR1027+1,NA())</f>
        <v>#N/A</v>
      </c>
      <c r="AS1028" s="45" t="str">
        <f>IF(ISERROR(AR1028),"",IF(AP1028=AP1027+1,AS1027*(1+'Retirement Calculator'!$B$67),AS1027))</f>
        <v/>
      </c>
      <c r="AT1028" s="43" t="e">
        <f>IF(ISERROR(AS1028),"",FV((1+'Retirement Calculator'!$B$57)^(1/12)-1,AR1028,-AS1028,,0))</f>
        <v>#N/A</v>
      </c>
      <c r="AU1028" s="47" t="e">
        <f>SUM($AJ$5:AS1028)</f>
        <v>#N/A</v>
      </c>
      <c r="AW1028" s="43" t="str">
        <f>IF(I1028="","",SUM($I$5:I1028))</f>
        <v/>
      </c>
      <c r="AY1028" s="43" t="str">
        <f t="shared" si="310"/>
        <v/>
      </c>
      <c r="AZ1028" s="43" t="e">
        <f t="shared" si="311"/>
        <v>#N/A</v>
      </c>
      <c r="BA1028" s="43" t="e">
        <f>IF(BA1027&lt;'Retirement Calculator'!$B$68,BA1027+1,NA())</f>
        <v>#N/A</v>
      </c>
      <c r="BB1028" s="45" t="str">
        <f>IF(ISERROR(BA1028),"",IF(AY1028=AY1027+1,BB1027*(1+'Retirement Calculator'!$B$67),BB1027))</f>
        <v/>
      </c>
      <c r="BC1028" s="43" t="e">
        <f>IF(ISERROR(BB1028),"",FV((1+'Retirement Calculator'!$B$58)^(1/12)-1,BA1028,-BB1028,,0))</f>
        <v>#N/A</v>
      </c>
      <c r="BD1028" s="47" t="e">
        <f>SUM($AJ$5:BB1028)</f>
        <v>#N/A</v>
      </c>
      <c r="BF1028" s="43" t="str">
        <f>IF(O1028="","",SUM($O$5:O1028))</f>
        <v/>
      </c>
      <c r="BH1028" s="43" t="str">
        <f t="shared" si="312"/>
        <v/>
      </c>
      <c r="BI1028" s="43" t="e">
        <f t="shared" si="313"/>
        <v>#N/A</v>
      </c>
      <c r="BJ1028" s="43" t="e">
        <f>IF(BJ1027&lt;'Retirement Calculator'!$B$68,BJ1027+1,NA())</f>
        <v>#N/A</v>
      </c>
      <c r="BM1028" s="43" t="str">
        <f t="shared" si="314"/>
        <v/>
      </c>
      <c r="BN1028" s="43" t="e">
        <f t="shared" si="315"/>
        <v>#N/A</v>
      </c>
      <c r="BO1028" s="43" t="e">
        <f>IF(BO1027&lt;'Retirement Calculator'!$B$68,BO1027+1,NA())</f>
        <v>#N/A</v>
      </c>
      <c r="BR1028" s="43" t="str">
        <f t="shared" si="316"/>
        <v/>
      </c>
      <c r="BS1028" s="43" t="e">
        <f t="shared" si="317"/>
        <v>#N/A</v>
      </c>
      <c r="BT1028" s="43" t="e">
        <f>IF(BT1027&lt;'Retirement Calculator'!$B$68,BT1027+1,NA())</f>
        <v>#N/A</v>
      </c>
      <c r="BW1028" s="43" t="str">
        <f t="shared" si="318"/>
        <v/>
      </c>
      <c r="BX1028" s="43" t="e">
        <f t="shared" si="319"/>
        <v>#N/A</v>
      </c>
      <c r="BY1028" s="43" t="e">
        <f>IF(BY1027&lt;'Retirement Calculator'!$B$68,BY1027+1,NA())</f>
        <v>#N/A</v>
      </c>
    </row>
    <row r="1029" spans="1:77">
      <c r="A1029" s="44"/>
      <c r="B1029" s="12" t="e">
        <f xml:space="preserve"> IF(ISERROR(F1029),NA(),AI1029)</f>
        <v>#N/A</v>
      </c>
      <c r="C1029" s="71"/>
      <c r="D1029" s="104"/>
      <c r="E1029" s="99"/>
      <c r="F1029" s="102" t="e">
        <f t="shared" si="303"/>
        <v>#N/A</v>
      </c>
      <c r="G1029" s="103" t="str">
        <f>IF(D1029="","",(D1029+G1028)*(1+((1+'Retirement Calculator'!$B$56)^(1/12)-1)))</f>
        <v/>
      </c>
      <c r="H1029" s="55" t="str">
        <f>IF(C1029="","",FV((1+'Retirement Calculator'!$B$56)^(1/12)-1,AI1029,-C1029,,0))</f>
        <v/>
      </c>
      <c r="I1029" s="71"/>
      <c r="J1029" s="99"/>
      <c r="K1029" s="99"/>
      <c r="L1029" s="102" t="e">
        <f t="shared" si="304"/>
        <v>#N/A</v>
      </c>
      <c r="M1029" s="12" t="str">
        <f>IF(I1029="","",FV((1+'Retirement Calculator'!$B$57)^(1/12)-1,AR1029,-I1029,,0))</f>
        <v/>
      </c>
      <c r="N1029" s="12" t="str">
        <f>IF(J1029="","",(J1029+N1028)*(1+((1+'Retirement Calculator'!$B$57)^(1/12)-1)))</f>
        <v/>
      </c>
      <c r="O1029" s="71"/>
      <c r="P1029" s="71"/>
      <c r="Q1029" s="99"/>
      <c r="R1029" s="69" t="e">
        <f t="shared" si="305"/>
        <v>#N/A</v>
      </c>
      <c r="S1029" s="12" t="str">
        <f>IF(O1029="","",FV((1+'Retirement Calculator'!$B$58)^(1/12)-1,BA1029,-O1029,,0))</f>
        <v/>
      </c>
      <c r="T1029" s="43" t="str">
        <f>IF(P1029="","",(P1029+T1028)*(1+((1+'Retirement Calculator'!$B$58)^(1/12)-1)))</f>
        <v/>
      </c>
      <c r="U1029" s="71"/>
      <c r="V1029" s="99"/>
      <c r="W1029" s="108" t="str">
        <f>IF(U1029="","",(U1029+W1028)*(1+((1+'Retirement Calculator'!$C$65)^(1/12)-1)))</f>
        <v/>
      </c>
      <c r="X1029" s="73">
        <f t="shared" ref="X1029:X1092" si="320">C1029+D1029+I1029+J1029+O1029+P1029+U1029</f>
        <v>0</v>
      </c>
      <c r="Y1029" s="83" t="str">
        <f>IF(ISERROR(B1029),"",SUM($X$5:X1029))</f>
        <v/>
      </c>
      <c r="Z1029" s="73">
        <f t="shared" ref="Z1029:Z1092" si="321">E1029+K1029+Q1029+V1029</f>
        <v>0</v>
      </c>
      <c r="AA1029" s="83" t="str">
        <f>IF(ISERROR(B1029),"",IF(Z1029=0,NA(),SUM($Z$5:Z1029)))</f>
        <v/>
      </c>
      <c r="AB1029" s="83">
        <f t="shared" si="302"/>
        <v>0</v>
      </c>
      <c r="AC1029" s="83" t="str">
        <f>IF(ISERROR(B1029),"",IF(AB1029=0,NA(),SUM($AB$5:AB1029)))</f>
        <v/>
      </c>
      <c r="AD1029" s="68" t="str">
        <f>IF(ISERROR(AI1029),"",IF(AG1029=AG1028+1,AD1028*(1+'Retirement Calculator'!$B$6),AD1028))</f>
        <v/>
      </c>
      <c r="AE1029" s="135"/>
      <c r="AF1029" s="83" t="str">
        <f>IF(AE1029="","",NPER((1+'Retirement Calculator'!$B$15)/(1+'Retirement Calculator'!$B$14)-1,-12*AE1029,AA1029,,1))</f>
        <v/>
      </c>
      <c r="AG1029" s="129" t="str">
        <f t="shared" si="306"/>
        <v/>
      </c>
      <c r="AH1029" s="43" t="e">
        <f t="shared" si="307"/>
        <v>#N/A</v>
      </c>
      <c r="AI1029" s="43" t="e">
        <f>IF(AI1028&lt;'Retirement Calculator'!$B$68,AI1028+1,NA())</f>
        <v>#N/A</v>
      </c>
      <c r="AJ1029" s="47" t="str">
        <f>IF(ISERROR(AI1029),"",IF(AG1029=AG1028+1,AJ1028*(1+'Retirement Calculator'!$B$67),AJ1028))</f>
        <v/>
      </c>
      <c r="AK1029" s="43" t="e">
        <f>IF(ISERROR(AJ1029),"",FV((1+'Retirement Calculator'!$B$56)^(1/12)-1,AI1029,-AJ1029,,0))</f>
        <v>#N/A</v>
      </c>
      <c r="AL1029" s="47">
        <f>SUM($AJ$5:AJ1029)</f>
        <v>15743347.467671828</v>
      </c>
      <c r="AN1029" s="43" t="str">
        <f>IF(C1029="","",SUM($C$5:C1029))</f>
        <v/>
      </c>
      <c r="AP1029" s="43" t="str">
        <f t="shared" si="308"/>
        <v/>
      </c>
      <c r="AQ1029" s="43" t="e">
        <f t="shared" si="309"/>
        <v>#N/A</v>
      </c>
      <c r="AR1029" s="43" t="e">
        <f>IF(AR1028&lt;'Retirement Calculator'!$B$68,AR1028+1,NA())</f>
        <v>#N/A</v>
      </c>
      <c r="AS1029" s="45" t="str">
        <f>IF(ISERROR(AR1029),"",IF(AP1029=AP1028+1,AS1028*(1+'Retirement Calculator'!$B$67),AS1028))</f>
        <v/>
      </c>
      <c r="AT1029" s="43" t="e">
        <f>IF(ISERROR(AS1029),"",FV((1+'Retirement Calculator'!$B$57)^(1/12)-1,AR1029,-AS1029,,0))</f>
        <v>#N/A</v>
      </c>
      <c r="AU1029" s="47" t="e">
        <f>SUM($AJ$5:AS1029)</f>
        <v>#N/A</v>
      </c>
      <c r="AW1029" s="43" t="str">
        <f>IF(I1029="","",SUM($I$5:I1029))</f>
        <v/>
      </c>
      <c r="AY1029" s="43" t="str">
        <f t="shared" si="310"/>
        <v/>
      </c>
      <c r="AZ1029" s="43" t="e">
        <f t="shared" si="311"/>
        <v>#N/A</v>
      </c>
      <c r="BA1029" s="43" t="e">
        <f>IF(BA1028&lt;'Retirement Calculator'!$B$68,BA1028+1,NA())</f>
        <v>#N/A</v>
      </c>
      <c r="BB1029" s="45" t="str">
        <f>IF(ISERROR(BA1029),"",IF(AY1029=AY1028+1,BB1028*(1+'Retirement Calculator'!$B$67),BB1028))</f>
        <v/>
      </c>
      <c r="BC1029" s="43" t="e">
        <f>IF(ISERROR(BB1029),"",FV((1+'Retirement Calculator'!$B$58)^(1/12)-1,BA1029,-BB1029,,0))</f>
        <v>#N/A</v>
      </c>
      <c r="BD1029" s="47" t="e">
        <f>SUM($AJ$5:BB1029)</f>
        <v>#N/A</v>
      </c>
      <c r="BF1029" s="43" t="str">
        <f>IF(O1029="","",SUM($O$5:O1029))</f>
        <v/>
      </c>
      <c r="BH1029" s="43" t="str">
        <f t="shared" si="312"/>
        <v/>
      </c>
      <c r="BI1029" s="43" t="e">
        <f t="shared" si="313"/>
        <v>#N/A</v>
      </c>
      <c r="BJ1029" s="43" t="e">
        <f>IF(BJ1028&lt;'Retirement Calculator'!$B$68,BJ1028+1,NA())</f>
        <v>#N/A</v>
      </c>
      <c r="BM1029" s="43" t="str">
        <f t="shared" si="314"/>
        <v/>
      </c>
      <c r="BN1029" s="43" t="e">
        <f t="shared" si="315"/>
        <v>#N/A</v>
      </c>
      <c r="BO1029" s="43" t="e">
        <f>IF(BO1028&lt;'Retirement Calculator'!$B$68,BO1028+1,NA())</f>
        <v>#N/A</v>
      </c>
      <c r="BR1029" s="43" t="str">
        <f t="shared" si="316"/>
        <v/>
      </c>
      <c r="BS1029" s="43" t="e">
        <f t="shared" si="317"/>
        <v>#N/A</v>
      </c>
      <c r="BT1029" s="43" t="e">
        <f>IF(BT1028&lt;'Retirement Calculator'!$B$68,BT1028+1,NA())</f>
        <v>#N/A</v>
      </c>
      <c r="BW1029" s="43" t="str">
        <f t="shared" si="318"/>
        <v/>
      </c>
      <c r="BX1029" s="43" t="e">
        <f t="shared" si="319"/>
        <v>#N/A</v>
      </c>
      <c r="BY1029" s="43" t="e">
        <f>IF(BY1028&lt;'Retirement Calculator'!$B$68,BY1028+1,NA())</f>
        <v>#N/A</v>
      </c>
    </row>
    <row r="1030" spans="1:77">
      <c r="A1030" s="44"/>
      <c r="B1030" s="12" t="e">
        <f xml:space="preserve"> IF(ISERROR(F1030),NA(),AI1030)</f>
        <v>#N/A</v>
      </c>
      <c r="C1030" s="71"/>
      <c r="D1030" s="104"/>
      <c r="E1030" s="99"/>
      <c r="F1030" s="102" t="e">
        <f t="shared" si="303"/>
        <v>#N/A</v>
      </c>
      <c r="G1030" s="103" t="str">
        <f>IF(D1030="","",(D1030+G1029)*(1+((1+'Retirement Calculator'!$B$56)^(1/12)-1)))</f>
        <v/>
      </c>
      <c r="H1030" s="55" t="str">
        <f>IF(C1030="","",FV((1+'Retirement Calculator'!$B$56)^(1/12)-1,AI1030,-C1030,,0))</f>
        <v/>
      </c>
      <c r="I1030" s="71"/>
      <c r="J1030" s="99"/>
      <c r="K1030" s="99"/>
      <c r="L1030" s="102" t="e">
        <f t="shared" si="304"/>
        <v>#N/A</v>
      </c>
      <c r="M1030" s="12" t="str">
        <f>IF(I1030="","",FV((1+'Retirement Calculator'!$B$57)^(1/12)-1,AR1030,-I1030,,0))</f>
        <v/>
      </c>
      <c r="N1030" s="12" t="str">
        <f>IF(J1030="","",(J1030+N1029)*(1+((1+'Retirement Calculator'!$B$57)^(1/12)-1)))</f>
        <v/>
      </c>
      <c r="O1030" s="71"/>
      <c r="P1030" s="71"/>
      <c r="Q1030" s="99"/>
      <c r="R1030" s="69" t="e">
        <f t="shared" si="305"/>
        <v>#N/A</v>
      </c>
      <c r="S1030" s="12" t="str">
        <f>IF(O1030="","",FV((1+'Retirement Calculator'!$B$58)^(1/12)-1,BA1030,-O1030,,0))</f>
        <v/>
      </c>
      <c r="T1030" s="43" t="str">
        <f>IF(P1030="","",(P1030+T1029)*(1+((1+'Retirement Calculator'!$B$58)^(1/12)-1)))</f>
        <v/>
      </c>
      <c r="U1030" s="71"/>
      <c r="V1030" s="99"/>
      <c r="W1030" s="108" t="str">
        <f>IF(U1030="","",(U1030+W1029)*(1+((1+'Retirement Calculator'!$C$65)^(1/12)-1)))</f>
        <v/>
      </c>
      <c r="X1030" s="73">
        <f t="shared" si="320"/>
        <v>0</v>
      </c>
      <c r="Y1030" s="83" t="str">
        <f>IF(ISERROR(B1030),"",SUM($X$5:X1030))</f>
        <v/>
      </c>
      <c r="Z1030" s="73">
        <f t="shared" si="321"/>
        <v>0</v>
      </c>
      <c r="AA1030" s="83" t="str">
        <f>IF(ISERROR(B1030),"",IF(Z1030=0,NA(),SUM($Z$5:Z1030)))</f>
        <v/>
      </c>
      <c r="AB1030" s="83">
        <f t="shared" ref="AB1030:AB1093" si="322">IF(ISERROR(H1030+M1030+S1030+G1030+N1030+T1030+W1030),0,H1030+M1030+S1030+G1030+N1030+T1030+W1030)</f>
        <v>0</v>
      </c>
      <c r="AC1030" s="83" t="str">
        <f>IF(ISERROR(B1030),"",IF(AB1030=0,NA(),SUM($AB$5:AB1030)))</f>
        <v/>
      </c>
      <c r="AD1030" s="68" t="str">
        <f>IF(ISERROR(AI1030),"",IF(AG1030=AG1029+1,AD1029*(1+'Retirement Calculator'!$B$6),AD1029))</f>
        <v/>
      </c>
      <c r="AE1030" s="135"/>
      <c r="AF1030" s="83" t="str">
        <f>IF(AE1030="","",NPER((1+'Retirement Calculator'!$B$15)/(1+'Retirement Calculator'!$B$14)-1,-12*AE1030,AA1030,,1))</f>
        <v/>
      </c>
      <c r="AG1030" s="129" t="str">
        <f t="shared" si="306"/>
        <v/>
      </c>
      <c r="AH1030" s="43" t="e">
        <f t="shared" si="307"/>
        <v>#N/A</v>
      </c>
      <c r="AI1030" s="43" t="e">
        <f>IF(AI1029&lt;'Retirement Calculator'!$B$68,AI1029+1,NA())</f>
        <v>#N/A</v>
      </c>
      <c r="AJ1030" s="47" t="str">
        <f>IF(ISERROR(AI1030),"",IF(AG1030=AG1029+1,AJ1029*(1+'Retirement Calculator'!$B$67),AJ1029))</f>
        <v/>
      </c>
      <c r="AK1030" s="43" t="e">
        <f>IF(ISERROR(AJ1030),"",FV((1+'Retirement Calculator'!$B$56)^(1/12)-1,AI1030,-AJ1030,,0))</f>
        <v>#N/A</v>
      </c>
      <c r="AL1030" s="47">
        <f>SUM($AJ$5:AJ1030)</f>
        <v>15743347.467671828</v>
      </c>
      <c r="AN1030" s="43" t="str">
        <f>IF(C1030="","",SUM($C$5:C1030))</f>
        <v/>
      </c>
      <c r="AP1030" s="43" t="str">
        <f t="shared" si="308"/>
        <v/>
      </c>
      <c r="AQ1030" s="43" t="e">
        <f t="shared" si="309"/>
        <v>#N/A</v>
      </c>
      <c r="AR1030" s="43" t="e">
        <f>IF(AR1029&lt;'Retirement Calculator'!$B$68,AR1029+1,NA())</f>
        <v>#N/A</v>
      </c>
      <c r="AS1030" s="45" t="str">
        <f>IF(ISERROR(AR1030),"",IF(AP1030=AP1029+1,AS1029*(1+'Retirement Calculator'!$B$67),AS1029))</f>
        <v/>
      </c>
      <c r="AT1030" s="43" t="e">
        <f>IF(ISERROR(AS1030),"",FV((1+'Retirement Calculator'!$B$57)^(1/12)-1,AR1030,-AS1030,,0))</f>
        <v>#N/A</v>
      </c>
      <c r="AU1030" s="47" t="e">
        <f>SUM($AJ$5:AS1030)</f>
        <v>#N/A</v>
      </c>
      <c r="AW1030" s="43" t="str">
        <f>IF(I1030="","",SUM($I$5:I1030))</f>
        <v/>
      </c>
      <c r="AY1030" s="43" t="str">
        <f t="shared" si="310"/>
        <v/>
      </c>
      <c r="AZ1030" s="43" t="e">
        <f t="shared" si="311"/>
        <v>#N/A</v>
      </c>
      <c r="BA1030" s="43" t="e">
        <f>IF(BA1029&lt;'Retirement Calculator'!$B$68,BA1029+1,NA())</f>
        <v>#N/A</v>
      </c>
      <c r="BB1030" s="45" t="str">
        <f>IF(ISERROR(BA1030),"",IF(AY1030=AY1029+1,BB1029*(1+'Retirement Calculator'!$B$67),BB1029))</f>
        <v/>
      </c>
      <c r="BC1030" s="43" t="e">
        <f>IF(ISERROR(BB1030),"",FV((1+'Retirement Calculator'!$B$58)^(1/12)-1,BA1030,-BB1030,,0))</f>
        <v>#N/A</v>
      </c>
      <c r="BD1030" s="47" t="e">
        <f>SUM($AJ$5:BB1030)</f>
        <v>#N/A</v>
      </c>
      <c r="BF1030" s="43" t="str">
        <f>IF(O1030="","",SUM($O$5:O1030))</f>
        <v/>
      </c>
      <c r="BH1030" s="43" t="str">
        <f t="shared" si="312"/>
        <v/>
      </c>
      <c r="BI1030" s="43" t="e">
        <f t="shared" si="313"/>
        <v>#N/A</v>
      </c>
      <c r="BJ1030" s="43" t="e">
        <f>IF(BJ1029&lt;'Retirement Calculator'!$B$68,BJ1029+1,NA())</f>
        <v>#N/A</v>
      </c>
      <c r="BM1030" s="43" t="str">
        <f t="shared" si="314"/>
        <v/>
      </c>
      <c r="BN1030" s="43" t="e">
        <f t="shared" si="315"/>
        <v>#N/A</v>
      </c>
      <c r="BO1030" s="43" t="e">
        <f>IF(BO1029&lt;'Retirement Calculator'!$B$68,BO1029+1,NA())</f>
        <v>#N/A</v>
      </c>
      <c r="BR1030" s="43" t="str">
        <f t="shared" si="316"/>
        <v/>
      </c>
      <c r="BS1030" s="43" t="e">
        <f t="shared" si="317"/>
        <v>#N/A</v>
      </c>
      <c r="BT1030" s="43" t="e">
        <f>IF(BT1029&lt;'Retirement Calculator'!$B$68,BT1029+1,NA())</f>
        <v>#N/A</v>
      </c>
      <c r="BW1030" s="43" t="str">
        <f t="shared" si="318"/>
        <v/>
      </c>
      <c r="BX1030" s="43" t="e">
        <f t="shared" si="319"/>
        <v>#N/A</v>
      </c>
      <c r="BY1030" s="43" t="e">
        <f>IF(BY1029&lt;'Retirement Calculator'!$B$68,BY1029+1,NA())</f>
        <v>#N/A</v>
      </c>
    </row>
    <row r="1031" spans="1:77">
      <c r="A1031" s="44"/>
      <c r="B1031" s="12" t="e">
        <f xml:space="preserve"> IF(ISERROR(F1031),NA(),AI1031)</f>
        <v>#N/A</v>
      </c>
      <c r="C1031" s="71"/>
      <c r="D1031" s="104"/>
      <c r="E1031" s="99"/>
      <c r="F1031" s="102" t="e">
        <f t="shared" ref="F1031:F1094" si="323">IF(ISERROR(G1031+H1031),NA(),G1031+H1031)</f>
        <v>#N/A</v>
      </c>
      <c r="G1031" s="103" t="str">
        <f>IF(D1031="","",(D1031+G1030)*(1+((1+'Retirement Calculator'!$B$56)^(1/12)-1)))</f>
        <v/>
      </c>
      <c r="H1031" s="55" t="str">
        <f>IF(C1031="","",FV((1+'Retirement Calculator'!$B$56)^(1/12)-1,AI1031,-C1031,,0))</f>
        <v/>
      </c>
      <c r="I1031" s="71"/>
      <c r="J1031" s="99"/>
      <c r="K1031" s="99"/>
      <c r="L1031" s="102" t="e">
        <f t="shared" ref="L1031:L1094" si="324">IF(ISERROR(M1031+N1031),NA(),M1031+N1031)</f>
        <v>#N/A</v>
      </c>
      <c r="M1031" s="12" t="str">
        <f>IF(I1031="","",FV((1+'Retirement Calculator'!$B$57)^(1/12)-1,AR1031,-I1031,,0))</f>
        <v/>
      </c>
      <c r="N1031" s="12" t="str">
        <f>IF(J1031="","",(J1031+N1030)*(1+((1+'Retirement Calculator'!$B$57)^(1/12)-1)))</f>
        <v/>
      </c>
      <c r="O1031" s="71"/>
      <c r="P1031" s="71"/>
      <c r="Q1031" s="99"/>
      <c r="R1031" s="69" t="e">
        <f t="shared" ref="R1031:R1094" si="325">IF(ISERROR(S1031+T1031),NA(),S1031+T1031)</f>
        <v>#N/A</v>
      </c>
      <c r="S1031" s="12" t="str">
        <f>IF(O1031="","",FV((1+'Retirement Calculator'!$B$58)^(1/12)-1,BA1031,-O1031,,0))</f>
        <v/>
      </c>
      <c r="T1031" s="43" t="str">
        <f>IF(P1031="","",(P1031+T1030)*(1+((1+'Retirement Calculator'!$B$58)^(1/12)-1)))</f>
        <v/>
      </c>
      <c r="U1031" s="71"/>
      <c r="V1031" s="99"/>
      <c r="W1031" s="108" t="str">
        <f>IF(U1031="","",(U1031+W1030)*(1+((1+'Retirement Calculator'!$C$65)^(1/12)-1)))</f>
        <v/>
      </c>
      <c r="X1031" s="73">
        <f t="shared" si="320"/>
        <v>0</v>
      </c>
      <c r="Y1031" s="83" t="str">
        <f>IF(ISERROR(B1031),"",SUM($X$5:X1031))</f>
        <v/>
      </c>
      <c r="Z1031" s="73">
        <f t="shared" si="321"/>
        <v>0</v>
      </c>
      <c r="AA1031" s="83" t="str">
        <f>IF(ISERROR(B1031),"",IF(Z1031=0,NA(),SUM($Z$5:Z1031)))</f>
        <v/>
      </c>
      <c r="AB1031" s="83">
        <f t="shared" si="322"/>
        <v>0</v>
      </c>
      <c r="AC1031" s="83" t="str">
        <f>IF(ISERROR(B1031),"",IF(AB1031=0,NA(),SUM($AB$5:AB1031)))</f>
        <v/>
      </c>
      <c r="AD1031" s="68" t="str">
        <f>IF(ISERROR(AI1031),"",IF(AG1031=AG1030+1,AD1030*(1+'Retirement Calculator'!$B$6),AD1030))</f>
        <v/>
      </c>
      <c r="AE1031" s="135"/>
      <c r="AF1031" s="83" t="str">
        <f>IF(AE1031="","",NPER((1+'Retirement Calculator'!$B$15)/(1+'Retirement Calculator'!$B$14)-1,-12*AE1031,AA1031,,1))</f>
        <v/>
      </c>
      <c r="AG1031" s="129" t="str">
        <f t="shared" ref="AG1031:AG1094" si="326">IF(ISERROR(AI1031),"",IF(INT(AI1030/12)-(AI1030/12)=0,AG1030+1,AG1030))</f>
        <v/>
      </c>
      <c r="AH1031" s="43" t="e">
        <f t="shared" ref="AH1031:AH1094" si="327">AI1031</f>
        <v>#N/A</v>
      </c>
      <c r="AI1031" s="43" t="e">
        <f>IF(AI1030&lt;'Retirement Calculator'!$B$68,AI1030+1,NA())</f>
        <v>#N/A</v>
      </c>
      <c r="AJ1031" s="47" t="str">
        <f>IF(ISERROR(AI1031),"",IF(AG1031=AG1030+1,AJ1030*(1+'Retirement Calculator'!$B$67),AJ1030))</f>
        <v/>
      </c>
      <c r="AK1031" s="43" t="e">
        <f>IF(ISERROR(AJ1031),"",FV((1+'Retirement Calculator'!$B$56)^(1/12)-1,AI1031,-AJ1031,,0))</f>
        <v>#N/A</v>
      </c>
      <c r="AL1031" s="47">
        <f>SUM($AJ$5:AJ1031)</f>
        <v>15743347.467671828</v>
      </c>
      <c r="AN1031" s="43" t="str">
        <f>IF(C1031="","",SUM($C$5:C1031))</f>
        <v/>
      </c>
      <c r="AP1031" s="43" t="str">
        <f t="shared" ref="AP1031:AP1094" si="328">IF(ISERROR(AR1031),"",IF(INT(AR1030/12)-(AR1030/12)=0,AP1030+1,AP1030))</f>
        <v/>
      </c>
      <c r="AQ1031" s="43" t="e">
        <f t="shared" ref="AQ1031:AQ1094" si="329">AR1031</f>
        <v>#N/A</v>
      </c>
      <c r="AR1031" s="43" t="e">
        <f>IF(AR1030&lt;'Retirement Calculator'!$B$68,AR1030+1,NA())</f>
        <v>#N/A</v>
      </c>
      <c r="AS1031" s="45" t="str">
        <f>IF(ISERROR(AR1031),"",IF(AP1031=AP1030+1,AS1030*(1+'Retirement Calculator'!$B$67),AS1030))</f>
        <v/>
      </c>
      <c r="AT1031" s="43" t="e">
        <f>IF(ISERROR(AS1031),"",FV((1+'Retirement Calculator'!$B$57)^(1/12)-1,AR1031,-AS1031,,0))</f>
        <v>#N/A</v>
      </c>
      <c r="AU1031" s="47" t="e">
        <f>SUM($AJ$5:AS1031)</f>
        <v>#N/A</v>
      </c>
      <c r="AW1031" s="43" t="str">
        <f>IF(I1031="","",SUM($I$5:I1031))</f>
        <v/>
      </c>
      <c r="AY1031" s="43" t="str">
        <f t="shared" ref="AY1031:AY1094" si="330">IF(ISERROR(BA1031),"",IF(INT(BA1030/12)-(BA1030/12)=0,AY1030+1,AY1030))</f>
        <v/>
      </c>
      <c r="AZ1031" s="43" t="e">
        <f t="shared" ref="AZ1031:AZ1094" si="331">BA1031</f>
        <v>#N/A</v>
      </c>
      <c r="BA1031" s="43" t="e">
        <f>IF(BA1030&lt;'Retirement Calculator'!$B$68,BA1030+1,NA())</f>
        <v>#N/A</v>
      </c>
      <c r="BB1031" s="45" t="str">
        <f>IF(ISERROR(BA1031),"",IF(AY1031=AY1030+1,BB1030*(1+'Retirement Calculator'!$B$67),BB1030))</f>
        <v/>
      </c>
      <c r="BC1031" s="43" t="e">
        <f>IF(ISERROR(BB1031),"",FV((1+'Retirement Calculator'!$B$58)^(1/12)-1,BA1031,-BB1031,,0))</f>
        <v>#N/A</v>
      </c>
      <c r="BD1031" s="47" t="e">
        <f>SUM($AJ$5:BB1031)</f>
        <v>#N/A</v>
      </c>
      <c r="BF1031" s="43" t="str">
        <f>IF(O1031="","",SUM($O$5:O1031))</f>
        <v/>
      </c>
      <c r="BH1031" s="43" t="str">
        <f t="shared" ref="BH1031:BH1094" si="332">IF(ISERROR(BJ1031),"",IF(INT(BJ1030/12)-(BJ1030/12)=0,BH1030+1,BH1030))</f>
        <v/>
      </c>
      <c r="BI1031" s="43" t="e">
        <f t="shared" ref="BI1031:BI1094" si="333">BJ1031</f>
        <v>#N/A</v>
      </c>
      <c r="BJ1031" s="43" t="e">
        <f>IF(BJ1030&lt;'Retirement Calculator'!$B$68,BJ1030+1,NA())</f>
        <v>#N/A</v>
      </c>
      <c r="BM1031" s="43" t="str">
        <f t="shared" ref="BM1031:BM1094" si="334">IF(ISERROR(BO1031),"",IF(INT(BO1030/12)-(BO1030/12)=0,BM1030+1,BM1030))</f>
        <v/>
      </c>
      <c r="BN1031" s="43" t="e">
        <f t="shared" ref="BN1031:BN1094" si="335">BO1031</f>
        <v>#N/A</v>
      </c>
      <c r="BO1031" s="43" t="e">
        <f>IF(BO1030&lt;'Retirement Calculator'!$B$68,BO1030+1,NA())</f>
        <v>#N/A</v>
      </c>
      <c r="BR1031" s="43" t="str">
        <f t="shared" ref="BR1031:BR1094" si="336">IF(ISERROR(BT1031),"",IF(INT(BT1030/12)-(BT1030/12)=0,BR1030+1,BR1030))</f>
        <v/>
      </c>
      <c r="BS1031" s="43" t="e">
        <f t="shared" ref="BS1031:BS1094" si="337">BT1031</f>
        <v>#N/A</v>
      </c>
      <c r="BT1031" s="43" t="e">
        <f>IF(BT1030&lt;'Retirement Calculator'!$B$68,BT1030+1,NA())</f>
        <v>#N/A</v>
      </c>
      <c r="BW1031" s="43" t="str">
        <f t="shared" ref="BW1031:BW1094" si="338">IF(ISERROR(BY1031),"",IF(INT(BY1030/12)-(BY1030/12)=0,BW1030+1,BW1030))</f>
        <v/>
      </c>
      <c r="BX1031" s="43" t="e">
        <f t="shared" ref="BX1031:BX1094" si="339">BY1031</f>
        <v>#N/A</v>
      </c>
      <c r="BY1031" s="43" t="e">
        <f>IF(BY1030&lt;'Retirement Calculator'!$B$68,BY1030+1,NA())</f>
        <v>#N/A</v>
      </c>
    </row>
    <row r="1032" spans="1:77">
      <c r="A1032" s="44"/>
      <c r="B1032" s="12" t="e">
        <f xml:space="preserve"> IF(ISERROR(F1032),NA(),AI1032)</f>
        <v>#N/A</v>
      </c>
      <c r="C1032" s="71"/>
      <c r="D1032" s="104"/>
      <c r="E1032" s="99"/>
      <c r="F1032" s="102" t="e">
        <f t="shared" si="323"/>
        <v>#N/A</v>
      </c>
      <c r="G1032" s="103" t="str">
        <f>IF(D1032="","",(D1032+G1031)*(1+((1+'Retirement Calculator'!$B$56)^(1/12)-1)))</f>
        <v/>
      </c>
      <c r="H1032" s="55" t="str">
        <f>IF(C1032="","",FV((1+'Retirement Calculator'!$B$56)^(1/12)-1,AI1032,-C1032,,0))</f>
        <v/>
      </c>
      <c r="I1032" s="71"/>
      <c r="J1032" s="99"/>
      <c r="K1032" s="99"/>
      <c r="L1032" s="102" t="e">
        <f t="shared" si="324"/>
        <v>#N/A</v>
      </c>
      <c r="M1032" s="12" t="str">
        <f>IF(I1032="","",FV((1+'Retirement Calculator'!$B$57)^(1/12)-1,AR1032,-I1032,,0))</f>
        <v/>
      </c>
      <c r="N1032" s="12" t="str">
        <f>IF(J1032="","",(J1032+N1031)*(1+((1+'Retirement Calculator'!$B$57)^(1/12)-1)))</f>
        <v/>
      </c>
      <c r="O1032" s="71"/>
      <c r="P1032" s="71"/>
      <c r="Q1032" s="99"/>
      <c r="R1032" s="69" t="e">
        <f t="shared" si="325"/>
        <v>#N/A</v>
      </c>
      <c r="S1032" s="12" t="str">
        <f>IF(O1032="","",FV((1+'Retirement Calculator'!$B$58)^(1/12)-1,BA1032,-O1032,,0))</f>
        <v/>
      </c>
      <c r="T1032" s="43" t="str">
        <f>IF(P1032="","",(P1032+T1031)*(1+((1+'Retirement Calculator'!$B$58)^(1/12)-1)))</f>
        <v/>
      </c>
      <c r="U1032" s="71"/>
      <c r="V1032" s="99"/>
      <c r="W1032" s="108" t="str">
        <f>IF(U1032="","",(U1032+W1031)*(1+((1+'Retirement Calculator'!$C$65)^(1/12)-1)))</f>
        <v/>
      </c>
      <c r="X1032" s="73">
        <f t="shared" si="320"/>
        <v>0</v>
      </c>
      <c r="Y1032" s="83" t="str">
        <f>IF(ISERROR(B1032),"",SUM($X$5:X1032))</f>
        <v/>
      </c>
      <c r="Z1032" s="73">
        <f t="shared" si="321"/>
        <v>0</v>
      </c>
      <c r="AA1032" s="83" t="str">
        <f>IF(ISERROR(B1032),"",IF(Z1032=0,NA(),SUM($Z$5:Z1032)))</f>
        <v/>
      </c>
      <c r="AB1032" s="83">
        <f t="shared" si="322"/>
        <v>0</v>
      </c>
      <c r="AC1032" s="83" t="str">
        <f>IF(ISERROR(B1032),"",IF(AB1032=0,NA(),SUM($AB$5:AB1032)))</f>
        <v/>
      </c>
      <c r="AD1032" s="68" t="str">
        <f>IF(ISERROR(AI1032),"",IF(AG1032=AG1031+1,AD1031*(1+'Retirement Calculator'!$B$6),AD1031))</f>
        <v/>
      </c>
      <c r="AE1032" s="135"/>
      <c r="AF1032" s="83" t="str">
        <f>IF(AE1032="","",NPER((1+'Retirement Calculator'!$B$15)/(1+'Retirement Calculator'!$B$14)-1,-12*AE1032,AA1032,,1))</f>
        <v/>
      </c>
      <c r="AG1032" s="129" t="str">
        <f t="shared" si="326"/>
        <v/>
      </c>
      <c r="AH1032" s="43" t="e">
        <f t="shared" si="327"/>
        <v>#N/A</v>
      </c>
      <c r="AI1032" s="43" t="e">
        <f>IF(AI1031&lt;'Retirement Calculator'!$B$68,AI1031+1,NA())</f>
        <v>#N/A</v>
      </c>
      <c r="AJ1032" s="47" t="str">
        <f>IF(ISERROR(AI1032),"",IF(AG1032=AG1031+1,AJ1031*(1+'Retirement Calculator'!$B$67),AJ1031))</f>
        <v/>
      </c>
      <c r="AK1032" s="43" t="e">
        <f>IF(ISERROR(AJ1032),"",FV((1+'Retirement Calculator'!$B$56)^(1/12)-1,AI1032,-AJ1032,,0))</f>
        <v>#N/A</v>
      </c>
      <c r="AL1032" s="47">
        <f>SUM($AJ$5:AJ1032)</f>
        <v>15743347.467671828</v>
      </c>
      <c r="AN1032" s="43" t="str">
        <f>IF(C1032="","",SUM($C$5:C1032))</f>
        <v/>
      </c>
      <c r="AP1032" s="43" t="str">
        <f t="shared" si="328"/>
        <v/>
      </c>
      <c r="AQ1032" s="43" t="e">
        <f t="shared" si="329"/>
        <v>#N/A</v>
      </c>
      <c r="AR1032" s="43" t="e">
        <f>IF(AR1031&lt;'Retirement Calculator'!$B$68,AR1031+1,NA())</f>
        <v>#N/A</v>
      </c>
      <c r="AS1032" s="45" t="str">
        <f>IF(ISERROR(AR1032),"",IF(AP1032=AP1031+1,AS1031*(1+'Retirement Calculator'!$B$67),AS1031))</f>
        <v/>
      </c>
      <c r="AT1032" s="43" t="e">
        <f>IF(ISERROR(AS1032),"",FV((1+'Retirement Calculator'!$B$57)^(1/12)-1,AR1032,-AS1032,,0))</f>
        <v>#N/A</v>
      </c>
      <c r="AU1032" s="47" t="e">
        <f>SUM($AJ$5:AS1032)</f>
        <v>#N/A</v>
      </c>
      <c r="AW1032" s="43" t="str">
        <f>IF(I1032="","",SUM($I$5:I1032))</f>
        <v/>
      </c>
      <c r="AY1032" s="43" t="str">
        <f t="shared" si="330"/>
        <v/>
      </c>
      <c r="AZ1032" s="43" t="e">
        <f t="shared" si="331"/>
        <v>#N/A</v>
      </c>
      <c r="BA1032" s="43" t="e">
        <f>IF(BA1031&lt;'Retirement Calculator'!$B$68,BA1031+1,NA())</f>
        <v>#N/A</v>
      </c>
      <c r="BB1032" s="45" t="str">
        <f>IF(ISERROR(BA1032),"",IF(AY1032=AY1031+1,BB1031*(1+'Retirement Calculator'!$B$67),BB1031))</f>
        <v/>
      </c>
      <c r="BC1032" s="43" t="e">
        <f>IF(ISERROR(BB1032),"",FV((1+'Retirement Calculator'!$B$58)^(1/12)-1,BA1032,-BB1032,,0))</f>
        <v>#N/A</v>
      </c>
      <c r="BD1032" s="47" t="e">
        <f>SUM($AJ$5:BB1032)</f>
        <v>#N/A</v>
      </c>
      <c r="BF1032" s="43" t="str">
        <f>IF(O1032="","",SUM($O$5:O1032))</f>
        <v/>
      </c>
      <c r="BH1032" s="43" t="str">
        <f t="shared" si="332"/>
        <v/>
      </c>
      <c r="BI1032" s="43" t="e">
        <f t="shared" si="333"/>
        <v>#N/A</v>
      </c>
      <c r="BJ1032" s="43" t="e">
        <f>IF(BJ1031&lt;'Retirement Calculator'!$B$68,BJ1031+1,NA())</f>
        <v>#N/A</v>
      </c>
      <c r="BM1032" s="43" t="str">
        <f t="shared" si="334"/>
        <v/>
      </c>
      <c r="BN1032" s="43" t="e">
        <f t="shared" si="335"/>
        <v>#N/A</v>
      </c>
      <c r="BO1032" s="43" t="e">
        <f>IF(BO1031&lt;'Retirement Calculator'!$B$68,BO1031+1,NA())</f>
        <v>#N/A</v>
      </c>
      <c r="BR1032" s="43" t="str">
        <f t="shared" si="336"/>
        <v/>
      </c>
      <c r="BS1032" s="43" t="e">
        <f t="shared" si="337"/>
        <v>#N/A</v>
      </c>
      <c r="BT1032" s="43" t="e">
        <f>IF(BT1031&lt;'Retirement Calculator'!$B$68,BT1031+1,NA())</f>
        <v>#N/A</v>
      </c>
      <c r="BW1032" s="43" t="str">
        <f t="shared" si="338"/>
        <v/>
      </c>
      <c r="BX1032" s="43" t="e">
        <f t="shared" si="339"/>
        <v>#N/A</v>
      </c>
      <c r="BY1032" s="43" t="e">
        <f>IF(BY1031&lt;'Retirement Calculator'!$B$68,BY1031+1,NA())</f>
        <v>#N/A</v>
      </c>
    </row>
    <row r="1033" spans="1:77">
      <c r="A1033" s="44"/>
      <c r="B1033" s="12" t="e">
        <f xml:space="preserve"> IF(ISERROR(F1033),NA(),AI1033)</f>
        <v>#N/A</v>
      </c>
      <c r="C1033" s="71"/>
      <c r="D1033" s="104"/>
      <c r="E1033" s="99"/>
      <c r="F1033" s="102" t="e">
        <f t="shared" si="323"/>
        <v>#N/A</v>
      </c>
      <c r="G1033" s="103" t="str">
        <f>IF(D1033="","",(D1033+G1032)*(1+((1+'Retirement Calculator'!$B$56)^(1/12)-1)))</f>
        <v/>
      </c>
      <c r="H1033" s="55" t="str">
        <f>IF(C1033="","",FV((1+'Retirement Calculator'!$B$56)^(1/12)-1,AI1033,-C1033,,0))</f>
        <v/>
      </c>
      <c r="I1033" s="71"/>
      <c r="J1033" s="99"/>
      <c r="K1033" s="99"/>
      <c r="L1033" s="102" t="e">
        <f t="shared" si="324"/>
        <v>#N/A</v>
      </c>
      <c r="M1033" s="12" t="str">
        <f>IF(I1033="","",FV((1+'Retirement Calculator'!$B$57)^(1/12)-1,AR1033,-I1033,,0))</f>
        <v/>
      </c>
      <c r="N1033" s="12" t="str">
        <f>IF(J1033="","",(J1033+N1032)*(1+((1+'Retirement Calculator'!$B$57)^(1/12)-1)))</f>
        <v/>
      </c>
      <c r="O1033" s="71"/>
      <c r="P1033" s="71"/>
      <c r="Q1033" s="99"/>
      <c r="R1033" s="69" t="e">
        <f t="shared" si="325"/>
        <v>#N/A</v>
      </c>
      <c r="S1033" s="12" t="str">
        <f>IF(O1033="","",FV((1+'Retirement Calculator'!$B$58)^(1/12)-1,BA1033,-O1033,,0))</f>
        <v/>
      </c>
      <c r="T1033" s="43" t="str">
        <f>IF(P1033="","",(P1033+T1032)*(1+((1+'Retirement Calculator'!$B$58)^(1/12)-1)))</f>
        <v/>
      </c>
      <c r="U1033" s="71"/>
      <c r="V1033" s="99"/>
      <c r="W1033" s="108" t="str">
        <f>IF(U1033="","",(U1033+W1032)*(1+((1+'Retirement Calculator'!$C$65)^(1/12)-1)))</f>
        <v/>
      </c>
      <c r="X1033" s="73">
        <f t="shared" si="320"/>
        <v>0</v>
      </c>
      <c r="Y1033" s="83" t="str">
        <f>IF(ISERROR(B1033),"",SUM($X$5:X1033))</f>
        <v/>
      </c>
      <c r="Z1033" s="73">
        <f t="shared" si="321"/>
        <v>0</v>
      </c>
      <c r="AA1033" s="83" t="str">
        <f>IF(ISERROR(B1033),"",IF(Z1033=0,NA(),SUM($Z$5:Z1033)))</f>
        <v/>
      </c>
      <c r="AB1033" s="83">
        <f t="shared" si="322"/>
        <v>0</v>
      </c>
      <c r="AC1033" s="83" t="str">
        <f>IF(ISERROR(B1033),"",IF(AB1033=0,NA(),SUM($AB$5:AB1033)))</f>
        <v/>
      </c>
      <c r="AD1033" s="68" t="str">
        <f>IF(ISERROR(AI1033),"",IF(AG1033=AG1032+1,AD1032*(1+'Retirement Calculator'!$B$6),AD1032))</f>
        <v/>
      </c>
      <c r="AE1033" s="135"/>
      <c r="AF1033" s="83" t="str">
        <f>IF(AE1033="","",NPER((1+'Retirement Calculator'!$B$15)/(1+'Retirement Calculator'!$B$14)-1,-12*AE1033,AA1033,,1))</f>
        <v/>
      </c>
      <c r="AG1033" s="129" t="str">
        <f t="shared" si="326"/>
        <v/>
      </c>
      <c r="AH1033" s="43" t="e">
        <f t="shared" si="327"/>
        <v>#N/A</v>
      </c>
      <c r="AI1033" s="43" t="e">
        <f>IF(AI1032&lt;'Retirement Calculator'!$B$68,AI1032+1,NA())</f>
        <v>#N/A</v>
      </c>
      <c r="AJ1033" s="47" t="str">
        <f>IF(ISERROR(AI1033),"",IF(AG1033=AG1032+1,AJ1032*(1+'Retirement Calculator'!$B$67),AJ1032))</f>
        <v/>
      </c>
      <c r="AK1033" s="43" t="e">
        <f>IF(ISERROR(AJ1033),"",FV((1+'Retirement Calculator'!$B$56)^(1/12)-1,AI1033,-AJ1033,,0))</f>
        <v>#N/A</v>
      </c>
      <c r="AL1033" s="47">
        <f>SUM($AJ$5:AJ1033)</f>
        <v>15743347.467671828</v>
      </c>
      <c r="AN1033" s="43" t="str">
        <f>IF(C1033="","",SUM($C$5:C1033))</f>
        <v/>
      </c>
      <c r="AP1033" s="43" t="str">
        <f t="shared" si="328"/>
        <v/>
      </c>
      <c r="AQ1033" s="43" t="e">
        <f t="shared" si="329"/>
        <v>#N/A</v>
      </c>
      <c r="AR1033" s="43" t="e">
        <f>IF(AR1032&lt;'Retirement Calculator'!$B$68,AR1032+1,NA())</f>
        <v>#N/A</v>
      </c>
      <c r="AS1033" s="45" t="str">
        <f>IF(ISERROR(AR1033),"",IF(AP1033=AP1032+1,AS1032*(1+'Retirement Calculator'!$B$67),AS1032))</f>
        <v/>
      </c>
      <c r="AT1033" s="43" t="e">
        <f>IF(ISERROR(AS1033),"",FV((1+'Retirement Calculator'!$B$57)^(1/12)-1,AR1033,-AS1033,,0))</f>
        <v>#N/A</v>
      </c>
      <c r="AU1033" s="47" t="e">
        <f>SUM($AJ$5:AS1033)</f>
        <v>#N/A</v>
      </c>
      <c r="AW1033" s="43" t="str">
        <f>IF(I1033="","",SUM($I$5:I1033))</f>
        <v/>
      </c>
      <c r="AY1033" s="43" t="str">
        <f t="shared" si="330"/>
        <v/>
      </c>
      <c r="AZ1033" s="43" t="e">
        <f t="shared" si="331"/>
        <v>#N/A</v>
      </c>
      <c r="BA1033" s="43" t="e">
        <f>IF(BA1032&lt;'Retirement Calculator'!$B$68,BA1032+1,NA())</f>
        <v>#N/A</v>
      </c>
      <c r="BB1033" s="45" t="str">
        <f>IF(ISERROR(BA1033),"",IF(AY1033=AY1032+1,BB1032*(1+'Retirement Calculator'!$B$67),BB1032))</f>
        <v/>
      </c>
      <c r="BC1033" s="43" t="e">
        <f>IF(ISERROR(BB1033),"",FV((1+'Retirement Calculator'!$B$58)^(1/12)-1,BA1033,-BB1033,,0))</f>
        <v>#N/A</v>
      </c>
      <c r="BD1033" s="47" t="e">
        <f>SUM($AJ$5:BB1033)</f>
        <v>#N/A</v>
      </c>
      <c r="BF1033" s="43" t="str">
        <f>IF(O1033="","",SUM($O$5:O1033))</f>
        <v/>
      </c>
      <c r="BH1033" s="43" t="str">
        <f t="shared" si="332"/>
        <v/>
      </c>
      <c r="BI1033" s="43" t="e">
        <f t="shared" si="333"/>
        <v>#N/A</v>
      </c>
      <c r="BJ1033" s="43" t="e">
        <f>IF(BJ1032&lt;'Retirement Calculator'!$B$68,BJ1032+1,NA())</f>
        <v>#N/A</v>
      </c>
      <c r="BM1033" s="43" t="str">
        <f t="shared" si="334"/>
        <v/>
      </c>
      <c r="BN1033" s="43" t="e">
        <f t="shared" si="335"/>
        <v>#N/A</v>
      </c>
      <c r="BO1033" s="43" t="e">
        <f>IF(BO1032&lt;'Retirement Calculator'!$B$68,BO1032+1,NA())</f>
        <v>#N/A</v>
      </c>
      <c r="BR1033" s="43" t="str">
        <f t="shared" si="336"/>
        <v/>
      </c>
      <c r="BS1033" s="43" t="e">
        <f t="shared" si="337"/>
        <v>#N/A</v>
      </c>
      <c r="BT1033" s="43" t="e">
        <f>IF(BT1032&lt;'Retirement Calculator'!$B$68,BT1032+1,NA())</f>
        <v>#N/A</v>
      </c>
      <c r="BW1033" s="43" t="str">
        <f t="shared" si="338"/>
        <v/>
      </c>
      <c r="BX1033" s="43" t="e">
        <f t="shared" si="339"/>
        <v>#N/A</v>
      </c>
      <c r="BY1033" s="43" t="e">
        <f>IF(BY1032&lt;'Retirement Calculator'!$B$68,BY1032+1,NA())</f>
        <v>#N/A</v>
      </c>
    </row>
    <row r="1034" spans="1:77">
      <c r="A1034" s="44"/>
      <c r="B1034" s="12" t="e">
        <f xml:space="preserve"> IF(ISERROR(F1034),NA(),AI1034)</f>
        <v>#N/A</v>
      </c>
      <c r="C1034" s="71"/>
      <c r="D1034" s="104"/>
      <c r="E1034" s="99"/>
      <c r="F1034" s="102" t="e">
        <f t="shared" si="323"/>
        <v>#N/A</v>
      </c>
      <c r="G1034" s="103" t="str">
        <f>IF(D1034="","",(D1034+G1033)*(1+((1+'Retirement Calculator'!$B$56)^(1/12)-1)))</f>
        <v/>
      </c>
      <c r="H1034" s="55" t="str">
        <f>IF(C1034="","",FV((1+'Retirement Calculator'!$B$56)^(1/12)-1,AI1034,-C1034,,0))</f>
        <v/>
      </c>
      <c r="I1034" s="71"/>
      <c r="J1034" s="99"/>
      <c r="K1034" s="99"/>
      <c r="L1034" s="102" t="e">
        <f t="shared" si="324"/>
        <v>#N/A</v>
      </c>
      <c r="M1034" s="12" t="str">
        <f>IF(I1034="","",FV((1+'Retirement Calculator'!$B$57)^(1/12)-1,AR1034,-I1034,,0))</f>
        <v/>
      </c>
      <c r="N1034" s="12" t="str">
        <f>IF(J1034="","",(J1034+N1033)*(1+((1+'Retirement Calculator'!$B$57)^(1/12)-1)))</f>
        <v/>
      </c>
      <c r="O1034" s="71"/>
      <c r="P1034" s="71"/>
      <c r="Q1034" s="99"/>
      <c r="R1034" s="69" t="e">
        <f t="shared" si="325"/>
        <v>#N/A</v>
      </c>
      <c r="S1034" s="12" t="str">
        <f>IF(O1034="","",FV((1+'Retirement Calculator'!$B$58)^(1/12)-1,BA1034,-O1034,,0))</f>
        <v/>
      </c>
      <c r="T1034" s="43" t="str">
        <f>IF(P1034="","",(P1034+T1033)*(1+((1+'Retirement Calculator'!$B$58)^(1/12)-1)))</f>
        <v/>
      </c>
      <c r="U1034" s="71"/>
      <c r="V1034" s="99"/>
      <c r="W1034" s="108" t="str">
        <f>IF(U1034="","",(U1034+W1033)*(1+((1+'Retirement Calculator'!$C$65)^(1/12)-1)))</f>
        <v/>
      </c>
      <c r="X1034" s="73">
        <f t="shared" si="320"/>
        <v>0</v>
      </c>
      <c r="Y1034" s="83" t="str">
        <f>IF(ISERROR(B1034),"",SUM($X$5:X1034))</f>
        <v/>
      </c>
      <c r="Z1034" s="73">
        <f t="shared" si="321"/>
        <v>0</v>
      </c>
      <c r="AA1034" s="83" t="str">
        <f>IF(ISERROR(B1034),"",IF(Z1034=0,NA(),SUM($Z$5:Z1034)))</f>
        <v/>
      </c>
      <c r="AB1034" s="83">
        <f t="shared" si="322"/>
        <v>0</v>
      </c>
      <c r="AC1034" s="83" t="str">
        <f>IF(ISERROR(B1034),"",IF(AB1034=0,NA(),SUM($AB$5:AB1034)))</f>
        <v/>
      </c>
      <c r="AD1034" s="68" t="str">
        <f>IF(ISERROR(AI1034),"",IF(AG1034=AG1033+1,AD1033*(1+'Retirement Calculator'!$B$6),AD1033))</f>
        <v/>
      </c>
      <c r="AE1034" s="135"/>
      <c r="AF1034" s="83" t="str">
        <f>IF(AE1034="","",NPER((1+'Retirement Calculator'!$B$15)/(1+'Retirement Calculator'!$B$14)-1,-12*AE1034,AA1034,,1))</f>
        <v/>
      </c>
      <c r="AG1034" s="129" t="str">
        <f t="shared" si="326"/>
        <v/>
      </c>
      <c r="AH1034" s="43" t="e">
        <f t="shared" si="327"/>
        <v>#N/A</v>
      </c>
      <c r="AI1034" s="43" t="e">
        <f>IF(AI1033&lt;'Retirement Calculator'!$B$68,AI1033+1,NA())</f>
        <v>#N/A</v>
      </c>
      <c r="AJ1034" s="47" t="str">
        <f>IF(ISERROR(AI1034),"",IF(AG1034=AG1033+1,AJ1033*(1+'Retirement Calculator'!$B$67),AJ1033))</f>
        <v/>
      </c>
      <c r="AK1034" s="43" t="e">
        <f>IF(ISERROR(AJ1034),"",FV((1+'Retirement Calculator'!$B$56)^(1/12)-1,AI1034,-AJ1034,,0))</f>
        <v>#N/A</v>
      </c>
      <c r="AL1034" s="47">
        <f>SUM($AJ$5:AJ1034)</f>
        <v>15743347.467671828</v>
      </c>
      <c r="AN1034" s="43" t="str">
        <f>IF(C1034="","",SUM($C$5:C1034))</f>
        <v/>
      </c>
      <c r="AP1034" s="43" t="str">
        <f t="shared" si="328"/>
        <v/>
      </c>
      <c r="AQ1034" s="43" t="e">
        <f t="shared" si="329"/>
        <v>#N/A</v>
      </c>
      <c r="AR1034" s="43" t="e">
        <f>IF(AR1033&lt;'Retirement Calculator'!$B$68,AR1033+1,NA())</f>
        <v>#N/A</v>
      </c>
      <c r="AS1034" s="45" t="str">
        <f>IF(ISERROR(AR1034),"",IF(AP1034=AP1033+1,AS1033*(1+'Retirement Calculator'!$B$67),AS1033))</f>
        <v/>
      </c>
      <c r="AT1034" s="43" t="e">
        <f>IF(ISERROR(AS1034),"",FV((1+'Retirement Calculator'!$B$57)^(1/12)-1,AR1034,-AS1034,,0))</f>
        <v>#N/A</v>
      </c>
      <c r="AU1034" s="47" t="e">
        <f>SUM($AJ$5:AS1034)</f>
        <v>#N/A</v>
      </c>
      <c r="AW1034" s="43" t="str">
        <f>IF(I1034="","",SUM($I$5:I1034))</f>
        <v/>
      </c>
      <c r="AY1034" s="43" t="str">
        <f t="shared" si="330"/>
        <v/>
      </c>
      <c r="AZ1034" s="43" t="e">
        <f t="shared" si="331"/>
        <v>#N/A</v>
      </c>
      <c r="BA1034" s="43" t="e">
        <f>IF(BA1033&lt;'Retirement Calculator'!$B$68,BA1033+1,NA())</f>
        <v>#N/A</v>
      </c>
      <c r="BB1034" s="45" t="str">
        <f>IF(ISERROR(BA1034),"",IF(AY1034=AY1033+1,BB1033*(1+'Retirement Calculator'!$B$67),BB1033))</f>
        <v/>
      </c>
      <c r="BC1034" s="43" t="e">
        <f>IF(ISERROR(BB1034),"",FV((1+'Retirement Calculator'!$B$58)^(1/12)-1,BA1034,-BB1034,,0))</f>
        <v>#N/A</v>
      </c>
      <c r="BD1034" s="47" t="e">
        <f>SUM($AJ$5:BB1034)</f>
        <v>#N/A</v>
      </c>
      <c r="BF1034" s="43" t="str">
        <f>IF(O1034="","",SUM($O$5:O1034))</f>
        <v/>
      </c>
      <c r="BH1034" s="43" t="str">
        <f t="shared" si="332"/>
        <v/>
      </c>
      <c r="BI1034" s="43" t="e">
        <f t="shared" si="333"/>
        <v>#N/A</v>
      </c>
      <c r="BJ1034" s="43" t="e">
        <f>IF(BJ1033&lt;'Retirement Calculator'!$B$68,BJ1033+1,NA())</f>
        <v>#N/A</v>
      </c>
      <c r="BM1034" s="43" t="str">
        <f t="shared" si="334"/>
        <v/>
      </c>
      <c r="BN1034" s="43" t="e">
        <f t="shared" si="335"/>
        <v>#N/A</v>
      </c>
      <c r="BO1034" s="43" t="e">
        <f>IF(BO1033&lt;'Retirement Calculator'!$B$68,BO1033+1,NA())</f>
        <v>#N/A</v>
      </c>
      <c r="BR1034" s="43" t="str">
        <f t="shared" si="336"/>
        <v/>
      </c>
      <c r="BS1034" s="43" t="e">
        <f t="shared" si="337"/>
        <v>#N/A</v>
      </c>
      <c r="BT1034" s="43" t="e">
        <f>IF(BT1033&lt;'Retirement Calculator'!$B$68,BT1033+1,NA())</f>
        <v>#N/A</v>
      </c>
      <c r="BW1034" s="43" t="str">
        <f t="shared" si="338"/>
        <v/>
      </c>
      <c r="BX1034" s="43" t="e">
        <f t="shared" si="339"/>
        <v>#N/A</v>
      </c>
      <c r="BY1034" s="43" t="e">
        <f>IF(BY1033&lt;'Retirement Calculator'!$B$68,BY1033+1,NA())</f>
        <v>#N/A</v>
      </c>
    </row>
    <row r="1035" spans="1:77">
      <c r="A1035" s="44"/>
      <c r="B1035" s="12" t="e">
        <f xml:space="preserve"> IF(ISERROR(F1035),NA(),AI1035)</f>
        <v>#N/A</v>
      </c>
      <c r="C1035" s="71"/>
      <c r="D1035" s="104"/>
      <c r="E1035" s="99"/>
      <c r="F1035" s="102" t="e">
        <f t="shared" si="323"/>
        <v>#N/A</v>
      </c>
      <c r="G1035" s="103" t="str">
        <f>IF(D1035="","",(D1035+G1034)*(1+((1+'Retirement Calculator'!$B$56)^(1/12)-1)))</f>
        <v/>
      </c>
      <c r="H1035" s="55" t="str">
        <f>IF(C1035="","",FV((1+'Retirement Calculator'!$B$56)^(1/12)-1,AI1035,-C1035,,0))</f>
        <v/>
      </c>
      <c r="I1035" s="71"/>
      <c r="J1035" s="99"/>
      <c r="K1035" s="99"/>
      <c r="L1035" s="102" t="e">
        <f t="shared" si="324"/>
        <v>#N/A</v>
      </c>
      <c r="M1035" s="12" t="str">
        <f>IF(I1035="","",FV((1+'Retirement Calculator'!$B$57)^(1/12)-1,AR1035,-I1035,,0))</f>
        <v/>
      </c>
      <c r="N1035" s="12" t="str">
        <f>IF(J1035="","",(J1035+N1034)*(1+((1+'Retirement Calculator'!$B$57)^(1/12)-1)))</f>
        <v/>
      </c>
      <c r="O1035" s="71"/>
      <c r="P1035" s="71"/>
      <c r="Q1035" s="99"/>
      <c r="R1035" s="69" t="e">
        <f t="shared" si="325"/>
        <v>#N/A</v>
      </c>
      <c r="S1035" s="12" t="str">
        <f>IF(O1035="","",FV((1+'Retirement Calculator'!$B$58)^(1/12)-1,BA1035,-O1035,,0))</f>
        <v/>
      </c>
      <c r="T1035" s="43" t="str">
        <f>IF(P1035="","",(P1035+T1034)*(1+((1+'Retirement Calculator'!$B$58)^(1/12)-1)))</f>
        <v/>
      </c>
      <c r="U1035" s="71"/>
      <c r="V1035" s="99"/>
      <c r="W1035" s="108" t="str">
        <f>IF(U1035="","",(U1035+W1034)*(1+((1+'Retirement Calculator'!$C$65)^(1/12)-1)))</f>
        <v/>
      </c>
      <c r="X1035" s="73">
        <f t="shared" si="320"/>
        <v>0</v>
      </c>
      <c r="Y1035" s="83" t="str">
        <f>IF(ISERROR(B1035),"",SUM($X$5:X1035))</f>
        <v/>
      </c>
      <c r="Z1035" s="73">
        <f t="shared" si="321"/>
        <v>0</v>
      </c>
      <c r="AA1035" s="83" t="str">
        <f>IF(ISERROR(B1035),"",IF(Z1035=0,NA(),SUM($Z$5:Z1035)))</f>
        <v/>
      </c>
      <c r="AB1035" s="83">
        <f t="shared" si="322"/>
        <v>0</v>
      </c>
      <c r="AC1035" s="83" t="str">
        <f>IF(ISERROR(B1035),"",IF(AB1035=0,NA(),SUM($AB$5:AB1035)))</f>
        <v/>
      </c>
      <c r="AD1035" s="68" t="str">
        <f>IF(ISERROR(AI1035),"",IF(AG1035=AG1034+1,AD1034*(1+'Retirement Calculator'!$B$6),AD1034))</f>
        <v/>
      </c>
      <c r="AE1035" s="135"/>
      <c r="AF1035" s="83" t="str">
        <f>IF(AE1035="","",NPER((1+'Retirement Calculator'!$B$15)/(1+'Retirement Calculator'!$B$14)-1,-12*AE1035,AA1035,,1))</f>
        <v/>
      </c>
      <c r="AG1035" s="129" t="str">
        <f t="shared" si="326"/>
        <v/>
      </c>
      <c r="AH1035" s="43" t="e">
        <f t="shared" si="327"/>
        <v>#N/A</v>
      </c>
      <c r="AI1035" s="43" t="e">
        <f>IF(AI1034&lt;'Retirement Calculator'!$B$68,AI1034+1,NA())</f>
        <v>#N/A</v>
      </c>
      <c r="AJ1035" s="47" t="str">
        <f>IF(ISERROR(AI1035),"",IF(AG1035=AG1034+1,AJ1034*(1+'Retirement Calculator'!$B$67),AJ1034))</f>
        <v/>
      </c>
      <c r="AK1035" s="43" t="e">
        <f>IF(ISERROR(AJ1035),"",FV((1+'Retirement Calculator'!$B$56)^(1/12)-1,AI1035,-AJ1035,,0))</f>
        <v>#N/A</v>
      </c>
      <c r="AL1035" s="47">
        <f>SUM($AJ$5:AJ1035)</f>
        <v>15743347.467671828</v>
      </c>
      <c r="AN1035" s="43" t="str">
        <f>IF(C1035="","",SUM($C$5:C1035))</f>
        <v/>
      </c>
      <c r="AP1035" s="43" t="str">
        <f t="shared" si="328"/>
        <v/>
      </c>
      <c r="AQ1035" s="43" t="e">
        <f t="shared" si="329"/>
        <v>#N/A</v>
      </c>
      <c r="AR1035" s="43" t="e">
        <f>IF(AR1034&lt;'Retirement Calculator'!$B$68,AR1034+1,NA())</f>
        <v>#N/A</v>
      </c>
      <c r="AS1035" s="45" t="str">
        <f>IF(ISERROR(AR1035),"",IF(AP1035=AP1034+1,AS1034*(1+'Retirement Calculator'!$B$67),AS1034))</f>
        <v/>
      </c>
      <c r="AT1035" s="43" t="e">
        <f>IF(ISERROR(AS1035),"",FV((1+'Retirement Calculator'!$B$57)^(1/12)-1,AR1035,-AS1035,,0))</f>
        <v>#N/A</v>
      </c>
      <c r="AU1035" s="47" t="e">
        <f>SUM($AJ$5:AS1035)</f>
        <v>#N/A</v>
      </c>
      <c r="AW1035" s="43" t="str">
        <f>IF(I1035="","",SUM($I$5:I1035))</f>
        <v/>
      </c>
      <c r="AY1035" s="43" t="str">
        <f t="shared" si="330"/>
        <v/>
      </c>
      <c r="AZ1035" s="43" t="e">
        <f t="shared" si="331"/>
        <v>#N/A</v>
      </c>
      <c r="BA1035" s="43" t="e">
        <f>IF(BA1034&lt;'Retirement Calculator'!$B$68,BA1034+1,NA())</f>
        <v>#N/A</v>
      </c>
      <c r="BB1035" s="45" t="str">
        <f>IF(ISERROR(BA1035),"",IF(AY1035=AY1034+1,BB1034*(1+'Retirement Calculator'!$B$67),BB1034))</f>
        <v/>
      </c>
      <c r="BC1035" s="43" t="e">
        <f>IF(ISERROR(BB1035),"",FV((1+'Retirement Calculator'!$B$58)^(1/12)-1,BA1035,-BB1035,,0))</f>
        <v>#N/A</v>
      </c>
      <c r="BD1035" s="47" t="e">
        <f>SUM($AJ$5:BB1035)</f>
        <v>#N/A</v>
      </c>
      <c r="BF1035" s="43" t="str">
        <f>IF(O1035="","",SUM($O$5:O1035))</f>
        <v/>
      </c>
      <c r="BH1035" s="43" t="str">
        <f t="shared" si="332"/>
        <v/>
      </c>
      <c r="BI1035" s="43" t="e">
        <f t="shared" si="333"/>
        <v>#N/A</v>
      </c>
      <c r="BJ1035" s="43" t="e">
        <f>IF(BJ1034&lt;'Retirement Calculator'!$B$68,BJ1034+1,NA())</f>
        <v>#N/A</v>
      </c>
      <c r="BM1035" s="43" t="str">
        <f t="shared" si="334"/>
        <v/>
      </c>
      <c r="BN1035" s="43" t="e">
        <f t="shared" si="335"/>
        <v>#N/A</v>
      </c>
      <c r="BO1035" s="43" t="e">
        <f>IF(BO1034&lt;'Retirement Calculator'!$B$68,BO1034+1,NA())</f>
        <v>#N/A</v>
      </c>
      <c r="BR1035" s="43" t="str">
        <f t="shared" si="336"/>
        <v/>
      </c>
      <c r="BS1035" s="43" t="e">
        <f t="shared" si="337"/>
        <v>#N/A</v>
      </c>
      <c r="BT1035" s="43" t="e">
        <f>IF(BT1034&lt;'Retirement Calculator'!$B$68,BT1034+1,NA())</f>
        <v>#N/A</v>
      </c>
      <c r="BW1035" s="43" t="str">
        <f t="shared" si="338"/>
        <v/>
      </c>
      <c r="BX1035" s="43" t="e">
        <f t="shared" si="339"/>
        <v>#N/A</v>
      </c>
      <c r="BY1035" s="43" t="e">
        <f>IF(BY1034&lt;'Retirement Calculator'!$B$68,BY1034+1,NA())</f>
        <v>#N/A</v>
      </c>
    </row>
    <row r="1036" spans="1:77">
      <c r="A1036" s="44"/>
      <c r="B1036" s="12" t="e">
        <f xml:space="preserve"> IF(ISERROR(F1036),NA(),AI1036)</f>
        <v>#N/A</v>
      </c>
      <c r="C1036" s="71"/>
      <c r="D1036" s="104"/>
      <c r="E1036" s="99"/>
      <c r="F1036" s="102" t="e">
        <f t="shared" si="323"/>
        <v>#N/A</v>
      </c>
      <c r="G1036" s="103" t="str">
        <f>IF(D1036="","",(D1036+G1035)*(1+((1+'Retirement Calculator'!$B$56)^(1/12)-1)))</f>
        <v/>
      </c>
      <c r="H1036" s="55" t="str">
        <f>IF(C1036="","",FV((1+'Retirement Calculator'!$B$56)^(1/12)-1,AI1036,-C1036,,0))</f>
        <v/>
      </c>
      <c r="I1036" s="71"/>
      <c r="J1036" s="99"/>
      <c r="K1036" s="99"/>
      <c r="L1036" s="102" t="e">
        <f t="shared" si="324"/>
        <v>#N/A</v>
      </c>
      <c r="M1036" s="12" t="str">
        <f>IF(I1036="","",FV((1+'Retirement Calculator'!$B$57)^(1/12)-1,AR1036,-I1036,,0))</f>
        <v/>
      </c>
      <c r="N1036" s="12" t="str">
        <f>IF(J1036="","",(J1036+N1035)*(1+((1+'Retirement Calculator'!$B$57)^(1/12)-1)))</f>
        <v/>
      </c>
      <c r="O1036" s="71"/>
      <c r="P1036" s="71"/>
      <c r="Q1036" s="99"/>
      <c r="R1036" s="69" t="e">
        <f t="shared" si="325"/>
        <v>#N/A</v>
      </c>
      <c r="S1036" s="12" t="str">
        <f>IF(O1036="","",FV((1+'Retirement Calculator'!$B$58)^(1/12)-1,BA1036,-O1036,,0))</f>
        <v/>
      </c>
      <c r="T1036" s="43" t="str">
        <f>IF(P1036="","",(P1036+T1035)*(1+((1+'Retirement Calculator'!$B$58)^(1/12)-1)))</f>
        <v/>
      </c>
      <c r="U1036" s="71"/>
      <c r="V1036" s="99"/>
      <c r="W1036" s="108" t="str">
        <f>IF(U1036="","",(U1036+W1035)*(1+((1+'Retirement Calculator'!$C$65)^(1/12)-1)))</f>
        <v/>
      </c>
      <c r="X1036" s="73">
        <f t="shared" si="320"/>
        <v>0</v>
      </c>
      <c r="Y1036" s="83" t="str">
        <f>IF(ISERROR(B1036),"",SUM($X$5:X1036))</f>
        <v/>
      </c>
      <c r="Z1036" s="73">
        <f t="shared" si="321"/>
        <v>0</v>
      </c>
      <c r="AA1036" s="83" t="str">
        <f>IF(ISERROR(B1036),"",IF(Z1036=0,NA(),SUM($Z$5:Z1036)))</f>
        <v/>
      </c>
      <c r="AB1036" s="83">
        <f t="shared" si="322"/>
        <v>0</v>
      </c>
      <c r="AC1036" s="83" t="str">
        <f>IF(ISERROR(B1036),"",IF(AB1036=0,NA(),SUM($AB$5:AB1036)))</f>
        <v/>
      </c>
      <c r="AD1036" s="68" t="str">
        <f>IF(ISERROR(AI1036),"",IF(AG1036=AG1035+1,AD1035*(1+'Retirement Calculator'!$B$6),AD1035))</f>
        <v/>
      </c>
      <c r="AE1036" s="135"/>
      <c r="AF1036" s="83" t="str">
        <f>IF(AE1036="","",NPER((1+'Retirement Calculator'!$B$15)/(1+'Retirement Calculator'!$B$14)-1,-12*AE1036,AA1036,,1))</f>
        <v/>
      </c>
      <c r="AG1036" s="129" t="str">
        <f t="shared" si="326"/>
        <v/>
      </c>
      <c r="AH1036" s="43" t="e">
        <f t="shared" si="327"/>
        <v>#N/A</v>
      </c>
      <c r="AI1036" s="43" t="e">
        <f>IF(AI1035&lt;'Retirement Calculator'!$B$68,AI1035+1,NA())</f>
        <v>#N/A</v>
      </c>
      <c r="AJ1036" s="47" t="str">
        <f>IF(ISERROR(AI1036),"",IF(AG1036=AG1035+1,AJ1035*(1+'Retirement Calculator'!$B$67),AJ1035))</f>
        <v/>
      </c>
      <c r="AK1036" s="43" t="e">
        <f>IF(ISERROR(AJ1036),"",FV((1+'Retirement Calculator'!$B$56)^(1/12)-1,AI1036,-AJ1036,,0))</f>
        <v>#N/A</v>
      </c>
      <c r="AL1036" s="47">
        <f>SUM($AJ$5:AJ1036)</f>
        <v>15743347.467671828</v>
      </c>
      <c r="AN1036" s="43" t="str">
        <f>IF(C1036="","",SUM($C$5:C1036))</f>
        <v/>
      </c>
      <c r="AP1036" s="43" t="str">
        <f t="shared" si="328"/>
        <v/>
      </c>
      <c r="AQ1036" s="43" t="e">
        <f t="shared" si="329"/>
        <v>#N/A</v>
      </c>
      <c r="AR1036" s="43" t="e">
        <f>IF(AR1035&lt;'Retirement Calculator'!$B$68,AR1035+1,NA())</f>
        <v>#N/A</v>
      </c>
      <c r="AS1036" s="45" t="str">
        <f>IF(ISERROR(AR1036),"",IF(AP1036=AP1035+1,AS1035*(1+'Retirement Calculator'!$B$67),AS1035))</f>
        <v/>
      </c>
      <c r="AT1036" s="43" t="e">
        <f>IF(ISERROR(AS1036),"",FV((1+'Retirement Calculator'!$B$57)^(1/12)-1,AR1036,-AS1036,,0))</f>
        <v>#N/A</v>
      </c>
      <c r="AU1036" s="47" t="e">
        <f>SUM($AJ$5:AS1036)</f>
        <v>#N/A</v>
      </c>
      <c r="AW1036" s="43" t="str">
        <f>IF(I1036="","",SUM($I$5:I1036))</f>
        <v/>
      </c>
      <c r="AY1036" s="43" t="str">
        <f t="shared" si="330"/>
        <v/>
      </c>
      <c r="AZ1036" s="43" t="e">
        <f t="shared" si="331"/>
        <v>#N/A</v>
      </c>
      <c r="BA1036" s="43" t="e">
        <f>IF(BA1035&lt;'Retirement Calculator'!$B$68,BA1035+1,NA())</f>
        <v>#N/A</v>
      </c>
      <c r="BB1036" s="45" t="str">
        <f>IF(ISERROR(BA1036),"",IF(AY1036=AY1035+1,BB1035*(1+'Retirement Calculator'!$B$67),BB1035))</f>
        <v/>
      </c>
      <c r="BC1036" s="43" t="e">
        <f>IF(ISERROR(BB1036),"",FV((1+'Retirement Calculator'!$B$58)^(1/12)-1,BA1036,-BB1036,,0))</f>
        <v>#N/A</v>
      </c>
      <c r="BD1036" s="47" t="e">
        <f>SUM($AJ$5:BB1036)</f>
        <v>#N/A</v>
      </c>
      <c r="BF1036" s="43" t="str">
        <f>IF(O1036="","",SUM($O$5:O1036))</f>
        <v/>
      </c>
      <c r="BH1036" s="43" t="str">
        <f t="shared" si="332"/>
        <v/>
      </c>
      <c r="BI1036" s="43" t="e">
        <f t="shared" si="333"/>
        <v>#N/A</v>
      </c>
      <c r="BJ1036" s="43" t="e">
        <f>IF(BJ1035&lt;'Retirement Calculator'!$B$68,BJ1035+1,NA())</f>
        <v>#N/A</v>
      </c>
      <c r="BM1036" s="43" t="str">
        <f t="shared" si="334"/>
        <v/>
      </c>
      <c r="BN1036" s="43" t="e">
        <f t="shared" si="335"/>
        <v>#N/A</v>
      </c>
      <c r="BO1036" s="43" t="e">
        <f>IF(BO1035&lt;'Retirement Calculator'!$B$68,BO1035+1,NA())</f>
        <v>#N/A</v>
      </c>
      <c r="BR1036" s="43" t="str">
        <f t="shared" si="336"/>
        <v/>
      </c>
      <c r="BS1036" s="43" t="e">
        <f t="shared" si="337"/>
        <v>#N/A</v>
      </c>
      <c r="BT1036" s="43" t="e">
        <f>IF(BT1035&lt;'Retirement Calculator'!$B$68,BT1035+1,NA())</f>
        <v>#N/A</v>
      </c>
      <c r="BW1036" s="43" t="str">
        <f t="shared" si="338"/>
        <v/>
      </c>
      <c r="BX1036" s="43" t="e">
        <f t="shared" si="339"/>
        <v>#N/A</v>
      </c>
      <c r="BY1036" s="43" t="e">
        <f>IF(BY1035&lt;'Retirement Calculator'!$B$68,BY1035+1,NA())</f>
        <v>#N/A</v>
      </c>
    </row>
    <row r="1037" spans="1:77">
      <c r="A1037" s="44"/>
      <c r="B1037" s="12" t="e">
        <f xml:space="preserve"> IF(ISERROR(F1037),NA(),AI1037)</f>
        <v>#N/A</v>
      </c>
      <c r="C1037" s="71"/>
      <c r="D1037" s="104"/>
      <c r="E1037" s="99"/>
      <c r="F1037" s="102" t="e">
        <f t="shared" si="323"/>
        <v>#N/A</v>
      </c>
      <c r="G1037" s="103" t="str">
        <f>IF(D1037="","",(D1037+G1036)*(1+((1+'Retirement Calculator'!$B$56)^(1/12)-1)))</f>
        <v/>
      </c>
      <c r="H1037" s="55" t="str">
        <f>IF(C1037="","",FV((1+'Retirement Calculator'!$B$56)^(1/12)-1,AI1037,-C1037,,0))</f>
        <v/>
      </c>
      <c r="I1037" s="71"/>
      <c r="J1037" s="99"/>
      <c r="K1037" s="99"/>
      <c r="L1037" s="102" t="e">
        <f t="shared" si="324"/>
        <v>#N/A</v>
      </c>
      <c r="M1037" s="12" t="str">
        <f>IF(I1037="","",FV((1+'Retirement Calculator'!$B$57)^(1/12)-1,AR1037,-I1037,,0))</f>
        <v/>
      </c>
      <c r="N1037" s="12" t="str">
        <f>IF(J1037="","",(J1037+N1036)*(1+((1+'Retirement Calculator'!$B$57)^(1/12)-1)))</f>
        <v/>
      </c>
      <c r="O1037" s="71"/>
      <c r="P1037" s="71"/>
      <c r="Q1037" s="99"/>
      <c r="R1037" s="69" t="e">
        <f t="shared" si="325"/>
        <v>#N/A</v>
      </c>
      <c r="S1037" s="12" t="str">
        <f>IF(O1037="","",FV((1+'Retirement Calculator'!$B$58)^(1/12)-1,BA1037,-O1037,,0))</f>
        <v/>
      </c>
      <c r="T1037" s="43" t="str">
        <f>IF(P1037="","",(P1037+T1036)*(1+((1+'Retirement Calculator'!$B$58)^(1/12)-1)))</f>
        <v/>
      </c>
      <c r="U1037" s="71"/>
      <c r="V1037" s="99"/>
      <c r="W1037" s="108" t="str">
        <f>IF(U1037="","",(U1037+W1036)*(1+((1+'Retirement Calculator'!$C$65)^(1/12)-1)))</f>
        <v/>
      </c>
      <c r="X1037" s="73">
        <f t="shared" si="320"/>
        <v>0</v>
      </c>
      <c r="Y1037" s="83" t="str">
        <f>IF(ISERROR(B1037),"",SUM($X$5:X1037))</f>
        <v/>
      </c>
      <c r="Z1037" s="73">
        <f t="shared" si="321"/>
        <v>0</v>
      </c>
      <c r="AA1037" s="83" t="str">
        <f>IF(ISERROR(B1037),"",IF(Z1037=0,NA(),SUM($Z$5:Z1037)))</f>
        <v/>
      </c>
      <c r="AB1037" s="83">
        <f t="shared" si="322"/>
        <v>0</v>
      </c>
      <c r="AC1037" s="83" t="str">
        <f>IF(ISERROR(B1037),"",IF(AB1037=0,NA(),SUM($AB$5:AB1037)))</f>
        <v/>
      </c>
      <c r="AD1037" s="68" t="str">
        <f>IF(ISERROR(AI1037),"",IF(AG1037=AG1036+1,AD1036*(1+'Retirement Calculator'!$B$6),AD1036))</f>
        <v/>
      </c>
      <c r="AE1037" s="135"/>
      <c r="AF1037" s="83" t="str">
        <f>IF(AE1037="","",NPER((1+'Retirement Calculator'!$B$15)/(1+'Retirement Calculator'!$B$14)-1,-12*AE1037,AA1037,,1))</f>
        <v/>
      </c>
      <c r="AG1037" s="129" t="str">
        <f t="shared" si="326"/>
        <v/>
      </c>
      <c r="AH1037" s="43" t="e">
        <f t="shared" si="327"/>
        <v>#N/A</v>
      </c>
      <c r="AI1037" s="43" t="e">
        <f>IF(AI1036&lt;'Retirement Calculator'!$B$68,AI1036+1,NA())</f>
        <v>#N/A</v>
      </c>
      <c r="AJ1037" s="47" t="str">
        <f>IF(ISERROR(AI1037),"",IF(AG1037=AG1036+1,AJ1036*(1+'Retirement Calculator'!$B$67),AJ1036))</f>
        <v/>
      </c>
      <c r="AK1037" s="43" t="e">
        <f>IF(ISERROR(AJ1037),"",FV((1+'Retirement Calculator'!$B$56)^(1/12)-1,AI1037,-AJ1037,,0))</f>
        <v>#N/A</v>
      </c>
      <c r="AL1037" s="47">
        <f>SUM($AJ$5:AJ1037)</f>
        <v>15743347.467671828</v>
      </c>
      <c r="AN1037" s="43" t="str">
        <f>IF(C1037="","",SUM($C$5:C1037))</f>
        <v/>
      </c>
      <c r="AP1037" s="43" t="str">
        <f t="shared" si="328"/>
        <v/>
      </c>
      <c r="AQ1037" s="43" t="e">
        <f t="shared" si="329"/>
        <v>#N/A</v>
      </c>
      <c r="AR1037" s="43" t="e">
        <f>IF(AR1036&lt;'Retirement Calculator'!$B$68,AR1036+1,NA())</f>
        <v>#N/A</v>
      </c>
      <c r="AS1037" s="45" t="str">
        <f>IF(ISERROR(AR1037),"",IF(AP1037=AP1036+1,AS1036*(1+'Retirement Calculator'!$B$67),AS1036))</f>
        <v/>
      </c>
      <c r="AT1037" s="43" t="e">
        <f>IF(ISERROR(AS1037),"",FV((1+'Retirement Calculator'!$B$57)^(1/12)-1,AR1037,-AS1037,,0))</f>
        <v>#N/A</v>
      </c>
      <c r="AU1037" s="47" t="e">
        <f>SUM($AJ$5:AS1037)</f>
        <v>#N/A</v>
      </c>
      <c r="AW1037" s="43" t="str">
        <f>IF(I1037="","",SUM($I$5:I1037))</f>
        <v/>
      </c>
      <c r="AY1037" s="43" t="str">
        <f t="shared" si="330"/>
        <v/>
      </c>
      <c r="AZ1037" s="43" t="e">
        <f t="shared" si="331"/>
        <v>#N/A</v>
      </c>
      <c r="BA1037" s="43" t="e">
        <f>IF(BA1036&lt;'Retirement Calculator'!$B$68,BA1036+1,NA())</f>
        <v>#N/A</v>
      </c>
      <c r="BB1037" s="45" t="str">
        <f>IF(ISERROR(BA1037),"",IF(AY1037=AY1036+1,BB1036*(1+'Retirement Calculator'!$B$67),BB1036))</f>
        <v/>
      </c>
      <c r="BC1037" s="43" t="e">
        <f>IF(ISERROR(BB1037),"",FV((1+'Retirement Calculator'!$B$58)^(1/12)-1,BA1037,-BB1037,,0))</f>
        <v>#N/A</v>
      </c>
      <c r="BD1037" s="47" t="e">
        <f>SUM($AJ$5:BB1037)</f>
        <v>#N/A</v>
      </c>
      <c r="BF1037" s="43" t="str">
        <f>IF(O1037="","",SUM($O$5:O1037))</f>
        <v/>
      </c>
      <c r="BH1037" s="43" t="str">
        <f t="shared" si="332"/>
        <v/>
      </c>
      <c r="BI1037" s="43" t="e">
        <f t="shared" si="333"/>
        <v>#N/A</v>
      </c>
      <c r="BJ1037" s="43" t="e">
        <f>IF(BJ1036&lt;'Retirement Calculator'!$B$68,BJ1036+1,NA())</f>
        <v>#N/A</v>
      </c>
      <c r="BM1037" s="43" t="str">
        <f t="shared" si="334"/>
        <v/>
      </c>
      <c r="BN1037" s="43" t="e">
        <f t="shared" si="335"/>
        <v>#N/A</v>
      </c>
      <c r="BO1037" s="43" t="e">
        <f>IF(BO1036&lt;'Retirement Calculator'!$B$68,BO1036+1,NA())</f>
        <v>#N/A</v>
      </c>
      <c r="BR1037" s="43" t="str">
        <f t="shared" si="336"/>
        <v/>
      </c>
      <c r="BS1037" s="43" t="e">
        <f t="shared" si="337"/>
        <v>#N/A</v>
      </c>
      <c r="BT1037" s="43" t="e">
        <f>IF(BT1036&lt;'Retirement Calculator'!$B$68,BT1036+1,NA())</f>
        <v>#N/A</v>
      </c>
      <c r="BW1037" s="43" t="str">
        <f t="shared" si="338"/>
        <v/>
      </c>
      <c r="BX1037" s="43" t="e">
        <f t="shared" si="339"/>
        <v>#N/A</v>
      </c>
      <c r="BY1037" s="43" t="e">
        <f>IF(BY1036&lt;'Retirement Calculator'!$B$68,BY1036+1,NA())</f>
        <v>#N/A</v>
      </c>
    </row>
    <row r="1038" spans="1:77">
      <c r="A1038" s="44"/>
      <c r="B1038" s="12" t="e">
        <f xml:space="preserve"> IF(ISERROR(F1038),NA(),AI1038)</f>
        <v>#N/A</v>
      </c>
      <c r="C1038" s="71"/>
      <c r="D1038" s="104"/>
      <c r="E1038" s="99"/>
      <c r="F1038" s="102" t="e">
        <f t="shared" si="323"/>
        <v>#N/A</v>
      </c>
      <c r="G1038" s="103" t="str">
        <f>IF(D1038="","",(D1038+G1037)*(1+((1+'Retirement Calculator'!$B$56)^(1/12)-1)))</f>
        <v/>
      </c>
      <c r="H1038" s="55" t="str">
        <f>IF(C1038="","",FV((1+'Retirement Calculator'!$B$56)^(1/12)-1,AI1038,-C1038,,0))</f>
        <v/>
      </c>
      <c r="I1038" s="71"/>
      <c r="J1038" s="99"/>
      <c r="K1038" s="99"/>
      <c r="L1038" s="102" t="e">
        <f t="shared" si="324"/>
        <v>#N/A</v>
      </c>
      <c r="M1038" s="12" t="str">
        <f>IF(I1038="","",FV((1+'Retirement Calculator'!$B$57)^(1/12)-1,AR1038,-I1038,,0))</f>
        <v/>
      </c>
      <c r="N1038" s="12" t="str">
        <f>IF(J1038="","",(J1038+N1037)*(1+((1+'Retirement Calculator'!$B$57)^(1/12)-1)))</f>
        <v/>
      </c>
      <c r="O1038" s="71"/>
      <c r="P1038" s="71"/>
      <c r="Q1038" s="99"/>
      <c r="R1038" s="69" t="e">
        <f t="shared" si="325"/>
        <v>#N/A</v>
      </c>
      <c r="S1038" s="12" t="str">
        <f>IF(O1038="","",FV((1+'Retirement Calculator'!$B$58)^(1/12)-1,BA1038,-O1038,,0))</f>
        <v/>
      </c>
      <c r="T1038" s="43" t="str">
        <f>IF(P1038="","",(P1038+T1037)*(1+((1+'Retirement Calculator'!$B$58)^(1/12)-1)))</f>
        <v/>
      </c>
      <c r="U1038" s="71"/>
      <c r="V1038" s="99"/>
      <c r="W1038" s="108" t="str">
        <f>IF(U1038="","",(U1038+W1037)*(1+((1+'Retirement Calculator'!$C$65)^(1/12)-1)))</f>
        <v/>
      </c>
      <c r="X1038" s="73">
        <f t="shared" si="320"/>
        <v>0</v>
      </c>
      <c r="Y1038" s="83" t="str">
        <f>IF(ISERROR(B1038),"",SUM($X$5:X1038))</f>
        <v/>
      </c>
      <c r="Z1038" s="73">
        <f t="shared" si="321"/>
        <v>0</v>
      </c>
      <c r="AA1038" s="83" t="str">
        <f>IF(ISERROR(B1038),"",IF(Z1038=0,NA(),SUM($Z$5:Z1038)))</f>
        <v/>
      </c>
      <c r="AB1038" s="83">
        <f t="shared" si="322"/>
        <v>0</v>
      </c>
      <c r="AC1038" s="83" t="str">
        <f>IF(ISERROR(B1038),"",IF(AB1038=0,NA(),SUM($AB$5:AB1038)))</f>
        <v/>
      </c>
      <c r="AD1038" s="68" t="str">
        <f>IF(ISERROR(AI1038),"",IF(AG1038=AG1037+1,AD1037*(1+'Retirement Calculator'!$B$6),AD1037))</f>
        <v/>
      </c>
      <c r="AE1038" s="135"/>
      <c r="AF1038" s="83" t="str">
        <f>IF(AE1038="","",NPER((1+'Retirement Calculator'!$B$15)/(1+'Retirement Calculator'!$B$14)-1,-12*AE1038,AA1038,,1))</f>
        <v/>
      </c>
      <c r="AG1038" s="129" t="str">
        <f t="shared" si="326"/>
        <v/>
      </c>
      <c r="AH1038" s="43" t="e">
        <f t="shared" si="327"/>
        <v>#N/A</v>
      </c>
      <c r="AI1038" s="43" t="e">
        <f>IF(AI1037&lt;'Retirement Calculator'!$B$68,AI1037+1,NA())</f>
        <v>#N/A</v>
      </c>
      <c r="AJ1038" s="47" t="str">
        <f>IF(ISERROR(AI1038),"",IF(AG1038=AG1037+1,AJ1037*(1+'Retirement Calculator'!$B$67),AJ1037))</f>
        <v/>
      </c>
      <c r="AK1038" s="43" t="e">
        <f>IF(ISERROR(AJ1038),"",FV((1+'Retirement Calculator'!$B$56)^(1/12)-1,AI1038,-AJ1038,,0))</f>
        <v>#N/A</v>
      </c>
      <c r="AL1038" s="47">
        <f>SUM($AJ$5:AJ1038)</f>
        <v>15743347.467671828</v>
      </c>
      <c r="AN1038" s="43" t="str">
        <f>IF(C1038="","",SUM($C$5:C1038))</f>
        <v/>
      </c>
      <c r="AP1038" s="43" t="str">
        <f t="shared" si="328"/>
        <v/>
      </c>
      <c r="AQ1038" s="43" t="e">
        <f t="shared" si="329"/>
        <v>#N/A</v>
      </c>
      <c r="AR1038" s="43" t="e">
        <f>IF(AR1037&lt;'Retirement Calculator'!$B$68,AR1037+1,NA())</f>
        <v>#N/A</v>
      </c>
      <c r="AS1038" s="45" t="str">
        <f>IF(ISERROR(AR1038),"",IF(AP1038=AP1037+1,AS1037*(1+'Retirement Calculator'!$B$67),AS1037))</f>
        <v/>
      </c>
      <c r="AT1038" s="43" t="e">
        <f>IF(ISERROR(AS1038),"",FV((1+'Retirement Calculator'!$B$57)^(1/12)-1,AR1038,-AS1038,,0))</f>
        <v>#N/A</v>
      </c>
      <c r="AU1038" s="47" t="e">
        <f>SUM($AJ$5:AS1038)</f>
        <v>#N/A</v>
      </c>
      <c r="AW1038" s="43" t="str">
        <f>IF(I1038="","",SUM($I$5:I1038))</f>
        <v/>
      </c>
      <c r="AY1038" s="43" t="str">
        <f t="shared" si="330"/>
        <v/>
      </c>
      <c r="AZ1038" s="43" t="e">
        <f t="shared" si="331"/>
        <v>#N/A</v>
      </c>
      <c r="BA1038" s="43" t="e">
        <f>IF(BA1037&lt;'Retirement Calculator'!$B$68,BA1037+1,NA())</f>
        <v>#N/A</v>
      </c>
      <c r="BB1038" s="45" t="str">
        <f>IF(ISERROR(BA1038),"",IF(AY1038=AY1037+1,BB1037*(1+'Retirement Calculator'!$B$67),BB1037))</f>
        <v/>
      </c>
      <c r="BC1038" s="43" t="e">
        <f>IF(ISERROR(BB1038),"",FV((1+'Retirement Calculator'!$B$58)^(1/12)-1,BA1038,-BB1038,,0))</f>
        <v>#N/A</v>
      </c>
      <c r="BD1038" s="47" t="e">
        <f>SUM($AJ$5:BB1038)</f>
        <v>#N/A</v>
      </c>
      <c r="BF1038" s="43" t="str">
        <f>IF(O1038="","",SUM($O$5:O1038))</f>
        <v/>
      </c>
      <c r="BH1038" s="43" t="str">
        <f t="shared" si="332"/>
        <v/>
      </c>
      <c r="BI1038" s="43" t="e">
        <f t="shared" si="333"/>
        <v>#N/A</v>
      </c>
      <c r="BJ1038" s="43" t="e">
        <f>IF(BJ1037&lt;'Retirement Calculator'!$B$68,BJ1037+1,NA())</f>
        <v>#N/A</v>
      </c>
      <c r="BM1038" s="43" t="str">
        <f t="shared" si="334"/>
        <v/>
      </c>
      <c r="BN1038" s="43" t="e">
        <f t="shared" si="335"/>
        <v>#N/A</v>
      </c>
      <c r="BO1038" s="43" t="e">
        <f>IF(BO1037&lt;'Retirement Calculator'!$B$68,BO1037+1,NA())</f>
        <v>#N/A</v>
      </c>
      <c r="BR1038" s="43" t="str">
        <f t="shared" si="336"/>
        <v/>
      </c>
      <c r="BS1038" s="43" t="e">
        <f t="shared" si="337"/>
        <v>#N/A</v>
      </c>
      <c r="BT1038" s="43" t="e">
        <f>IF(BT1037&lt;'Retirement Calculator'!$B$68,BT1037+1,NA())</f>
        <v>#N/A</v>
      </c>
      <c r="BW1038" s="43" t="str">
        <f t="shared" si="338"/>
        <v/>
      </c>
      <c r="BX1038" s="43" t="e">
        <f t="shared" si="339"/>
        <v>#N/A</v>
      </c>
      <c r="BY1038" s="43" t="e">
        <f>IF(BY1037&lt;'Retirement Calculator'!$B$68,BY1037+1,NA())</f>
        <v>#N/A</v>
      </c>
    </row>
    <row r="1039" spans="1:77">
      <c r="A1039" s="44"/>
      <c r="B1039" s="12" t="e">
        <f xml:space="preserve"> IF(ISERROR(F1039),NA(),AI1039)</f>
        <v>#N/A</v>
      </c>
      <c r="C1039" s="71"/>
      <c r="D1039" s="104"/>
      <c r="E1039" s="99"/>
      <c r="F1039" s="102" t="e">
        <f t="shared" si="323"/>
        <v>#N/A</v>
      </c>
      <c r="G1039" s="103" t="str">
        <f>IF(D1039="","",(D1039+G1038)*(1+((1+'Retirement Calculator'!$B$56)^(1/12)-1)))</f>
        <v/>
      </c>
      <c r="H1039" s="55" t="str">
        <f>IF(C1039="","",FV((1+'Retirement Calculator'!$B$56)^(1/12)-1,AI1039,-C1039,,0))</f>
        <v/>
      </c>
      <c r="I1039" s="71"/>
      <c r="J1039" s="99"/>
      <c r="K1039" s="99"/>
      <c r="L1039" s="102" t="e">
        <f t="shared" si="324"/>
        <v>#N/A</v>
      </c>
      <c r="M1039" s="12" t="str">
        <f>IF(I1039="","",FV((1+'Retirement Calculator'!$B$57)^(1/12)-1,AR1039,-I1039,,0))</f>
        <v/>
      </c>
      <c r="N1039" s="12" t="str">
        <f>IF(J1039="","",(J1039+N1038)*(1+((1+'Retirement Calculator'!$B$57)^(1/12)-1)))</f>
        <v/>
      </c>
      <c r="O1039" s="71"/>
      <c r="P1039" s="71"/>
      <c r="Q1039" s="99"/>
      <c r="R1039" s="69" t="e">
        <f t="shared" si="325"/>
        <v>#N/A</v>
      </c>
      <c r="S1039" s="12" t="str">
        <f>IF(O1039="","",FV((1+'Retirement Calculator'!$B$58)^(1/12)-1,BA1039,-O1039,,0))</f>
        <v/>
      </c>
      <c r="T1039" s="43" t="str">
        <f>IF(P1039="","",(P1039+T1038)*(1+((1+'Retirement Calculator'!$B$58)^(1/12)-1)))</f>
        <v/>
      </c>
      <c r="U1039" s="71"/>
      <c r="V1039" s="99"/>
      <c r="W1039" s="108" t="str">
        <f>IF(U1039="","",(U1039+W1038)*(1+((1+'Retirement Calculator'!$C$65)^(1/12)-1)))</f>
        <v/>
      </c>
      <c r="X1039" s="73">
        <f t="shared" si="320"/>
        <v>0</v>
      </c>
      <c r="Y1039" s="83" t="str">
        <f>IF(ISERROR(B1039),"",SUM($X$5:X1039))</f>
        <v/>
      </c>
      <c r="Z1039" s="73">
        <f t="shared" si="321"/>
        <v>0</v>
      </c>
      <c r="AA1039" s="83" t="str">
        <f>IF(ISERROR(B1039),"",IF(Z1039=0,NA(),SUM($Z$5:Z1039)))</f>
        <v/>
      </c>
      <c r="AB1039" s="83">
        <f t="shared" si="322"/>
        <v>0</v>
      </c>
      <c r="AC1039" s="83" t="str">
        <f>IF(ISERROR(B1039),"",IF(AB1039=0,NA(),SUM($AB$5:AB1039)))</f>
        <v/>
      </c>
      <c r="AD1039" s="68" t="str">
        <f>IF(ISERROR(AI1039),"",IF(AG1039=AG1038+1,AD1038*(1+'Retirement Calculator'!$B$6),AD1038))</f>
        <v/>
      </c>
      <c r="AE1039" s="135"/>
      <c r="AF1039" s="83" t="str">
        <f>IF(AE1039="","",NPER((1+'Retirement Calculator'!$B$15)/(1+'Retirement Calculator'!$B$14)-1,-12*AE1039,AA1039,,1))</f>
        <v/>
      </c>
      <c r="AG1039" s="129" t="str">
        <f t="shared" si="326"/>
        <v/>
      </c>
      <c r="AH1039" s="43" t="e">
        <f t="shared" si="327"/>
        <v>#N/A</v>
      </c>
      <c r="AI1039" s="43" t="e">
        <f>IF(AI1038&lt;'Retirement Calculator'!$B$68,AI1038+1,NA())</f>
        <v>#N/A</v>
      </c>
      <c r="AJ1039" s="47" t="str">
        <f>IF(ISERROR(AI1039),"",IF(AG1039=AG1038+1,AJ1038*(1+'Retirement Calculator'!$B$67),AJ1038))</f>
        <v/>
      </c>
      <c r="AK1039" s="43" t="e">
        <f>IF(ISERROR(AJ1039),"",FV((1+'Retirement Calculator'!$B$56)^(1/12)-1,AI1039,-AJ1039,,0))</f>
        <v>#N/A</v>
      </c>
      <c r="AL1039" s="47">
        <f>SUM($AJ$5:AJ1039)</f>
        <v>15743347.467671828</v>
      </c>
      <c r="AN1039" s="43" t="str">
        <f>IF(C1039="","",SUM($C$5:C1039))</f>
        <v/>
      </c>
      <c r="AP1039" s="43" t="str">
        <f t="shared" si="328"/>
        <v/>
      </c>
      <c r="AQ1039" s="43" t="e">
        <f t="shared" si="329"/>
        <v>#N/A</v>
      </c>
      <c r="AR1039" s="43" t="e">
        <f>IF(AR1038&lt;'Retirement Calculator'!$B$68,AR1038+1,NA())</f>
        <v>#N/A</v>
      </c>
      <c r="AS1039" s="45" t="str">
        <f>IF(ISERROR(AR1039),"",IF(AP1039=AP1038+1,AS1038*(1+'Retirement Calculator'!$B$67),AS1038))</f>
        <v/>
      </c>
      <c r="AT1039" s="43" t="e">
        <f>IF(ISERROR(AS1039),"",FV((1+'Retirement Calculator'!$B$57)^(1/12)-1,AR1039,-AS1039,,0))</f>
        <v>#N/A</v>
      </c>
      <c r="AU1039" s="47" t="e">
        <f>SUM($AJ$5:AS1039)</f>
        <v>#N/A</v>
      </c>
      <c r="AW1039" s="43" t="str">
        <f>IF(I1039="","",SUM($I$5:I1039))</f>
        <v/>
      </c>
      <c r="AY1039" s="43" t="str">
        <f t="shared" si="330"/>
        <v/>
      </c>
      <c r="AZ1039" s="43" t="e">
        <f t="shared" si="331"/>
        <v>#N/A</v>
      </c>
      <c r="BA1039" s="43" t="e">
        <f>IF(BA1038&lt;'Retirement Calculator'!$B$68,BA1038+1,NA())</f>
        <v>#N/A</v>
      </c>
      <c r="BB1039" s="45" t="str">
        <f>IF(ISERROR(BA1039),"",IF(AY1039=AY1038+1,BB1038*(1+'Retirement Calculator'!$B$67),BB1038))</f>
        <v/>
      </c>
      <c r="BC1039" s="43" t="e">
        <f>IF(ISERROR(BB1039),"",FV((1+'Retirement Calculator'!$B$58)^(1/12)-1,BA1039,-BB1039,,0))</f>
        <v>#N/A</v>
      </c>
      <c r="BD1039" s="47" t="e">
        <f>SUM($AJ$5:BB1039)</f>
        <v>#N/A</v>
      </c>
      <c r="BF1039" s="43" t="str">
        <f>IF(O1039="","",SUM($O$5:O1039))</f>
        <v/>
      </c>
      <c r="BH1039" s="43" t="str">
        <f t="shared" si="332"/>
        <v/>
      </c>
      <c r="BI1039" s="43" t="e">
        <f t="shared" si="333"/>
        <v>#N/A</v>
      </c>
      <c r="BJ1039" s="43" t="e">
        <f>IF(BJ1038&lt;'Retirement Calculator'!$B$68,BJ1038+1,NA())</f>
        <v>#N/A</v>
      </c>
      <c r="BM1039" s="43" t="str">
        <f t="shared" si="334"/>
        <v/>
      </c>
      <c r="BN1039" s="43" t="e">
        <f t="shared" si="335"/>
        <v>#N/A</v>
      </c>
      <c r="BO1039" s="43" t="e">
        <f>IF(BO1038&lt;'Retirement Calculator'!$B$68,BO1038+1,NA())</f>
        <v>#N/A</v>
      </c>
      <c r="BR1039" s="43" t="str">
        <f t="shared" si="336"/>
        <v/>
      </c>
      <c r="BS1039" s="43" t="e">
        <f t="shared" si="337"/>
        <v>#N/A</v>
      </c>
      <c r="BT1039" s="43" t="e">
        <f>IF(BT1038&lt;'Retirement Calculator'!$B$68,BT1038+1,NA())</f>
        <v>#N/A</v>
      </c>
      <c r="BW1039" s="43" t="str">
        <f t="shared" si="338"/>
        <v/>
      </c>
      <c r="BX1039" s="43" t="e">
        <f t="shared" si="339"/>
        <v>#N/A</v>
      </c>
      <c r="BY1039" s="43" t="e">
        <f>IF(BY1038&lt;'Retirement Calculator'!$B$68,BY1038+1,NA())</f>
        <v>#N/A</v>
      </c>
    </row>
    <row r="1040" spans="1:77">
      <c r="A1040" s="44"/>
      <c r="B1040" s="12" t="e">
        <f xml:space="preserve"> IF(ISERROR(F1040),NA(),AI1040)</f>
        <v>#N/A</v>
      </c>
      <c r="C1040" s="71"/>
      <c r="D1040" s="104"/>
      <c r="E1040" s="99"/>
      <c r="F1040" s="102" t="e">
        <f t="shared" si="323"/>
        <v>#N/A</v>
      </c>
      <c r="G1040" s="103" t="str">
        <f>IF(D1040="","",(D1040+G1039)*(1+((1+'Retirement Calculator'!$B$56)^(1/12)-1)))</f>
        <v/>
      </c>
      <c r="H1040" s="55" t="str">
        <f>IF(C1040="","",FV((1+'Retirement Calculator'!$B$56)^(1/12)-1,AI1040,-C1040,,0))</f>
        <v/>
      </c>
      <c r="I1040" s="71"/>
      <c r="J1040" s="99"/>
      <c r="K1040" s="99"/>
      <c r="L1040" s="102" t="e">
        <f t="shared" si="324"/>
        <v>#N/A</v>
      </c>
      <c r="M1040" s="12" t="str">
        <f>IF(I1040="","",FV((1+'Retirement Calculator'!$B$57)^(1/12)-1,AR1040,-I1040,,0))</f>
        <v/>
      </c>
      <c r="N1040" s="12" t="str">
        <f>IF(J1040="","",(J1040+N1039)*(1+((1+'Retirement Calculator'!$B$57)^(1/12)-1)))</f>
        <v/>
      </c>
      <c r="O1040" s="71"/>
      <c r="P1040" s="71"/>
      <c r="Q1040" s="99"/>
      <c r="R1040" s="69" t="e">
        <f t="shared" si="325"/>
        <v>#N/A</v>
      </c>
      <c r="S1040" s="12" t="str">
        <f>IF(O1040="","",FV((1+'Retirement Calculator'!$B$58)^(1/12)-1,BA1040,-O1040,,0))</f>
        <v/>
      </c>
      <c r="T1040" s="43" t="str">
        <f>IF(P1040="","",(P1040+T1039)*(1+((1+'Retirement Calculator'!$B$58)^(1/12)-1)))</f>
        <v/>
      </c>
      <c r="U1040" s="71"/>
      <c r="V1040" s="99"/>
      <c r="W1040" s="108" t="str">
        <f>IF(U1040="","",(U1040+W1039)*(1+((1+'Retirement Calculator'!$C$65)^(1/12)-1)))</f>
        <v/>
      </c>
      <c r="X1040" s="73">
        <f t="shared" si="320"/>
        <v>0</v>
      </c>
      <c r="Y1040" s="83" t="str">
        <f>IF(ISERROR(B1040),"",SUM($X$5:X1040))</f>
        <v/>
      </c>
      <c r="Z1040" s="73">
        <f t="shared" si="321"/>
        <v>0</v>
      </c>
      <c r="AA1040" s="83" t="str">
        <f>IF(ISERROR(B1040),"",IF(Z1040=0,NA(),SUM($Z$5:Z1040)))</f>
        <v/>
      </c>
      <c r="AB1040" s="83">
        <f t="shared" si="322"/>
        <v>0</v>
      </c>
      <c r="AC1040" s="83" t="str">
        <f>IF(ISERROR(B1040),"",IF(AB1040=0,NA(),SUM($AB$5:AB1040)))</f>
        <v/>
      </c>
      <c r="AD1040" s="68" t="str">
        <f>IF(ISERROR(AI1040),"",IF(AG1040=AG1039+1,AD1039*(1+'Retirement Calculator'!$B$6),AD1039))</f>
        <v/>
      </c>
      <c r="AE1040" s="135"/>
      <c r="AF1040" s="83" t="str">
        <f>IF(AE1040="","",NPER((1+'Retirement Calculator'!$B$15)/(1+'Retirement Calculator'!$B$14)-1,-12*AE1040,AA1040,,1))</f>
        <v/>
      </c>
      <c r="AG1040" s="129" t="str">
        <f t="shared" si="326"/>
        <v/>
      </c>
      <c r="AH1040" s="43" t="e">
        <f t="shared" si="327"/>
        <v>#N/A</v>
      </c>
      <c r="AI1040" s="43" t="e">
        <f>IF(AI1039&lt;'Retirement Calculator'!$B$68,AI1039+1,NA())</f>
        <v>#N/A</v>
      </c>
      <c r="AJ1040" s="47" t="str">
        <f>IF(ISERROR(AI1040),"",IF(AG1040=AG1039+1,AJ1039*(1+'Retirement Calculator'!$B$67),AJ1039))</f>
        <v/>
      </c>
      <c r="AK1040" s="43" t="e">
        <f>IF(ISERROR(AJ1040),"",FV((1+'Retirement Calculator'!$B$56)^(1/12)-1,AI1040,-AJ1040,,0))</f>
        <v>#N/A</v>
      </c>
      <c r="AL1040" s="47">
        <f>SUM($AJ$5:AJ1040)</f>
        <v>15743347.467671828</v>
      </c>
      <c r="AN1040" s="43" t="str">
        <f>IF(C1040="","",SUM($C$5:C1040))</f>
        <v/>
      </c>
      <c r="AP1040" s="43" t="str">
        <f t="shared" si="328"/>
        <v/>
      </c>
      <c r="AQ1040" s="43" t="e">
        <f t="shared" si="329"/>
        <v>#N/A</v>
      </c>
      <c r="AR1040" s="43" t="e">
        <f>IF(AR1039&lt;'Retirement Calculator'!$B$68,AR1039+1,NA())</f>
        <v>#N/A</v>
      </c>
      <c r="AS1040" s="45" t="str">
        <f>IF(ISERROR(AR1040),"",IF(AP1040=AP1039+1,AS1039*(1+'Retirement Calculator'!$B$67),AS1039))</f>
        <v/>
      </c>
      <c r="AT1040" s="43" t="e">
        <f>IF(ISERROR(AS1040),"",FV((1+'Retirement Calculator'!$B$57)^(1/12)-1,AR1040,-AS1040,,0))</f>
        <v>#N/A</v>
      </c>
      <c r="AU1040" s="47" t="e">
        <f>SUM($AJ$5:AS1040)</f>
        <v>#N/A</v>
      </c>
      <c r="AW1040" s="43" t="str">
        <f>IF(I1040="","",SUM($I$5:I1040))</f>
        <v/>
      </c>
      <c r="AY1040" s="43" t="str">
        <f t="shared" si="330"/>
        <v/>
      </c>
      <c r="AZ1040" s="43" t="e">
        <f t="shared" si="331"/>
        <v>#N/A</v>
      </c>
      <c r="BA1040" s="43" t="e">
        <f>IF(BA1039&lt;'Retirement Calculator'!$B$68,BA1039+1,NA())</f>
        <v>#N/A</v>
      </c>
      <c r="BB1040" s="45" t="str">
        <f>IF(ISERROR(BA1040),"",IF(AY1040=AY1039+1,BB1039*(1+'Retirement Calculator'!$B$67),BB1039))</f>
        <v/>
      </c>
      <c r="BC1040" s="43" t="e">
        <f>IF(ISERROR(BB1040),"",FV((1+'Retirement Calculator'!$B$58)^(1/12)-1,BA1040,-BB1040,,0))</f>
        <v>#N/A</v>
      </c>
      <c r="BD1040" s="47" t="e">
        <f>SUM($AJ$5:BB1040)</f>
        <v>#N/A</v>
      </c>
      <c r="BF1040" s="43" t="str">
        <f>IF(O1040="","",SUM($O$5:O1040))</f>
        <v/>
      </c>
      <c r="BH1040" s="43" t="str">
        <f t="shared" si="332"/>
        <v/>
      </c>
      <c r="BI1040" s="43" t="e">
        <f t="shared" si="333"/>
        <v>#N/A</v>
      </c>
      <c r="BJ1040" s="43" t="e">
        <f>IF(BJ1039&lt;'Retirement Calculator'!$B$68,BJ1039+1,NA())</f>
        <v>#N/A</v>
      </c>
      <c r="BM1040" s="43" t="str">
        <f t="shared" si="334"/>
        <v/>
      </c>
      <c r="BN1040" s="43" t="e">
        <f t="shared" si="335"/>
        <v>#N/A</v>
      </c>
      <c r="BO1040" s="43" t="e">
        <f>IF(BO1039&lt;'Retirement Calculator'!$B$68,BO1039+1,NA())</f>
        <v>#N/A</v>
      </c>
      <c r="BR1040" s="43" t="str">
        <f t="shared" si="336"/>
        <v/>
      </c>
      <c r="BS1040" s="43" t="e">
        <f t="shared" si="337"/>
        <v>#N/A</v>
      </c>
      <c r="BT1040" s="43" t="e">
        <f>IF(BT1039&lt;'Retirement Calculator'!$B$68,BT1039+1,NA())</f>
        <v>#N/A</v>
      </c>
      <c r="BW1040" s="43" t="str">
        <f t="shared" si="338"/>
        <v/>
      </c>
      <c r="BX1040" s="43" t="e">
        <f t="shared" si="339"/>
        <v>#N/A</v>
      </c>
      <c r="BY1040" s="43" t="e">
        <f>IF(BY1039&lt;'Retirement Calculator'!$B$68,BY1039+1,NA())</f>
        <v>#N/A</v>
      </c>
    </row>
    <row r="1041" spans="1:77">
      <c r="A1041" s="44"/>
      <c r="B1041" s="12" t="e">
        <f xml:space="preserve"> IF(ISERROR(F1041),NA(),AI1041)</f>
        <v>#N/A</v>
      </c>
      <c r="C1041" s="71"/>
      <c r="D1041" s="104"/>
      <c r="E1041" s="99"/>
      <c r="F1041" s="102" t="e">
        <f t="shared" si="323"/>
        <v>#N/A</v>
      </c>
      <c r="G1041" s="103" t="str">
        <f>IF(D1041="","",(D1041+G1040)*(1+((1+'Retirement Calculator'!$B$56)^(1/12)-1)))</f>
        <v/>
      </c>
      <c r="H1041" s="55" t="str">
        <f>IF(C1041="","",FV((1+'Retirement Calculator'!$B$56)^(1/12)-1,AI1041,-C1041,,0))</f>
        <v/>
      </c>
      <c r="I1041" s="71"/>
      <c r="J1041" s="99"/>
      <c r="K1041" s="99"/>
      <c r="L1041" s="102" t="e">
        <f t="shared" si="324"/>
        <v>#N/A</v>
      </c>
      <c r="M1041" s="12" t="str">
        <f>IF(I1041="","",FV((1+'Retirement Calculator'!$B$57)^(1/12)-1,AR1041,-I1041,,0))</f>
        <v/>
      </c>
      <c r="N1041" s="12" t="str">
        <f>IF(J1041="","",(J1041+N1040)*(1+((1+'Retirement Calculator'!$B$57)^(1/12)-1)))</f>
        <v/>
      </c>
      <c r="O1041" s="71"/>
      <c r="P1041" s="71"/>
      <c r="Q1041" s="99"/>
      <c r="R1041" s="69" t="e">
        <f t="shared" si="325"/>
        <v>#N/A</v>
      </c>
      <c r="S1041" s="12" t="str">
        <f>IF(O1041="","",FV((1+'Retirement Calculator'!$B$58)^(1/12)-1,BA1041,-O1041,,0))</f>
        <v/>
      </c>
      <c r="T1041" s="43" t="str">
        <f>IF(P1041="","",(P1041+T1040)*(1+((1+'Retirement Calculator'!$B$58)^(1/12)-1)))</f>
        <v/>
      </c>
      <c r="U1041" s="71"/>
      <c r="V1041" s="99"/>
      <c r="W1041" s="108" t="str">
        <f>IF(U1041="","",(U1041+W1040)*(1+((1+'Retirement Calculator'!$C$65)^(1/12)-1)))</f>
        <v/>
      </c>
      <c r="X1041" s="73">
        <f t="shared" si="320"/>
        <v>0</v>
      </c>
      <c r="Y1041" s="83" t="str">
        <f>IF(ISERROR(B1041),"",SUM($X$5:X1041))</f>
        <v/>
      </c>
      <c r="Z1041" s="73">
        <f t="shared" si="321"/>
        <v>0</v>
      </c>
      <c r="AA1041" s="83" t="str">
        <f>IF(ISERROR(B1041),"",IF(Z1041=0,NA(),SUM($Z$5:Z1041)))</f>
        <v/>
      </c>
      <c r="AB1041" s="83">
        <f t="shared" si="322"/>
        <v>0</v>
      </c>
      <c r="AC1041" s="83" t="str">
        <f>IF(ISERROR(B1041),"",IF(AB1041=0,NA(),SUM($AB$5:AB1041)))</f>
        <v/>
      </c>
      <c r="AD1041" s="68" t="str">
        <f>IF(ISERROR(AI1041),"",IF(AG1041=AG1040+1,AD1040*(1+'Retirement Calculator'!$B$6),AD1040))</f>
        <v/>
      </c>
      <c r="AE1041" s="135"/>
      <c r="AF1041" s="83" t="str">
        <f>IF(AE1041="","",NPER((1+'Retirement Calculator'!$B$15)/(1+'Retirement Calculator'!$B$14)-1,-12*AE1041,AA1041,,1))</f>
        <v/>
      </c>
      <c r="AG1041" s="129" t="str">
        <f t="shared" si="326"/>
        <v/>
      </c>
      <c r="AH1041" s="43" t="e">
        <f t="shared" si="327"/>
        <v>#N/A</v>
      </c>
      <c r="AI1041" s="43" t="e">
        <f>IF(AI1040&lt;'Retirement Calculator'!$B$68,AI1040+1,NA())</f>
        <v>#N/A</v>
      </c>
      <c r="AJ1041" s="47" t="str">
        <f>IF(ISERROR(AI1041),"",IF(AG1041=AG1040+1,AJ1040*(1+'Retirement Calculator'!$B$67),AJ1040))</f>
        <v/>
      </c>
      <c r="AK1041" s="43" t="e">
        <f>IF(ISERROR(AJ1041),"",FV((1+'Retirement Calculator'!$B$56)^(1/12)-1,AI1041,-AJ1041,,0))</f>
        <v>#N/A</v>
      </c>
      <c r="AL1041" s="47">
        <f>SUM($AJ$5:AJ1041)</f>
        <v>15743347.467671828</v>
      </c>
      <c r="AN1041" s="43" t="str">
        <f>IF(C1041="","",SUM($C$5:C1041))</f>
        <v/>
      </c>
      <c r="AP1041" s="43" t="str">
        <f t="shared" si="328"/>
        <v/>
      </c>
      <c r="AQ1041" s="43" t="e">
        <f t="shared" si="329"/>
        <v>#N/A</v>
      </c>
      <c r="AR1041" s="43" t="e">
        <f>IF(AR1040&lt;'Retirement Calculator'!$B$68,AR1040+1,NA())</f>
        <v>#N/A</v>
      </c>
      <c r="AS1041" s="45" t="str">
        <f>IF(ISERROR(AR1041),"",IF(AP1041=AP1040+1,AS1040*(1+'Retirement Calculator'!$B$67),AS1040))</f>
        <v/>
      </c>
      <c r="AT1041" s="43" t="e">
        <f>IF(ISERROR(AS1041),"",FV((1+'Retirement Calculator'!$B$57)^(1/12)-1,AR1041,-AS1041,,0))</f>
        <v>#N/A</v>
      </c>
      <c r="AU1041" s="47" t="e">
        <f>SUM($AJ$5:AS1041)</f>
        <v>#N/A</v>
      </c>
      <c r="AW1041" s="43" t="str">
        <f>IF(I1041="","",SUM($I$5:I1041))</f>
        <v/>
      </c>
      <c r="AY1041" s="43" t="str">
        <f t="shared" si="330"/>
        <v/>
      </c>
      <c r="AZ1041" s="43" t="e">
        <f t="shared" si="331"/>
        <v>#N/A</v>
      </c>
      <c r="BA1041" s="43" t="e">
        <f>IF(BA1040&lt;'Retirement Calculator'!$B$68,BA1040+1,NA())</f>
        <v>#N/A</v>
      </c>
      <c r="BB1041" s="45" t="str">
        <f>IF(ISERROR(BA1041),"",IF(AY1041=AY1040+1,BB1040*(1+'Retirement Calculator'!$B$67),BB1040))</f>
        <v/>
      </c>
      <c r="BC1041" s="43" t="e">
        <f>IF(ISERROR(BB1041),"",FV((1+'Retirement Calculator'!$B$58)^(1/12)-1,BA1041,-BB1041,,0))</f>
        <v>#N/A</v>
      </c>
      <c r="BD1041" s="47" t="e">
        <f>SUM($AJ$5:BB1041)</f>
        <v>#N/A</v>
      </c>
      <c r="BF1041" s="43" t="str">
        <f>IF(O1041="","",SUM($O$5:O1041))</f>
        <v/>
      </c>
      <c r="BH1041" s="43" t="str">
        <f t="shared" si="332"/>
        <v/>
      </c>
      <c r="BI1041" s="43" t="e">
        <f t="shared" si="333"/>
        <v>#N/A</v>
      </c>
      <c r="BJ1041" s="43" t="e">
        <f>IF(BJ1040&lt;'Retirement Calculator'!$B$68,BJ1040+1,NA())</f>
        <v>#N/A</v>
      </c>
      <c r="BM1041" s="43" t="str">
        <f t="shared" si="334"/>
        <v/>
      </c>
      <c r="BN1041" s="43" t="e">
        <f t="shared" si="335"/>
        <v>#N/A</v>
      </c>
      <c r="BO1041" s="43" t="e">
        <f>IF(BO1040&lt;'Retirement Calculator'!$B$68,BO1040+1,NA())</f>
        <v>#N/A</v>
      </c>
      <c r="BR1041" s="43" t="str">
        <f t="shared" si="336"/>
        <v/>
      </c>
      <c r="BS1041" s="43" t="e">
        <f t="shared" si="337"/>
        <v>#N/A</v>
      </c>
      <c r="BT1041" s="43" t="e">
        <f>IF(BT1040&lt;'Retirement Calculator'!$B$68,BT1040+1,NA())</f>
        <v>#N/A</v>
      </c>
      <c r="BW1041" s="43" t="str">
        <f t="shared" si="338"/>
        <v/>
      </c>
      <c r="BX1041" s="43" t="e">
        <f t="shared" si="339"/>
        <v>#N/A</v>
      </c>
      <c r="BY1041" s="43" t="e">
        <f>IF(BY1040&lt;'Retirement Calculator'!$B$68,BY1040+1,NA())</f>
        <v>#N/A</v>
      </c>
    </row>
    <row r="1042" spans="1:77">
      <c r="A1042" s="44"/>
      <c r="B1042" s="12" t="e">
        <f xml:space="preserve"> IF(ISERROR(F1042),NA(),AI1042)</f>
        <v>#N/A</v>
      </c>
      <c r="C1042" s="71"/>
      <c r="D1042" s="104"/>
      <c r="E1042" s="99"/>
      <c r="F1042" s="102" t="e">
        <f t="shared" si="323"/>
        <v>#N/A</v>
      </c>
      <c r="G1042" s="103" t="str">
        <f>IF(D1042="","",(D1042+G1041)*(1+((1+'Retirement Calculator'!$B$56)^(1/12)-1)))</f>
        <v/>
      </c>
      <c r="H1042" s="55" t="str">
        <f>IF(C1042="","",FV((1+'Retirement Calculator'!$B$56)^(1/12)-1,AI1042,-C1042,,0))</f>
        <v/>
      </c>
      <c r="I1042" s="71"/>
      <c r="J1042" s="99"/>
      <c r="K1042" s="99"/>
      <c r="L1042" s="102" t="e">
        <f t="shared" si="324"/>
        <v>#N/A</v>
      </c>
      <c r="M1042" s="12" t="str">
        <f>IF(I1042="","",FV((1+'Retirement Calculator'!$B$57)^(1/12)-1,AR1042,-I1042,,0))</f>
        <v/>
      </c>
      <c r="N1042" s="12" t="str">
        <f>IF(J1042="","",(J1042+N1041)*(1+((1+'Retirement Calculator'!$B$57)^(1/12)-1)))</f>
        <v/>
      </c>
      <c r="O1042" s="71"/>
      <c r="P1042" s="71"/>
      <c r="Q1042" s="99"/>
      <c r="R1042" s="69" t="e">
        <f t="shared" si="325"/>
        <v>#N/A</v>
      </c>
      <c r="S1042" s="12" t="str">
        <f>IF(O1042="","",FV((1+'Retirement Calculator'!$B$58)^(1/12)-1,BA1042,-O1042,,0))</f>
        <v/>
      </c>
      <c r="T1042" s="43" t="str">
        <f>IF(P1042="","",(P1042+T1041)*(1+((1+'Retirement Calculator'!$B$58)^(1/12)-1)))</f>
        <v/>
      </c>
      <c r="U1042" s="71"/>
      <c r="V1042" s="99"/>
      <c r="W1042" s="108" t="str">
        <f>IF(U1042="","",(U1042+W1041)*(1+((1+'Retirement Calculator'!$C$65)^(1/12)-1)))</f>
        <v/>
      </c>
      <c r="X1042" s="73">
        <f t="shared" si="320"/>
        <v>0</v>
      </c>
      <c r="Y1042" s="83" t="str">
        <f>IF(ISERROR(B1042),"",SUM($X$5:X1042))</f>
        <v/>
      </c>
      <c r="Z1042" s="73">
        <f t="shared" si="321"/>
        <v>0</v>
      </c>
      <c r="AA1042" s="83" t="str">
        <f>IF(ISERROR(B1042),"",IF(Z1042=0,NA(),SUM($Z$5:Z1042)))</f>
        <v/>
      </c>
      <c r="AB1042" s="83">
        <f t="shared" si="322"/>
        <v>0</v>
      </c>
      <c r="AC1042" s="83" t="str">
        <f>IF(ISERROR(B1042),"",IF(AB1042=0,NA(),SUM($AB$5:AB1042)))</f>
        <v/>
      </c>
      <c r="AD1042" s="68" t="str">
        <f>IF(ISERROR(AI1042),"",IF(AG1042=AG1041+1,AD1041*(1+'Retirement Calculator'!$B$6),AD1041))</f>
        <v/>
      </c>
      <c r="AE1042" s="135"/>
      <c r="AF1042" s="83" t="str">
        <f>IF(AE1042="","",NPER((1+'Retirement Calculator'!$B$15)/(1+'Retirement Calculator'!$B$14)-1,-12*AE1042,AA1042,,1))</f>
        <v/>
      </c>
      <c r="AG1042" s="129" t="str">
        <f t="shared" si="326"/>
        <v/>
      </c>
      <c r="AH1042" s="43" t="e">
        <f t="shared" si="327"/>
        <v>#N/A</v>
      </c>
      <c r="AI1042" s="43" t="e">
        <f>IF(AI1041&lt;'Retirement Calculator'!$B$68,AI1041+1,NA())</f>
        <v>#N/A</v>
      </c>
      <c r="AJ1042" s="47" t="str">
        <f>IF(ISERROR(AI1042),"",IF(AG1042=AG1041+1,AJ1041*(1+'Retirement Calculator'!$B$67),AJ1041))</f>
        <v/>
      </c>
      <c r="AK1042" s="43" t="e">
        <f>IF(ISERROR(AJ1042),"",FV((1+'Retirement Calculator'!$B$56)^(1/12)-1,AI1042,-AJ1042,,0))</f>
        <v>#N/A</v>
      </c>
      <c r="AL1042" s="47">
        <f>SUM($AJ$5:AJ1042)</f>
        <v>15743347.467671828</v>
      </c>
      <c r="AN1042" s="43" t="str">
        <f>IF(C1042="","",SUM($C$5:C1042))</f>
        <v/>
      </c>
      <c r="AP1042" s="43" t="str">
        <f t="shared" si="328"/>
        <v/>
      </c>
      <c r="AQ1042" s="43" t="e">
        <f t="shared" si="329"/>
        <v>#N/A</v>
      </c>
      <c r="AR1042" s="43" t="e">
        <f>IF(AR1041&lt;'Retirement Calculator'!$B$68,AR1041+1,NA())</f>
        <v>#N/A</v>
      </c>
      <c r="AS1042" s="45" t="str">
        <f>IF(ISERROR(AR1042),"",IF(AP1042=AP1041+1,AS1041*(1+'Retirement Calculator'!$B$67),AS1041))</f>
        <v/>
      </c>
      <c r="AT1042" s="43" t="e">
        <f>IF(ISERROR(AS1042),"",FV((1+'Retirement Calculator'!$B$57)^(1/12)-1,AR1042,-AS1042,,0))</f>
        <v>#N/A</v>
      </c>
      <c r="AU1042" s="47" t="e">
        <f>SUM($AJ$5:AS1042)</f>
        <v>#N/A</v>
      </c>
      <c r="AW1042" s="43" t="str">
        <f>IF(I1042="","",SUM($I$5:I1042))</f>
        <v/>
      </c>
      <c r="AY1042" s="43" t="str">
        <f t="shared" si="330"/>
        <v/>
      </c>
      <c r="AZ1042" s="43" t="e">
        <f t="shared" si="331"/>
        <v>#N/A</v>
      </c>
      <c r="BA1042" s="43" t="e">
        <f>IF(BA1041&lt;'Retirement Calculator'!$B$68,BA1041+1,NA())</f>
        <v>#N/A</v>
      </c>
      <c r="BB1042" s="45" t="str">
        <f>IF(ISERROR(BA1042),"",IF(AY1042=AY1041+1,BB1041*(1+'Retirement Calculator'!$B$67),BB1041))</f>
        <v/>
      </c>
      <c r="BC1042" s="43" t="e">
        <f>IF(ISERROR(BB1042),"",FV((1+'Retirement Calculator'!$B$58)^(1/12)-1,BA1042,-BB1042,,0))</f>
        <v>#N/A</v>
      </c>
      <c r="BD1042" s="47" t="e">
        <f>SUM($AJ$5:BB1042)</f>
        <v>#N/A</v>
      </c>
      <c r="BF1042" s="43" t="str">
        <f>IF(O1042="","",SUM($O$5:O1042))</f>
        <v/>
      </c>
      <c r="BH1042" s="43" t="str">
        <f t="shared" si="332"/>
        <v/>
      </c>
      <c r="BI1042" s="43" t="e">
        <f t="shared" si="333"/>
        <v>#N/A</v>
      </c>
      <c r="BJ1042" s="43" t="e">
        <f>IF(BJ1041&lt;'Retirement Calculator'!$B$68,BJ1041+1,NA())</f>
        <v>#N/A</v>
      </c>
      <c r="BM1042" s="43" t="str">
        <f t="shared" si="334"/>
        <v/>
      </c>
      <c r="BN1042" s="43" t="e">
        <f t="shared" si="335"/>
        <v>#N/A</v>
      </c>
      <c r="BO1042" s="43" t="e">
        <f>IF(BO1041&lt;'Retirement Calculator'!$B$68,BO1041+1,NA())</f>
        <v>#N/A</v>
      </c>
      <c r="BR1042" s="43" t="str">
        <f t="shared" si="336"/>
        <v/>
      </c>
      <c r="BS1042" s="43" t="e">
        <f t="shared" si="337"/>
        <v>#N/A</v>
      </c>
      <c r="BT1042" s="43" t="e">
        <f>IF(BT1041&lt;'Retirement Calculator'!$B$68,BT1041+1,NA())</f>
        <v>#N/A</v>
      </c>
      <c r="BW1042" s="43" t="str">
        <f t="shared" si="338"/>
        <v/>
      </c>
      <c r="BX1042" s="43" t="e">
        <f t="shared" si="339"/>
        <v>#N/A</v>
      </c>
      <c r="BY1042" s="43" t="e">
        <f>IF(BY1041&lt;'Retirement Calculator'!$B$68,BY1041+1,NA())</f>
        <v>#N/A</v>
      </c>
    </row>
    <row r="1043" spans="1:77">
      <c r="A1043" s="44"/>
      <c r="B1043" s="12" t="e">
        <f xml:space="preserve"> IF(ISERROR(F1043),NA(),AI1043)</f>
        <v>#N/A</v>
      </c>
      <c r="C1043" s="71"/>
      <c r="D1043" s="104"/>
      <c r="E1043" s="99"/>
      <c r="F1043" s="102" t="e">
        <f t="shared" si="323"/>
        <v>#N/A</v>
      </c>
      <c r="G1043" s="103" t="str">
        <f>IF(D1043="","",(D1043+G1042)*(1+((1+'Retirement Calculator'!$B$56)^(1/12)-1)))</f>
        <v/>
      </c>
      <c r="H1043" s="55" t="str">
        <f>IF(C1043="","",FV((1+'Retirement Calculator'!$B$56)^(1/12)-1,AI1043,-C1043,,0))</f>
        <v/>
      </c>
      <c r="I1043" s="71"/>
      <c r="J1043" s="99"/>
      <c r="K1043" s="99"/>
      <c r="L1043" s="102" t="e">
        <f t="shared" si="324"/>
        <v>#N/A</v>
      </c>
      <c r="M1043" s="12" t="str">
        <f>IF(I1043="","",FV((1+'Retirement Calculator'!$B$57)^(1/12)-1,AR1043,-I1043,,0))</f>
        <v/>
      </c>
      <c r="N1043" s="12" t="str">
        <f>IF(J1043="","",(J1043+N1042)*(1+((1+'Retirement Calculator'!$B$57)^(1/12)-1)))</f>
        <v/>
      </c>
      <c r="O1043" s="71"/>
      <c r="P1043" s="71"/>
      <c r="Q1043" s="99"/>
      <c r="R1043" s="69" t="e">
        <f t="shared" si="325"/>
        <v>#N/A</v>
      </c>
      <c r="S1043" s="12" t="str">
        <f>IF(O1043="","",FV((1+'Retirement Calculator'!$B$58)^(1/12)-1,BA1043,-O1043,,0))</f>
        <v/>
      </c>
      <c r="T1043" s="43" t="str">
        <f>IF(P1043="","",(P1043+T1042)*(1+((1+'Retirement Calculator'!$B$58)^(1/12)-1)))</f>
        <v/>
      </c>
      <c r="U1043" s="71"/>
      <c r="V1043" s="99"/>
      <c r="W1043" s="108" t="str">
        <f>IF(U1043="","",(U1043+W1042)*(1+((1+'Retirement Calculator'!$C$65)^(1/12)-1)))</f>
        <v/>
      </c>
      <c r="X1043" s="73">
        <f t="shared" si="320"/>
        <v>0</v>
      </c>
      <c r="Y1043" s="83" t="str">
        <f>IF(ISERROR(B1043),"",SUM($X$5:X1043))</f>
        <v/>
      </c>
      <c r="Z1043" s="73">
        <f t="shared" si="321"/>
        <v>0</v>
      </c>
      <c r="AA1043" s="83" t="str">
        <f>IF(ISERROR(B1043),"",IF(Z1043=0,NA(),SUM($Z$5:Z1043)))</f>
        <v/>
      </c>
      <c r="AB1043" s="83">
        <f t="shared" si="322"/>
        <v>0</v>
      </c>
      <c r="AC1043" s="83" t="str">
        <f>IF(ISERROR(B1043),"",IF(AB1043=0,NA(),SUM($AB$5:AB1043)))</f>
        <v/>
      </c>
      <c r="AD1043" s="68" t="str">
        <f>IF(ISERROR(AI1043),"",IF(AG1043=AG1042+1,AD1042*(1+'Retirement Calculator'!$B$6),AD1042))</f>
        <v/>
      </c>
      <c r="AE1043" s="135"/>
      <c r="AF1043" s="83" t="str">
        <f>IF(AE1043="","",NPER((1+'Retirement Calculator'!$B$15)/(1+'Retirement Calculator'!$B$14)-1,-12*AE1043,AA1043,,1))</f>
        <v/>
      </c>
      <c r="AG1043" s="129" t="str">
        <f t="shared" si="326"/>
        <v/>
      </c>
      <c r="AH1043" s="43" t="e">
        <f t="shared" si="327"/>
        <v>#N/A</v>
      </c>
      <c r="AI1043" s="43" t="e">
        <f>IF(AI1042&lt;'Retirement Calculator'!$B$68,AI1042+1,NA())</f>
        <v>#N/A</v>
      </c>
      <c r="AJ1043" s="47" t="str">
        <f>IF(ISERROR(AI1043),"",IF(AG1043=AG1042+1,AJ1042*(1+'Retirement Calculator'!$B$67),AJ1042))</f>
        <v/>
      </c>
      <c r="AK1043" s="43" t="e">
        <f>IF(ISERROR(AJ1043),"",FV((1+'Retirement Calculator'!$B$56)^(1/12)-1,AI1043,-AJ1043,,0))</f>
        <v>#N/A</v>
      </c>
      <c r="AL1043" s="47">
        <f>SUM($AJ$5:AJ1043)</f>
        <v>15743347.467671828</v>
      </c>
      <c r="AN1043" s="43" t="str">
        <f>IF(C1043="","",SUM($C$5:C1043))</f>
        <v/>
      </c>
      <c r="AP1043" s="43" t="str">
        <f t="shared" si="328"/>
        <v/>
      </c>
      <c r="AQ1043" s="43" t="e">
        <f t="shared" si="329"/>
        <v>#N/A</v>
      </c>
      <c r="AR1043" s="43" t="e">
        <f>IF(AR1042&lt;'Retirement Calculator'!$B$68,AR1042+1,NA())</f>
        <v>#N/A</v>
      </c>
      <c r="AS1043" s="45" t="str">
        <f>IF(ISERROR(AR1043),"",IF(AP1043=AP1042+1,AS1042*(1+'Retirement Calculator'!$B$67),AS1042))</f>
        <v/>
      </c>
      <c r="AT1043" s="43" t="e">
        <f>IF(ISERROR(AS1043),"",FV((1+'Retirement Calculator'!$B$57)^(1/12)-1,AR1043,-AS1043,,0))</f>
        <v>#N/A</v>
      </c>
      <c r="AU1043" s="47" t="e">
        <f>SUM($AJ$5:AS1043)</f>
        <v>#N/A</v>
      </c>
      <c r="AW1043" s="43" t="str">
        <f>IF(I1043="","",SUM($I$5:I1043))</f>
        <v/>
      </c>
      <c r="AY1043" s="43" t="str">
        <f t="shared" si="330"/>
        <v/>
      </c>
      <c r="AZ1043" s="43" t="e">
        <f t="shared" si="331"/>
        <v>#N/A</v>
      </c>
      <c r="BA1043" s="43" t="e">
        <f>IF(BA1042&lt;'Retirement Calculator'!$B$68,BA1042+1,NA())</f>
        <v>#N/A</v>
      </c>
      <c r="BB1043" s="45" t="str">
        <f>IF(ISERROR(BA1043),"",IF(AY1043=AY1042+1,BB1042*(1+'Retirement Calculator'!$B$67),BB1042))</f>
        <v/>
      </c>
      <c r="BC1043" s="43" t="e">
        <f>IF(ISERROR(BB1043),"",FV((1+'Retirement Calculator'!$B$58)^(1/12)-1,BA1043,-BB1043,,0))</f>
        <v>#N/A</v>
      </c>
      <c r="BD1043" s="47" t="e">
        <f>SUM($AJ$5:BB1043)</f>
        <v>#N/A</v>
      </c>
      <c r="BF1043" s="43" t="str">
        <f>IF(O1043="","",SUM($O$5:O1043))</f>
        <v/>
      </c>
      <c r="BH1043" s="43" t="str">
        <f t="shared" si="332"/>
        <v/>
      </c>
      <c r="BI1043" s="43" t="e">
        <f t="shared" si="333"/>
        <v>#N/A</v>
      </c>
      <c r="BJ1043" s="43" t="e">
        <f>IF(BJ1042&lt;'Retirement Calculator'!$B$68,BJ1042+1,NA())</f>
        <v>#N/A</v>
      </c>
      <c r="BM1043" s="43" t="str">
        <f t="shared" si="334"/>
        <v/>
      </c>
      <c r="BN1043" s="43" t="e">
        <f t="shared" si="335"/>
        <v>#N/A</v>
      </c>
      <c r="BO1043" s="43" t="e">
        <f>IF(BO1042&lt;'Retirement Calculator'!$B$68,BO1042+1,NA())</f>
        <v>#N/A</v>
      </c>
      <c r="BR1043" s="43" t="str">
        <f t="shared" si="336"/>
        <v/>
      </c>
      <c r="BS1043" s="43" t="e">
        <f t="shared" si="337"/>
        <v>#N/A</v>
      </c>
      <c r="BT1043" s="43" t="e">
        <f>IF(BT1042&lt;'Retirement Calculator'!$B$68,BT1042+1,NA())</f>
        <v>#N/A</v>
      </c>
      <c r="BW1043" s="43" t="str">
        <f t="shared" si="338"/>
        <v/>
      </c>
      <c r="BX1043" s="43" t="e">
        <f t="shared" si="339"/>
        <v>#N/A</v>
      </c>
      <c r="BY1043" s="43" t="e">
        <f>IF(BY1042&lt;'Retirement Calculator'!$B$68,BY1042+1,NA())</f>
        <v>#N/A</v>
      </c>
    </row>
    <row r="1044" spans="1:77">
      <c r="A1044" s="44"/>
      <c r="B1044" s="12" t="e">
        <f xml:space="preserve"> IF(ISERROR(F1044),NA(),AI1044)</f>
        <v>#N/A</v>
      </c>
      <c r="C1044" s="71"/>
      <c r="D1044" s="104"/>
      <c r="E1044" s="99"/>
      <c r="F1044" s="102" t="e">
        <f t="shared" si="323"/>
        <v>#N/A</v>
      </c>
      <c r="G1044" s="103" t="str">
        <f>IF(D1044="","",(D1044+G1043)*(1+((1+'Retirement Calculator'!$B$56)^(1/12)-1)))</f>
        <v/>
      </c>
      <c r="H1044" s="55" t="str">
        <f>IF(C1044="","",FV((1+'Retirement Calculator'!$B$56)^(1/12)-1,AI1044,-C1044,,0))</f>
        <v/>
      </c>
      <c r="I1044" s="71"/>
      <c r="J1044" s="99"/>
      <c r="K1044" s="99"/>
      <c r="L1044" s="102" t="e">
        <f t="shared" si="324"/>
        <v>#N/A</v>
      </c>
      <c r="M1044" s="12" t="str">
        <f>IF(I1044="","",FV((1+'Retirement Calculator'!$B$57)^(1/12)-1,AR1044,-I1044,,0))</f>
        <v/>
      </c>
      <c r="N1044" s="12" t="str">
        <f>IF(J1044="","",(J1044+N1043)*(1+((1+'Retirement Calculator'!$B$57)^(1/12)-1)))</f>
        <v/>
      </c>
      <c r="O1044" s="71"/>
      <c r="P1044" s="71"/>
      <c r="Q1044" s="99"/>
      <c r="R1044" s="69" t="e">
        <f t="shared" si="325"/>
        <v>#N/A</v>
      </c>
      <c r="S1044" s="12" t="str">
        <f>IF(O1044="","",FV((1+'Retirement Calculator'!$B$58)^(1/12)-1,BA1044,-O1044,,0))</f>
        <v/>
      </c>
      <c r="T1044" s="43" t="str">
        <f>IF(P1044="","",(P1044+T1043)*(1+((1+'Retirement Calculator'!$B$58)^(1/12)-1)))</f>
        <v/>
      </c>
      <c r="U1044" s="71"/>
      <c r="V1044" s="99"/>
      <c r="W1044" s="108" t="str">
        <f>IF(U1044="","",(U1044+W1043)*(1+((1+'Retirement Calculator'!$C$65)^(1/12)-1)))</f>
        <v/>
      </c>
      <c r="X1044" s="73">
        <f t="shared" si="320"/>
        <v>0</v>
      </c>
      <c r="Y1044" s="83" t="str">
        <f>IF(ISERROR(B1044),"",SUM($X$5:X1044))</f>
        <v/>
      </c>
      <c r="Z1044" s="73">
        <f t="shared" si="321"/>
        <v>0</v>
      </c>
      <c r="AA1044" s="83" t="str">
        <f>IF(ISERROR(B1044),"",IF(Z1044=0,NA(),SUM($Z$5:Z1044)))</f>
        <v/>
      </c>
      <c r="AB1044" s="83">
        <f t="shared" si="322"/>
        <v>0</v>
      </c>
      <c r="AC1044" s="83" t="str">
        <f>IF(ISERROR(B1044),"",IF(AB1044=0,NA(),SUM($AB$5:AB1044)))</f>
        <v/>
      </c>
      <c r="AD1044" s="68" t="str">
        <f>IF(ISERROR(AI1044),"",IF(AG1044=AG1043+1,AD1043*(1+'Retirement Calculator'!$B$6),AD1043))</f>
        <v/>
      </c>
      <c r="AE1044" s="135"/>
      <c r="AF1044" s="83" t="str">
        <f>IF(AE1044="","",NPER((1+'Retirement Calculator'!$B$15)/(1+'Retirement Calculator'!$B$14)-1,-12*AE1044,AA1044,,1))</f>
        <v/>
      </c>
      <c r="AG1044" s="129" t="str">
        <f t="shared" si="326"/>
        <v/>
      </c>
      <c r="AH1044" s="43" t="e">
        <f t="shared" si="327"/>
        <v>#N/A</v>
      </c>
      <c r="AI1044" s="43" t="e">
        <f>IF(AI1043&lt;'Retirement Calculator'!$B$68,AI1043+1,NA())</f>
        <v>#N/A</v>
      </c>
      <c r="AJ1044" s="47" t="str">
        <f>IF(ISERROR(AI1044),"",IF(AG1044=AG1043+1,AJ1043*(1+'Retirement Calculator'!$B$67),AJ1043))</f>
        <v/>
      </c>
      <c r="AK1044" s="43" t="e">
        <f>IF(ISERROR(AJ1044),"",FV((1+'Retirement Calculator'!$B$56)^(1/12)-1,AI1044,-AJ1044,,0))</f>
        <v>#N/A</v>
      </c>
      <c r="AL1044" s="47">
        <f>SUM($AJ$5:AJ1044)</f>
        <v>15743347.467671828</v>
      </c>
      <c r="AN1044" s="43" t="str">
        <f>IF(C1044="","",SUM($C$5:C1044))</f>
        <v/>
      </c>
      <c r="AP1044" s="43" t="str">
        <f t="shared" si="328"/>
        <v/>
      </c>
      <c r="AQ1044" s="43" t="e">
        <f t="shared" si="329"/>
        <v>#N/A</v>
      </c>
      <c r="AR1044" s="43" t="e">
        <f>IF(AR1043&lt;'Retirement Calculator'!$B$68,AR1043+1,NA())</f>
        <v>#N/A</v>
      </c>
      <c r="AS1044" s="45" t="str">
        <f>IF(ISERROR(AR1044),"",IF(AP1044=AP1043+1,AS1043*(1+'Retirement Calculator'!$B$67),AS1043))</f>
        <v/>
      </c>
      <c r="AT1044" s="43" t="e">
        <f>IF(ISERROR(AS1044),"",FV((1+'Retirement Calculator'!$B$57)^(1/12)-1,AR1044,-AS1044,,0))</f>
        <v>#N/A</v>
      </c>
      <c r="AU1044" s="47" t="e">
        <f>SUM($AJ$5:AS1044)</f>
        <v>#N/A</v>
      </c>
      <c r="AW1044" s="43" t="str">
        <f>IF(I1044="","",SUM($I$5:I1044))</f>
        <v/>
      </c>
      <c r="AY1044" s="43" t="str">
        <f t="shared" si="330"/>
        <v/>
      </c>
      <c r="AZ1044" s="43" t="e">
        <f t="shared" si="331"/>
        <v>#N/A</v>
      </c>
      <c r="BA1044" s="43" t="e">
        <f>IF(BA1043&lt;'Retirement Calculator'!$B$68,BA1043+1,NA())</f>
        <v>#N/A</v>
      </c>
      <c r="BB1044" s="45" t="str">
        <f>IF(ISERROR(BA1044),"",IF(AY1044=AY1043+1,BB1043*(1+'Retirement Calculator'!$B$67),BB1043))</f>
        <v/>
      </c>
      <c r="BC1044" s="43" t="e">
        <f>IF(ISERROR(BB1044),"",FV((1+'Retirement Calculator'!$B$58)^(1/12)-1,BA1044,-BB1044,,0))</f>
        <v>#N/A</v>
      </c>
      <c r="BD1044" s="47" t="e">
        <f>SUM($AJ$5:BB1044)</f>
        <v>#N/A</v>
      </c>
      <c r="BF1044" s="43" t="str">
        <f>IF(O1044="","",SUM($O$5:O1044))</f>
        <v/>
      </c>
      <c r="BH1044" s="43" t="str">
        <f t="shared" si="332"/>
        <v/>
      </c>
      <c r="BI1044" s="43" t="e">
        <f t="shared" si="333"/>
        <v>#N/A</v>
      </c>
      <c r="BJ1044" s="43" t="e">
        <f>IF(BJ1043&lt;'Retirement Calculator'!$B$68,BJ1043+1,NA())</f>
        <v>#N/A</v>
      </c>
      <c r="BM1044" s="43" t="str">
        <f t="shared" si="334"/>
        <v/>
      </c>
      <c r="BN1044" s="43" t="e">
        <f t="shared" si="335"/>
        <v>#N/A</v>
      </c>
      <c r="BO1044" s="43" t="e">
        <f>IF(BO1043&lt;'Retirement Calculator'!$B$68,BO1043+1,NA())</f>
        <v>#N/A</v>
      </c>
      <c r="BR1044" s="43" t="str">
        <f t="shared" si="336"/>
        <v/>
      </c>
      <c r="BS1044" s="43" t="e">
        <f t="shared" si="337"/>
        <v>#N/A</v>
      </c>
      <c r="BT1044" s="43" t="e">
        <f>IF(BT1043&lt;'Retirement Calculator'!$B$68,BT1043+1,NA())</f>
        <v>#N/A</v>
      </c>
      <c r="BW1044" s="43" t="str">
        <f t="shared" si="338"/>
        <v/>
      </c>
      <c r="BX1044" s="43" t="e">
        <f t="shared" si="339"/>
        <v>#N/A</v>
      </c>
      <c r="BY1044" s="43" t="e">
        <f>IF(BY1043&lt;'Retirement Calculator'!$B$68,BY1043+1,NA())</f>
        <v>#N/A</v>
      </c>
    </row>
    <row r="1045" spans="1:77">
      <c r="A1045" s="44"/>
      <c r="B1045" s="12" t="e">
        <f xml:space="preserve"> IF(ISERROR(F1045),NA(),AI1045)</f>
        <v>#N/A</v>
      </c>
      <c r="C1045" s="71"/>
      <c r="D1045" s="104"/>
      <c r="E1045" s="99"/>
      <c r="F1045" s="102" t="e">
        <f t="shared" si="323"/>
        <v>#N/A</v>
      </c>
      <c r="G1045" s="103" t="str">
        <f>IF(D1045="","",(D1045+G1044)*(1+((1+'Retirement Calculator'!$B$56)^(1/12)-1)))</f>
        <v/>
      </c>
      <c r="H1045" s="55" t="str">
        <f>IF(C1045="","",FV((1+'Retirement Calculator'!$B$56)^(1/12)-1,AI1045,-C1045,,0))</f>
        <v/>
      </c>
      <c r="I1045" s="71"/>
      <c r="J1045" s="99"/>
      <c r="K1045" s="99"/>
      <c r="L1045" s="102" t="e">
        <f t="shared" si="324"/>
        <v>#N/A</v>
      </c>
      <c r="M1045" s="12" t="str">
        <f>IF(I1045="","",FV((1+'Retirement Calculator'!$B$57)^(1/12)-1,AR1045,-I1045,,0))</f>
        <v/>
      </c>
      <c r="N1045" s="12" t="str">
        <f>IF(J1045="","",(J1045+N1044)*(1+((1+'Retirement Calculator'!$B$57)^(1/12)-1)))</f>
        <v/>
      </c>
      <c r="O1045" s="71"/>
      <c r="P1045" s="71"/>
      <c r="Q1045" s="99"/>
      <c r="R1045" s="69" t="e">
        <f t="shared" si="325"/>
        <v>#N/A</v>
      </c>
      <c r="S1045" s="12" t="str">
        <f>IF(O1045="","",FV((1+'Retirement Calculator'!$B$58)^(1/12)-1,BA1045,-O1045,,0))</f>
        <v/>
      </c>
      <c r="T1045" s="43" t="str">
        <f>IF(P1045="","",(P1045+T1044)*(1+((1+'Retirement Calculator'!$B$58)^(1/12)-1)))</f>
        <v/>
      </c>
      <c r="U1045" s="71"/>
      <c r="V1045" s="99"/>
      <c r="W1045" s="108" t="str">
        <f>IF(U1045="","",(U1045+W1044)*(1+((1+'Retirement Calculator'!$C$65)^(1/12)-1)))</f>
        <v/>
      </c>
      <c r="X1045" s="73">
        <f t="shared" si="320"/>
        <v>0</v>
      </c>
      <c r="Y1045" s="83" t="str">
        <f>IF(ISERROR(B1045),"",SUM($X$5:X1045))</f>
        <v/>
      </c>
      <c r="Z1045" s="73">
        <f t="shared" si="321"/>
        <v>0</v>
      </c>
      <c r="AA1045" s="83" t="str">
        <f>IF(ISERROR(B1045),"",IF(Z1045=0,NA(),SUM($Z$5:Z1045)))</f>
        <v/>
      </c>
      <c r="AB1045" s="83">
        <f t="shared" si="322"/>
        <v>0</v>
      </c>
      <c r="AC1045" s="83" t="str">
        <f>IF(ISERROR(B1045),"",IF(AB1045=0,NA(),SUM($AB$5:AB1045)))</f>
        <v/>
      </c>
      <c r="AD1045" s="68" t="str">
        <f>IF(ISERROR(AI1045),"",IF(AG1045=AG1044+1,AD1044*(1+'Retirement Calculator'!$B$6),AD1044))</f>
        <v/>
      </c>
      <c r="AE1045" s="135"/>
      <c r="AF1045" s="83" t="str">
        <f>IF(AE1045="","",NPER((1+'Retirement Calculator'!$B$15)/(1+'Retirement Calculator'!$B$14)-1,-12*AE1045,AA1045,,1))</f>
        <v/>
      </c>
      <c r="AG1045" s="129" t="str">
        <f t="shared" si="326"/>
        <v/>
      </c>
      <c r="AH1045" s="43" t="e">
        <f t="shared" si="327"/>
        <v>#N/A</v>
      </c>
      <c r="AI1045" s="43" t="e">
        <f>IF(AI1044&lt;'Retirement Calculator'!$B$68,AI1044+1,NA())</f>
        <v>#N/A</v>
      </c>
      <c r="AJ1045" s="47" t="str">
        <f>IF(ISERROR(AI1045),"",IF(AG1045=AG1044+1,AJ1044*(1+'Retirement Calculator'!$B$67),AJ1044))</f>
        <v/>
      </c>
      <c r="AK1045" s="43" t="e">
        <f>IF(ISERROR(AJ1045),"",FV((1+'Retirement Calculator'!$B$56)^(1/12)-1,AI1045,-AJ1045,,0))</f>
        <v>#N/A</v>
      </c>
      <c r="AL1045" s="47">
        <f>SUM($AJ$5:AJ1045)</f>
        <v>15743347.467671828</v>
      </c>
      <c r="AN1045" s="43" t="str">
        <f>IF(C1045="","",SUM($C$5:C1045))</f>
        <v/>
      </c>
      <c r="AP1045" s="43" t="str">
        <f t="shared" si="328"/>
        <v/>
      </c>
      <c r="AQ1045" s="43" t="e">
        <f t="shared" si="329"/>
        <v>#N/A</v>
      </c>
      <c r="AR1045" s="43" t="e">
        <f>IF(AR1044&lt;'Retirement Calculator'!$B$68,AR1044+1,NA())</f>
        <v>#N/A</v>
      </c>
      <c r="AS1045" s="45" t="str">
        <f>IF(ISERROR(AR1045),"",IF(AP1045=AP1044+1,AS1044*(1+'Retirement Calculator'!$B$67),AS1044))</f>
        <v/>
      </c>
      <c r="AT1045" s="43" t="e">
        <f>IF(ISERROR(AS1045),"",FV((1+'Retirement Calculator'!$B$57)^(1/12)-1,AR1045,-AS1045,,0))</f>
        <v>#N/A</v>
      </c>
      <c r="AU1045" s="47" t="e">
        <f>SUM($AJ$5:AS1045)</f>
        <v>#N/A</v>
      </c>
      <c r="AW1045" s="43" t="str">
        <f>IF(I1045="","",SUM($I$5:I1045))</f>
        <v/>
      </c>
      <c r="AY1045" s="43" t="str">
        <f t="shared" si="330"/>
        <v/>
      </c>
      <c r="AZ1045" s="43" t="e">
        <f t="shared" si="331"/>
        <v>#N/A</v>
      </c>
      <c r="BA1045" s="43" t="e">
        <f>IF(BA1044&lt;'Retirement Calculator'!$B$68,BA1044+1,NA())</f>
        <v>#N/A</v>
      </c>
      <c r="BB1045" s="45" t="str">
        <f>IF(ISERROR(BA1045),"",IF(AY1045=AY1044+1,BB1044*(1+'Retirement Calculator'!$B$67),BB1044))</f>
        <v/>
      </c>
      <c r="BC1045" s="43" t="e">
        <f>IF(ISERROR(BB1045),"",FV((1+'Retirement Calculator'!$B$58)^(1/12)-1,BA1045,-BB1045,,0))</f>
        <v>#N/A</v>
      </c>
      <c r="BD1045" s="47" t="e">
        <f>SUM($AJ$5:BB1045)</f>
        <v>#N/A</v>
      </c>
      <c r="BF1045" s="43" t="str">
        <f>IF(O1045="","",SUM($O$5:O1045))</f>
        <v/>
      </c>
      <c r="BH1045" s="43" t="str">
        <f t="shared" si="332"/>
        <v/>
      </c>
      <c r="BI1045" s="43" t="e">
        <f t="shared" si="333"/>
        <v>#N/A</v>
      </c>
      <c r="BJ1045" s="43" t="e">
        <f>IF(BJ1044&lt;'Retirement Calculator'!$B$68,BJ1044+1,NA())</f>
        <v>#N/A</v>
      </c>
      <c r="BM1045" s="43" t="str">
        <f t="shared" si="334"/>
        <v/>
      </c>
      <c r="BN1045" s="43" t="e">
        <f t="shared" si="335"/>
        <v>#N/A</v>
      </c>
      <c r="BO1045" s="43" t="e">
        <f>IF(BO1044&lt;'Retirement Calculator'!$B$68,BO1044+1,NA())</f>
        <v>#N/A</v>
      </c>
      <c r="BR1045" s="43" t="str">
        <f t="shared" si="336"/>
        <v/>
      </c>
      <c r="BS1045" s="43" t="e">
        <f t="shared" si="337"/>
        <v>#N/A</v>
      </c>
      <c r="BT1045" s="43" t="e">
        <f>IF(BT1044&lt;'Retirement Calculator'!$B$68,BT1044+1,NA())</f>
        <v>#N/A</v>
      </c>
      <c r="BW1045" s="43" t="str">
        <f t="shared" si="338"/>
        <v/>
      </c>
      <c r="BX1045" s="43" t="e">
        <f t="shared" si="339"/>
        <v>#N/A</v>
      </c>
      <c r="BY1045" s="43" t="e">
        <f>IF(BY1044&lt;'Retirement Calculator'!$B$68,BY1044+1,NA())</f>
        <v>#N/A</v>
      </c>
    </row>
    <row r="1046" spans="1:77">
      <c r="A1046" s="44"/>
      <c r="B1046" s="12" t="e">
        <f xml:space="preserve"> IF(ISERROR(F1046),NA(),AI1046)</f>
        <v>#N/A</v>
      </c>
      <c r="C1046" s="71"/>
      <c r="D1046" s="104"/>
      <c r="E1046" s="99"/>
      <c r="F1046" s="102" t="e">
        <f t="shared" si="323"/>
        <v>#N/A</v>
      </c>
      <c r="G1046" s="103" t="str">
        <f>IF(D1046="","",(D1046+G1045)*(1+((1+'Retirement Calculator'!$B$56)^(1/12)-1)))</f>
        <v/>
      </c>
      <c r="H1046" s="55" t="str">
        <f>IF(C1046="","",FV((1+'Retirement Calculator'!$B$56)^(1/12)-1,AI1046,-C1046,,0))</f>
        <v/>
      </c>
      <c r="I1046" s="71"/>
      <c r="J1046" s="99"/>
      <c r="K1046" s="99"/>
      <c r="L1046" s="102" t="e">
        <f t="shared" si="324"/>
        <v>#N/A</v>
      </c>
      <c r="M1046" s="12" t="str">
        <f>IF(I1046="","",FV((1+'Retirement Calculator'!$B$57)^(1/12)-1,AR1046,-I1046,,0))</f>
        <v/>
      </c>
      <c r="N1046" s="12" t="str">
        <f>IF(J1046="","",(J1046+N1045)*(1+((1+'Retirement Calculator'!$B$57)^(1/12)-1)))</f>
        <v/>
      </c>
      <c r="O1046" s="71"/>
      <c r="P1046" s="71"/>
      <c r="Q1046" s="99"/>
      <c r="R1046" s="69" t="e">
        <f t="shared" si="325"/>
        <v>#N/A</v>
      </c>
      <c r="S1046" s="12" t="str">
        <f>IF(O1046="","",FV((1+'Retirement Calculator'!$B$58)^(1/12)-1,BA1046,-O1046,,0))</f>
        <v/>
      </c>
      <c r="T1046" s="43" t="str">
        <f>IF(P1046="","",(P1046+T1045)*(1+((1+'Retirement Calculator'!$B$58)^(1/12)-1)))</f>
        <v/>
      </c>
      <c r="U1046" s="71"/>
      <c r="V1046" s="99"/>
      <c r="W1046" s="108" t="str">
        <f>IF(U1046="","",(U1046+W1045)*(1+((1+'Retirement Calculator'!$C$65)^(1/12)-1)))</f>
        <v/>
      </c>
      <c r="X1046" s="73">
        <f t="shared" si="320"/>
        <v>0</v>
      </c>
      <c r="Y1046" s="83" t="str">
        <f>IF(ISERROR(B1046),"",SUM($X$5:X1046))</f>
        <v/>
      </c>
      <c r="Z1046" s="73">
        <f t="shared" si="321"/>
        <v>0</v>
      </c>
      <c r="AA1046" s="83" t="str">
        <f>IF(ISERROR(B1046),"",IF(Z1046=0,NA(),SUM($Z$5:Z1046)))</f>
        <v/>
      </c>
      <c r="AB1046" s="83">
        <f t="shared" si="322"/>
        <v>0</v>
      </c>
      <c r="AC1046" s="83" t="str">
        <f>IF(ISERROR(B1046),"",IF(AB1046=0,NA(),SUM($AB$5:AB1046)))</f>
        <v/>
      </c>
      <c r="AD1046" s="68" t="str">
        <f>IF(ISERROR(AI1046),"",IF(AG1046=AG1045+1,AD1045*(1+'Retirement Calculator'!$B$6),AD1045))</f>
        <v/>
      </c>
      <c r="AE1046" s="135"/>
      <c r="AF1046" s="83" t="str">
        <f>IF(AE1046="","",NPER((1+'Retirement Calculator'!$B$15)/(1+'Retirement Calculator'!$B$14)-1,-12*AE1046,AA1046,,1))</f>
        <v/>
      </c>
      <c r="AG1046" s="129" t="str">
        <f t="shared" si="326"/>
        <v/>
      </c>
      <c r="AH1046" s="43" t="e">
        <f t="shared" si="327"/>
        <v>#N/A</v>
      </c>
      <c r="AI1046" s="43" t="e">
        <f>IF(AI1045&lt;'Retirement Calculator'!$B$68,AI1045+1,NA())</f>
        <v>#N/A</v>
      </c>
      <c r="AJ1046" s="47" t="str">
        <f>IF(ISERROR(AI1046),"",IF(AG1046=AG1045+1,AJ1045*(1+'Retirement Calculator'!$B$67),AJ1045))</f>
        <v/>
      </c>
      <c r="AK1046" s="43" t="e">
        <f>IF(ISERROR(AJ1046),"",FV((1+'Retirement Calculator'!$B$56)^(1/12)-1,AI1046,-AJ1046,,0))</f>
        <v>#N/A</v>
      </c>
      <c r="AL1046" s="47">
        <f>SUM($AJ$5:AJ1046)</f>
        <v>15743347.467671828</v>
      </c>
      <c r="AN1046" s="43" t="str">
        <f>IF(C1046="","",SUM($C$5:C1046))</f>
        <v/>
      </c>
      <c r="AP1046" s="43" t="str">
        <f t="shared" si="328"/>
        <v/>
      </c>
      <c r="AQ1046" s="43" t="e">
        <f t="shared" si="329"/>
        <v>#N/A</v>
      </c>
      <c r="AR1046" s="43" t="e">
        <f>IF(AR1045&lt;'Retirement Calculator'!$B$68,AR1045+1,NA())</f>
        <v>#N/A</v>
      </c>
      <c r="AS1046" s="45" t="str">
        <f>IF(ISERROR(AR1046),"",IF(AP1046=AP1045+1,AS1045*(1+'Retirement Calculator'!$B$67),AS1045))</f>
        <v/>
      </c>
      <c r="AT1046" s="43" t="e">
        <f>IF(ISERROR(AS1046),"",FV((1+'Retirement Calculator'!$B$57)^(1/12)-1,AR1046,-AS1046,,0))</f>
        <v>#N/A</v>
      </c>
      <c r="AU1046" s="47" t="e">
        <f>SUM($AJ$5:AS1046)</f>
        <v>#N/A</v>
      </c>
      <c r="AW1046" s="43" t="str">
        <f>IF(I1046="","",SUM($I$5:I1046))</f>
        <v/>
      </c>
      <c r="AY1046" s="43" t="str">
        <f t="shared" si="330"/>
        <v/>
      </c>
      <c r="AZ1046" s="43" t="e">
        <f t="shared" si="331"/>
        <v>#N/A</v>
      </c>
      <c r="BA1046" s="43" t="e">
        <f>IF(BA1045&lt;'Retirement Calculator'!$B$68,BA1045+1,NA())</f>
        <v>#N/A</v>
      </c>
      <c r="BB1046" s="45" t="str">
        <f>IF(ISERROR(BA1046),"",IF(AY1046=AY1045+1,BB1045*(1+'Retirement Calculator'!$B$67),BB1045))</f>
        <v/>
      </c>
      <c r="BC1046" s="43" t="e">
        <f>IF(ISERROR(BB1046),"",FV((1+'Retirement Calculator'!$B$58)^(1/12)-1,BA1046,-BB1046,,0))</f>
        <v>#N/A</v>
      </c>
      <c r="BD1046" s="47" t="e">
        <f>SUM($AJ$5:BB1046)</f>
        <v>#N/A</v>
      </c>
      <c r="BF1046" s="43" t="str">
        <f>IF(O1046="","",SUM($O$5:O1046))</f>
        <v/>
      </c>
      <c r="BH1046" s="43" t="str">
        <f t="shared" si="332"/>
        <v/>
      </c>
      <c r="BI1046" s="43" t="e">
        <f t="shared" si="333"/>
        <v>#N/A</v>
      </c>
      <c r="BJ1046" s="43" t="e">
        <f>IF(BJ1045&lt;'Retirement Calculator'!$B$68,BJ1045+1,NA())</f>
        <v>#N/A</v>
      </c>
      <c r="BM1046" s="43" t="str">
        <f t="shared" si="334"/>
        <v/>
      </c>
      <c r="BN1046" s="43" t="e">
        <f t="shared" si="335"/>
        <v>#N/A</v>
      </c>
      <c r="BO1046" s="43" t="e">
        <f>IF(BO1045&lt;'Retirement Calculator'!$B$68,BO1045+1,NA())</f>
        <v>#N/A</v>
      </c>
      <c r="BR1046" s="43" t="str">
        <f t="shared" si="336"/>
        <v/>
      </c>
      <c r="BS1046" s="43" t="e">
        <f t="shared" si="337"/>
        <v>#N/A</v>
      </c>
      <c r="BT1046" s="43" t="e">
        <f>IF(BT1045&lt;'Retirement Calculator'!$B$68,BT1045+1,NA())</f>
        <v>#N/A</v>
      </c>
      <c r="BW1046" s="43" t="str">
        <f t="shared" si="338"/>
        <v/>
      </c>
      <c r="BX1046" s="43" t="e">
        <f t="shared" si="339"/>
        <v>#N/A</v>
      </c>
      <c r="BY1046" s="43" t="e">
        <f>IF(BY1045&lt;'Retirement Calculator'!$B$68,BY1045+1,NA())</f>
        <v>#N/A</v>
      </c>
    </row>
    <row r="1047" spans="1:77">
      <c r="A1047" s="44"/>
      <c r="B1047" s="12" t="e">
        <f xml:space="preserve"> IF(ISERROR(F1047),NA(),AI1047)</f>
        <v>#N/A</v>
      </c>
      <c r="C1047" s="71"/>
      <c r="D1047" s="104"/>
      <c r="E1047" s="99"/>
      <c r="F1047" s="102" t="e">
        <f t="shared" si="323"/>
        <v>#N/A</v>
      </c>
      <c r="G1047" s="103" t="str">
        <f>IF(D1047="","",(D1047+G1046)*(1+((1+'Retirement Calculator'!$B$56)^(1/12)-1)))</f>
        <v/>
      </c>
      <c r="H1047" s="55" t="str">
        <f>IF(C1047="","",FV((1+'Retirement Calculator'!$B$56)^(1/12)-1,AI1047,-C1047,,0))</f>
        <v/>
      </c>
      <c r="I1047" s="71"/>
      <c r="J1047" s="99"/>
      <c r="K1047" s="99"/>
      <c r="L1047" s="102" t="e">
        <f t="shared" si="324"/>
        <v>#N/A</v>
      </c>
      <c r="M1047" s="12" t="str">
        <f>IF(I1047="","",FV((1+'Retirement Calculator'!$B$57)^(1/12)-1,AR1047,-I1047,,0))</f>
        <v/>
      </c>
      <c r="N1047" s="12" t="str">
        <f>IF(J1047="","",(J1047+N1046)*(1+((1+'Retirement Calculator'!$B$57)^(1/12)-1)))</f>
        <v/>
      </c>
      <c r="O1047" s="71"/>
      <c r="P1047" s="71"/>
      <c r="Q1047" s="99"/>
      <c r="R1047" s="69" t="e">
        <f t="shared" si="325"/>
        <v>#N/A</v>
      </c>
      <c r="S1047" s="12" t="str">
        <f>IF(O1047="","",FV((1+'Retirement Calculator'!$B$58)^(1/12)-1,BA1047,-O1047,,0))</f>
        <v/>
      </c>
      <c r="T1047" s="43" t="str">
        <f>IF(P1047="","",(P1047+T1046)*(1+((1+'Retirement Calculator'!$B$58)^(1/12)-1)))</f>
        <v/>
      </c>
      <c r="U1047" s="71"/>
      <c r="V1047" s="99"/>
      <c r="W1047" s="108" t="str">
        <f>IF(U1047="","",(U1047+W1046)*(1+((1+'Retirement Calculator'!$C$65)^(1/12)-1)))</f>
        <v/>
      </c>
      <c r="X1047" s="73">
        <f t="shared" si="320"/>
        <v>0</v>
      </c>
      <c r="Y1047" s="83" t="str">
        <f>IF(ISERROR(B1047),"",SUM($X$5:X1047))</f>
        <v/>
      </c>
      <c r="Z1047" s="73">
        <f t="shared" si="321"/>
        <v>0</v>
      </c>
      <c r="AA1047" s="83" t="str">
        <f>IF(ISERROR(B1047),"",IF(Z1047=0,NA(),SUM($Z$5:Z1047)))</f>
        <v/>
      </c>
      <c r="AB1047" s="83">
        <f t="shared" si="322"/>
        <v>0</v>
      </c>
      <c r="AC1047" s="83" t="str">
        <f>IF(ISERROR(B1047),"",IF(AB1047=0,NA(),SUM($AB$5:AB1047)))</f>
        <v/>
      </c>
      <c r="AD1047" s="68" t="str">
        <f>IF(ISERROR(AI1047),"",IF(AG1047=AG1046+1,AD1046*(1+'Retirement Calculator'!$B$6),AD1046))</f>
        <v/>
      </c>
      <c r="AE1047" s="135"/>
      <c r="AF1047" s="83" t="str">
        <f>IF(AE1047="","",NPER((1+'Retirement Calculator'!$B$15)/(1+'Retirement Calculator'!$B$14)-1,-12*AE1047,AA1047,,1))</f>
        <v/>
      </c>
      <c r="AG1047" s="129" t="str">
        <f t="shared" si="326"/>
        <v/>
      </c>
      <c r="AH1047" s="43" t="e">
        <f t="shared" si="327"/>
        <v>#N/A</v>
      </c>
      <c r="AI1047" s="43" t="e">
        <f>IF(AI1046&lt;'Retirement Calculator'!$B$68,AI1046+1,NA())</f>
        <v>#N/A</v>
      </c>
      <c r="AJ1047" s="47" t="str">
        <f>IF(ISERROR(AI1047),"",IF(AG1047=AG1046+1,AJ1046*(1+'Retirement Calculator'!$B$67),AJ1046))</f>
        <v/>
      </c>
      <c r="AK1047" s="43" t="e">
        <f>IF(ISERROR(AJ1047),"",FV((1+'Retirement Calculator'!$B$56)^(1/12)-1,AI1047,-AJ1047,,0))</f>
        <v>#N/A</v>
      </c>
      <c r="AL1047" s="47">
        <f>SUM($AJ$5:AJ1047)</f>
        <v>15743347.467671828</v>
      </c>
      <c r="AN1047" s="43" t="str">
        <f>IF(C1047="","",SUM($C$5:C1047))</f>
        <v/>
      </c>
      <c r="AP1047" s="43" t="str">
        <f t="shared" si="328"/>
        <v/>
      </c>
      <c r="AQ1047" s="43" t="e">
        <f t="shared" si="329"/>
        <v>#N/A</v>
      </c>
      <c r="AR1047" s="43" t="e">
        <f>IF(AR1046&lt;'Retirement Calculator'!$B$68,AR1046+1,NA())</f>
        <v>#N/A</v>
      </c>
      <c r="AS1047" s="45" t="str">
        <f>IF(ISERROR(AR1047),"",IF(AP1047=AP1046+1,AS1046*(1+'Retirement Calculator'!$B$67),AS1046))</f>
        <v/>
      </c>
      <c r="AT1047" s="43" t="e">
        <f>IF(ISERROR(AS1047),"",FV((1+'Retirement Calculator'!$B$57)^(1/12)-1,AR1047,-AS1047,,0))</f>
        <v>#N/A</v>
      </c>
      <c r="AU1047" s="47" t="e">
        <f>SUM($AJ$5:AS1047)</f>
        <v>#N/A</v>
      </c>
      <c r="AW1047" s="43" t="str">
        <f>IF(I1047="","",SUM($I$5:I1047))</f>
        <v/>
      </c>
      <c r="AY1047" s="43" t="str">
        <f t="shared" si="330"/>
        <v/>
      </c>
      <c r="AZ1047" s="43" t="e">
        <f t="shared" si="331"/>
        <v>#N/A</v>
      </c>
      <c r="BA1047" s="43" t="e">
        <f>IF(BA1046&lt;'Retirement Calculator'!$B$68,BA1046+1,NA())</f>
        <v>#N/A</v>
      </c>
      <c r="BB1047" s="45" t="str">
        <f>IF(ISERROR(BA1047),"",IF(AY1047=AY1046+1,BB1046*(1+'Retirement Calculator'!$B$67),BB1046))</f>
        <v/>
      </c>
      <c r="BC1047" s="43" t="e">
        <f>IF(ISERROR(BB1047),"",FV((1+'Retirement Calculator'!$B$58)^(1/12)-1,BA1047,-BB1047,,0))</f>
        <v>#N/A</v>
      </c>
      <c r="BD1047" s="47" t="e">
        <f>SUM($AJ$5:BB1047)</f>
        <v>#N/A</v>
      </c>
      <c r="BF1047" s="43" t="str">
        <f>IF(O1047="","",SUM($O$5:O1047))</f>
        <v/>
      </c>
      <c r="BH1047" s="43" t="str">
        <f t="shared" si="332"/>
        <v/>
      </c>
      <c r="BI1047" s="43" t="e">
        <f t="shared" si="333"/>
        <v>#N/A</v>
      </c>
      <c r="BJ1047" s="43" t="e">
        <f>IF(BJ1046&lt;'Retirement Calculator'!$B$68,BJ1046+1,NA())</f>
        <v>#N/A</v>
      </c>
      <c r="BM1047" s="43" t="str">
        <f t="shared" si="334"/>
        <v/>
      </c>
      <c r="BN1047" s="43" t="e">
        <f t="shared" si="335"/>
        <v>#N/A</v>
      </c>
      <c r="BO1047" s="43" t="e">
        <f>IF(BO1046&lt;'Retirement Calculator'!$B$68,BO1046+1,NA())</f>
        <v>#N/A</v>
      </c>
      <c r="BR1047" s="43" t="str">
        <f t="shared" si="336"/>
        <v/>
      </c>
      <c r="BS1047" s="43" t="e">
        <f t="shared" si="337"/>
        <v>#N/A</v>
      </c>
      <c r="BT1047" s="43" t="e">
        <f>IF(BT1046&lt;'Retirement Calculator'!$B$68,BT1046+1,NA())</f>
        <v>#N/A</v>
      </c>
      <c r="BW1047" s="43" t="str">
        <f t="shared" si="338"/>
        <v/>
      </c>
      <c r="BX1047" s="43" t="e">
        <f t="shared" si="339"/>
        <v>#N/A</v>
      </c>
      <c r="BY1047" s="43" t="e">
        <f>IF(BY1046&lt;'Retirement Calculator'!$B$68,BY1046+1,NA())</f>
        <v>#N/A</v>
      </c>
    </row>
    <row r="1048" spans="1:77">
      <c r="A1048" s="44"/>
      <c r="B1048" s="12" t="e">
        <f xml:space="preserve"> IF(ISERROR(F1048),NA(),AI1048)</f>
        <v>#N/A</v>
      </c>
      <c r="C1048" s="71"/>
      <c r="D1048" s="104"/>
      <c r="E1048" s="99"/>
      <c r="F1048" s="102" t="e">
        <f t="shared" si="323"/>
        <v>#N/A</v>
      </c>
      <c r="G1048" s="103" t="str">
        <f>IF(D1048="","",(D1048+G1047)*(1+((1+'Retirement Calculator'!$B$56)^(1/12)-1)))</f>
        <v/>
      </c>
      <c r="H1048" s="55" t="str">
        <f>IF(C1048="","",FV((1+'Retirement Calculator'!$B$56)^(1/12)-1,AI1048,-C1048,,0))</f>
        <v/>
      </c>
      <c r="I1048" s="71"/>
      <c r="J1048" s="99"/>
      <c r="K1048" s="99"/>
      <c r="L1048" s="102" t="e">
        <f t="shared" si="324"/>
        <v>#N/A</v>
      </c>
      <c r="M1048" s="12" t="str">
        <f>IF(I1048="","",FV((1+'Retirement Calculator'!$B$57)^(1/12)-1,AR1048,-I1048,,0))</f>
        <v/>
      </c>
      <c r="N1048" s="12" t="str">
        <f>IF(J1048="","",(J1048+N1047)*(1+((1+'Retirement Calculator'!$B$57)^(1/12)-1)))</f>
        <v/>
      </c>
      <c r="O1048" s="71"/>
      <c r="P1048" s="71"/>
      <c r="Q1048" s="99"/>
      <c r="R1048" s="69" t="e">
        <f t="shared" si="325"/>
        <v>#N/A</v>
      </c>
      <c r="S1048" s="12" t="str">
        <f>IF(O1048="","",FV((1+'Retirement Calculator'!$B$58)^(1/12)-1,BA1048,-O1048,,0))</f>
        <v/>
      </c>
      <c r="T1048" s="43" t="str">
        <f>IF(P1048="","",(P1048+T1047)*(1+((1+'Retirement Calculator'!$B$58)^(1/12)-1)))</f>
        <v/>
      </c>
      <c r="U1048" s="71"/>
      <c r="V1048" s="99"/>
      <c r="W1048" s="108" t="str">
        <f>IF(U1048="","",(U1048+W1047)*(1+((1+'Retirement Calculator'!$C$65)^(1/12)-1)))</f>
        <v/>
      </c>
      <c r="X1048" s="73">
        <f t="shared" si="320"/>
        <v>0</v>
      </c>
      <c r="Y1048" s="83" t="str">
        <f>IF(ISERROR(B1048),"",SUM($X$5:X1048))</f>
        <v/>
      </c>
      <c r="Z1048" s="73">
        <f t="shared" si="321"/>
        <v>0</v>
      </c>
      <c r="AA1048" s="83" t="str">
        <f>IF(ISERROR(B1048),"",IF(Z1048=0,NA(),SUM($Z$5:Z1048)))</f>
        <v/>
      </c>
      <c r="AB1048" s="83">
        <f t="shared" si="322"/>
        <v>0</v>
      </c>
      <c r="AC1048" s="83" t="str">
        <f>IF(ISERROR(B1048),"",IF(AB1048=0,NA(),SUM($AB$5:AB1048)))</f>
        <v/>
      </c>
      <c r="AD1048" s="68" t="str">
        <f>IF(ISERROR(AI1048),"",IF(AG1048=AG1047+1,AD1047*(1+'Retirement Calculator'!$B$6),AD1047))</f>
        <v/>
      </c>
      <c r="AE1048" s="135"/>
      <c r="AF1048" s="83" t="str">
        <f>IF(AE1048="","",NPER((1+'Retirement Calculator'!$B$15)/(1+'Retirement Calculator'!$B$14)-1,-12*AE1048,AA1048,,1))</f>
        <v/>
      </c>
      <c r="AG1048" s="129" t="str">
        <f t="shared" si="326"/>
        <v/>
      </c>
      <c r="AH1048" s="43" t="e">
        <f t="shared" si="327"/>
        <v>#N/A</v>
      </c>
      <c r="AI1048" s="43" t="e">
        <f>IF(AI1047&lt;'Retirement Calculator'!$B$68,AI1047+1,NA())</f>
        <v>#N/A</v>
      </c>
      <c r="AJ1048" s="47" t="str">
        <f>IF(ISERROR(AI1048),"",IF(AG1048=AG1047+1,AJ1047*(1+'Retirement Calculator'!$B$67),AJ1047))</f>
        <v/>
      </c>
      <c r="AK1048" s="43" t="e">
        <f>IF(ISERROR(AJ1048),"",FV((1+'Retirement Calculator'!$B$56)^(1/12)-1,AI1048,-AJ1048,,0))</f>
        <v>#N/A</v>
      </c>
      <c r="AL1048" s="47">
        <f>SUM($AJ$5:AJ1048)</f>
        <v>15743347.467671828</v>
      </c>
      <c r="AN1048" s="43" t="str">
        <f>IF(C1048="","",SUM($C$5:C1048))</f>
        <v/>
      </c>
      <c r="AP1048" s="43" t="str">
        <f t="shared" si="328"/>
        <v/>
      </c>
      <c r="AQ1048" s="43" t="e">
        <f t="shared" si="329"/>
        <v>#N/A</v>
      </c>
      <c r="AR1048" s="43" t="e">
        <f>IF(AR1047&lt;'Retirement Calculator'!$B$68,AR1047+1,NA())</f>
        <v>#N/A</v>
      </c>
      <c r="AS1048" s="45" t="str">
        <f>IF(ISERROR(AR1048),"",IF(AP1048=AP1047+1,AS1047*(1+'Retirement Calculator'!$B$67),AS1047))</f>
        <v/>
      </c>
      <c r="AT1048" s="43" t="e">
        <f>IF(ISERROR(AS1048),"",FV((1+'Retirement Calculator'!$B$57)^(1/12)-1,AR1048,-AS1048,,0))</f>
        <v>#N/A</v>
      </c>
      <c r="AU1048" s="47" t="e">
        <f>SUM($AJ$5:AS1048)</f>
        <v>#N/A</v>
      </c>
      <c r="AW1048" s="43" t="str">
        <f>IF(I1048="","",SUM($I$5:I1048))</f>
        <v/>
      </c>
      <c r="AY1048" s="43" t="str">
        <f t="shared" si="330"/>
        <v/>
      </c>
      <c r="AZ1048" s="43" t="e">
        <f t="shared" si="331"/>
        <v>#N/A</v>
      </c>
      <c r="BA1048" s="43" t="e">
        <f>IF(BA1047&lt;'Retirement Calculator'!$B$68,BA1047+1,NA())</f>
        <v>#N/A</v>
      </c>
      <c r="BB1048" s="45" t="str">
        <f>IF(ISERROR(BA1048),"",IF(AY1048=AY1047+1,BB1047*(1+'Retirement Calculator'!$B$67),BB1047))</f>
        <v/>
      </c>
      <c r="BC1048" s="43" t="e">
        <f>IF(ISERROR(BB1048),"",FV((1+'Retirement Calculator'!$B$58)^(1/12)-1,BA1048,-BB1048,,0))</f>
        <v>#N/A</v>
      </c>
      <c r="BD1048" s="47" t="e">
        <f>SUM($AJ$5:BB1048)</f>
        <v>#N/A</v>
      </c>
      <c r="BF1048" s="43" t="str">
        <f>IF(O1048="","",SUM($O$5:O1048))</f>
        <v/>
      </c>
      <c r="BH1048" s="43" t="str">
        <f t="shared" si="332"/>
        <v/>
      </c>
      <c r="BI1048" s="43" t="e">
        <f t="shared" si="333"/>
        <v>#N/A</v>
      </c>
      <c r="BJ1048" s="43" t="e">
        <f>IF(BJ1047&lt;'Retirement Calculator'!$B$68,BJ1047+1,NA())</f>
        <v>#N/A</v>
      </c>
      <c r="BM1048" s="43" t="str">
        <f t="shared" si="334"/>
        <v/>
      </c>
      <c r="BN1048" s="43" t="e">
        <f t="shared" si="335"/>
        <v>#N/A</v>
      </c>
      <c r="BO1048" s="43" t="e">
        <f>IF(BO1047&lt;'Retirement Calculator'!$B$68,BO1047+1,NA())</f>
        <v>#N/A</v>
      </c>
      <c r="BR1048" s="43" t="str">
        <f t="shared" si="336"/>
        <v/>
      </c>
      <c r="BS1048" s="43" t="e">
        <f t="shared" si="337"/>
        <v>#N/A</v>
      </c>
      <c r="BT1048" s="43" t="e">
        <f>IF(BT1047&lt;'Retirement Calculator'!$B$68,BT1047+1,NA())</f>
        <v>#N/A</v>
      </c>
      <c r="BW1048" s="43" t="str">
        <f t="shared" si="338"/>
        <v/>
      </c>
      <c r="BX1048" s="43" t="e">
        <f t="shared" si="339"/>
        <v>#N/A</v>
      </c>
      <c r="BY1048" s="43" t="e">
        <f>IF(BY1047&lt;'Retirement Calculator'!$B$68,BY1047+1,NA())</f>
        <v>#N/A</v>
      </c>
    </row>
    <row r="1049" spans="1:77">
      <c r="A1049" s="44"/>
      <c r="B1049" s="12" t="e">
        <f xml:space="preserve"> IF(ISERROR(F1049),NA(),AI1049)</f>
        <v>#N/A</v>
      </c>
      <c r="C1049" s="71"/>
      <c r="D1049" s="104"/>
      <c r="E1049" s="99"/>
      <c r="F1049" s="102" t="e">
        <f t="shared" si="323"/>
        <v>#N/A</v>
      </c>
      <c r="G1049" s="103" t="str">
        <f>IF(D1049="","",(D1049+G1048)*(1+((1+'Retirement Calculator'!$B$56)^(1/12)-1)))</f>
        <v/>
      </c>
      <c r="H1049" s="55" t="str">
        <f>IF(C1049="","",FV((1+'Retirement Calculator'!$B$56)^(1/12)-1,AI1049,-C1049,,0))</f>
        <v/>
      </c>
      <c r="I1049" s="71"/>
      <c r="J1049" s="99"/>
      <c r="K1049" s="99"/>
      <c r="L1049" s="102" t="e">
        <f t="shared" si="324"/>
        <v>#N/A</v>
      </c>
      <c r="M1049" s="12" t="str">
        <f>IF(I1049="","",FV((1+'Retirement Calculator'!$B$57)^(1/12)-1,AR1049,-I1049,,0))</f>
        <v/>
      </c>
      <c r="N1049" s="12" t="str">
        <f>IF(J1049="","",(J1049+N1048)*(1+((1+'Retirement Calculator'!$B$57)^(1/12)-1)))</f>
        <v/>
      </c>
      <c r="O1049" s="71"/>
      <c r="P1049" s="71"/>
      <c r="Q1049" s="99"/>
      <c r="R1049" s="69" t="e">
        <f t="shared" si="325"/>
        <v>#N/A</v>
      </c>
      <c r="S1049" s="12" t="str">
        <f>IF(O1049="","",FV((1+'Retirement Calculator'!$B$58)^(1/12)-1,BA1049,-O1049,,0))</f>
        <v/>
      </c>
      <c r="T1049" s="43" t="str">
        <f>IF(P1049="","",(P1049+T1048)*(1+((1+'Retirement Calculator'!$B$58)^(1/12)-1)))</f>
        <v/>
      </c>
      <c r="U1049" s="71"/>
      <c r="V1049" s="99"/>
      <c r="W1049" s="108" t="str">
        <f>IF(U1049="","",(U1049+W1048)*(1+((1+'Retirement Calculator'!$C$65)^(1/12)-1)))</f>
        <v/>
      </c>
      <c r="X1049" s="73">
        <f t="shared" si="320"/>
        <v>0</v>
      </c>
      <c r="Y1049" s="83" t="str">
        <f>IF(ISERROR(B1049),"",SUM($X$5:X1049))</f>
        <v/>
      </c>
      <c r="Z1049" s="73">
        <f t="shared" si="321"/>
        <v>0</v>
      </c>
      <c r="AA1049" s="83" t="str">
        <f>IF(ISERROR(B1049),"",IF(Z1049=0,NA(),SUM($Z$5:Z1049)))</f>
        <v/>
      </c>
      <c r="AB1049" s="83">
        <f t="shared" si="322"/>
        <v>0</v>
      </c>
      <c r="AC1049" s="83" t="str">
        <f>IF(ISERROR(B1049),"",IF(AB1049=0,NA(),SUM($AB$5:AB1049)))</f>
        <v/>
      </c>
      <c r="AD1049" s="68" t="str">
        <f>IF(ISERROR(AI1049),"",IF(AG1049=AG1048+1,AD1048*(1+'Retirement Calculator'!$B$6),AD1048))</f>
        <v/>
      </c>
      <c r="AE1049" s="135"/>
      <c r="AF1049" s="83" t="str">
        <f>IF(AE1049="","",NPER((1+'Retirement Calculator'!$B$15)/(1+'Retirement Calculator'!$B$14)-1,-12*AE1049,AA1049,,1))</f>
        <v/>
      </c>
      <c r="AG1049" s="129" t="str">
        <f t="shared" si="326"/>
        <v/>
      </c>
      <c r="AH1049" s="43" t="e">
        <f t="shared" si="327"/>
        <v>#N/A</v>
      </c>
      <c r="AI1049" s="43" t="e">
        <f>IF(AI1048&lt;'Retirement Calculator'!$B$68,AI1048+1,NA())</f>
        <v>#N/A</v>
      </c>
      <c r="AJ1049" s="47" t="str">
        <f>IF(ISERROR(AI1049),"",IF(AG1049=AG1048+1,AJ1048*(1+'Retirement Calculator'!$B$67),AJ1048))</f>
        <v/>
      </c>
      <c r="AK1049" s="43" t="e">
        <f>IF(ISERROR(AJ1049),"",FV((1+'Retirement Calculator'!$B$56)^(1/12)-1,AI1049,-AJ1049,,0))</f>
        <v>#N/A</v>
      </c>
      <c r="AL1049" s="47">
        <f>SUM($AJ$5:AJ1049)</f>
        <v>15743347.467671828</v>
      </c>
      <c r="AN1049" s="43" t="str">
        <f>IF(C1049="","",SUM($C$5:C1049))</f>
        <v/>
      </c>
      <c r="AP1049" s="43" t="str">
        <f t="shared" si="328"/>
        <v/>
      </c>
      <c r="AQ1049" s="43" t="e">
        <f t="shared" si="329"/>
        <v>#N/A</v>
      </c>
      <c r="AR1049" s="43" t="e">
        <f>IF(AR1048&lt;'Retirement Calculator'!$B$68,AR1048+1,NA())</f>
        <v>#N/A</v>
      </c>
      <c r="AS1049" s="45" t="str">
        <f>IF(ISERROR(AR1049),"",IF(AP1049=AP1048+1,AS1048*(1+'Retirement Calculator'!$B$67),AS1048))</f>
        <v/>
      </c>
      <c r="AT1049" s="43" t="e">
        <f>IF(ISERROR(AS1049),"",FV((1+'Retirement Calculator'!$B$57)^(1/12)-1,AR1049,-AS1049,,0))</f>
        <v>#N/A</v>
      </c>
      <c r="AU1049" s="47" t="e">
        <f>SUM($AJ$5:AS1049)</f>
        <v>#N/A</v>
      </c>
      <c r="AW1049" s="43" t="str">
        <f>IF(I1049="","",SUM($I$5:I1049))</f>
        <v/>
      </c>
      <c r="AY1049" s="43" t="str">
        <f t="shared" si="330"/>
        <v/>
      </c>
      <c r="AZ1049" s="43" t="e">
        <f t="shared" si="331"/>
        <v>#N/A</v>
      </c>
      <c r="BA1049" s="43" t="e">
        <f>IF(BA1048&lt;'Retirement Calculator'!$B$68,BA1048+1,NA())</f>
        <v>#N/A</v>
      </c>
      <c r="BB1049" s="45" t="str">
        <f>IF(ISERROR(BA1049),"",IF(AY1049=AY1048+1,BB1048*(1+'Retirement Calculator'!$B$67),BB1048))</f>
        <v/>
      </c>
      <c r="BC1049" s="43" t="e">
        <f>IF(ISERROR(BB1049),"",FV((1+'Retirement Calculator'!$B$58)^(1/12)-1,BA1049,-BB1049,,0))</f>
        <v>#N/A</v>
      </c>
      <c r="BD1049" s="47" t="e">
        <f>SUM($AJ$5:BB1049)</f>
        <v>#N/A</v>
      </c>
      <c r="BF1049" s="43" t="str">
        <f>IF(O1049="","",SUM($O$5:O1049))</f>
        <v/>
      </c>
      <c r="BH1049" s="43" t="str">
        <f t="shared" si="332"/>
        <v/>
      </c>
      <c r="BI1049" s="43" t="e">
        <f t="shared" si="333"/>
        <v>#N/A</v>
      </c>
      <c r="BJ1049" s="43" t="e">
        <f>IF(BJ1048&lt;'Retirement Calculator'!$B$68,BJ1048+1,NA())</f>
        <v>#N/A</v>
      </c>
      <c r="BM1049" s="43" t="str">
        <f t="shared" si="334"/>
        <v/>
      </c>
      <c r="BN1049" s="43" t="e">
        <f t="shared" si="335"/>
        <v>#N/A</v>
      </c>
      <c r="BO1049" s="43" t="e">
        <f>IF(BO1048&lt;'Retirement Calculator'!$B$68,BO1048+1,NA())</f>
        <v>#N/A</v>
      </c>
      <c r="BR1049" s="43" t="str">
        <f t="shared" si="336"/>
        <v/>
      </c>
      <c r="BS1049" s="43" t="e">
        <f t="shared" si="337"/>
        <v>#N/A</v>
      </c>
      <c r="BT1049" s="43" t="e">
        <f>IF(BT1048&lt;'Retirement Calculator'!$B$68,BT1048+1,NA())</f>
        <v>#N/A</v>
      </c>
      <c r="BW1049" s="43" t="str">
        <f t="shared" si="338"/>
        <v/>
      </c>
      <c r="BX1049" s="43" t="e">
        <f t="shared" si="339"/>
        <v>#N/A</v>
      </c>
      <c r="BY1049" s="43" t="e">
        <f>IF(BY1048&lt;'Retirement Calculator'!$B$68,BY1048+1,NA())</f>
        <v>#N/A</v>
      </c>
    </row>
    <row r="1050" spans="1:77">
      <c r="A1050" s="44"/>
      <c r="B1050" s="12" t="e">
        <f xml:space="preserve"> IF(ISERROR(F1050),NA(),AI1050)</f>
        <v>#N/A</v>
      </c>
      <c r="C1050" s="71"/>
      <c r="D1050" s="104"/>
      <c r="E1050" s="99"/>
      <c r="F1050" s="102" t="e">
        <f t="shared" si="323"/>
        <v>#N/A</v>
      </c>
      <c r="G1050" s="103" t="str">
        <f>IF(D1050="","",(D1050+G1049)*(1+((1+'Retirement Calculator'!$B$56)^(1/12)-1)))</f>
        <v/>
      </c>
      <c r="H1050" s="55" t="str">
        <f>IF(C1050="","",FV((1+'Retirement Calculator'!$B$56)^(1/12)-1,AI1050,-C1050,,0))</f>
        <v/>
      </c>
      <c r="I1050" s="71"/>
      <c r="J1050" s="99"/>
      <c r="K1050" s="99"/>
      <c r="L1050" s="102" t="e">
        <f t="shared" si="324"/>
        <v>#N/A</v>
      </c>
      <c r="M1050" s="12" t="str">
        <f>IF(I1050="","",FV((1+'Retirement Calculator'!$B$57)^(1/12)-1,AR1050,-I1050,,0))</f>
        <v/>
      </c>
      <c r="N1050" s="12" t="str">
        <f>IF(J1050="","",(J1050+N1049)*(1+((1+'Retirement Calculator'!$B$57)^(1/12)-1)))</f>
        <v/>
      </c>
      <c r="O1050" s="71"/>
      <c r="P1050" s="71"/>
      <c r="Q1050" s="99"/>
      <c r="R1050" s="69" t="e">
        <f t="shared" si="325"/>
        <v>#N/A</v>
      </c>
      <c r="S1050" s="12" t="str">
        <f>IF(O1050="","",FV((1+'Retirement Calculator'!$B$58)^(1/12)-1,BA1050,-O1050,,0))</f>
        <v/>
      </c>
      <c r="T1050" s="43" t="str">
        <f>IF(P1050="","",(P1050+T1049)*(1+((1+'Retirement Calculator'!$B$58)^(1/12)-1)))</f>
        <v/>
      </c>
      <c r="U1050" s="71"/>
      <c r="V1050" s="99"/>
      <c r="W1050" s="108" t="str">
        <f>IF(U1050="","",(U1050+W1049)*(1+((1+'Retirement Calculator'!$C$65)^(1/12)-1)))</f>
        <v/>
      </c>
      <c r="X1050" s="73">
        <f t="shared" si="320"/>
        <v>0</v>
      </c>
      <c r="Y1050" s="83" t="str">
        <f>IF(ISERROR(B1050),"",SUM($X$5:X1050))</f>
        <v/>
      </c>
      <c r="Z1050" s="73">
        <f t="shared" si="321"/>
        <v>0</v>
      </c>
      <c r="AA1050" s="83" t="str">
        <f>IF(ISERROR(B1050),"",IF(Z1050=0,NA(),SUM($Z$5:Z1050)))</f>
        <v/>
      </c>
      <c r="AB1050" s="83">
        <f t="shared" si="322"/>
        <v>0</v>
      </c>
      <c r="AC1050" s="83" t="str">
        <f>IF(ISERROR(B1050),"",IF(AB1050=0,NA(),SUM($AB$5:AB1050)))</f>
        <v/>
      </c>
      <c r="AD1050" s="68" t="str">
        <f>IF(ISERROR(AI1050),"",IF(AG1050=AG1049+1,AD1049*(1+'Retirement Calculator'!$B$6),AD1049))</f>
        <v/>
      </c>
      <c r="AE1050" s="135"/>
      <c r="AF1050" s="83" t="str">
        <f>IF(AE1050="","",NPER((1+'Retirement Calculator'!$B$15)/(1+'Retirement Calculator'!$B$14)-1,-12*AE1050,AA1050,,1))</f>
        <v/>
      </c>
      <c r="AG1050" s="129" t="str">
        <f t="shared" si="326"/>
        <v/>
      </c>
      <c r="AH1050" s="43" t="e">
        <f t="shared" si="327"/>
        <v>#N/A</v>
      </c>
      <c r="AI1050" s="43" t="e">
        <f>IF(AI1049&lt;'Retirement Calculator'!$B$68,AI1049+1,NA())</f>
        <v>#N/A</v>
      </c>
      <c r="AJ1050" s="47" t="str">
        <f>IF(ISERROR(AI1050),"",IF(AG1050=AG1049+1,AJ1049*(1+'Retirement Calculator'!$B$67),AJ1049))</f>
        <v/>
      </c>
      <c r="AK1050" s="43" t="e">
        <f>IF(ISERROR(AJ1050),"",FV((1+'Retirement Calculator'!$B$56)^(1/12)-1,AI1050,-AJ1050,,0))</f>
        <v>#N/A</v>
      </c>
      <c r="AL1050" s="47">
        <f>SUM($AJ$5:AJ1050)</f>
        <v>15743347.467671828</v>
      </c>
      <c r="AN1050" s="43" t="str">
        <f>IF(C1050="","",SUM($C$5:C1050))</f>
        <v/>
      </c>
      <c r="AP1050" s="43" t="str">
        <f t="shared" si="328"/>
        <v/>
      </c>
      <c r="AQ1050" s="43" t="e">
        <f t="shared" si="329"/>
        <v>#N/A</v>
      </c>
      <c r="AR1050" s="43" t="e">
        <f>IF(AR1049&lt;'Retirement Calculator'!$B$68,AR1049+1,NA())</f>
        <v>#N/A</v>
      </c>
      <c r="AS1050" s="45" t="str">
        <f>IF(ISERROR(AR1050),"",IF(AP1050=AP1049+1,AS1049*(1+'Retirement Calculator'!$B$67),AS1049))</f>
        <v/>
      </c>
      <c r="AT1050" s="43" t="e">
        <f>IF(ISERROR(AS1050),"",FV((1+'Retirement Calculator'!$B$57)^(1/12)-1,AR1050,-AS1050,,0))</f>
        <v>#N/A</v>
      </c>
      <c r="AU1050" s="47" t="e">
        <f>SUM($AJ$5:AS1050)</f>
        <v>#N/A</v>
      </c>
      <c r="AW1050" s="43" t="str">
        <f>IF(I1050="","",SUM($I$5:I1050))</f>
        <v/>
      </c>
      <c r="AY1050" s="43" t="str">
        <f t="shared" si="330"/>
        <v/>
      </c>
      <c r="AZ1050" s="43" t="e">
        <f t="shared" si="331"/>
        <v>#N/A</v>
      </c>
      <c r="BA1050" s="43" t="e">
        <f>IF(BA1049&lt;'Retirement Calculator'!$B$68,BA1049+1,NA())</f>
        <v>#N/A</v>
      </c>
      <c r="BB1050" s="45" t="str">
        <f>IF(ISERROR(BA1050),"",IF(AY1050=AY1049+1,BB1049*(1+'Retirement Calculator'!$B$67),BB1049))</f>
        <v/>
      </c>
      <c r="BC1050" s="43" t="e">
        <f>IF(ISERROR(BB1050),"",FV((1+'Retirement Calculator'!$B$58)^(1/12)-1,BA1050,-BB1050,,0))</f>
        <v>#N/A</v>
      </c>
      <c r="BD1050" s="47" t="e">
        <f>SUM($AJ$5:BB1050)</f>
        <v>#N/A</v>
      </c>
      <c r="BF1050" s="43" t="str">
        <f>IF(O1050="","",SUM($O$5:O1050))</f>
        <v/>
      </c>
      <c r="BH1050" s="43" t="str">
        <f t="shared" si="332"/>
        <v/>
      </c>
      <c r="BI1050" s="43" t="e">
        <f t="shared" si="333"/>
        <v>#N/A</v>
      </c>
      <c r="BJ1050" s="43" t="e">
        <f>IF(BJ1049&lt;'Retirement Calculator'!$B$68,BJ1049+1,NA())</f>
        <v>#N/A</v>
      </c>
      <c r="BM1050" s="43" t="str">
        <f t="shared" si="334"/>
        <v/>
      </c>
      <c r="BN1050" s="43" t="e">
        <f t="shared" si="335"/>
        <v>#N/A</v>
      </c>
      <c r="BO1050" s="43" t="e">
        <f>IF(BO1049&lt;'Retirement Calculator'!$B$68,BO1049+1,NA())</f>
        <v>#N/A</v>
      </c>
      <c r="BR1050" s="43" t="str">
        <f t="shared" si="336"/>
        <v/>
      </c>
      <c r="BS1050" s="43" t="e">
        <f t="shared" si="337"/>
        <v>#N/A</v>
      </c>
      <c r="BT1050" s="43" t="e">
        <f>IF(BT1049&lt;'Retirement Calculator'!$B$68,BT1049+1,NA())</f>
        <v>#N/A</v>
      </c>
      <c r="BW1050" s="43" t="str">
        <f t="shared" si="338"/>
        <v/>
      </c>
      <c r="BX1050" s="43" t="e">
        <f t="shared" si="339"/>
        <v>#N/A</v>
      </c>
      <c r="BY1050" s="43" t="e">
        <f>IF(BY1049&lt;'Retirement Calculator'!$B$68,BY1049+1,NA())</f>
        <v>#N/A</v>
      </c>
    </row>
    <row r="1051" spans="1:77">
      <c r="A1051" s="44"/>
      <c r="B1051" s="12" t="e">
        <f xml:space="preserve"> IF(ISERROR(F1051),NA(),AI1051)</f>
        <v>#N/A</v>
      </c>
      <c r="C1051" s="71"/>
      <c r="D1051" s="104"/>
      <c r="E1051" s="99"/>
      <c r="F1051" s="102" t="e">
        <f t="shared" si="323"/>
        <v>#N/A</v>
      </c>
      <c r="G1051" s="103" t="str">
        <f>IF(D1051="","",(D1051+G1050)*(1+((1+'Retirement Calculator'!$B$56)^(1/12)-1)))</f>
        <v/>
      </c>
      <c r="H1051" s="55" t="str">
        <f>IF(C1051="","",FV((1+'Retirement Calculator'!$B$56)^(1/12)-1,AI1051,-C1051,,0))</f>
        <v/>
      </c>
      <c r="I1051" s="71"/>
      <c r="J1051" s="99"/>
      <c r="K1051" s="99"/>
      <c r="L1051" s="102" t="e">
        <f t="shared" si="324"/>
        <v>#N/A</v>
      </c>
      <c r="M1051" s="12" t="str">
        <f>IF(I1051="","",FV((1+'Retirement Calculator'!$B$57)^(1/12)-1,AR1051,-I1051,,0))</f>
        <v/>
      </c>
      <c r="N1051" s="12" t="str">
        <f>IF(J1051="","",(J1051+N1050)*(1+((1+'Retirement Calculator'!$B$57)^(1/12)-1)))</f>
        <v/>
      </c>
      <c r="O1051" s="71"/>
      <c r="P1051" s="71"/>
      <c r="Q1051" s="99"/>
      <c r="R1051" s="69" t="e">
        <f t="shared" si="325"/>
        <v>#N/A</v>
      </c>
      <c r="S1051" s="12" t="str">
        <f>IF(O1051="","",FV((1+'Retirement Calculator'!$B$58)^(1/12)-1,BA1051,-O1051,,0))</f>
        <v/>
      </c>
      <c r="T1051" s="43" t="str">
        <f>IF(P1051="","",(P1051+T1050)*(1+((1+'Retirement Calculator'!$B$58)^(1/12)-1)))</f>
        <v/>
      </c>
      <c r="U1051" s="71"/>
      <c r="V1051" s="99"/>
      <c r="W1051" s="108" t="str">
        <f>IF(U1051="","",(U1051+W1050)*(1+((1+'Retirement Calculator'!$C$65)^(1/12)-1)))</f>
        <v/>
      </c>
      <c r="X1051" s="73">
        <f t="shared" si="320"/>
        <v>0</v>
      </c>
      <c r="Y1051" s="83" t="str">
        <f>IF(ISERROR(B1051),"",SUM($X$5:X1051))</f>
        <v/>
      </c>
      <c r="Z1051" s="73">
        <f t="shared" si="321"/>
        <v>0</v>
      </c>
      <c r="AA1051" s="83" t="str">
        <f>IF(ISERROR(B1051),"",IF(Z1051=0,NA(),SUM($Z$5:Z1051)))</f>
        <v/>
      </c>
      <c r="AB1051" s="83">
        <f t="shared" si="322"/>
        <v>0</v>
      </c>
      <c r="AC1051" s="83" t="str">
        <f>IF(ISERROR(B1051),"",IF(AB1051=0,NA(),SUM($AB$5:AB1051)))</f>
        <v/>
      </c>
      <c r="AD1051" s="68" t="str">
        <f>IF(ISERROR(AI1051),"",IF(AG1051=AG1050+1,AD1050*(1+'Retirement Calculator'!$B$6),AD1050))</f>
        <v/>
      </c>
      <c r="AE1051" s="135"/>
      <c r="AF1051" s="83" t="str">
        <f>IF(AE1051="","",NPER((1+'Retirement Calculator'!$B$15)/(1+'Retirement Calculator'!$B$14)-1,-12*AE1051,AA1051,,1))</f>
        <v/>
      </c>
      <c r="AG1051" s="129" t="str">
        <f t="shared" si="326"/>
        <v/>
      </c>
      <c r="AH1051" s="43" t="e">
        <f t="shared" si="327"/>
        <v>#N/A</v>
      </c>
      <c r="AI1051" s="43" t="e">
        <f>IF(AI1050&lt;'Retirement Calculator'!$B$68,AI1050+1,NA())</f>
        <v>#N/A</v>
      </c>
      <c r="AJ1051" s="47" t="str">
        <f>IF(ISERROR(AI1051),"",IF(AG1051=AG1050+1,AJ1050*(1+'Retirement Calculator'!$B$67),AJ1050))</f>
        <v/>
      </c>
      <c r="AK1051" s="43" t="e">
        <f>IF(ISERROR(AJ1051),"",FV((1+'Retirement Calculator'!$B$56)^(1/12)-1,AI1051,-AJ1051,,0))</f>
        <v>#N/A</v>
      </c>
      <c r="AL1051" s="47">
        <f>SUM($AJ$5:AJ1051)</f>
        <v>15743347.467671828</v>
      </c>
      <c r="AN1051" s="43" t="str">
        <f>IF(C1051="","",SUM($C$5:C1051))</f>
        <v/>
      </c>
      <c r="AP1051" s="43" t="str">
        <f t="shared" si="328"/>
        <v/>
      </c>
      <c r="AQ1051" s="43" t="e">
        <f t="shared" si="329"/>
        <v>#N/A</v>
      </c>
      <c r="AR1051" s="43" t="e">
        <f>IF(AR1050&lt;'Retirement Calculator'!$B$68,AR1050+1,NA())</f>
        <v>#N/A</v>
      </c>
      <c r="AS1051" s="45" t="str">
        <f>IF(ISERROR(AR1051),"",IF(AP1051=AP1050+1,AS1050*(1+'Retirement Calculator'!$B$67),AS1050))</f>
        <v/>
      </c>
      <c r="AT1051" s="43" t="e">
        <f>IF(ISERROR(AS1051),"",FV((1+'Retirement Calculator'!$B$57)^(1/12)-1,AR1051,-AS1051,,0))</f>
        <v>#N/A</v>
      </c>
      <c r="AU1051" s="47" t="e">
        <f>SUM($AJ$5:AS1051)</f>
        <v>#N/A</v>
      </c>
      <c r="AW1051" s="43" t="str">
        <f>IF(I1051="","",SUM($I$5:I1051))</f>
        <v/>
      </c>
      <c r="AY1051" s="43" t="str">
        <f t="shared" si="330"/>
        <v/>
      </c>
      <c r="AZ1051" s="43" t="e">
        <f t="shared" si="331"/>
        <v>#N/A</v>
      </c>
      <c r="BA1051" s="43" t="e">
        <f>IF(BA1050&lt;'Retirement Calculator'!$B$68,BA1050+1,NA())</f>
        <v>#N/A</v>
      </c>
      <c r="BB1051" s="45" t="str">
        <f>IF(ISERROR(BA1051),"",IF(AY1051=AY1050+1,BB1050*(1+'Retirement Calculator'!$B$67),BB1050))</f>
        <v/>
      </c>
      <c r="BC1051" s="43" t="e">
        <f>IF(ISERROR(BB1051),"",FV((1+'Retirement Calculator'!$B$58)^(1/12)-1,BA1051,-BB1051,,0))</f>
        <v>#N/A</v>
      </c>
      <c r="BD1051" s="47" t="e">
        <f>SUM($AJ$5:BB1051)</f>
        <v>#N/A</v>
      </c>
      <c r="BF1051" s="43" t="str">
        <f>IF(O1051="","",SUM($O$5:O1051))</f>
        <v/>
      </c>
      <c r="BH1051" s="43" t="str">
        <f t="shared" si="332"/>
        <v/>
      </c>
      <c r="BI1051" s="43" t="e">
        <f t="shared" si="333"/>
        <v>#N/A</v>
      </c>
      <c r="BJ1051" s="43" t="e">
        <f>IF(BJ1050&lt;'Retirement Calculator'!$B$68,BJ1050+1,NA())</f>
        <v>#N/A</v>
      </c>
      <c r="BM1051" s="43" t="str">
        <f t="shared" si="334"/>
        <v/>
      </c>
      <c r="BN1051" s="43" t="e">
        <f t="shared" si="335"/>
        <v>#N/A</v>
      </c>
      <c r="BO1051" s="43" t="e">
        <f>IF(BO1050&lt;'Retirement Calculator'!$B$68,BO1050+1,NA())</f>
        <v>#N/A</v>
      </c>
      <c r="BR1051" s="43" t="str">
        <f t="shared" si="336"/>
        <v/>
      </c>
      <c r="BS1051" s="43" t="e">
        <f t="shared" si="337"/>
        <v>#N/A</v>
      </c>
      <c r="BT1051" s="43" t="e">
        <f>IF(BT1050&lt;'Retirement Calculator'!$B$68,BT1050+1,NA())</f>
        <v>#N/A</v>
      </c>
      <c r="BW1051" s="43" t="str">
        <f t="shared" si="338"/>
        <v/>
      </c>
      <c r="BX1051" s="43" t="e">
        <f t="shared" si="339"/>
        <v>#N/A</v>
      </c>
      <c r="BY1051" s="43" t="e">
        <f>IF(BY1050&lt;'Retirement Calculator'!$B$68,BY1050+1,NA())</f>
        <v>#N/A</v>
      </c>
    </row>
    <row r="1052" spans="1:77">
      <c r="A1052" s="44"/>
      <c r="B1052" s="12" t="e">
        <f xml:space="preserve"> IF(ISERROR(F1052),NA(),AI1052)</f>
        <v>#N/A</v>
      </c>
      <c r="C1052" s="71"/>
      <c r="D1052" s="104"/>
      <c r="E1052" s="99"/>
      <c r="F1052" s="102" t="e">
        <f t="shared" si="323"/>
        <v>#N/A</v>
      </c>
      <c r="G1052" s="103" t="str">
        <f>IF(D1052="","",(D1052+G1051)*(1+((1+'Retirement Calculator'!$B$56)^(1/12)-1)))</f>
        <v/>
      </c>
      <c r="H1052" s="55" t="str">
        <f>IF(C1052="","",FV((1+'Retirement Calculator'!$B$56)^(1/12)-1,AI1052,-C1052,,0))</f>
        <v/>
      </c>
      <c r="I1052" s="71"/>
      <c r="J1052" s="99"/>
      <c r="K1052" s="99"/>
      <c r="L1052" s="102" t="e">
        <f t="shared" si="324"/>
        <v>#N/A</v>
      </c>
      <c r="M1052" s="12" t="str">
        <f>IF(I1052="","",FV((1+'Retirement Calculator'!$B$57)^(1/12)-1,AR1052,-I1052,,0))</f>
        <v/>
      </c>
      <c r="N1052" s="12" t="str">
        <f>IF(J1052="","",(J1052+N1051)*(1+((1+'Retirement Calculator'!$B$57)^(1/12)-1)))</f>
        <v/>
      </c>
      <c r="O1052" s="71"/>
      <c r="P1052" s="71"/>
      <c r="Q1052" s="99"/>
      <c r="R1052" s="69" t="e">
        <f t="shared" si="325"/>
        <v>#N/A</v>
      </c>
      <c r="S1052" s="12" t="str">
        <f>IF(O1052="","",FV((1+'Retirement Calculator'!$B$58)^(1/12)-1,BA1052,-O1052,,0))</f>
        <v/>
      </c>
      <c r="T1052" s="43" t="str">
        <f>IF(P1052="","",(P1052+T1051)*(1+((1+'Retirement Calculator'!$B$58)^(1/12)-1)))</f>
        <v/>
      </c>
      <c r="U1052" s="71"/>
      <c r="V1052" s="99"/>
      <c r="W1052" s="108" t="str">
        <f>IF(U1052="","",(U1052+W1051)*(1+((1+'Retirement Calculator'!$C$65)^(1/12)-1)))</f>
        <v/>
      </c>
      <c r="X1052" s="73">
        <f t="shared" si="320"/>
        <v>0</v>
      </c>
      <c r="Y1052" s="83" t="str">
        <f>IF(ISERROR(B1052),"",SUM($X$5:X1052))</f>
        <v/>
      </c>
      <c r="Z1052" s="73">
        <f t="shared" si="321"/>
        <v>0</v>
      </c>
      <c r="AA1052" s="83" t="str">
        <f>IF(ISERROR(B1052),"",IF(Z1052=0,NA(),SUM($Z$5:Z1052)))</f>
        <v/>
      </c>
      <c r="AB1052" s="83">
        <f t="shared" si="322"/>
        <v>0</v>
      </c>
      <c r="AC1052" s="83" t="str">
        <f>IF(ISERROR(B1052),"",IF(AB1052=0,NA(),SUM($AB$5:AB1052)))</f>
        <v/>
      </c>
      <c r="AD1052" s="68" t="str">
        <f>IF(ISERROR(AI1052),"",IF(AG1052=AG1051+1,AD1051*(1+'Retirement Calculator'!$B$6),AD1051))</f>
        <v/>
      </c>
      <c r="AE1052" s="135"/>
      <c r="AF1052" s="83" t="str">
        <f>IF(AE1052="","",NPER((1+'Retirement Calculator'!$B$15)/(1+'Retirement Calculator'!$B$14)-1,-12*AE1052,AA1052,,1))</f>
        <v/>
      </c>
      <c r="AG1052" s="129" t="str">
        <f t="shared" si="326"/>
        <v/>
      </c>
      <c r="AH1052" s="43" t="e">
        <f t="shared" si="327"/>
        <v>#N/A</v>
      </c>
      <c r="AI1052" s="43" t="e">
        <f>IF(AI1051&lt;'Retirement Calculator'!$B$68,AI1051+1,NA())</f>
        <v>#N/A</v>
      </c>
      <c r="AJ1052" s="47" t="str">
        <f>IF(ISERROR(AI1052),"",IF(AG1052=AG1051+1,AJ1051*(1+'Retirement Calculator'!$B$67),AJ1051))</f>
        <v/>
      </c>
      <c r="AK1052" s="43" t="e">
        <f>IF(ISERROR(AJ1052),"",FV((1+'Retirement Calculator'!$B$56)^(1/12)-1,AI1052,-AJ1052,,0))</f>
        <v>#N/A</v>
      </c>
      <c r="AL1052" s="47">
        <f>SUM($AJ$5:AJ1052)</f>
        <v>15743347.467671828</v>
      </c>
      <c r="AN1052" s="43" t="str">
        <f>IF(C1052="","",SUM($C$5:C1052))</f>
        <v/>
      </c>
      <c r="AP1052" s="43" t="str">
        <f t="shared" si="328"/>
        <v/>
      </c>
      <c r="AQ1052" s="43" t="e">
        <f t="shared" si="329"/>
        <v>#N/A</v>
      </c>
      <c r="AR1052" s="43" t="e">
        <f>IF(AR1051&lt;'Retirement Calculator'!$B$68,AR1051+1,NA())</f>
        <v>#N/A</v>
      </c>
      <c r="AS1052" s="45" t="str">
        <f>IF(ISERROR(AR1052),"",IF(AP1052=AP1051+1,AS1051*(1+'Retirement Calculator'!$B$67),AS1051))</f>
        <v/>
      </c>
      <c r="AT1052" s="43" t="e">
        <f>IF(ISERROR(AS1052),"",FV((1+'Retirement Calculator'!$B$57)^(1/12)-1,AR1052,-AS1052,,0))</f>
        <v>#N/A</v>
      </c>
      <c r="AU1052" s="47" t="e">
        <f>SUM($AJ$5:AS1052)</f>
        <v>#N/A</v>
      </c>
      <c r="AW1052" s="43" t="str">
        <f>IF(I1052="","",SUM($I$5:I1052))</f>
        <v/>
      </c>
      <c r="AY1052" s="43" t="str">
        <f t="shared" si="330"/>
        <v/>
      </c>
      <c r="AZ1052" s="43" t="e">
        <f t="shared" si="331"/>
        <v>#N/A</v>
      </c>
      <c r="BA1052" s="43" t="e">
        <f>IF(BA1051&lt;'Retirement Calculator'!$B$68,BA1051+1,NA())</f>
        <v>#N/A</v>
      </c>
      <c r="BB1052" s="45" t="str">
        <f>IF(ISERROR(BA1052),"",IF(AY1052=AY1051+1,BB1051*(1+'Retirement Calculator'!$B$67),BB1051))</f>
        <v/>
      </c>
      <c r="BC1052" s="43" t="e">
        <f>IF(ISERROR(BB1052),"",FV((1+'Retirement Calculator'!$B$58)^(1/12)-1,BA1052,-BB1052,,0))</f>
        <v>#N/A</v>
      </c>
      <c r="BD1052" s="47" t="e">
        <f>SUM($AJ$5:BB1052)</f>
        <v>#N/A</v>
      </c>
      <c r="BF1052" s="43" t="str">
        <f>IF(O1052="","",SUM($O$5:O1052))</f>
        <v/>
      </c>
      <c r="BH1052" s="43" t="str">
        <f t="shared" si="332"/>
        <v/>
      </c>
      <c r="BI1052" s="43" t="e">
        <f t="shared" si="333"/>
        <v>#N/A</v>
      </c>
      <c r="BJ1052" s="43" t="e">
        <f>IF(BJ1051&lt;'Retirement Calculator'!$B$68,BJ1051+1,NA())</f>
        <v>#N/A</v>
      </c>
      <c r="BM1052" s="43" t="str">
        <f t="shared" si="334"/>
        <v/>
      </c>
      <c r="BN1052" s="43" t="e">
        <f t="shared" si="335"/>
        <v>#N/A</v>
      </c>
      <c r="BO1052" s="43" t="e">
        <f>IF(BO1051&lt;'Retirement Calculator'!$B$68,BO1051+1,NA())</f>
        <v>#N/A</v>
      </c>
      <c r="BR1052" s="43" t="str">
        <f t="shared" si="336"/>
        <v/>
      </c>
      <c r="BS1052" s="43" t="e">
        <f t="shared" si="337"/>
        <v>#N/A</v>
      </c>
      <c r="BT1052" s="43" t="e">
        <f>IF(BT1051&lt;'Retirement Calculator'!$B$68,BT1051+1,NA())</f>
        <v>#N/A</v>
      </c>
      <c r="BW1052" s="43" t="str">
        <f t="shared" si="338"/>
        <v/>
      </c>
      <c r="BX1052" s="43" t="e">
        <f t="shared" si="339"/>
        <v>#N/A</v>
      </c>
      <c r="BY1052" s="43" t="e">
        <f>IF(BY1051&lt;'Retirement Calculator'!$B$68,BY1051+1,NA())</f>
        <v>#N/A</v>
      </c>
    </row>
    <row r="1053" spans="1:77">
      <c r="A1053" s="44"/>
      <c r="B1053" s="12" t="e">
        <f xml:space="preserve"> IF(ISERROR(F1053),NA(),AI1053)</f>
        <v>#N/A</v>
      </c>
      <c r="C1053" s="71"/>
      <c r="D1053" s="104"/>
      <c r="E1053" s="99"/>
      <c r="F1053" s="102" t="e">
        <f t="shared" si="323"/>
        <v>#N/A</v>
      </c>
      <c r="G1053" s="103" t="str">
        <f>IF(D1053="","",(D1053+G1052)*(1+((1+'Retirement Calculator'!$B$56)^(1/12)-1)))</f>
        <v/>
      </c>
      <c r="H1053" s="55" t="str">
        <f>IF(C1053="","",FV((1+'Retirement Calculator'!$B$56)^(1/12)-1,AI1053,-C1053,,0))</f>
        <v/>
      </c>
      <c r="I1053" s="71"/>
      <c r="J1053" s="99"/>
      <c r="K1053" s="99"/>
      <c r="L1053" s="102" t="e">
        <f t="shared" si="324"/>
        <v>#N/A</v>
      </c>
      <c r="M1053" s="12" t="str">
        <f>IF(I1053="","",FV((1+'Retirement Calculator'!$B$57)^(1/12)-1,AR1053,-I1053,,0))</f>
        <v/>
      </c>
      <c r="N1053" s="12" t="str">
        <f>IF(J1053="","",(J1053+N1052)*(1+((1+'Retirement Calculator'!$B$57)^(1/12)-1)))</f>
        <v/>
      </c>
      <c r="O1053" s="71"/>
      <c r="P1053" s="71"/>
      <c r="Q1053" s="99"/>
      <c r="R1053" s="69" t="e">
        <f t="shared" si="325"/>
        <v>#N/A</v>
      </c>
      <c r="S1053" s="12" t="str">
        <f>IF(O1053="","",FV((1+'Retirement Calculator'!$B$58)^(1/12)-1,BA1053,-O1053,,0))</f>
        <v/>
      </c>
      <c r="T1053" s="43" t="str">
        <f>IF(P1053="","",(P1053+T1052)*(1+((1+'Retirement Calculator'!$B$58)^(1/12)-1)))</f>
        <v/>
      </c>
      <c r="U1053" s="71"/>
      <c r="V1053" s="99"/>
      <c r="W1053" s="108" t="str">
        <f>IF(U1053="","",(U1053+W1052)*(1+((1+'Retirement Calculator'!$C$65)^(1/12)-1)))</f>
        <v/>
      </c>
      <c r="X1053" s="73">
        <f t="shared" si="320"/>
        <v>0</v>
      </c>
      <c r="Y1053" s="83" t="str">
        <f>IF(ISERROR(B1053),"",SUM($X$5:X1053))</f>
        <v/>
      </c>
      <c r="Z1053" s="73">
        <f t="shared" si="321"/>
        <v>0</v>
      </c>
      <c r="AA1053" s="83" t="str">
        <f>IF(ISERROR(B1053),"",IF(Z1053=0,NA(),SUM($Z$5:Z1053)))</f>
        <v/>
      </c>
      <c r="AB1053" s="83">
        <f t="shared" si="322"/>
        <v>0</v>
      </c>
      <c r="AC1053" s="83" t="str">
        <f>IF(ISERROR(B1053),"",IF(AB1053=0,NA(),SUM($AB$5:AB1053)))</f>
        <v/>
      </c>
      <c r="AD1053" s="68" t="str">
        <f>IF(ISERROR(AI1053),"",IF(AG1053=AG1052+1,AD1052*(1+'Retirement Calculator'!$B$6),AD1052))</f>
        <v/>
      </c>
      <c r="AE1053" s="135"/>
      <c r="AF1053" s="83" t="str">
        <f>IF(AE1053="","",NPER((1+'Retirement Calculator'!$B$15)/(1+'Retirement Calculator'!$B$14)-1,-12*AE1053,AA1053,,1))</f>
        <v/>
      </c>
      <c r="AG1053" s="129" t="str">
        <f t="shared" si="326"/>
        <v/>
      </c>
      <c r="AH1053" s="43" t="e">
        <f t="shared" si="327"/>
        <v>#N/A</v>
      </c>
      <c r="AI1053" s="43" t="e">
        <f>IF(AI1052&lt;'Retirement Calculator'!$B$68,AI1052+1,NA())</f>
        <v>#N/A</v>
      </c>
      <c r="AJ1053" s="47" t="str">
        <f>IF(ISERROR(AI1053),"",IF(AG1053=AG1052+1,AJ1052*(1+'Retirement Calculator'!$B$67),AJ1052))</f>
        <v/>
      </c>
      <c r="AK1053" s="43" t="e">
        <f>IF(ISERROR(AJ1053),"",FV((1+'Retirement Calculator'!$B$56)^(1/12)-1,AI1053,-AJ1053,,0))</f>
        <v>#N/A</v>
      </c>
      <c r="AL1053" s="47">
        <f>SUM($AJ$5:AJ1053)</f>
        <v>15743347.467671828</v>
      </c>
      <c r="AN1053" s="43" t="str">
        <f>IF(C1053="","",SUM($C$5:C1053))</f>
        <v/>
      </c>
      <c r="AP1053" s="43" t="str">
        <f t="shared" si="328"/>
        <v/>
      </c>
      <c r="AQ1053" s="43" t="e">
        <f t="shared" si="329"/>
        <v>#N/A</v>
      </c>
      <c r="AR1053" s="43" t="e">
        <f>IF(AR1052&lt;'Retirement Calculator'!$B$68,AR1052+1,NA())</f>
        <v>#N/A</v>
      </c>
      <c r="AS1053" s="45" t="str">
        <f>IF(ISERROR(AR1053),"",IF(AP1053=AP1052+1,AS1052*(1+'Retirement Calculator'!$B$67),AS1052))</f>
        <v/>
      </c>
      <c r="AT1053" s="43" t="e">
        <f>IF(ISERROR(AS1053),"",FV((1+'Retirement Calculator'!$B$57)^(1/12)-1,AR1053,-AS1053,,0))</f>
        <v>#N/A</v>
      </c>
      <c r="AU1053" s="47" t="e">
        <f>SUM($AJ$5:AS1053)</f>
        <v>#N/A</v>
      </c>
      <c r="AW1053" s="43" t="str">
        <f>IF(I1053="","",SUM($I$5:I1053))</f>
        <v/>
      </c>
      <c r="AY1053" s="43" t="str">
        <f t="shared" si="330"/>
        <v/>
      </c>
      <c r="AZ1053" s="43" t="e">
        <f t="shared" si="331"/>
        <v>#N/A</v>
      </c>
      <c r="BA1053" s="43" t="e">
        <f>IF(BA1052&lt;'Retirement Calculator'!$B$68,BA1052+1,NA())</f>
        <v>#N/A</v>
      </c>
      <c r="BB1053" s="45" t="str">
        <f>IF(ISERROR(BA1053),"",IF(AY1053=AY1052+1,BB1052*(1+'Retirement Calculator'!$B$67),BB1052))</f>
        <v/>
      </c>
      <c r="BC1053" s="43" t="e">
        <f>IF(ISERROR(BB1053),"",FV((1+'Retirement Calculator'!$B$58)^(1/12)-1,BA1053,-BB1053,,0))</f>
        <v>#N/A</v>
      </c>
      <c r="BD1053" s="47" t="e">
        <f>SUM($AJ$5:BB1053)</f>
        <v>#N/A</v>
      </c>
      <c r="BF1053" s="43" t="str">
        <f>IF(O1053="","",SUM($O$5:O1053))</f>
        <v/>
      </c>
      <c r="BH1053" s="43" t="str">
        <f t="shared" si="332"/>
        <v/>
      </c>
      <c r="BI1053" s="43" t="e">
        <f t="shared" si="333"/>
        <v>#N/A</v>
      </c>
      <c r="BJ1053" s="43" t="e">
        <f>IF(BJ1052&lt;'Retirement Calculator'!$B$68,BJ1052+1,NA())</f>
        <v>#N/A</v>
      </c>
      <c r="BM1053" s="43" t="str">
        <f t="shared" si="334"/>
        <v/>
      </c>
      <c r="BN1053" s="43" t="e">
        <f t="shared" si="335"/>
        <v>#N/A</v>
      </c>
      <c r="BO1053" s="43" t="e">
        <f>IF(BO1052&lt;'Retirement Calculator'!$B$68,BO1052+1,NA())</f>
        <v>#N/A</v>
      </c>
      <c r="BR1053" s="43" t="str">
        <f t="shared" si="336"/>
        <v/>
      </c>
      <c r="BS1053" s="43" t="e">
        <f t="shared" si="337"/>
        <v>#N/A</v>
      </c>
      <c r="BT1053" s="43" t="e">
        <f>IF(BT1052&lt;'Retirement Calculator'!$B$68,BT1052+1,NA())</f>
        <v>#N/A</v>
      </c>
      <c r="BW1053" s="43" t="str">
        <f t="shared" si="338"/>
        <v/>
      </c>
      <c r="BX1053" s="43" t="e">
        <f t="shared" si="339"/>
        <v>#N/A</v>
      </c>
      <c r="BY1053" s="43" t="e">
        <f>IF(BY1052&lt;'Retirement Calculator'!$B$68,BY1052+1,NA())</f>
        <v>#N/A</v>
      </c>
    </row>
    <row r="1054" spans="1:77">
      <c r="A1054" s="44"/>
      <c r="B1054" s="12" t="e">
        <f xml:space="preserve"> IF(ISERROR(F1054),NA(),AI1054)</f>
        <v>#N/A</v>
      </c>
      <c r="C1054" s="71"/>
      <c r="D1054" s="104"/>
      <c r="E1054" s="99"/>
      <c r="F1054" s="102" t="e">
        <f t="shared" si="323"/>
        <v>#N/A</v>
      </c>
      <c r="G1054" s="103" t="str">
        <f>IF(D1054="","",(D1054+G1053)*(1+((1+'Retirement Calculator'!$B$56)^(1/12)-1)))</f>
        <v/>
      </c>
      <c r="H1054" s="55" t="str">
        <f>IF(C1054="","",FV((1+'Retirement Calculator'!$B$56)^(1/12)-1,AI1054,-C1054,,0))</f>
        <v/>
      </c>
      <c r="I1054" s="71"/>
      <c r="J1054" s="99"/>
      <c r="K1054" s="99"/>
      <c r="L1054" s="102" t="e">
        <f t="shared" si="324"/>
        <v>#N/A</v>
      </c>
      <c r="M1054" s="12" t="str">
        <f>IF(I1054="","",FV((1+'Retirement Calculator'!$B$57)^(1/12)-1,AR1054,-I1054,,0))</f>
        <v/>
      </c>
      <c r="N1054" s="12" t="str">
        <f>IF(J1054="","",(J1054+N1053)*(1+((1+'Retirement Calculator'!$B$57)^(1/12)-1)))</f>
        <v/>
      </c>
      <c r="O1054" s="71"/>
      <c r="P1054" s="71"/>
      <c r="Q1054" s="99"/>
      <c r="R1054" s="69" t="e">
        <f t="shared" si="325"/>
        <v>#N/A</v>
      </c>
      <c r="S1054" s="12" t="str">
        <f>IF(O1054="","",FV((1+'Retirement Calculator'!$B$58)^(1/12)-1,BA1054,-O1054,,0))</f>
        <v/>
      </c>
      <c r="T1054" s="43" t="str">
        <f>IF(P1054="","",(P1054+T1053)*(1+((1+'Retirement Calculator'!$B$58)^(1/12)-1)))</f>
        <v/>
      </c>
      <c r="U1054" s="71"/>
      <c r="V1054" s="99"/>
      <c r="W1054" s="108" t="str">
        <f>IF(U1054="","",(U1054+W1053)*(1+((1+'Retirement Calculator'!$C$65)^(1/12)-1)))</f>
        <v/>
      </c>
      <c r="X1054" s="73">
        <f t="shared" si="320"/>
        <v>0</v>
      </c>
      <c r="Y1054" s="83" t="str">
        <f>IF(ISERROR(B1054),"",SUM($X$5:X1054))</f>
        <v/>
      </c>
      <c r="Z1054" s="73">
        <f t="shared" si="321"/>
        <v>0</v>
      </c>
      <c r="AA1054" s="83" t="str">
        <f>IF(ISERROR(B1054),"",IF(Z1054=0,NA(),SUM($Z$5:Z1054)))</f>
        <v/>
      </c>
      <c r="AB1054" s="83">
        <f t="shared" si="322"/>
        <v>0</v>
      </c>
      <c r="AC1054" s="83" t="str">
        <f>IF(ISERROR(B1054),"",IF(AB1054=0,NA(),SUM($AB$5:AB1054)))</f>
        <v/>
      </c>
      <c r="AD1054" s="68" t="str">
        <f>IF(ISERROR(AI1054),"",IF(AG1054=AG1053+1,AD1053*(1+'Retirement Calculator'!$B$6),AD1053))</f>
        <v/>
      </c>
      <c r="AE1054" s="135"/>
      <c r="AF1054" s="83" t="str">
        <f>IF(AE1054="","",NPER((1+'Retirement Calculator'!$B$15)/(1+'Retirement Calculator'!$B$14)-1,-12*AE1054,AA1054,,1))</f>
        <v/>
      </c>
      <c r="AG1054" s="129" t="str">
        <f t="shared" si="326"/>
        <v/>
      </c>
      <c r="AH1054" s="43" t="e">
        <f t="shared" si="327"/>
        <v>#N/A</v>
      </c>
      <c r="AI1054" s="43" t="e">
        <f>IF(AI1053&lt;'Retirement Calculator'!$B$68,AI1053+1,NA())</f>
        <v>#N/A</v>
      </c>
      <c r="AJ1054" s="47" t="str">
        <f>IF(ISERROR(AI1054),"",IF(AG1054=AG1053+1,AJ1053*(1+'Retirement Calculator'!$B$67),AJ1053))</f>
        <v/>
      </c>
      <c r="AK1054" s="43" t="e">
        <f>IF(ISERROR(AJ1054),"",FV((1+'Retirement Calculator'!$B$56)^(1/12)-1,AI1054,-AJ1054,,0))</f>
        <v>#N/A</v>
      </c>
      <c r="AL1054" s="47">
        <f>SUM($AJ$5:AJ1054)</f>
        <v>15743347.467671828</v>
      </c>
      <c r="AN1054" s="43" t="str">
        <f>IF(C1054="","",SUM($C$5:C1054))</f>
        <v/>
      </c>
      <c r="AP1054" s="43" t="str">
        <f t="shared" si="328"/>
        <v/>
      </c>
      <c r="AQ1054" s="43" t="e">
        <f t="shared" si="329"/>
        <v>#N/A</v>
      </c>
      <c r="AR1054" s="43" t="e">
        <f>IF(AR1053&lt;'Retirement Calculator'!$B$68,AR1053+1,NA())</f>
        <v>#N/A</v>
      </c>
      <c r="AS1054" s="45" t="str">
        <f>IF(ISERROR(AR1054),"",IF(AP1054=AP1053+1,AS1053*(1+'Retirement Calculator'!$B$67),AS1053))</f>
        <v/>
      </c>
      <c r="AT1054" s="43" t="e">
        <f>IF(ISERROR(AS1054),"",FV((1+'Retirement Calculator'!$B$57)^(1/12)-1,AR1054,-AS1054,,0))</f>
        <v>#N/A</v>
      </c>
      <c r="AU1054" s="47" t="e">
        <f>SUM($AJ$5:AS1054)</f>
        <v>#N/A</v>
      </c>
      <c r="AW1054" s="43" t="str">
        <f>IF(I1054="","",SUM($I$5:I1054))</f>
        <v/>
      </c>
      <c r="AY1054" s="43" t="str">
        <f t="shared" si="330"/>
        <v/>
      </c>
      <c r="AZ1054" s="43" t="e">
        <f t="shared" si="331"/>
        <v>#N/A</v>
      </c>
      <c r="BA1054" s="43" t="e">
        <f>IF(BA1053&lt;'Retirement Calculator'!$B$68,BA1053+1,NA())</f>
        <v>#N/A</v>
      </c>
      <c r="BB1054" s="45" t="str">
        <f>IF(ISERROR(BA1054),"",IF(AY1054=AY1053+1,BB1053*(1+'Retirement Calculator'!$B$67),BB1053))</f>
        <v/>
      </c>
      <c r="BC1054" s="43" t="e">
        <f>IF(ISERROR(BB1054),"",FV((1+'Retirement Calculator'!$B$58)^(1/12)-1,BA1054,-BB1054,,0))</f>
        <v>#N/A</v>
      </c>
      <c r="BD1054" s="47" t="e">
        <f>SUM($AJ$5:BB1054)</f>
        <v>#N/A</v>
      </c>
      <c r="BF1054" s="43" t="str">
        <f>IF(O1054="","",SUM($O$5:O1054))</f>
        <v/>
      </c>
      <c r="BH1054" s="43" t="str">
        <f t="shared" si="332"/>
        <v/>
      </c>
      <c r="BI1054" s="43" t="e">
        <f t="shared" si="333"/>
        <v>#N/A</v>
      </c>
      <c r="BJ1054" s="43" t="e">
        <f>IF(BJ1053&lt;'Retirement Calculator'!$B$68,BJ1053+1,NA())</f>
        <v>#N/A</v>
      </c>
      <c r="BM1054" s="43" t="str">
        <f t="shared" si="334"/>
        <v/>
      </c>
      <c r="BN1054" s="43" t="e">
        <f t="shared" si="335"/>
        <v>#N/A</v>
      </c>
      <c r="BO1054" s="43" t="e">
        <f>IF(BO1053&lt;'Retirement Calculator'!$B$68,BO1053+1,NA())</f>
        <v>#N/A</v>
      </c>
      <c r="BR1054" s="43" t="str">
        <f t="shared" si="336"/>
        <v/>
      </c>
      <c r="BS1054" s="43" t="e">
        <f t="shared" si="337"/>
        <v>#N/A</v>
      </c>
      <c r="BT1054" s="43" t="e">
        <f>IF(BT1053&lt;'Retirement Calculator'!$B$68,BT1053+1,NA())</f>
        <v>#N/A</v>
      </c>
      <c r="BW1054" s="43" t="str">
        <f t="shared" si="338"/>
        <v/>
      </c>
      <c r="BX1054" s="43" t="e">
        <f t="shared" si="339"/>
        <v>#N/A</v>
      </c>
      <c r="BY1054" s="43" t="e">
        <f>IF(BY1053&lt;'Retirement Calculator'!$B$68,BY1053+1,NA())</f>
        <v>#N/A</v>
      </c>
    </row>
    <row r="1055" spans="1:77">
      <c r="A1055" s="44"/>
      <c r="B1055" s="12" t="e">
        <f xml:space="preserve"> IF(ISERROR(F1055),NA(),AI1055)</f>
        <v>#N/A</v>
      </c>
      <c r="C1055" s="71"/>
      <c r="D1055" s="104"/>
      <c r="E1055" s="99"/>
      <c r="F1055" s="102" t="e">
        <f t="shared" si="323"/>
        <v>#N/A</v>
      </c>
      <c r="G1055" s="103" t="str">
        <f>IF(D1055="","",(D1055+G1054)*(1+((1+'Retirement Calculator'!$B$56)^(1/12)-1)))</f>
        <v/>
      </c>
      <c r="H1055" s="55" t="str">
        <f>IF(C1055="","",FV((1+'Retirement Calculator'!$B$56)^(1/12)-1,AI1055,-C1055,,0))</f>
        <v/>
      </c>
      <c r="I1055" s="71"/>
      <c r="J1055" s="99"/>
      <c r="K1055" s="99"/>
      <c r="L1055" s="102" t="e">
        <f t="shared" si="324"/>
        <v>#N/A</v>
      </c>
      <c r="M1055" s="12" t="str">
        <f>IF(I1055="","",FV((1+'Retirement Calculator'!$B$57)^(1/12)-1,AR1055,-I1055,,0))</f>
        <v/>
      </c>
      <c r="N1055" s="12" t="str">
        <f>IF(J1055="","",(J1055+N1054)*(1+((1+'Retirement Calculator'!$B$57)^(1/12)-1)))</f>
        <v/>
      </c>
      <c r="O1055" s="71"/>
      <c r="P1055" s="71"/>
      <c r="Q1055" s="99"/>
      <c r="R1055" s="69" t="e">
        <f t="shared" si="325"/>
        <v>#N/A</v>
      </c>
      <c r="S1055" s="12" t="str">
        <f>IF(O1055="","",FV((1+'Retirement Calculator'!$B$58)^(1/12)-1,BA1055,-O1055,,0))</f>
        <v/>
      </c>
      <c r="T1055" s="43" t="str">
        <f>IF(P1055="","",(P1055+T1054)*(1+((1+'Retirement Calculator'!$B$58)^(1/12)-1)))</f>
        <v/>
      </c>
      <c r="U1055" s="71"/>
      <c r="V1055" s="99"/>
      <c r="W1055" s="108" t="str">
        <f>IF(U1055="","",(U1055+W1054)*(1+((1+'Retirement Calculator'!$C$65)^(1/12)-1)))</f>
        <v/>
      </c>
      <c r="X1055" s="73">
        <f t="shared" si="320"/>
        <v>0</v>
      </c>
      <c r="Y1055" s="83" t="str">
        <f>IF(ISERROR(B1055),"",SUM($X$5:X1055))</f>
        <v/>
      </c>
      <c r="Z1055" s="73">
        <f t="shared" si="321"/>
        <v>0</v>
      </c>
      <c r="AA1055" s="83" t="str">
        <f>IF(ISERROR(B1055),"",IF(Z1055=0,NA(),SUM($Z$5:Z1055)))</f>
        <v/>
      </c>
      <c r="AB1055" s="83">
        <f t="shared" si="322"/>
        <v>0</v>
      </c>
      <c r="AC1055" s="83" t="str">
        <f>IF(ISERROR(B1055),"",IF(AB1055=0,NA(),SUM($AB$5:AB1055)))</f>
        <v/>
      </c>
      <c r="AD1055" s="68" t="str">
        <f>IF(ISERROR(AI1055),"",IF(AG1055=AG1054+1,AD1054*(1+'Retirement Calculator'!$B$6),AD1054))</f>
        <v/>
      </c>
      <c r="AE1055" s="135"/>
      <c r="AF1055" s="83" t="str">
        <f>IF(AE1055="","",NPER((1+'Retirement Calculator'!$B$15)/(1+'Retirement Calculator'!$B$14)-1,-12*AE1055,AA1055,,1))</f>
        <v/>
      </c>
      <c r="AG1055" s="129" t="str">
        <f t="shared" si="326"/>
        <v/>
      </c>
      <c r="AH1055" s="43" t="e">
        <f t="shared" si="327"/>
        <v>#N/A</v>
      </c>
      <c r="AI1055" s="43" t="e">
        <f>IF(AI1054&lt;'Retirement Calculator'!$B$68,AI1054+1,NA())</f>
        <v>#N/A</v>
      </c>
      <c r="AJ1055" s="47" t="str">
        <f>IF(ISERROR(AI1055),"",IF(AG1055=AG1054+1,AJ1054*(1+'Retirement Calculator'!$B$67),AJ1054))</f>
        <v/>
      </c>
      <c r="AK1055" s="43" t="e">
        <f>IF(ISERROR(AJ1055),"",FV((1+'Retirement Calculator'!$B$56)^(1/12)-1,AI1055,-AJ1055,,0))</f>
        <v>#N/A</v>
      </c>
      <c r="AL1055" s="47">
        <f>SUM($AJ$5:AJ1055)</f>
        <v>15743347.467671828</v>
      </c>
      <c r="AN1055" s="43" t="str">
        <f>IF(C1055="","",SUM($C$5:C1055))</f>
        <v/>
      </c>
      <c r="AP1055" s="43" t="str">
        <f t="shared" si="328"/>
        <v/>
      </c>
      <c r="AQ1055" s="43" t="e">
        <f t="shared" si="329"/>
        <v>#N/A</v>
      </c>
      <c r="AR1055" s="43" t="e">
        <f>IF(AR1054&lt;'Retirement Calculator'!$B$68,AR1054+1,NA())</f>
        <v>#N/A</v>
      </c>
      <c r="AS1055" s="45" t="str">
        <f>IF(ISERROR(AR1055),"",IF(AP1055=AP1054+1,AS1054*(1+'Retirement Calculator'!$B$67),AS1054))</f>
        <v/>
      </c>
      <c r="AT1055" s="43" t="e">
        <f>IF(ISERROR(AS1055),"",FV((1+'Retirement Calculator'!$B$57)^(1/12)-1,AR1055,-AS1055,,0))</f>
        <v>#N/A</v>
      </c>
      <c r="AU1055" s="47" t="e">
        <f>SUM($AJ$5:AS1055)</f>
        <v>#N/A</v>
      </c>
      <c r="AW1055" s="43" t="str">
        <f>IF(I1055="","",SUM($I$5:I1055))</f>
        <v/>
      </c>
      <c r="AY1055" s="43" t="str">
        <f t="shared" si="330"/>
        <v/>
      </c>
      <c r="AZ1055" s="43" t="e">
        <f t="shared" si="331"/>
        <v>#N/A</v>
      </c>
      <c r="BA1055" s="43" t="e">
        <f>IF(BA1054&lt;'Retirement Calculator'!$B$68,BA1054+1,NA())</f>
        <v>#N/A</v>
      </c>
      <c r="BB1055" s="45" t="str">
        <f>IF(ISERROR(BA1055),"",IF(AY1055=AY1054+1,BB1054*(1+'Retirement Calculator'!$B$67),BB1054))</f>
        <v/>
      </c>
      <c r="BC1055" s="43" t="e">
        <f>IF(ISERROR(BB1055),"",FV((1+'Retirement Calculator'!$B$58)^(1/12)-1,BA1055,-BB1055,,0))</f>
        <v>#N/A</v>
      </c>
      <c r="BD1055" s="47" t="e">
        <f>SUM($AJ$5:BB1055)</f>
        <v>#N/A</v>
      </c>
      <c r="BF1055" s="43" t="str">
        <f>IF(O1055="","",SUM($O$5:O1055))</f>
        <v/>
      </c>
      <c r="BH1055" s="43" t="str">
        <f t="shared" si="332"/>
        <v/>
      </c>
      <c r="BI1055" s="43" t="e">
        <f t="shared" si="333"/>
        <v>#N/A</v>
      </c>
      <c r="BJ1055" s="43" t="e">
        <f>IF(BJ1054&lt;'Retirement Calculator'!$B$68,BJ1054+1,NA())</f>
        <v>#N/A</v>
      </c>
      <c r="BM1055" s="43" t="str">
        <f t="shared" si="334"/>
        <v/>
      </c>
      <c r="BN1055" s="43" t="e">
        <f t="shared" si="335"/>
        <v>#N/A</v>
      </c>
      <c r="BO1055" s="43" t="e">
        <f>IF(BO1054&lt;'Retirement Calculator'!$B$68,BO1054+1,NA())</f>
        <v>#N/A</v>
      </c>
      <c r="BR1055" s="43" t="str">
        <f t="shared" si="336"/>
        <v/>
      </c>
      <c r="BS1055" s="43" t="e">
        <f t="shared" si="337"/>
        <v>#N/A</v>
      </c>
      <c r="BT1055" s="43" t="e">
        <f>IF(BT1054&lt;'Retirement Calculator'!$B$68,BT1054+1,NA())</f>
        <v>#N/A</v>
      </c>
      <c r="BW1055" s="43" t="str">
        <f t="shared" si="338"/>
        <v/>
      </c>
      <c r="BX1055" s="43" t="e">
        <f t="shared" si="339"/>
        <v>#N/A</v>
      </c>
      <c r="BY1055" s="43" t="e">
        <f>IF(BY1054&lt;'Retirement Calculator'!$B$68,BY1054+1,NA())</f>
        <v>#N/A</v>
      </c>
    </row>
    <row r="1056" spans="1:77">
      <c r="A1056" s="44"/>
      <c r="B1056" s="12" t="e">
        <f xml:space="preserve"> IF(ISERROR(F1056),NA(),AI1056)</f>
        <v>#N/A</v>
      </c>
      <c r="C1056" s="71"/>
      <c r="D1056" s="104"/>
      <c r="E1056" s="99"/>
      <c r="F1056" s="102" t="e">
        <f t="shared" si="323"/>
        <v>#N/A</v>
      </c>
      <c r="G1056" s="103" t="str">
        <f>IF(D1056="","",(D1056+G1055)*(1+((1+'Retirement Calculator'!$B$56)^(1/12)-1)))</f>
        <v/>
      </c>
      <c r="H1056" s="55" t="str">
        <f>IF(C1056="","",FV((1+'Retirement Calculator'!$B$56)^(1/12)-1,AI1056,-C1056,,0))</f>
        <v/>
      </c>
      <c r="I1056" s="71"/>
      <c r="J1056" s="99"/>
      <c r="K1056" s="99"/>
      <c r="L1056" s="102" t="e">
        <f t="shared" si="324"/>
        <v>#N/A</v>
      </c>
      <c r="M1056" s="12" t="str">
        <f>IF(I1056="","",FV((1+'Retirement Calculator'!$B$57)^(1/12)-1,AR1056,-I1056,,0))</f>
        <v/>
      </c>
      <c r="N1056" s="12" t="str">
        <f>IF(J1056="","",(J1056+N1055)*(1+((1+'Retirement Calculator'!$B$57)^(1/12)-1)))</f>
        <v/>
      </c>
      <c r="O1056" s="71"/>
      <c r="P1056" s="71"/>
      <c r="Q1056" s="99"/>
      <c r="R1056" s="69" t="e">
        <f t="shared" si="325"/>
        <v>#N/A</v>
      </c>
      <c r="S1056" s="12" t="str">
        <f>IF(O1056="","",FV((1+'Retirement Calculator'!$B$58)^(1/12)-1,BA1056,-O1056,,0))</f>
        <v/>
      </c>
      <c r="T1056" s="43" t="str">
        <f>IF(P1056="","",(P1056+T1055)*(1+((1+'Retirement Calculator'!$B$58)^(1/12)-1)))</f>
        <v/>
      </c>
      <c r="U1056" s="71"/>
      <c r="V1056" s="99"/>
      <c r="W1056" s="108" t="str">
        <f>IF(U1056="","",(U1056+W1055)*(1+((1+'Retirement Calculator'!$C$65)^(1/12)-1)))</f>
        <v/>
      </c>
      <c r="X1056" s="73">
        <f t="shared" si="320"/>
        <v>0</v>
      </c>
      <c r="Y1056" s="83" t="str">
        <f>IF(ISERROR(B1056),"",SUM($X$5:X1056))</f>
        <v/>
      </c>
      <c r="Z1056" s="73">
        <f t="shared" si="321"/>
        <v>0</v>
      </c>
      <c r="AA1056" s="83" t="str">
        <f>IF(ISERROR(B1056),"",IF(Z1056=0,NA(),SUM($Z$5:Z1056)))</f>
        <v/>
      </c>
      <c r="AB1056" s="83">
        <f t="shared" si="322"/>
        <v>0</v>
      </c>
      <c r="AC1056" s="83" t="str">
        <f>IF(ISERROR(B1056),"",IF(AB1056=0,NA(),SUM($AB$5:AB1056)))</f>
        <v/>
      </c>
      <c r="AD1056" s="68" t="str">
        <f>IF(ISERROR(AI1056),"",IF(AG1056=AG1055+1,AD1055*(1+'Retirement Calculator'!$B$6),AD1055))</f>
        <v/>
      </c>
      <c r="AE1056" s="135"/>
      <c r="AF1056" s="83" t="str">
        <f>IF(AE1056="","",NPER((1+'Retirement Calculator'!$B$15)/(1+'Retirement Calculator'!$B$14)-1,-12*AE1056,AA1056,,1))</f>
        <v/>
      </c>
      <c r="AG1056" s="129" t="str">
        <f t="shared" si="326"/>
        <v/>
      </c>
      <c r="AH1056" s="43" t="e">
        <f t="shared" si="327"/>
        <v>#N/A</v>
      </c>
      <c r="AI1056" s="43" t="e">
        <f>IF(AI1055&lt;'Retirement Calculator'!$B$68,AI1055+1,NA())</f>
        <v>#N/A</v>
      </c>
      <c r="AJ1056" s="47" t="str">
        <f>IF(ISERROR(AI1056),"",IF(AG1056=AG1055+1,AJ1055*(1+'Retirement Calculator'!$B$67),AJ1055))</f>
        <v/>
      </c>
      <c r="AK1056" s="43" t="e">
        <f>IF(ISERROR(AJ1056),"",FV((1+'Retirement Calculator'!$B$56)^(1/12)-1,AI1056,-AJ1056,,0))</f>
        <v>#N/A</v>
      </c>
      <c r="AL1056" s="47">
        <f>SUM($AJ$5:AJ1056)</f>
        <v>15743347.467671828</v>
      </c>
      <c r="AN1056" s="43" t="str">
        <f>IF(C1056="","",SUM($C$5:C1056))</f>
        <v/>
      </c>
      <c r="AP1056" s="43" t="str">
        <f t="shared" si="328"/>
        <v/>
      </c>
      <c r="AQ1056" s="43" t="e">
        <f t="shared" si="329"/>
        <v>#N/A</v>
      </c>
      <c r="AR1056" s="43" t="e">
        <f>IF(AR1055&lt;'Retirement Calculator'!$B$68,AR1055+1,NA())</f>
        <v>#N/A</v>
      </c>
      <c r="AS1056" s="45" t="str">
        <f>IF(ISERROR(AR1056),"",IF(AP1056=AP1055+1,AS1055*(1+'Retirement Calculator'!$B$67),AS1055))</f>
        <v/>
      </c>
      <c r="AT1056" s="43" t="e">
        <f>IF(ISERROR(AS1056),"",FV((1+'Retirement Calculator'!$B$57)^(1/12)-1,AR1056,-AS1056,,0))</f>
        <v>#N/A</v>
      </c>
      <c r="AU1056" s="47" t="e">
        <f>SUM($AJ$5:AS1056)</f>
        <v>#N/A</v>
      </c>
      <c r="AW1056" s="43" t="str">
        <f>IF(I1056="","",SUM($I$5:I1056))</f>
        <v/>
      </c>
      <c r="AY1056" s="43" t="str">
        <f t="shared" si="330"/>
        <v/>
      </c>
      <c r="AZ1056" s="43" t="e">
        <f t="shared" si="331"/>
        <v>#N/A</v>
      </c>
      <c r="BA1056" s="43" t="e">
        <f>IF(BA1055&lt;'Retirement Calculator'!$B$68,BA1055+1,NA())</f>
        <v>#N/A</v>
      </c>
      <c r="BB1056" s="45" t="str">
        <f>IF(ISERROR(BA1056),"",IF(AY1056=AY1055+1,BB1055*(1+'Retirement Calculator'!$B$67),BB1055))</f>
        <v/>
      </c>
      <c r="BC1056" s="43" t="e">
        <f>IF(ISERROR(BB1056),"",FV((1+'Retirement Calculator'!$B$58)^(1/12)-1,BA1056,-BB1056,,0))</f>
        <v>#N/A</v>
      </c>
      <c r="BD1056" s="47" t="e">
        <f>SUM($AJ$5:BB1056)</f>
        <v>#N/A</v>
      </c>
      <c r="BF1056" s="43" t="str">
        <f>IF(O1056="","",SUM($O$5:O1056))</f>
        <v/>
      </c>
      <c r="BH1056" s="43" t="str">
        <f t="shared" si="332"/>
        <v/>
      </c>
      <c r="BI1056" s="43" t="e">
        <f t="shared" si="333"/>
        <v>#N/A</v>
      </c>
      <c r="BJ1056" s="43" t="e">
        <f>IF(BJ1055&lt;'Retirement Calculator'!$B$68,BJ1055+1,NA())</f>
        <v>#N/A</v>
      </c>
      <c r="BM1056" s="43" t="str">
        <f t="shared" si="334"/>
        <v/>
      </c>
      <c r="BN1056" s="43" t="e">
        <f t="shared" si="335"/>
        <v>#N/A</v>
      </c>
      <c r="BO1056" s="43" t="e">
        <f>IF(BO1055&lt;'Retirement Calculator'!$B$68,BO1055+1,NA())</f>
        <v>#N/A</v>
      </c>
      <c r="BR1056" s="43" t="str">
        <f t="shared" si="336"/>
        <v/>
      </c>
      <c r="BS1056" s="43" t="e">
        <f t="shared" si="337"/>
        <v>#N/A</v>
      </c>
      <c r="BT1056" s="43" t="e">
        <f>IF(BT1055&lt;'Retirement Calculator'!$B$68,BT1055+1,NA())</f>
        <v>#N/A</v>
      </c>
      <c r="BW1056" s="43" t="str">
        <f t="shared" si="338"/>
        <v/>
      </c>
      <c r="BX1056" s="43" t="e">
        <f t="shared" si="339"/>
        <v>#N/A</v>
      </c>
      <c r="BY1056" s="43" t="e">
        <f>IF(BY1055&lt;'Retirement Calculator'!$B$68,BY1055+1,NA())</f>
        <v>#N/A</v>
      </c>
    </row>
    <row r="1057" spans="1:77">
      <c r="A1057" s="44"/>
      <c r="B1057" s="12" t="e">
        <f xml:space="preserve"> IF(ISERROR(F1057),NA(),AI1057)</f>
        <v>#N/A</v>
      </c>
      <c r="C1057" s="71"/>
      <c r="D1057" s="104"/>
      <c r="E1057" s="99"/>
      <c r="F1057" s="102" t="e">
        <f t="shared" si="323"/>
        <v>#N/A</v>
      </c>
      <c r="G1057" s="103" t="str">
        <f>IF(D1057="","",(D1057+G1056)*(1+((1+'Retirement Calculator'!$B$56)^(1/12)-1)))</f>
        <v/>
      </c>
      <c r="H1057" s="55" t="str">
        <f>IF(C1057="","",FV((1+'Retirement Calculator'!$B$56)^(1/12)-1,AI1057,-C1057,,0))</f>
        <v/>
      </c>
      <c r="I1057" s="71"/>
      <c r="J1057" s="99"/>
      <c r="K1057" s="99"/>
      <c r="L1057" s="102" t="e">
        <f t="shared" si="324"/>
        <v>#N/A</v>
      </c>
      <c r="M1057" s="12" t="str">
        <f>IF(I1057="","",FV((1+'Retirement Calculator'!$B$57)^(1/12)-1,AR1057,-I1057,,0))</f>
        <v/>
      </c>
      <c r="N1057" s="12" t="str">
        <f>IF(J1057="","",(J1057+N1056)*(1+((1+'Retirement Calculator'!$B$57)^(1/12)-1)))</f>
        <v/>
      </c>
      <c r="O1057" s="71"/>
      <c r="P1057" s="71"/>
      <c r="Q1057" s="99"/>
      <c r="R1057" s="69" t="e">
        <f t="shared" si="325"/>
        <v>#N/A</v>
      </c>
      <c r="S1057" s="12" t="str">
        <f>IF(O1057="","",FV((1+'Retirement Calculator'!$B$58)^(1/12)-1,BA1057,-O1057,,0))</f>
        <v/>
      </c>
      <c r="T1057" s="43" t="str">
        <f>IF(P1057="","",(P1057+T1056)*(1+((1+'Retirement Calculator'!$B$58)^(1/12)-1)))</f>
        <v/>
      </c>
      <c r="U1057" s="71"/>
      <c r="V1057" s="99"/>
      <c r="W1057" s="108" t="str">
        <f>IF(U1057="","",(U1057+W1056)*(1+((1+'Retirement Calculator'!$C$65)^(1/12)-1)))</f>
        <v/>
      </c>
      <c r="X1057" s="73">
        <f t="shared" si="320"/>
        <v>0</v>
      </c>
      <c r="Y1057" s="83" t="str">
        <f>IF(ISERROR(B1057),"",SUM($X$5:X1057))</f>
        <v/>
      </c>
      <c r="Z1057" s="73">
        <f t="shared" si="321"/>
        <v>0</v>
      </c>
      <c r="AA1057" s="83" t="str">
        <f>IF(ISERROR(B1057),"",IF(Z1057=0,NA(),SUM($Z$5:Z1057)))</f>
        <v/>
      </c>
      <c r="AB1057" s="83">
        <f t="shared" si="322"/>
        <v>0</v>
      </c>
      <c r="AC1057" s="83" t="str">
        <f>IF(ISERROR(B1057),"",IF(AB1057=0,NA(),SUM($AB$5:AB1057)))</f>
        <v/>
      </c>
      <c r="AD1057" s="68" t="str">
        <f>IF(ISERROR(AI1057),"",IF(AG1057=AG1056+1,AD1056*(1+'Retirement Calculator'!$B$6),AD1056))</f>
        <v/>
      </c>
      <c r="AE1057" s="135"/>
      <c r="AF1057" s="83" t="str">
        <f>IF(AE1057="","",NPER((1+'Retirement Calculator'!$B$15)/(1+'Retirement Calculator'!$B$14)-1,-12*AE1057,AA1057,,1))</f>
        <v/>
      </c>
      <c r="AG1057" s="129" t="str">
        <f t="shared" si="326"/>
        <v/>
      </c>
      <c r="AH1057" s="43" t="e">
        <f t="shared" si="327"/>
        <v>#N/A</v>
      </c>
      <c r="AI1057" s="43" t="e">
        <f>IF(AI1056&lt;'Retirement Calculator'!$B$68,AI1056+1,NA())</f>
        <v>#N/A</v>
      </c>
      <c r="AJ1057" s="47" t="str">
        <f>IF(ISERROR(AI1057),"",IF(AG1057=AG1056+1,AJ1056*(1+'Retirement Calculator'!$B$67),AJ1056))</f>
        <v/>
      </c>
      <c r="AK1057" s="43" t="e">
        <f>IF(ISERROR(AJ1057),"",FV((1+'Retirement Calculator'!$B$56)^(1/12)-1,AI1057,-AJ1057,,0))</f>
        <v>#N/A</v>
      </c>
      <c r="AL1057" s="47">
        <f>SUM($AJ$5:AJ1057)</f>
        <v>15743347.467671828</v>
      </c>
      <c r="AN1057" s="43" t="str">
        <f>IF(C1057="","",SUM($C$5:C1057))</f>
        <v/>
      </c>
      <c r="AP1057" s="43" t="str">
        <f t="shared" si="328"/>
        <v/>
      </c>
      <c r="AQ1057" s="43" t="e">
        <f t="shared" si="329"/>
        <v>#N/A</v>
      </c>
      <c r="AR1057" s="43" t="e">
        <f>IF(AR1056&lt;'Retirement Calculator'!$B$68,AR1056+1,NA())</f>
        <v>#N/A</v>
      </c>
      <c r="AS1057" s="45" t="str">
        <f>IF(ISERROR(AR1057),"",IF(AP1057=AP1056+1,AS1056*(1+'Retirement Calculator'!$B$67),AS1056))</f>
        <v/>
      </c>
      <c r="AT1057" s="43" t="e">
        <f>IF(ISERROR(AS1057),"",FV((1+'Retirement Calculator'!$B$57)^(1/12)-1,AR1057,-AS1057,,0))</f>
        <v>#N/A</v>
      </c>
      <c r="AU1057" s="47" t="e">
        <f>SUM($AJ$5:AS1057)</f>
        <v>#N/A</v>
      </c>
      <c r="AW1057" s="43" t="str">
        <f>IF(I1057="","",SUM($I$5:I1057))</f>
        <v/>
      </c>
      <c r="AY1057" s="43" t="str">
        <f t="shared" si="330"/>
        <v/>
      </c>
      <c r="AZ1057" s="43" t="e">
        <f t="shared" si="331"/>
        <v>#N/A</v>
      </c>
      <c r="BA1057" s="43" t="e">
        <f>IF(BA1056&lt;'Retirement Calculator'!$B$68,BA1056+1,NA())</f>
        <v>#N/A</v>
      </c>
      <c r="BB1057" s="45" t="str">
        <f>IF(ISERROR(BA1057),"",IF(AY1057=AY1056+1,BB1056*(1+'Retirement Calculator'!$B$67),BB1056))</f>
        <v/>
      </c>
      <c r="BC1057" s="43" t="e">
        <f>IF(ISERROR(BB1057),"",FV((1+'Retirement Calculator'!$B$58)^(1/12)-1,BA1057,-BB1057,,0))</f>
        <v>#N/A</v>
      </c>
      <c r="BD1057" s="47" t="e">
        <f>SUM($AJ$5:BB1057)</f>
        <v>#N/A</v>
      </c>
      <c r="BF1057" s="43" t="str">
        <f>IF(O1057="","",SUM($O$5:O1057))</f>
        <v/>
      </c>
      <c r="BH1057" s="43" t="str">
        <f t="shared" si="332"/>
        <v/>
      </c>
      <c r="BI1057" s="43" t="e">
        <f t="shared" si="333"/>
        <v>#N/A</v>
      </c>
      <c r="BJ1057" s="43" t="e">
        <f>IF(BJ1056&lt;'Retirement Calculator'!$B$68,BJ1056+1,NA())</f>
        <v>#N/A</v>
      </c>
      <c r="BM1057" s="43" t="str">
        <f t="shared" si="334"/>
        <v/>
      </c>
      <c r="BN1057" s="43" t="e">
        <f t="shared" si="335"/>
        <v>#N/A</v>
      </c>
      <c r="BO1057" s="43" t="e">
        <f>IF(BO1056&lt;'Retirement Calculator'!$B$68,BO1056+1,NA())</f>
        <v>#N/A</v>
      </c>
      <c r="BR1057" s="43" t="str">
        <f t="shared" si="336"/>
        <v/>
      </c>
      <c r="BS1057" s="43" t="e">
        <f t="shared" si="337"/>
        <v>#N/A</v>
      </c>
      <c r="BT1057" s="43" t="e">
        <f>IF(BT1056&lt;'Retirement Calculator'!$B$68,BT1056+1,NA())</f>
        <v>#N/A</v>
      </c>
      <c r="BW1057" s="43" t="str">
        <f t="shared" si="338"/>
        <v/>
      </c>
      <c r="BX1057" s="43" t="e">
        <f t="shared" si="339"/>
        <v>#N/A</v>
      </c>
      <c r="BY1057" s="43" t="e">
        <f>IF(BY1056&lt;'Retirement Calculator'!$B$68,BY1056+1,NA())</f>
        <v>#N/A</v>
      </c>
    </row>
    <row r="1058" spans="1:77">
      <c r="A1058" s="44"/>
      <c r="B1058" s="12" t="e">
        <f xml:space="preserve"> IF(ISERROR(F1058),NA(),AI1058)</f>
        <v>#N/A</v>
      </c>
      <c r="C1058" s="71"/>
      <c r="D1058" s="104"/>
      <c r="E1058" s="99"/>
      <c r="F1058" s="102" t="e">
        <f t="shared" si="323"/>
        <v>#N/A</v>
      </c>
      <c r="G1058" s="103" t="str">
        <f>IF(D1058="","",(D1058+G1057)*(1+((1+'Retirement Calculator'!$B$56)^(1/12)-1)))</f>
        <v/>
      </c>
      <c r="H1058" s="55" t="str">
        <f>IF(C1058="","",FV((1+'Retirement Calculator'!$B$56)^(1/12)-1,AI1058,-C1058,,0))</f>
        <v/>
      </c>
      <c r="I1058" s="71"/>
      <c r="J1058" s="99"/>
      <c r="K1058" s="99"/>
      <c r="L1058" s="102" t="e">
        <f t="shared" si="324"/>
        <v>#N/A</v>
      </c>
      <c r="M1058" s="12" t="str">
        <f>IF(I1058="","",FV((1+'Retirement Calculator'!$B$57)^(1/12)-1,AR1058,-I1058,,0))</f>
        <v/>
      </c>
      <c r="N1058" s="12" t="str">
        <f>IF(J1058="","",(J1058+N1057)*(1+((1+'Retirement Calculator'!$B$57)^(1/12)-1)))</f>
        <v/>
      </c>
      <c r="O1058" s="71"/>
      <c r="P1058" s="71"/>
      <c r="Q1058" s="99"/>
      <c r="R1058" s="69" t="e">
        <f t="shared" si="325"/>
        <v>#N/A</v>
      </c>
      <c r="S1058" s="12" t="str">
        <f>IF(O1058="","",FV((1+'Retirement Calculator'!$B$58)^(1/12)-1,BA1058,-O1058,,0))</f>
        <v/>
      </c>
      <c r="T1058" s="43" t="str">
        <f>IF(P1058="","",(P1058+T1057)*(1+((1+'Retirement Calculator'!$B$58)^(1/12)-1)))</f>
        <v/>
      </c>
      <c r="U1058" s="71"/>
      <c r="V1058" s="99"/>
      <c r="W1058" s="108" t="str">
        <f>IF(U1058="","",(U1058+W1057)*(1+((1+'Retirement Calculator'!$C$65)^(1/12)-1)))</f>
        <v/>
      </c>
      <c r="X1058" s="73">
        <f t="shared" si="320"/>
        <v>0</v>
      </c>
      <c r="Y1058" s="83" t="str">
        <f>IF(ISERROR(B1058),"",SUM($X$5:X1058))</f>
        <v/>
      </c>
      <c r="Z1058" s="73">
        <f t="shared" si="321"/>
        <v>0</v>
      </c>
      <c r="AA1058" s="83" t="str">
        <f>IF(ISERROR(B1058),"",IF(Z1058=0,NA(),SUM($Z$5:Z1058)))</f>
        <v/>
      </c>
      <c r="AB1058" s="83">
        <f t="shared" si="322"/>
        <v>0</v>
      </c>
      <c r="AC1058" s="83" t="str">
        <f>IF(ISERROR(B1058),"",IF(AB1058=0,NA(),SUM($AB$5:AB1058)))</f>
        <v/>
      </c>
      <c r="AD1058" s="68" t="str">
        <f>IF(ISERROR(AI1058),"",IF(AG1058=AG1057+1,AD1057*(1+'Retirement Calculator'!$B$6),AD1057))</f>
        <v/>
      </c>
      <c r="AE1058" s="135"/>
      <c r="AF1058" s="83" t="str">
        <f>IF(AE1058="","",NPER((1+'Retirement Calculator'!$B$15)/(1+'Retirement Calculator'!$B$14)-1,-12*AE1058,AA1058,,1))</f>
        <v/>
      </c>
      <c r="AG1058" s="129" t="str">
        <f t="shared" si="326"/>
        <v/>
      </c>
      <c r="AH1058" s="43" t="e">
        <f t="shared" si="327"/>
        <v>#N/A</v>
      </c>
      <c r="AI1058" s="43" t="e">
        <f>IF(AI1057&lt;'Retirement Calculator'!$B$68,AI1057+1,NA())</f>
        <v>#N/A</v>
      </c>
      <c r="AJ1058" s="47" t="str">
        <f>IF(ISERROR(AI1058),"",IF(AG1058=AG1057+1,AJ1057*(1+'Retirement Calculator'!$B$67),AJ1057))</f>
        <v/>
      </c>
      <c r="AK1058" s="43" t="e">
        <f>IF(ISERROR(AJ1058),"",FV((1+'Retirement Calculator'!$B$56)^(1/12)-1,AI1058,-AJ1058,,0))</f>
        <v>#N/A</v>
      </c>
      <c r="AL1058" s="47">
        <f>SUM($AJ$5:AJ1058)</f>
        <v>15743347.467671828</v>
      </c>
      <c r="AN1058" s="43" t="str">
        <f>IF(C1058="","",SUM($C$5:C1058))</f>
        <v/>
      </c>
      <c r="AP1058" s="43" t="str">
        <f t="shared" si="328"/>
        <v/>
      </c>
      <c r="AQ1058" s="43" t="e">
        <f t="shared" si="329"/>
        <v>#N/A</v>
      </c>
      <c r="AR1058" s="43" t="e">
        <f>IF(AR1057&lt;'Retirement Calculator'!$B$68,AR1057+1,NA())</f>
        <v>#N/A</v>
      </c>
      <c r="AS1058" s="45" t="str">
        <f>IF(ISERROR(AR1058),"",IF(AP1058=AP1057+1,AS1057*(1+'Retirement Calculator'!$B$67),AS1057))</f>
        <v/>
      </c>
      <c r="AT1058" s="43" t="e">
        <f>IF(ISERROR(AS1058),"",FV((1+'Retirement Calculator'!$B$57)^(1/12)-1,AR1058,-AS1058,,0))</f>
        <v>#N/A</v>
      </c>
      <c r="AU1058" s="47" t="e">
        <f>SUM($AJ$5:AS1058)</f>
        <v>#N/A</v>
      </c>
      <c r="AW1058" s="43" t="str">
        <f>IF(I1058="","",SUM($I$5:I1058))</f>
        <v/>
      </c>
      <c r="AY1058" s="43" t="str">
        <f t="shared" si="330"/>
        <v/>
      </c>
      <c r="AZ1058" s="43" t="e">
        <f t="shared" si="331"/>
        <v>#N/A</v>
      </c>
      <c r="BA1058" s="43" t="e">
        <f>IF(BA1057&lt;'Retirement Calculator'!$B$68,BA1057+1,NA())</f>
        <v>#N/A</v>
      </c>
      <c r="BB1058" s="45" t="str">
        <f>IF(ISERROR(BA1058),"",IF(AY1058=AY1057+1,BB1057*(1+'Retirement Calculator'!$B$67),BB1057))</f>
        <v/>
      </c>
      <c r="BC1058" s="43" t="e">
        <f>IF(ISERROR(BB1058),"",FV((1+'Retirement Calculator'!$B$58)^(1/12)-1,BA1058,-BB1058,,0))</f>
        <v>#N/A</v>
      </c>
      <c r="BD1058" s="47" t="e">
        <f>SUM($AJ$5:BB1058)</f>
        <v>#N/A</v>
      </c>
      <c r="BF1058" s="43" t="str">
        <f>IF(O1058="","",SUM($O$5:O1058))</f>
        <v/>
      </c>
      <c r="BH1058" s="43" t="str">
        <f t="shared" si="332"/>
        <v/>
      </c>
      <c r="BI1058" s="43" t="e">
        <f t="shared" si="333"/>
        <v>#N/A</v>
      </c>
      <c r="BJ1058" s="43" t="e">
        <f>IF(BJ1057&lt;'Retirement Calculator'!$B$68,BJ1057+1,NA())</f>
        <v>#N/A</v>
      </c>
      <c r="BM1058" s="43" t="str">
        <f t="shared" si="334"/>
        <v/>
      </c>
      <c r="BN1058" s="43" t="e">
        <f t="shared" si="335"/>
        <v>#N/A</v>
      </c>
      <c r="BO1058" s="43" t="e">
        <f>IF(BO1057&lt;'Retirement Calculator'!$B$68,BO1057+1,NA())</f>
        <v>#N/A</v>
      </c>
      <c r="BR1058" s="43" t="str">
        <f t="shared" si="336"/>
        <v/>
      </c>
      <c r="BS1058" s="43" t="e">
        <f t="shared" si="337"/>
        <v>#N/A</v>
      </c>
      <c r="BT1058" s="43" t="e">
        <f>IF(BT1057&lt;'Retirement Calculator'!$B$68,BT1057+1,NA())</f>
        <v>#N/A</v>
      </c>
      <c r="BW1058" s="43" t="str">
        <f t="shared" si="338"/>
        <v/>
      </c>
      <c r="BX1058" s="43" t="e">
        <f t="shared" si="339"/>
        <v>#N/A</v>
      </c>
      <c r="BY1058" s="43" t="e">
        <f>IF(BY1057&lt;'Retirement Calculator'!$B$68,BY1057+1,NA())</f>
        <v>#N/A</v>
      </c>
    </row>
    <row r="1059" spans="1:77">
      <c r="A1059" s="44"/>
      <c r="B1059" s="12" t="e">
        <f xml:space="preserve"> IF(ISERROR(F1059),NA(),AI1059)</f>
        <v>#N/A</v>
      </c>
      <c r="C1059" s="71"/>
      <c r="D1059" s="104"/>
      <c r="E1059" s="99"/>
      <c r="F1059" s="102" t="e">
        <f t="shared" si="323"/>
        <v>#N/A</v>
      </c>
      <c r="G1059" s="103" t="str">
        <f>IF(D1059="","",(D1059+G1058)*(1+((1+'Retirement Calculator'!$B$56)^(1/12)-1)))</f>
        <v/>
      </c>
      <c r="H1059" s="55" t="str">
        <f>IF(C1059="","",FV((1+'Retirement Calculator'!$B$56)^(1/12)-1,AI1059,-C1059,,0))</f>
        <v/>
      </c>
      <c r="I1059" s="71"/>
      <c r="J1059" s="99"/>
      <c r="K1059" s="99"/>
      <c r="L1059" s="102" t="e">
        <f t="shared" si="324"/>
        <v>#N/A</v>
      </c>
      <c r="M1059" s="12" t="str">
        <f>IF(I1059="","",FV((1+'Retirement Calculator'!$B$57)^(1/12)-1,AR1059,-I1059,,0))</f>
        <v/>
      </c>
      <c r="N1059" s="12" t="str">
        <f>IF(J1059="","",(J1059+N1058)*(1+((1+'Retirement Calculator'!$B$57)^(1/12)-1)))</f>
        <v/>
      </c>
      <c r="O1059" s="71"/>
      <c r="P1059" s="71"/>
      <c r="Q1059" s="99"/>
      <c r="R1059" s="69" t="e">
        <f t="shared" si="325"/>
        <v>#N/A</v>
      </c>
      <c r="S1059" s="12" t="str">
        <f>IF(O1059="","",FV((1+'Retirement Calculator'!$B$58)^(1/12)-1,BA1059,-O1059,,0))</f>
        <v/>
      </c>
      <c r="T1059" s="43" t="str">
        <f>IF(P1059="","",(P1059+T1058)*(1+((1+'Retirement Calculator'!$B$58)^(1/12)-1)))</f>
        <v/>
      </c>
      <c r="U1059" s="71"/>
      <c r="V1059" s="99"/>
      <c r="W1059" s="108" t="str">
        <f>IF(U1059="","",(U1059+W1058)*(1+((1+'Retirement Calculator'!$C$65)^(1/12)-1)))</f>
        <v/>
      </c>
      <c r="X1059" s="73">
        <f t="shared" si="320"/>
        <v>0</v>
      </c>
      <c r="Y1059" s="83" t="str">
        <f>IF(ISERROR(B1059),"",SUM($X$5:X1059))</f>
        <v/>
      </c>
      <c r="Z1059" s="73">
        <f t="shared" si="321"/>
        <v>0</v>
      </c>
      <c r="AA1059" s="83" t="str">
        <f>IF(ISERROR(B1059),"",IF(Z1059=0,NA(),SUM($Z$5:Z1059)))</f>
        <v/>
      </c>
      <c r="AB1059" s="83">
        <f t="shared" si="322"/>
        <v>0</v>
      </c>
      <c r="AC1059" s="83" t="str">
        <f>IF(ISERROR(B1059),"",IF(AB1059=0,NA(),SUM($AB$5:AB1059)))</f>
        <v/>
      </c>
      <c r="AD1059" s="68" t="str">
        <f>IF(ISERROR(AI1059),"",IF(AG1059=AG1058+1,AD1058*(1+'Retirement Calculator'!$B$6),AD1058))</f>
        <v/>
      </c>
      <c r="AE1059" s="135"/>
      <c r="AF1059" s="83" t="str">
        <f>IF(AE1059="","",NPER((1+'Retirement Calculator'!$B$15)/(1+'Retirement Calculator'!$B$14)-1,-12*AE1059,AA1059,,1))</f>
        <v/>
      </c>
      <c r="AG1059" s="129" t="str">
        <f t="shared" si="326"/>
        <v/>
      </c>
      <c r="AH1059" s="43" t="e">
        <f t="shared" si="327"/>
        <v>#N/A</v>
      </c>
      <c r="AI1059" s="43" t="e">
        <f>IF(AI1058&lt;'Retirement Calculator'!$B$68,AI1058+1,NA())</f>
        <v>#N/A</v>
      </c>
      <c r="AJ1059" s="47" t="str">
        <f>IF(ISERROR(AI1059),"",IF(AG1059=AG1058+1,AJ1058*(1+'Retirement Calculator'!$B$67),AJ1058))</f>
        <v/>
      </c>
      <c r="AK1059" s="43" t="e">
        <f>IF(ISERROR(AJ1059),"",FV((1+'Retirement Calculator'!$B$56)^(1/12)-1,AI1059,-AJ1059,,0))</f>
        <v>#N/A</v>
      </c>
      <c r="AL1059" s="47">
        <f>SUM($AJ$5:AJ1059)</f>
        <v>15743347.467671828</v>
      </c>
      <c r="AN1059" s="43" t="str">
        <f>IF(C1059="","",SUM($C$5:C1059))</f>
        <v/>
      </c>
      <c r="AP1059" s="43" t="str">
        <f t="shared" si="328"/>
        <v/>
      </c>
      <c r="AQ1059" s="43" t="e">
        <f t="shared" si="329"/>
        <v>#N/A</v>
      </c>
      <c r="AR1059" s="43" t="e">
        <f>IF(AR1058&lt;'Retirement Calculator'!$B$68,AR1058+1,NA())</f>
        <v>#N/A</v>
      </c>
      <c r="AS1059" s="45" t="str">
        <f>IF(ISERROR(AR1059),"",IF(AP1059=AP1058+1,AS1058*(1+'Retirement Calculator'!$B$67),AS1058))</f>
        <v/>
      </c>
      <c r="AT1059" s="43" t="e">
        <f>IF(ISERROR(AS1059),"",FV((1+'Retirement Calculator'!$B$57)^(1/12)-1,AR1059,-AS1059,,0))</f>
        <v>#N/A</v>
      </c>
      <c r="AU1059" s="47" t="e">
        <f>SUM($AJ$5:AS1059)</f>
        <v>#N/A</v>
      </c>
      <c r="AW1059" s="43" t="str">
        <f>IF(I1059="","",SUM($I$5:I1059))</f>
        <v/>
      </c>
      <c r="AY1059" s="43" t="str">
        <f t="shared" si="330"/>
        <v/>
      </c>
      <c r="AZ1059" s="43" t="e">
        <f t="shared" si="331"/>
        <v>#N/A</v>
      </c>
      <c r="BA1059" s="43" t="e">
        <f>IF(BA1058&lt;'Retirement Calculator'!$B$68,BA1058+1,NA())</f>
        <v>#N/A</v>
      </c>
      <c r="BB1059" s="45" t="str">
        <f>IF(ISERROR(BA1059),"",IF(AY1059=AY1058+1,BB1058*(1+'Retirement Calculator'!$B$67),BB1058))</f>
        <v/>
      </c>
      <c r="BC1059" s="43" t="e">
        <f>IF(ISERROR(BB1059),"",FV((1+'Retirement Calculator'!$B$58)^(1/12)-1,BA1059,-BB1059,,0))</f>
        <v>#N/A</v>
      </c>
      <c r="BD1059" s="47" t="e">
        <f>SUM($AJ$5:BB1059)</f>
        <v>#N/A</v>
      </c>
      <c r="BF1059" s="43" t="str">
        <f>IF(O1059="","",SUM($O$5:O1059))</f>
        <v/>
      </c>
      <c r="BH1059" s="43" t="str">
        <f t="shared" si="332"/>
        <v/>
      </c>
      <c r="BI1059" s="43" t="e">
        <f t="shared" si="333"/>
        <v>#N/A</v>
      </c>
      <c r="BJ1059" s="43" t="e">
        <f>IF(BJ1058&lt;'Retirement Calculator'!$B$68,BJ1058+1,NA())</f>
        <v>#N/A</v>
      </c>
      <c r="BM1059" s="43" t="str">
        <f t="shared" si="334"/>
        <v/>
      </c>
      <c r="BN1059" s="43" t="e">
        <f t="shared" si="335"/>
        <v>#N/A</v>
      </c>
      <c r="BO1059" s="43" t="e">
        <f>IF(BO1058&lt;'Retirement Calculator'!$B$68,BO1058+1,NA())</f>
        <v>#N/A</v>
      </c>
      <c r="BR1059" s="43" t="str">
        <f t="shared" si="336"/>
        <v/>
      </c>
      <c r="BS1059" s="43" t="e">
        <f t="shared" si="337"/>
        <v>#N/A</v>
      </c>
      <c r="BT1059" s="43" t="e">
        <f>IF(BT1058&lt;'Retirement Calculator'!$B$68,BT1058+1,NA())</f>
        <v>#N/A</v>
      </c>
      <c r="BW1059" s="43" t="str">
        <f t="shared" si="338"/>
        <v/>
      </c>
      <c r="BX1059" s="43" t="e">
        <f t="shared" si="339"/>
        <v>#N/A</v>
      </c>
      <c r="BY1059" s="43" t="e">
        <f>IF(BY1058&lt;'Retirement Calculator'!$B$68,BY1058+1,NA())</f>
        <v>#N/A</v>
      </c>
    </row>
    <row r="1060" spans="1:77">
      <c r="A1060" s="44"/>
      <c r="B1060" s="12" t="e">
        <f xml:space="preserve"> IF(ISERROR(F1060),NA(),AI1060)</f>
        <v>#N/A</v>
      </c>
      <c r="C1060" s="71"/>
      <c r="D1060" s="104"/>
      <c r="E1060" s="99"/>
      <c r="F1060" s="102" t="e">
        <f t="shared" si="323"/>
        <v>#N/A</v>
      </c>
      <c r="G1060" s="103" t="str">
        <f>IF(D1060="","",(D1060+G1059)*(1+((1+'Retirement Calculator'!$B$56)^(1/12)-1)))</f>
        <v/>
      </c>
      <c r="H1060" s="55" t="str">
        <f>IF(C1060="","",FV((1+'Retirement Calculator'!$B$56)^(1/12)-1,AI1060,-C1060,,0))</f>
        <v/>
      </c>
      <c r="I1060" s="71"/>
      <c r="J1060" s="99"/>
      <c r="K1060" s="99"/>
      <c r="L1060" s="102" t="e">
        <f t="shared" si="324"/>
        <v>#N/A</v>
      </c>
      <c r="M1060" s="12" t="str">
        <f>IF(I1060="","",FV((1+'Retirement Calculator'!$B$57)^(1/12)-1,AR1060,-I1060,,0))</f>
        <v/>
      </c>
      <c r="N1060" s="12" t="str">
        <f>IF(J1060="","",(J1060+N1059)*(1+((1+'Retirement Calculator'!$B$57)^(1/12)-1)))</f>
        <v/>
      </c>
      <c r="O1060" s="71"/>
      <c r="P1060" s="71"/>
      <c r="Q1060" s="99"/>
      <c r="R1060" s="69" t="e">
        <f t="shared" si="325"/>
        <v>#N/A</v>
      </c>
      <c r="S1060" s="12" t="str">
        <f>IF(O1060="","",FV((1+'Retirement Calculator'!$B$58)^(1/12)-1,BA1060,-O1060,,0))</f>
        <v/>
      </c>
      <c r="T1060" s="43" t="str">
        <f>IF(P1060="","",(P1060+T1059)*(1+((1+'Retirement Calculator'!$B$58)^(1/12)-1)))</f>
        <v/>
      </c>
      <c r="U1060" s="71"/>
      <c r="V1060" s="99"/>
      <c r="W1060" s="108" t="str">
        <f>IF(U1060="","",(U1060+W1059)*(1+((1+'Retirement Calculator'!$C$65)^(1/12)-1)))</f>
        <v/>
      </c>
      <c r="X1060" s="73">
        <f t="shared" si="320"/>
        <v>0</v>
      </c>
      <c r="Y1060" s="83" t="str">
        <f>IF(ISERROR(B1060),"",SUM($X$5:X1060))</f>
        <v/>
      </c>
      <c r="Z1060" s="73">
        <f t="shared" si="321"/>
        <v>0</v>
      </c>
      <c r="AA1060" s="83" t="str">
        <f>IF(ISERROR(B1060),"",IF(Z1060=0,NA(),SUM($Z$5:Z1060)))</f>
        <v/>
      </c>
      <c r="AB1060" s="83">
        <f t="shared" si="322"/>
        <v>0</v>
      </c>
      <c r="AC1060" s="83" t="str">
        <f>IF(ISERROR(B1060),"",IF(AB1060=0,NA(),SUM($AB$5:AB1060)))</f>
        <v/>
      </c>
      <c r="AD1060" s="68" t="str">
        <f>IF(ISERROR(AI1060),"",IF(AG1060=AG1059+1,AD1059*(1+'Retirement Calculator'!$B$6),AD1059))</f>
        <v/>
      </c>
      <c r="AE1060" s="135"/>
      <c r="AF1060" s="83" t="str">
        <f>IF(AE1060="","",NPER((1+'Retirement Calculator'!$B$15)/(1+'Retirement Calculator'!$B$14)-1,-12*AE1060,AA1060,,1))</f>
        <v/>
      </c>
      <c r="AG1060" s="129" t="str">
        <f t="shared" si="326"/>
        <v/>
      </c>
      <c r="AH1060" s="43" t="e">
        <f t="shared" si="327"/>
        <v>#N/A</v>
      </c>
      <c r="AI1060" s="43" t="e">
        <f>IF(AI1059&lt;'Retirement Calculator'!$B$68,AI1059+1,NA())</f>
        <v>#N/A</v>
      </c>
      <c r="AJ1060" s="47" t="str">
        <f>IF(ISERROR(AI1060),"",IF(AG1060=AG1059+1,AJ1059*(1+'Retirement Calculator'!$B$67),AJ1059))</f>
        <v/>
      </c>
      <c r="AK1060" s="43" t="e">
        <f>IF(ISERROR(AJ1060),"",FV((1+'Retirement Calculator'!$B$56)^(1/12)-1,AI1060,-AJ1060,,0))</f>
        <v>#N/A</v>
      </c>
      <c r="AL1060" s="47">
        <f>SUM($AJ$5:AJ1060)</f>
        <v>15743347.467671828</v>
      </c>
      <c r="AN1060" s="43" t="str">
        <f>IF(C1060="","",SUM($C$5:C1060))</f>
        <v/>
      </c>
      <c r="AP1060" s="43" t="str">
        <f t="shared" si="328"/>
        <v/>
      </c>
      <c r="AQ1060" s="43" t="e">
        <f t="shared" si="329"/>
        <v>#N/A</v>
      </c>
      <c r="AR1060" s="43" t="e">
        <f>IF(AR1059&lt;'Retirement Calculator'!$B$68,AR1059+1,NA())</f>
        <v>#N/A</v>
      </c>
      <c r="AS1060" s="45" t="str">
        <f>IF(ISERROR(AR1060),"",IF(AP1060=AP1059+1,AS1059*(1+'Retirement Calculator'!$B$67),AS1059))</f>
        <v/>
      </c>
      <c r="AT1060" s="43" t="e">
        <f>IF(ISERROR(AS1060),"",FV((1+'Retirement Calculator'!$B$57)^(1/12)-1,AR1060,-AS1060,,0))</f>
        <v>#N/A</v>
      </c>
      <c r="AU1060" s="47" t="e">
        <f>SUM($AJ$5:AS1060)</f>
        <v>#N/A</v>
      </c>
      <c r="AW1060" s="43" t="str">
        <f>IF(I1060="","",SUM($I$5:I1060))</f>
        <v/>
      </c>
      <c r="AY1060" s="43" t="str">
        <f t="shared" si="330"/>
        <v/>
      </c>
      <c r="AZ1060" s="43" t="e">
        <f t="shared" si="331"/>
        <v>#N/A</v>
      </c>
      <c r="BA1060" s="43" t="e">
        <f>IF(BA1059&lt;'Retirement Calculator'!$B$68,BA1059+1,NA())</f>
        <v>#N/A</v>
      </c>
      <c r="BB1060" s="45" t="str">
        <f>IF(ISERROR(BA1060),"",IF(AY1060=AY1059+1,BB1059*(1+'Retirement Calculator'!$B$67),BB1059))</f>
        <v/>
      </c>
      <c r="BC1060" s="43" t="e">
        <f>IF(ISERROR(BB1060),"",FV((1+'Retirement Calculator'!$B$58)^(1/12)-1,BA1060,-BB1060,,0))</f>
        <v>#N/A</v>
      </c>
      <c r="BD1060" s="47" t="e">
        <f>SUM($AJ$5:BB1060)</f>
        <v>#N/A</v>
      </c>
      <c r="BF1060" s="43" t="str">
        <f>IF(O1060="","",SUM($O$5:O1060))</f>
        <v/>
      </c>
      <c r="BH1060" s="43" t="str">
        <f t="shared" si="332"/>
        <v/>
      </c>
      <c r="BI1060" s="43" t="e">
        <f t="shared" si="333"/>
        <v>#N/A</v>
      </c>
      <c r="BJ1060" s="43" t="e">
        <f>IF(BJ1059&lt;'Retirement Calculator'!$B$68,BJ1059+1,NA())</f>
        <v>#N/A</v>
      </c>
      <c r="BM1060" s="43" t="str">
        <f t="shared" si="334"/>
        <v/>
      </c>
      <c r="BN1060" s="43" t="e">
        <f t="shared" si="335"/>
        <v>#N/A</v>
      </c>
      <c r="BO1060" s="43" t="e">
        <f>IF(BO1059&lt;'Retirement Calculator'!$B$68,BO1059+1,NA())</f>
        <v>#N/A</v>
      </c>
      <c r="BR1060" s="43" t="str">
        <f t="shared" si="336"/>
        <v/>
      </c>
      <c r="BS1060" s="43" t="e">
        <f t="shared" si="337"/>
        <v>#N/A</v>
      </c>
      <c r="BT1060" s="43" t="e">
        <f>IF(BT1059&lt;'Retirement Calculator'!$B$68,BT1059+1,NA())</f>
        <v>#N/A</v>
      </c>
      <c r="BW1060" s="43" t="str">
        <f t="shared" si="338"/>
        <v/>
      </c>
      <c r="BX1060" s="43" t="e">
        <f t="shared" si="339"/>
        <v>#N/A</v>
      </c>
      <c r="BY1060" s="43" t="e">
        <f>IF(BY1059&lt;'Retirement Calculator'!$B$68,BY1059+1,NA())</f>
        <v>#N/A</v>
      </c>
    </row>
    <row r="1061" spans="1:77">
      <c r="A1061" s="44"/>
      <c r="B1061" s="12" t="e">
        <f xml:space="preserve"> IF(ISERROR(F1061),NA(),AI1061)</f>
        <v>#N/A</v>
      </c>
      <c r="C1061" s="71"/>
      <c r="D1061" s="104"/>
      <c r="E1061" s="99"/>
      <c r="F1061" s="102" t="e">
        <f t="shared" si="323"/>
        <v>#N/A</v>
      </c>
      <c r="G1061" s="103" t="str">
        <f>IF(D1061="","",(D1061+G1060)*(1+((1+'Retirement Calculator'!$B$56)^(1/12)-1)))</f>
        <v/>
      </c>
      <c r="H1061" s="55" t="str">
        <f>IF(C1061="","",FV((1+'Retirement Calculator'!$B$56)^(1/12)-1,AI1061,-C1061,,0))</f>
        <v/>
      </c>
      <c r="I1061" s="71"/>
      <c r="J1061" s="99"/>
      <c r="K1061" s="99"/>
      <c r="L1061" s="102" t="e">
        <f t="shared" si="324"/>
        <v>#N/A</v>
      </c>
      <c r="M1061" s="12" t="str">
        <f>IF(I1061="","",FV((1+'Retirement Calculator'!$B$57)^(1/12)-1,AR1061,-I1061,,0))</f>
        <v/>
      </c>
      <c r="N1061" s="12" t="str">
        <f>IF(J1061="","",(J1061+N1060)*(1+((1+'Retirement Calculator'!$B$57)^(1/12)-1)))</f>
        <v/>
      </c>
      <c r="O1061" s="71"/>
      <c r="P1061" s="71"/>
      <c r="Q1061" s="99"/>
      <c r="R1061" s="69" t="e">
        <f t="shared" si="325"/>
        <v>#N/A</v>
      </c>
      <c r="S1061" s="12" t="str">
        <f>IF(O1061="","",FV((1+'Retirement Calculator'!$B$58)^(1/12)-1,BA1061,-O1061,,0))</f>
        <v/>
      </c>
      <c r="T1061" s="43" t="str">
        <f>IF(P1061="","",(P1061+T1060)*(1+((1+'Retirement Calculator'!$B$58)^(1/12)-1)))</f>
        <v/>
      </c>
      <c r="U1061" s="71"/>
      <c r="V1061" s="99"/>
      <c r="W1061" s="108" t="str">
        <f>IF(U1061="","",(U1061+W1060)*(1+((1+'Retirement Calculator'!$C$65)^(1/12)-1)))</f>
        <v/>
      </c>
      <c r="X1061" s="73">
        <f t="shared" si="320"/>
        <v>0</v>
      </c>
      <c r="Y1061" s="83" t="str">
        <f>IF(ISERROR(B1061),"",SUM($X$5:X1061))</f>
        <v/>
      </c>
      <c r="Z1061" s="73">
        <f t="shared" si="321"/>
        <v>0</v>
      </c>
      <c r="AA1061" s="83" t="str">
        <f>IF(ISERROR(B1061),"",IF(Z1061=0,NA(),SUM($Z$5:Z1061)))</f>
        <v/>
      </c>
      <c r="AB1061" s="83">
        <f t="shared" si="322"/>
        <v>0</v>
      </c>
      <c r="AC1061" s="83" t="str">
        <f>IF(ISERROR(B1061),"",IF(AB1061=0,NA(),SUM($AB$5:AB1061)))</f>
        <v/>
      </c>
      <c r="AD1061" s="68" t="str">
        <f>IF(ISERROR(AI1061),"",IF(AG1061=AG1060+1,AD1060*(1+'Retirement Calculator'!$B$6),AD1060))</f>
        <v/>
      </c>
      <c r="AE1061" s="135"/>
      <c r="AF1061" s="83" t="str">
        <f>IF(AE1061="","",NPER((1+'Retirement Calculator'!$B$15)/(1+'Retirement Calculator'!$B$14)-1,-12*AE1061,AA1061,,1))</f>
        <v/>
      </c>
      <c r="AG1061" s="129" t="str">
        <f t="shared" si="326"/>
        <v/>
      </c>
      <c r="AH1061" s="43" t="e">
        <f t="shared" si="327"/>
        <v>#N/A</v>
      </c>
      <c r="AI1061" s="43" t="e">
        <f>IF(AI1060&lt;'Retirement Calculator'!$B$68,AI1060+1,NA())</f>
        <v>#N/A</v>
      </c>
      <c r="AJ1061" s="47" t="str">
        <f>IF(ISERROR(AI1061),"",IF(AG1061=AG1060+1,AJ1060*(1+'Retirement Calculator'!$B$67),AJ1060))</f>
        <v/>
      </c>
      <c r="AK1061" s="43" t="e">
        <f>IF(ISERROR(AJ1061),"",FV((1+'Retirement Calculator'!$B$56)^(1/12)-1,AI1061,-AJ1061,,0))</f>
        <v>#N/A</v>
      </c>
      <c r="AL1061" s="47">
        <f>SUM($AJ$5:AJ1061)</f>
        <v>15743347.467671828</v>
      </c>
      <c r="AN1061" s="43" t="str">
        <f>IF(C1061="","",SUM($C$5:C1061))</f>
        <v/>
      </c>
      <c r="AP1061" s="43" t="str">
        <f t="shared" si="328"/>
        <v/>
      </c>
      <c r="AQ1061" s="43" t="e">
        <f t="shared" si="329"/>
        <v>#N/A</v>
      </c>
      <c r="AR1061" s="43" t="e">
        <f>IF(AR1060&lt;'Retirement Calculator'!$B$68,AR1060+1,NA())</f>
        <v>#N/A</v>
      </c>
      <c r="AS1061" s="45" t="str">
        <f>IF(ISERROR(AR1061),"",IF(AP1061=AP1060+1,AS1060*(1+'Retirement Calculator'!$B$67),AS1060))</f>
        <v/>
      </c>
      <c r="AT1061" s="43" t="e">
        <f>IF(ISERROR(AS1061),"",FV((1+'Retirement Calculator'!$B$57)^(1/12)-1,AR1061,-AS1061,,0))</f>
        <v>#N/A</v>
      </c>
      <c r="AU1061" s="47" t="e">
        <f>SUM($AJ$5:AS1061)</f>
        <v>#N/A</v>
      </c>
      <c r="AW1061" s="43" t="str">
        <f>IF(I1061="","",SUM($I$5:I1061))</f>
        <v/>
      </c>
      <c r="AY1061" s="43" t="str">
        <f t="shared" si="330"/>
        <v/>
      </c>
      <c r="AZ1061" s="43" t="e">
        <f t="shared" si="331"/>
        <v>#N/A</v>
      </c>
      <c r="BA1061" s="43" t="e">
        <f>IF(BA1060&lt;'Retirement Calculator'!$B$68,BA1060+1,NA())</f>
        <v>#N/A</v>
      </c>
      <c r="BB1061" s="45" t="str">
        <f>IF(ISERROR(BA1061),"",IF(AY1061=AY1060+1,BB1060*(1+'Retirement Calculator'!$B$67),BB1060))</f>
        <v/>
      </c>
      <c r="BC1061" s="43" t="e">
        <f>IF(ISERROR(BB1061),"",FV((1+'Retirement Calculator'!$B$58)^(1/12)-1,BA1061,-BB1061,,0))</f>
        <v>#N/A</v>
      </c>
      <c r="BD1061" s="47" t="e">
        <f>SUM($AJ$5:BB1061)</f>
        <v>#N/A</v>
      </c>
      <c r="BF1061" s="43" t="str">
        <f>IF(O1061="","",SUM($O$5:O1061))</f>
        <v/>
      </c>
      <c r="BH1061" s="43" t="str">
        <f t="shared" si="332"/>
        <v/>
      </c>
      <c r="BI1061" s="43" t="e">
        <f t="shared" si="333"/>
        <v>#N/A</v>
      </c>
      <c r="BJ1061" s="43" t="e">
        <f>IF(BJ1060&lt;'Retirement Calculator'!$B$68,BJ1060+1,NA())</f>
        <v>#N/A</v>
      </c>
      <c r="BM1061" s="43" t="str">
        <f t="shared" si="334"/>
        <v/>
      </c>
      <c r="BN1061" s="43" t="e">
        <f t="shared" si="335"/>
        <v>#N/A</v>
      </c>
      <c r="BO1061" s="43" t="e">
        <f>IF(BO1060&lt;'Retirement Calculator'!$B$68,BO1060+1,NA())</f>
        <v>#N/A</v>
      </c>
      <c r="BR1061" s="43" t="str">
        <f t="shared" si="336"/>
        <v/>
      </c>
      <c r="BS1061" s="43" t="e">
        <f t="shared" si="337"/>
        <v>#N/A</v>
      </c>
      <c r="BT1061" s="43" t="e">
        <f>IF(BT1060&lt;'Retirement Calculator'!$B$68,BT1060+1,NA())</f>
        <v>#N/A</v>
      </c>
      <c r="BW1061" s="43" t="str">
        <f t="shared" si="338"/>
        <v/>
      </c>
      <c r="BX1061" s="43" t="e">
        <f t="shared" si="339"/>
        <v>#N/A</v>
      </c>
      <c r="BY1061" s="43" t="e">
        <f>IF(BY1060&lt;'Retirement Calculator'!$B$68,BY1060+1,NA())</f>
        <v>#N/A</v>
      </c>
    </row>
    <row r="1062" spans="1:77">
      <c r="A1062" s="44"/>
      <c r="B1062" s="12" t="e">
        <f xml:space="preserve"> IF(ISERROR(F1062),NA(),AI1062)</f>
        <v>#N/A</v>
      </c>
      <c r="C1062" s="71"/>
      <c r="D1062" s="104"/>
      <c r="E1062" s="99"/>
      <c r="F1062" s="102" t="e">
        <f t="shared" si="323"/>
        <v>#N/A</v>
      </c>
      <c r="G1062" s="103" t="str">
        <f>IF(D1062="","",(D1062+G1061)*(1+((1+'Retirement Calculator'!$B$56)^(1/12)-1)))</f>
        <v/>
      </c>
      <c r="H1062" s="55" t="str">
        <f>IF(C1062="","",FV((1+'Retirement Calculator'!$B$56)^(1/12)-1,AI1062,-C1062,,0))</f>
        <v/>
      </c>
      <c r="I1062" s="71"/>
      <c r="J1062" s="99"/>
      <c r="K1062" s="99"/>
      <c r="L1062" s="102" t="e">
        <f t="shared" si="324"/>
        <v>#N/A</v>
      </c>
      <c r="M1062" s="12" t="str">
        <f>IF(I1062="","",FV((1+'Retirement Calculator'!$B$57)^(1/12)-1,AR1062,-I1062,,0))</f>
        <v/>
      </c>
      <c r="N1062" s="12" t="str">
        <f>IF(J1062="","",(J1062+N1061)*(1+((1+'Retirement Calculator'!$B$57)^(1/12)-1)))</f>
        <v/>
      </c>
      <c r="O1062" s="71"/>
      <c r="P1062" s="71"/>
      <c r="Q1062" s="99"/>
      <c r="R1062" s="69" t="e">
        <f t="shared" si="325"/>
        <v>#N/A</v>
      </c>
      <c r="S1062" s="12" t="str">
        <f>IF(O1062="","",FV((1+'Retirement Calculator'!$B$58)^(1/12)-1,BA1062,-O1062,,0))</f>
        <v/>
      </c>
      <c r="T1062" s="43" t="str">
        <f>IF(P1062="","",(P1062+T1061)*(1+((1+'Retirement Calculator'!$B$58)^(1/12)-1)))</f>
        <v/>
      </c>
      <c r="U1062" s="71"/>
      <c r="V1062" s="99"/>
      <c r="W1062" s="108" t="str">
        <f>IF(U1062="","",(U1062+W1061)*(1+((1+'Retirement Calculator'!$C$65)^(1/12)-1)))</f>
        <v/>
      </c>
      <c r="X1062" s="73">
        <f t="shared" si="320"/>
        <v>0</v>
      </c>
      <c r="Y1062" s="83" t="str">
        <f>IF(ISERROR(B1062),"",SUM($X$5:X1062))</f>
        <v/>
      </c>
      <c r="Z1062" s="73">
        <f t="shared" si="321"/>
        <v>0</v>
      </c>
      <c r="AA1062" s="83" t="str">
        <f>IF(ISERROR(B1062),"",IF(Z1062=0,NA(),SUM($Z$5:Z1062)))</f>
        <v/>
      </c>
      <c r="AB1062" s="83">
        <f t="shared" si="322"/>
        <v>0</v>
      </c>
      <c r="AC1062" s="83" t="str">
        <f>IF(ISERROR(B1062),"",IF(AB1062=0,NA(),SUM($AB$5:AB1062)))</f>
        <v/>
      </c>
      <c r="AD1062" s="68" t="str">
        <f>IF(ISERROR(AI1062),"",IF(AG1062=AG1061+1,AD1061*(1+'Retirement Calculator'!$B$6),AD1061))</f>
        <v/>
      </c>
      <c r="AE1062" s="135"/>
      <c r="AF1062" s="83" t="str">
        <f>IF(AE1062="","",NPER((1+'Retirement Calculator'!$B$15)/(1+'Retirement Calculator'!$B$14)-1,-12*AE1062,AA1062,,1))</f>
        <v/>
      </c>
      <c r="AG1062" s="129" t="str">
        <f t="shared" si="326"/>
        <v/>
      </c>
      <c r="AH1062" s="43" t="e">
        <f t="shared" si="327"/>
        <v>#N/A</v>
      </c>
      <c r="AI1062" s="43" t="e">
        <f>IF(AI1061&lt;'Retirement Calculator'!$B$68,AI1061+1,NA())</f>
        <v>#N/A</v>
      </c>
      <c r="AJ1062" s="47" t="str">
        <f>IF(ISERROR(AI1062),"",IF(AG1062=AG1061+1,AJ1061*(1+'Retirement Calculator'!$B$67),AJ1061))</f>
        <v/>
      </c>
      <c r="AK1062" s="43" t="e">
        <f>IF(ISERROR(AJ1062),"",FV((1+'Retirement Calculator'!$B$56)^(1/12)-1,AI1062,-AJ1062,,0))</f>
        <v>#N/A</v>
      </c>
      <c r="AL1062" s="47">
        <f>SUM($AJ$5:AJ1062)</f>
        <v>15743347.467671828</v>
      </c>
      <c r="AN1062" s="43" t="str">
        <f>IF(C1062="","",SUM($C$5:C1062))</f>
        <v/>
      </c>
      <c r="AP1062" s="43" t="str">
        <f t="shared" si="328"/>
        <v/>
      </c>
      <c r="AQ1062" s="43" t="e">
        <f t="shared" si="329"/>
        <v>#N/A</v>
      </c>
      <c r="AR1062" s="43" t="e">
        <f>IF(AR1061&lt;'Retirement Calculator'!$B$68,AR1061+1,NA())</f>
        <v>#N/A</v>
      </c>
      <c r="AS1062" s="45" t="str">
        <f>IF(ISERROR(AR1062),"",IF(AP1062=AP1061+1,AS1061*(1+'Retirement Calculator'!$B$67),AS1061))</f>
        <v/>
      </c>
      <c r="AT1062" s="43" t="e">
        <f>IF(ISERROR(AS1062),"",FV((1+'Retirement Calculator'!$B$57)^(1/12)-1,AR1062,-AS1062,,0))</f>
        <v>#N/A</v>
      </c>
      <c r="AU1062" s="47" t="e">
        <f>SUM($AJ$5:AS1062)</f>
        <v>#N/A</v>
      </c>
      <c r="AW1062" s="43" t="str">
        <f>IF(I1062="","",SUM($I$5:I1062))</f>
        <v/>
      </c>
      <c r="AY1062" s="43" t="str">
        <f t="shared" si="330"/>
        <v/>
      </c>
      <c r="AZ1062" s="43" t="e">
        <f t="shared" si="331"/>
        <v>#N/A</v>
      </c>
      <c r="BA1062" s="43" t="e">
        <f>IF(BA1061&lt;'Retirement Calculator'!$B$68,BA1061+1,NA())</f>
        <v>#N/A</v>
      </c>
      <c r="BB1062" s="45" t="str">
        <f>IF(ISERROR(BA1062),"",IF(AY1062=AY1061+1,BB1061*(1+'Retirement Calculator'!$B$67),BB1061))</f>
        <v/>
      </c>
      <c r="BC1062" s="43" t="e">
        <f>IF(ISERROR(BB1062),"",FV((1+'Retirement Calculator'!$B$58)^(1/12)-1,BA1062,-BB1062,,0))</f>
        <v>#N/A</v>
      </c>
      <c r="BD1062" s="47" t="e">
        <f>SUM($AJ$5:BB1062)</f>
        <v>#N/A</v>
      </c>
      <c r="BF1062" s="43" t="str">
        <f>IF(O1062="","",SUM($O$5:O1062))</f>
        <v/>
      </c>
      <c r="BH1062" s="43" t="str">
        <f t="shared" si="332"/>
        <v/>
      </c>
      <c r="BI1062" s="43" t="e">
        <f t="shared" si="333"/>
        <v>#N/A</v>
      </c>
      <c r="BJ1062" s="43" t="e">
        <f>IF(BJ1061&lt;'Retirement Calculator'!$B$68,BJ1061+1,NA())</f>
        <v>#N/A</v>
      </c>
      <c r="BM1062" s="43" t="str">
        <f t="shared" si="334"/>
        <v/>
      </c>
      <c r="BN1062" s="43" t="e">
        <f t="shared" si="335"/>
        <v>#N/A</v>
      </c>
      <c r="BO1062" s="43" t="e">
        <f>IF(BO1061&lt;'Retirement Calculator'!$B$68,BO1061+1,NA())</f>
        <v>#N/A</v>
      </c>
      <c r="BR1062" s="43" t="str">
        <f t="shared" si="336"/>
        <v/>
      </c>
      <c r="BS1062" s="43" t="e">
        <f t="shared" si="337"/>
        <v>#N/A</v>
      </c>
      <c r="BT1062" s="43" t="e">
        <f>IF(BT1061&lt;'Retirement Calculator'!$B$68,BT1061+1,NA())</f>
        <v>#N/A</v>
      </c>
      <c r="BW1062" s="43" t="str">
        <f t="shared" si="338"/>
        <v/>
      </c>
      <c r="BX1062" s="43" t="e">
        <f t="shared" si="339"/>
        <v>#N/A</v>
      </c>
      <c r="BY1062" s="43" t="e">
        <f>IF(BY1061&lt;'Retirement Calculator'!$B$68,BY1061+1,NA())</f>
        <v>#N/A</v>
      </c>
    </row>
    <row r="1063" spans="1:77">
      <c r="A1063" s="44"/>
      <c r="B1063" s="12" t="e">
        <f xml:space="preserve"> IF(ISERROR(F1063),NA(),AI1063)</f>
        <v>#N/A</v>
      </c>
      <c r="C1063" s="71"/>
      <c r="D1063" s="104"/>
      <c r="E1063" s="99"/>
      <c r="F1063" s="102" t="e">
        <f t="shared" si="323"/>
        <v>#N/A</v>
      </c>
      <c r="G1063" s="103" t="str">
        <f>IF(D1063="","",(D1063+G1062)*(1+((1+'Retirement Calculator'!$B$56)^(1/12)-1)))</f>
        <v/>
      </c>
      <c r="H1063" s="55" t="str">
        <f>IF(C1063="","",FV((1+'Retirement Calculator'!$B$56)^(1/12)-1,AI1063,-C1063,,0))</f>
        <v/>
      </c>
      <c r="I1063" s="71"/>
      <c r="J1063" s="99"/>
      <c r="K1063" s="99"/>
      <c r="L1063" s="102" t="e">
        <f t="shared" si="324"/>
        <v>#N/A</v>
      </c>
      <c r="M1063" s="12" t="str">
        <f>IF(I1063="","",FV((1+'Retirement Calculator'!$B$57)^(1/12)-1,AR1063,-I1063,,0))</f>
        <v/>
      </c>
      <c r="N1063" s="12" t="str">
        <f>IF(J1063="","",(J1063+N1062)*(1+((1+'Retirement Calculator'!$B$57)^(1/12)-1)))</f>
        <v/>
      </c>
      <c r="O1063" s="71"/>
      <c r="P1063" s="71"/>
      <c r="Q1063" s="99"/>
      <c r="R1063" s="69" t="e">
        <f t="shared" si="325"/>
        <v>#N/A</v>
      </c>
      <c r="S1063" s="12" t="str">
        <f>IF(O1063="","",FV((1+'Retirement Calculator'!$B$58)^(1/12)-1,BA1063,-O1063,,0))</f>
        <v/>
      </c>
      <c r="T1063" s="43" t="str">
        <f>IF(P1063="","",(P1063+T1062)*(1+((1+'Retirement Calculator'!$B$58)^(1/12)-1)))</f>
        <v/>
      </c>
      <c r="U1063" s="71"/>
      <c r="V1063" s="99"/>
      <c r="W1063" s="108" t="str">
        <f>IF(U1063="","",(U1063+W1062)*(1+((1+'Retirement Calculator'!$C$65)^(1/12)-1)))</f>
        <v/>
      </c>
      <c r="X1063" s="73">
        <f t="shared" si="320"/>
        <v>0</v>
      </c>
      <c r="Y1063" s="83" t="str">
        <f>IF(ISERROR(B1063),"",SUM($X$5:X1063))</f>
        <v/>
      </c>
      <c r="Z1063" s="73">
        <f t="shared" si="321"/>
        <v>0</v>
      </c>
      <c r="AA1063" s="83" t="str">
        <f>IF(ISERROR(B1063),"",IF(Z1063=0,NA(),SUM($Z$5:Z1063)))</f>
        <v/>
      </c>
      <c r="AB1063" s="83">
        <f t="shared" si="322"/>
        <v>0</v>
      </c>
      <c r="AC1063" s="83" t="str">
        <f>IF(ISERROR(B1063),"",IF(AB1063=0,NA(),SUM($AB$5:AB1063)))</f>
        <v/>
      </c>
      <c r="AD1063" s="68" t="str">
        <f>IF(ISERROR(AI1063),"",IF(AG1063=AG1062+1,AD1062*(1+'Retirement Calculator'!$B$6),AD1062))</f>
        <v/>
      </c>
      <c r="AE1063" s="135"/>
      <c r="AF1063" s="83" t="str">
        <f>IF(AE1063="","",NPER((1+'Retirement Calculator'!$B$15)/(1+'Retirement Calculator'!$B$14)-1,-12*AE1063,AA1063,,1))</f>
        <v/>
      </c>
      <c r="AG1063" s="129" t="str">
        <f t="shared" si="326"/>
        <v/>
      </c>
      <c r="AH1063" s="43" t="e">
        <f t="shared" si="327"/>
        <v>#N/A</v>
      </c>
      <c r="AI1063" s="43" t="e">
        <f>IF(AI1062&lt;'Retirement Calculator'!$B$68,AI1062+1,NA())</f>
        <v>#N/A</v>
      </c>
      <c r="AJ1063" s="47" t="str">
        <f>IF(ISERROR(AI1063),"",IF(AG1063=AG1062+1,AJ1062*(1+'Retirement Calculator'!$B$67),AJ1062))</f>
        <v/>
      </c>
      <c r="AK1063" s="43" t="e">
        <f>IF(ISERROR(AJ1063),"",FV((1+'Retirement Calculator'!$B$56)^(1/12)-1,AI1063,-AJ1063,,0))</f>
        <v>#N/A</v>
      </c>
      <c r="AL1063" s="47">
        <f>SUM($AJ$5:AJ1063)</f>
        <v>15743347.467671828</v>
      </c>
      <c r="AN1063" s="43" t="str">
        <f>IF(C1063="","",SUM($C$5:C1063))</f>
        <v/>
      </c>
      <c r="AP1063" s="43" t="str">
        <f t="shared" si="328"/>
        <v/>
      </c>
      <c r="AQ1063" s="43" t="e">
        <f t="shared" si="329"/>
        <v>#N/A</v>
      </c>
      <c r="AR1063" s="43" t="e">
        <f>IF(AR1062&lt;'Retirement Calculator'!$B$68,AR1062+1,NA())</f>
        <v>#N/A</v>
      </c>
      <c r="AS1063" s="45" t="str">
        <f>IF(ISERROR(AR1063),"",IF(AP1063=AP1062+1,AS1062*(1+'Retirement Calculator'!$B$67),AS1062))</f>
        <v/>
      </c>
      <c r="AT1063" s="43" t="e">
        <f>IF(ISERROR(AS1063),"",FV((1+'Retirement Calculator'!$B$57)^(1/12)-1,AR1063,-AS1063,,0))</f>
        <v>#N/A</v>
      </c>
      <c r="AU1063" s="47" t="e">
        <f>SUM($AJ$5:AS1063)</f>
        <v>#N/A</v>
      </c>
      <c r="AW1063" s="43" t="str">
        <f>IF(I1063="","",SUM($I$5:I1063))</f>
        <v/>
      </c>
      <c r="AY1063" s="43" t="str">
        <f t="shared" si="330"/>
        <v/>
      </c>
      <c r="AZ1063" s="43" t="e">
        <f t="shared" si="331"/>
        <v>#N/A</v>
      </c>
      <c r="BA1063" s="43" t="e">
        <f>IF(BA1062&lt;'Retirement Calculator'!$B$68,BA1062+1,NA())</f>
        <v>#N/A</v>
      </c>
      <c r="BB1063" s="45" t="str">
        <f>IF(ISERROR(BA1063),"",IF(AY1063=AY1062+1,BB1062*(1+'Retirement Calculator'!$B$67),BB1062))</f>
        <v/>
      </c>
      <c r="BC1063" s="43" t="e">
        <f>IF(ISERROR(BB1063),"",FV((1+'Retirement Calculator'!$B$58)^(1/12)-1,BA1063,-BB1063,,0))</f>
        <v>#N/A</v>
      </c>
      <c r="BD1063" s="47" t="e">
        <f>SUM($AJ$5:BB1063)</f>
        <v>#N/A</v>
      </c>
      <c r="BF1063" s="43" t="str">
        <f>IF(O1063="","",SUM($O$5:O1063))</f>
        <v/>
      </c>
      <c r="BH1063" s="43" t="str">
        <f t="shared" si="332"/>
        <v/>
      </c>
      <c r="BI1063" s="43" t="e">
        <f t="shared" si="333"/>
        <v>#N/A</v>
      </c>
      <c r="BJ1063" s="43" t="e">
        <f>IF(BJ1062&lt;'Retirement Calculator'!$B$68,BJ1062+1,NA())</f>
        <v>#N/A</v>
      </c>
      <c r="BM1063" s="43" t="str">
        <f t="shared" si="334"/>
        <v/>
      </c>
      <c r="BN1063" s="43" t="e">
        <f t="shared" si="335"/>
        <v>#N/A</v>
      </c>
      <c r="BO1063" s="43" t="e">
        <f>IF(BO1062&lt;'Retirement Calculator'!$B$68,BO1062+1,NA())</f>
        <v>#N/A</v>
      </c>
      <c r="BR1063" s="43" t="str">
        <f t="shared" si="336"/>
        <v/>
      </c>
      <c r="BS1063" s="43" t="e">
        <f t="shared" si="337"/>
        <v>#N/A</v>
      </c>
      <c r="BT1063" s="43" t="e">
        <f>IF(BT1062&lt;'Retirement Calculator'!$B$68,BT1062+1,NA())</f>
        <v>#N/A</v>
      </c>
      <c r="BW1063" s="43" t="str">
        <f t="shared" si="338"/>
        <v/>
      </c>
      <c r="BX1063" s="43" t="e">
        <f t="shared" si="339"/>
        <v>#N/A</v>
      </c>
      <c r="BY1063" s="43" t="e">
        <f>IF(BY1062&lt;'Retirement Calculator'!$B$68,BY1062+1,NA())</f>
        <v>#N/A</v>
      </c>
    </row>
    <row r="1064" spans="1:77">
      <c r="A1064" s="44"/>
      <c r="B1064" s="12" t="e">
        <f xml:space="preserve"> IF(ISERROR(F1064),NA(),AI1064)</f>
        <v>#N/A</v>
      </c>
      <c r="C1064" s="71"/>
      <c r="D1064" s="104"/>
      <c r="E1064" s="99"/>
      <c r="F1064" s="102" t="e">
        <f t="shared" si="323"/>
        <v>#N/A</v>
      </c>
      <c r="G1064" s="103" t="str">
        <f>IF(D1064="","",(D1064+G1063)*(1+((1+'Retirement Calculator'!$B$56)^(1/12)-1)))</f>
        <v/>
      </c>
      <c r="H1064" s="55" t="str">
        <f>IF(C1064="","",FV((1+'Retirement Calculator'!$B$56)^(1/12)-1,AI1064,-C1064,,0))</f>
        <v/>
      </c>
      <c r="I1064" s="71"/>
      <c r="J1064" s="99"/>
      <c r="K1064" s="99"/>
      <c r="L1064" s="102" t="e">
        <f t="shared" si="324"/>
        <v>#N/A</v>
      </c>
      <c r="M1064" s="12" t="str">
        <f>IF(I1064="","",FV((1+'Retirement Calculator'!$B$57)^(1/12)-1,AR1064,-I1064,,0))</f>
        <v/>
      </c>
      <c r="N1064" s="12" t="str">
        <f>IF(J1064="","",(J1064+N1063)*(1+((1+'Retirement Calculator'!$B$57)^(1/12)-1)))</f>
        <v/>
      </c>
      <c r="O1064" s="71"/>
      <c r="P1064" s="71"/>
      <c r="Q1064" s="99"/>
      <c r="R1064" s="69" t="e">
        <f t="shared" si="325"/>
        <v>#N/A</v>
      </c>
      <c r="S1064" s="12" t="str">
        <f>IF(O1064="","",FV((1+'Retirement Calculator'!$B$58)^(1/12)-1,BA1064,-O1064,,0))</f>
        <v/>
      </c>
      <c r="T1064" s="43" t="str">
        <f>IF(P1064="","",(P1064+T1063)*(1+((1+'Retirement Calculator'!$B$58)^(1/12)-1)))</f>
        <v/>
      </c>
      <c r="U1064" s="71"/>
      <c r="V1064" s="99"/>
      <c r="W1064" s="108" t="str">
        <f>IF(U1064="","",(U1064+W1063)*(1+((1+'Retirement Calculator'!$C$65)^(1/12)-1)))</f>
        <v/>
      </c>
      <c r="X1064" s="73">
        <f t="shared" si="320"/>
        <v>0</v>
      </c>
      <c r="Y1064" s="83" t="str">
        <f>IF(ISERROR(B1064),"",SUM($X$5:X1064))</f>
        <v/>
      </c>
      <c r="Z1064" s="73">
        <f t="shared" si="321"/>
        <v>0</v>
      </c>
      <c r="AA1064" s="83" t="str">
        <f>IF(ISERROR(B1064),"",IF(Z1064=0,NA(),SUM($Z$5:Z1064)))</f>
        <v/>
      </c>
      <c r="AB1064" s="83">
        <f t="shared" si="322"/>
        <v>0</v>
      </c>
      <c r="AC1064" s="83" t="str">
        <f>IF(ISERROR(B1064),"",IF(AB1064=0,NA(),SUM($AB$5:AB1064)))</f>
        <v/>
      </c>
      <c r="AD1064" s="68" t="str">
        <f>IF(ISERROR(AI1064),"",IF(AG1064=AG1063+1,AD1063*(1+'Retirement Calculator'!$B$6),AD1063))</f>
        <v/>
      </c>
      <c r="AE1064" s="135"/>
      <c r="AF1064" s="83" t="str">
        <f>IF(AE1064="","",NPER((1+'Retirement Calculator'!$B$15)/(1+'Retirement Calculator'!$B$14)-1,-12*AE1064,AA1064,,1))</f>
        <v/>
      </c>
      <c r="AG1064" s="129" t="str">
        <f t="shared" si="326"/>
        <v/>
      </c>
      <c r="AH1064" s="43" t="e">
        <f t="shared" si="327"/>
        <v>#N/A</v>
      </c>
      <c r="AI1064" s="43" t="e">
        <f>IF(AI1063&lt;'Retirement Calculator'!$B$68,AI1063+1,NA())</f>
        <v>#N/A</v>
      </c>
      <c r="AJ1064" s="47" t="str">
        <f>IF(ISERROR(AI1064),"",IF(AG1064=AG1063+1,AJ1063*(1+'Retirement Calculator'!$B$67),AJ1063))</f>
        <v/>
      </c>
      <c r="AK1064" s="43" t="e">
        <f>IF(ISERROR(AJ1064),"",FV((1+'Retirement Calculator'!$B$56)^(1/12)-1,AI1064,-AJ1064,,0))</f>
        <v>#N/A</v>
      </c>
      <c r="AL1064" s="47">
        <f>SUM($AJ$5:AJ1064)</f>
        <v>15743347.467671828</v>
      </c>
      <c r="AN1064" s="43" t="str">
        <f>IF(C1064="","",SUM($C$5:C1064))</f>
        <v/>
      </c>
      <c r="AP1064" s="43" t="str">
        <f t="shared" si="328"/>
        <v/>
      </c>
      <c r="AQ1064" s="43" t="e">
        <f t="shared" si="329"/>
        <v>#N/A</v>
      </c>
      <c r="AR1064" s="43" t="e">
        <f>IF(AR1063&lt;'Retirement Calculator'!$B$68,AR1063+1,NA())</f>
        <v>#N/A</v>
      </c>
      <c r="AS1064" s="45" t="str">
        <f>IF(ISERROR(AR1064),"",IF(AP1064=AP1063+1,AS1063*(1+'Retirement Calculator'!$B$67),AS1063))</f>
        <v/>
      </c>
      <c r="AT1064" s="43" t="e">
        <f>IF(ISERROR(AS1064),"",FV((1+'Retirement Calculator'!$B$57)^(1/12)-1,AR1064,-AS1064,,0))</f>
        <v>#N/A</v>
      </c>
      <c r="AU1064" s="47" t="e">
        <f>SUM($AJ$5:AS1064)</f>
        <v>#N/A</v>
      </c>
      <c r="AW1064" s="43" t="str">
        <f>IF(I1064="","",SUM($I$5:I1064))</f>
        <v/>
      </c>
      <c r="AY1064" s="43" t="str">
        <f t="shared" si="330"/>
        <v/>
      </c>
      <c r="AZ1064" s="43" t="e">
        <f t="shared" si="331"/>
        <v>#N/A</v>
      </c>
      <c r="BA1064" s="43" t="e">
        <f>IF(BA1063&lt;'Retirement Calculator'!$B$68,BA1063+1,NA())</f>
        <v>#N/A</v>
      </c>
      <c r="BB1064" s="45" t="str">
        <f>IF(ISERROR(BA1064),"",IF(AY1064=AY1063+1,BB1063*(1+'Retirement Calculator'!$B$67),BB1063))</f>
        <v/>
      </c>
      <c r="BC1064" s="43" t="e">
        <f>IF(ISERROR(BB1064),"",FV((1+'Retirement Calculator'!$B$58)^(1/12)-1,BA1064,-BB1064,,0))</f>
        <v>#N/A</v>
      </c>
      <c r="BD1064" s="47" t="e">
        <f>SUM($AJ$5:BB1064)</f>
        <v>#N/A</v>
      </c>
      <c r="BF1064" s="43" t="str">
        <f>IF(O1064="","",SUM($O$5:O1064))</f>
        <v/>
      </c>
      <c r="BH1064" s="43" t="str">
        <f t="shared" si="332"/>
        <v/>
      </c>
      <c r="BI1064" s="43" t="e">
        <f t="shared" si="333"/>
        <v>#N/A</v>
      </c>
      <c r="BJ1064" s="43" t="e">
        <f>IF(BJ1063&lt;'Retirement Calculator'!$B$68,BJ1063+1,NA())</f>
        <v>#N/A</v>
      </c>
      <c r="BM1064" s="43" t="str">
        <f t="shared" si="334"/>
        <v/>
      </c>
      <c r="BN1064" s="43" t="e">
        <f t="shared" si="335"/>
        <v>#N/A</v>
      </c>
      <c r="BO1064" s="43" t="e">
        <f>IF(BO1063&lt;'Retirement Calculator'!$B$68,BO1063+1,NA())</f>
        <v>#N/A</v>
      </c>
      <c r="BR1064" s="43" t="str">
        <f t="shared" si="336"/>
        <v/>
      </c>
      <c r="BS1064" s="43" t="e">
        <f t="shared" si="337"/>
        <v>#N/A</v>
      </c>
      <c r="BT1064" s="43" t="e">
        <f>IF(BT1063&lt;'Retirement Calculator'!$B$68,BT1063+1,NA())</f>
        <v>#N/A</v>
      </c>
      <c r="BW1064" s="43" t="str">
        <f t="shared" si="338"/>
        <v/>
      </c>
      <c r="BX1064" s="43" t="e">
        <f t="shared" si="339"/>
        <v>#N/A</v>
      </c>
      <c r="BY1064" s="43" t="e">
        <f>IF(BY1063&lt;'Retirement Calculator'!$B$68,BY1063+1,NA())</f>
        <v>#N/A</v>
      </c>
    </row>
    <row r="1065" spans="1:77">
      <c r="A1065" s="44"/>
      <c r="B1065" s="12" t="e">
        <f xml:space="preserve"> IF(ISERROR(F1065),NA(),AI1065)</f>
        <v>#N/A</v>
      </c>
      <c r="C1065" s="71"/>
      <c r="D1065" s="104"/>
      <c r="E1065" s="99"/>
      <c r="F1065" s="102" t="e">
        <f t="shared" si="323"/>
        <v>#N/A</v>
      </c>
      <c r="G1065" s="103" t="str">
        <f>IF(D1065="","",(D1065+G1064)*(1+((1+'Retirement Calculator'!$B$56)^(1/12)-1)))</f>
        <v/>
      </c>
      <c r="H1065" s="55" t="str">
        <f>IF(C1065="","",FV((1+'Retirement Calculator'!$B$56)^(1/12)-1,AI1065,-C1065,,0))</f>
        <v/>
      </c>
      <c r="I1065" s="71"/>
      <c r="J1065" s="99"/>
      <c r="K1065" s="99"/>
      <c r="L1065" s="102" t="e">
        <f t="shared" si="324"/>
        <v>#N/A</v>
      </c>
      <c r="M1065" s="12" t="str">
        <f>IF(I1065="","",FV((1+'Retirement Calculator'!$B$57)^(1/12)-1,AR1065,-I1065,,0))</f>
        <v/>
      </c>
      <c r="N1065" s="12" t="str">
        <f>IF(J1065="","",(J1065+N1064)*(1+((1+'Retirement Calculator'!$B$57)^(1/12)-1)))</f>
        <v/>
      </c>
      <c r="O1065" s="71"/>
      <c r="P1065" s="71"/>
      <c r="Q1065" s="99"/>
      <c r="R1065" s="69" t="e">
        <f t="shared" si="325"/>
        <v>#N/A</v>
      </c>
      <c r="S1065" s="12" t="str">
        <f>IF(O1065="","",FV((1+'Retirement Calculator'!$B$58)^(1/12)-1,BA1065,-O1065,,0))</f>
        <v/>
      </c>
      <c r="T1065" s="43" t="str">
        <f>IF(P1065="","",(P1065+T1064)*(1+((1+'Retirement Calculator'!$B$58)^(1/12)-1)))</f>
        <v/>
      </c>
      <c r="U1065" s="71"/>
      <c r="V1065" s="99"/>
      <c r="W1065" s="108" t="str">
        <f>IF(U1065="","",(U1065+W1064)*(1+((1+'Retirement Calculator'!$C$65)^(1/12)-1)))</f>
        <v/>
      </c>
      <c r="X1065" s="73">
        <f t="shared" si="320"/>
        <v>0</v>
      </c>
      <c r="Y1065" s="83" t="str">
        <f>IF(ISERROR(B1065),"",SUM($X$5:X1065))</f>
        <v/>
      </c>
      <c r="Z1065" s="73">
        <f t="shared" si="321"/>
        <v>0</v>
      </c>
      <c r="AA1065" s="83" t="str">
        <f>IF(ISERROR(B1065),"",IF(Z1065=0,NA(),SUM($Z$5:Z1065)))</f>
        <v/>
      </c>
      <c r="AB1065" s="83">
        <f t="shared" si="322"/>
        <v>0</v>
      </c>
      <c r="AC1065" s="83" t="str">
        <f>IF(ISERROR(B1065),"",IF(AB1065=0,NA(),SUM($AB$5:AB1065)))</f>
        <v/>
      </c>
      <c r="AD1065" s="68" t="str">
        <f>IF(ISERROR(AI1065),"",IF(AG1065=AG1064+1,AD1064*(1+'Retirement Calculator'!$B$6),AD1064))</f>
        <v/>
      </c>
      <c r="AE1065" s="135"/>
      <c r="AF1065" s="83" t="str">
        <f>IF(AE1065="","",NPER((1+'Retirement Calculator'!$B$15)/(1+'Retirement Calculator'!$B$14)-1,-12*AE1065,AA1065,,1))</f>
        <v/>
      </c>
      <c r="AG1065" s="129" t="str">
        <f t="shared" si="326"/>
        <v/>
      </c>
      <c r="AH1065" s="43" t="e">
        <f t="shared" si="327"/>
        <v>#N/A</v>
      </c>
      <c r="AI1065" s="43" t="e">
        <f>IF(AI1064&lt;'Retirement Calculator'!$B$68,AI1064+1,NA())</f>
        <v>#N/A</v>
      </c>
      <c r="AJ1065" s="47" t="str">
        <f>IF(ISERROR(AI1065),"",IF(AG1065=AG1064+1,AJ1064*(1+'Retirement Calculator'!$B$67),AJ1064))</f>
        <v/>
      </c>
      <c r="AK1065" s="43" t="e">
        <f>IF(ISERROR(AJ1065),"",FV((1+'Retirement Calculator'!$B$56)^(1/12)-1,AI1065,-AJ1065,,0))</f>
        <v>#N/A</v>
      </c>
      <c r="AL1065" s="47">
        <f>SUM($AJ$5:AJ1065)</f>
        <v>15743347.467671828</v>
      </c>
      <c r="AN1065" s="43" t="str">
        <f>IF(C1065="","",SUM($C$5:C1065))</f>
        <v/>
      </c>
      <c r="AP1065" s="43" t="str">
        <f t="shared" si="328"/>
        <v/>
      </c>
      <c r="AQ1065" s="43" t="e">
        <f t="shared" si="329"/>
        <v>#N/A</v>
      </c>
      <c r="AR1065" s="43" t="e">
        <f>IF(AR1064&lt;'Retirement Calculator'!$B$68,AR1064+1,NA())</f>
        <v>#N/A</v>
      </c>
      <c r="AS1065" s="45" t="str">
        <f>IF(ISERROR(AR1065),"",IF(AP1065=AP1064+1,AS1064*(1+'Retirement Calculator'!$B$67),AS1064))</f>
        <v/>
      </c>
      <c r="AT1065" s="43" t="e">
        <f>IF(ISERROR(AS1065),"",FV((1+'Retirement Calculator'!$B$57)^(1/12)-1,AR1065,-AS1065,,0))</f>
        <v>#N/A</v>
      </c>
      <c r="AU1065" s="47" t="e">
        <f>SUM($AJ$5:AS1065)</f>
        <v>#N/A</v>
      </c>
      <c r="AW1065" s="43" t="str">
        <f>IF(I1065="","",SUM($I$5:I1065))</f>
        <v/>
      </c>
      <c r="AY1065" s="43" t="str">
        <f t="shared" si="330"/>
        <v/>
      </c>
      <c r="AZ1065" s="43" t="e">
        <f t="shared" si="331"/>
        <v>#N/A</v>
      </c>
      <c r="BA1065" s="43" t="e">
        <f>IF(BA1064&lt;'Retirement Calculator'!$B$68,BA1064+1,NA())</f>
        <v>#N/A</v>
      </c>
      <c r="BB1065" s="45" t="str">
        <f>IF(ISERROR(BA1065),"",IF(AY1065=AY1064+1,BB1064*(1+'Retirement Calculator'!$B$67),BB1064))</f>
        <v/>
      </c>
      <c r="BC1065" s="43" t="e">
        <f>IF(ISERROR(BB1065),"",FV((1+'Retirement Calculator'!$B$58)^(1/12)-1,BA1065,-BB1065,,0))</f>
        <v>#N/A</v>
      </c>
      <c r="BD1065" s="47" t="e">
        <f>SUM($AJ$5:BB1065)</f>
        <v>#N/A</v>
      </c>
      <c r="BF1065" s="43" t="str">
        <f>IF(O1065="","",SUM($O$5:O1065))</f>
        <v/>
      </c>
      <c r="BH1065" s="43" t="str">
        <f t="shared" si="332"/>
        <v/>
      </c>
      <c r="BI1065" s="43" t="e">
        <f t="shared" si="333"/>
        <v>#N/A</v>
      </c>
      <c r="BJ1065" s="43" t="e">
        <f>IF(BJ1064&lt;'Retirement Calculator'!$B$68,BJ1064+1,NA())</f>
        <v>#N/A</v>
      </c>
      <c r="BM1065" s="43" t="str">
        <f t="shared" si="334"/>
        <v/>
      </c>
      <c r="BN1065" s="43" t="e">
        <f t="shared" si="335"/>
        <v>#N/A</v>
      </c>
      <c r="BO1065" s="43" t="e">
        <f>IF(BO1064&lt;'Retirement Calculator'!$B$68,BO1064+1,NA())</f>
        <v>#N/A</v>
      </c>
      <c r="BR1065" s="43" t="str">
        <f t="shared" si="336"/>
        <v/>
      </c>
      <c r="BS1065" s="43" t="e">
        <f t="shared" si="337"/>
        <v>#N/A</v>
      </c>
      <c r="BT1065" s="43" t="e">
        <f>IF(BT1064&lt;'Retirement Calculator'!$B$68,BT1064+1,NA())</f>
        <v>#N/A</v>
      </c>
      <c r="BW1065" s="43" t="str">
        <f t="shared" si="338"/>
        <v/>
      </c>
      <c r="BX1065" s="43" t="e">
        <f t="shared" si="339"/>
        <v>#N/A</v>
      </c>
      <c r="BY1065" s="43" t="e">
        <f>IF(BY1064&lt;'Retirement Calculator'!$B$68,BY1064+1,NA())</f>
        <v>#N/A</v>
      </c>
    </row>
    <row r="1066" spans="1:77">
      <c r="A1066" s="44"/>
      <c r="B1066" s="12" t="e">
        <f xml:space="preserve"> IF(ISERROR(F1066),NA(),AI1066)</f>
        <v>#N/A</v>
      </c>
      <c r="C1066" s="71"/>
      <c r="D1066" s="104"/>
      <c r="E1066" s="99"/>
      <c r="F1066" s="102" t="e">
        <f t="shared" si="323"/>
        <v>#N/A</v>
      </c>
      <c r="G1066" s="103" t="str">
        <f>IF(D1066="","",(D1066+G1065)*(1+((1+'Retirement Calculator'!$B$56)^(1/12)-1)))</f>
        <v/>
      </c>
      <c r="H1066" s="55" t="str">
        <f>IF(C1066="","",FV((1+'Retirement Calculator'!$B$56)^(1/12)-1,AI1066,-C1066,,0))</f>
        <v/>
      </c>
      <c r="I1066" s="71"/>
      <c r="J1066" s="99"/>
      <c r="K1066" s="99"/>
      <c r="L1066" s="102" t="e">
        <f t="shared" si="324"/>
        <v>#N/A</v>
      </c>
      <c r="M1066" s="12" t="str">
        <f>IF(I1066="","",FV((1+'Retirement Calculator'!$B$57)^(1/12)-1,AR1066,-I1066,,0))</f>
        <v/>
      </c>
      <c r="N1066" s="12" t="str">
        <f>IF(J1066="","",(J1066+N1065)*(1+((1+'Retirement Calculator'!$B$57)^(1/12)-1)))</f>
        <v/>
      </c>
      <c r="O1066" s="71"/>
      <c r="P1066" s="71"/>
      <c r="Q1066" s="99"/>
      <c r="R1066" s="69" t="e">
        <f t="shared" si="325"/>
        <v>#N/A</v>
      </c>
      <c r="S1066" s="12" t="str">
        <f>IF(O1066="","",FV((1+'Retirement Calculator'!$B$58)^(1/12)-1,BA1066,-O1066,,0))</f>
        <v/>
      </c>
      <c r="T1066" s="43" t="str">
        <f>IF(P1066="","",(P1066+T1065)*(1+((1+'Retirement Calculator'!$B$58)^(1/12)-1)))</f>
        <v/>
      </c>
      <c r="U1066" s="71"/>
      <c r="V1066" s="99"/>
      <c r="W1066" s="108" t="str">
        <f>IF(U1066="","",(U1066+W1065)*(1+((1+'Retirement Calculator'!$C$65)^(1/12)-1)))</f>
        <v/>
      </c>
      <c r="X1066" s="73">
        <f t="shared" si="320"/>
        <v>0</v>
      </c>
      <c r="Y1066" s="83" t="str">
        <f>IF(ISERROR(B1066),"",SUM($X$5:X1066))</f>
        <v/>
      </c>
      <c r="Z1066" s="73">
        <f t="shared" si="321"/>
        <v>0</v>
      </c>
      <c r="AA1066" s="83" t="str">
        <f>IF(ISERROR(B1066),"",IF(Z1066=0,NA(),SUM($Z$5:Z1066)))</f>
        <v/>
      </c>
      <c r="AB1066" s="83">
        <f t="shared" si="322"/>
        <v>0</v>
      </c>
      <c r="AC1066" s="83" t="str">
        <f>IF(ISERROR(B1066),"",IF(AB1066=0,NA(),SUM($AB$5:AB1066)))</f>
        <v/>
      </c>
      <c r="AD1066" s="68" t="str">
        <f>IF(ISERROR(AI1066),"",IF(AG1066=AG1065+1,AD1065*(1+'Retirement Calculator'!$B$6),AD1065))</f>
        <v/>
      </c>
      <c r="AE1066" s="135"/>
      <c r="AF1066" s="83" t="str">
        <f>IF(AE1066="","",NPER((1+'Retirement Calculator'!$B$15)/(1+'Retirement Calculator'!$B$14)-1,-12*AE1066,AA1066,,1))</f>
        <v/>
      </c>
      <c r="AG1066" s="129" t="str">
        <f t="shared" si="326"/>
        <v/>
      </c>
      <c r="AH1066" s="43" t="e">
        <f t="shared" si="327"/>
        <v>#N/A</v>
      </c>
      <c r="AI1066" s="43" t="e">
        <f>IF(AI1065&lt;'Retirement Calculator'!$B$68,AI1065+1,NA())</f>
        <v>#N/A</v>
      </c>
      <c r="AJ1066" s="47" t="str">
        <f>IF(ISERROR(AI1066),"",IF(AG1066=AG1065+1,AJ1065*(1+'Retirement Calculator'!$B$67),AJ1065))</f>
        <v/>
      </c>
      <c r="AK1066" s="43" t="e">
        <f>IF(ISERROR(AJ1066),"",FV((1+'Retirement Calculator'!$B$56)^(1/12)-1,AI1066,-AJ1066,,0))</f>
        <v>#N/A</v>
      </c>
      <c r="AL1066" s="47">
        <f>SUM($AJ$5:AJ1066)</f>
        <v>15743347.467671828</v>
      </c>
      <c r="AN1066" s="43" t="str">
        <f>IF(C1066="","",SUM($C$5:C1066))</f>
        <v/>
      </c>
      <c r="AP1066" s="43" t="str">
        <f t="shared" si="328"/>
        <v/>
      </c>
      <c r="AQ1066" s="43" t="e">
        <f t="shared" si="329"/>
        <v>#N/A</v>
      </c>
      <c r="AR1066" s="43" t="e">
        <f>IF(AR1065&lt;'Retirement Calculator'!$B$68,AR1065+1,NA())</f>
        <v>#N/A</v>
      </c>
      <c r="AS1066" s="45" t="str">
        <f>IF(ISERROR(AR1066),"",IF(AP1066=AP1065+1,AS1065*(1+'Retirement Calculator'!$B$67),AS1065))</f>
        <v/>
      </c>
      <c r="AT1066" s="43" t="e">
        <f>IF(ISERROR(AS1066),"",FV((1+'Retirement Calculator'!$B$57)^(1/12)-1,AR1066,-AS1066,,0))</f>
        <v>#N/A</v>
      </c>
      <c r="AU1066" s="47" t="e">
        <f>SUM($AJ$5:AS1066)</f>
        <v>#N/A</v>
      </c>
      <c r="AW1066" s="43" t="str">
        <f>IF(I1066="","",SUM($I$5:I1066))</f>
        <v/>
      </c>
      <c r="AY1066" s="43" t="str">
        <f t="shared" si="330"/>
        <v/>
      </c>
      <c r="AZ1066" s="43" t="e">
        <f t="shared" si="331"/>
        <v>#N/A</v>
      </c>
      <c r="BA1066" s="43" t="e">
        <f>IF(BA1065&lt;'Retirement Calculator'!$B$68,BA1065+1,NA())</f>
        <v>#N/A</v>
      </c>
      <c r="BB1066" s="45" t="str">
        <f>IF(ISERROR(BA1066),"",IF(AY1066=AY1065+1,BB1065*(1+'Retirement Calculator'!$B$67),BB1065))</f>
        <v/>
      </c>
      <c r="BC1066" s="43" t="e">
        <f>IF(ISERROR(BB1066),"",FV((1+'Retirement Calculator'!$B$58)^(1/12)-1,BA1066,-BB1066,,0))</f>
        <v>#N/A</v>
      </c>
      <c r="BD1066" s="47" t="e">
        <f>SUM($AJ$5:BB1066)</f>
        <v>#N/A</v>
      </c>
      <c r="BF1066" s="43" t="str">
        <f>IF(O1066="","",SUM($O$5:O1066))</f>
        <v/>
      </c>
      <c r="BH1066" s="43" t="str">
        <f t="shared" si="332"/>
        <v/>
      </c>
      <c r="BI1066" s="43" t="e">
        <f t="shared" si="333"/>
        <v>#N/A</v>
      </c>
      <c r="BJ1066" s="43" t="e">
        <f>IF(BJ1065&lt;'Retirement Calculator'!$B$68,BJ1065+1,NA())</f>
        <v>#N/A</v>
      </c>
      <c r="BM1066" s="43" t="str">
        <f t="shared" si="334"/>
        <v/>
      </c>
      <c r="BN1066" s="43" t="e">
        <f t="shared" si="335"/>
        <v>#N/A</v>
      </c>
      <c r="BO1066" s="43" t="e">
        <f>IF(BO1065&lt;'Retirement Calculator'!$B$68,BO1065+1,NA())</f>
        <v>#N/A</v>
      </c>
      <c r="BR1066" s="43" t="str">
        <f t="shared" si="336"/>
        <v/>
      </c>
      <c r="BS1066" s="43" t="e">
        <f t="shared" si="337"/>
        <v>#N/A</v>
      </c>
      <c r="BT1066" s="43" t="e">
        <f>IF(BT1065&lt;'Retirement Calculator'!$B$68,BT1065+1,NA())</f>
        <v>#N/A</v>
      </c>
      <c r="BW1066" s="43" t="str">
        <f t="shared" si="338"/>
        <v/>
      </c>
      <c r="BX1066" s="43" t="e">
        <f t="shared" si="339"/>
        <v>#N/A</v>
      </c>
      <c r="BY1066" s="43" t="e">
        <f>IF(BY1065&lt;'Retirement Calculator'!$B$68,BY1065+1,NA())</f>
        <v>#N/A</v>
      </c>
    </row>
    <row r="1067" spans="1:77">
      <c r="A1067" s="44"/>
      <c r="B1067" s="12" t="e">
        <f xml:space="preserve"> IF(ISERROR(F1067),NA(),AI1067)</f>
        <v>#N/A</v>
      </c>
      <c r="C1067" s="71"/>
      <c r="D1067" s="104"/>
      <c r="E1067" s="99"/>
      <c r="F1067" s="102" t="e">
        <f t="shared" si="323"/>
        <v>#N/A</v>
      </c>
      <c r="G1067" s="103" t="str">
        <f>IF(D1067="","",(D1067+G1066)*(1+((1+'Retirement Calculator'!$B$56)^(1/12)-1)))</f>
        <v/>
      </c>
      <c r="H1067" s="55" t="str">
        <f>IF(C1067="","",FV((1+'Retirement Calculator'!$B$56)^(1/12)-1,AI1067,-C1067,,0))</f>
        <v/>
      </c>
      <c r="I1067" s="71"/>
      <c r="J1067" s="99"/>
      <c r="K1067" s="99"/>
      <c r="L1067" s="102" t="e">
        <f t="shared" si="324"/>
        <v>#N/A</v>
      </c>
      <c r="M1067" s="12" t="str">
        <f>IF(I1067="","",FV((1+'Retirement Calculator'!$B$57)^(1/12)-1,AR1067,-I1067,,0))</f>
        <v/>
      </c>
      <c r="N1067" s="12" t="str">
        <f>IF(J1067="","",(J1067+N1066)*(1+((1+'Retirement Calculator'!$B$57)^(1/12)-1)))</f>
        <v/>
      </c>
      <c r="O1067" s="71"/>
      <c r="P1067" s="71"/>
      <c r="Q1067" s="99"/>
      <c r="R1067" s="69" t="e">
        <f t="shared" si="325"/>
        <v>#N/A</v>
      </c>
      <c r="S1067" s="12" t="str">
        <f>IF(O1067="","",FV((1+'Retirement Calculator'!$B$58)^(1/12)-1,BA1067,-O1067,,0))</f>
        <v/>
      </c>
      <c r="T1067" s="43" t="str">
        <f>IF(P1067="","",(P1067+T1066)*(1+((1+'Retirement Calculator'!$B$58)^(1/12)-1)))</f>
        <v/>
      </c>
      <c r="U1067" s="71"/>
      <c r="V1067" s="99"/>
      <c r="W1067" s="108" t="str">
        <f>IF(U1067="","",(U1067+W1066)*(1+((1+'Retirement Calculator'!$C$65)^(1/12)-1)))</f>
        <v/>
      </c>
      <c r="X1067" s="73">
        <f t="shared" si="320"/>
        <v>0</v>
      </c>
      <c r="Y1067" s="83" t="str">
        <f>IF(ISERROR(B1067),"",SUM($X$5:X1067))</f>
        <v/>
      </c>
      <c r="Z1067" s="73">
        <f t="shared" si="321"/>
        <v>0</v>
      </c>
      <c r="AA1067" s="83" t="str">
        <f>IF(ISERROR(B1067),"",IF(Z1067=0,NA(),SUM($Z$5:Z1067)))</f>
        <v/>
      </c>
      <c r="AB1067" s="83">
        <f t="shared" si="322"/>
        <v>0</v>
      </c>
      <c r="AC1067" s="83" t="str">
        <f>IF(ISERROR(B1067),"",IF(AB1067=0,NA(),SUM($AB$5:AB1067)))</f>
        <v/>
      </c>
      <c r="AD1067" s="68" t="str">
        <f>IF(ISERROR(AI1067),"",IF(AG1067=AG1066+1,AD1066*(1+'Retirement Calculator'!$B$6),AD1066))</f>
        <v/>
      </c>
      <c r="AE1067" s="135"/>
      <c r="AF1067" s="83" t="str">
        <f>IF(AE1067="","",NPER((1+'Retirement Calculator'!$B$15)/(1+'Retirement Calculator'!$B$14)-1,-12*AE1067,AA1067,,1))</f>
        <v/>
      </c>
      <c r="AG1067" s="129" t="str">
        <f t="shared" si="326"/>
        <v/>
      </c>
      <c r="AH1067" s="43" t="e">
        <f t="shared" si="327"/>
        <v>#N/A</v>
      </c>
      <c r="AI1067" s="43" t="e">
        <f>IF(AI1066&lt;'Retirement Calculator'!$B$68,AI1066+1,NA())</f>
        <v>#N/A</v>
      </c>
      <c r="AJ1067" s="47" t="str">
        <f>IF(ISERROR(AI1067),"",IF(AG1067=AG1066+1,AJ1066*(1+'Retirement Calculator'!$B$67),AJ1066))</f>
        <v/>
      </c>
      <c r="AK1067" s="43" t="e">
        <f>IF(ISERROR(AJ1067),"",FV((1+'Retirement Calculator'!$B$56)^(1/12)-1,AI1067,-AJ1067,,0))</f>
        <v>#N/A</v>
      </c>
      <c r="AL1067" s="47">
        <f>SUM($AJ$5:AJ1067)</f>
        <v>15743347.467671828</v>
      </c>
      <c r="AN1067" s="43" t="str">
        <f>IF(C1067="","",SUM($C$5:C1067))</f>
        <v/>
      </c>
      <c r="AP1067" s="43" t="str">
        <f t="shared" si="328"/>
        <v/>
      </c>
      <c r="AQ1067" s="43" t="e">
        <f t="shared" si="329"/>
        <v>#N/A</v>
      </c>
      <c r="AR1067" s="43" t="e">
        <f>IF(AR1066&lt;'Retirement Calculator'!$B$68,AR1066+1,NA())</f>
        <v>#N/A</v>
      </c>
      <c r="AS1067" s="45" t="str">
        <f>IF(ISERROR(AR1067),"",IF(AP1067=AP1066+1,AS1066*(1+'Retirement Calculator'!$B$67),AS1066))</f>
        <v/>
      </c>
      <c r="AT1067" s="43" t="e">
        <f>IF(ISERROR(AS1067),"",FV((1+'Retirement Calculator'!$B$57)^(1/12)-1,AR1067,-AS1067,,0))</f>
        <v>#N/A</v>
      </c>
      <c r="AU1067" s="47" t="e">
        <f>SUM($AJ$5:AS1067)</f>
        <v>#N/A</v>
      </c>
      <c r="AW1067" s="43" t="str">
        <f>IF(I1067="","",SUM($I$5:I1067))</f>
        <v/>
      </c>
      <c r="AY1067" s="43" t="str">
        <f t="shared" si="330"/>
        <v/>
      </c>
      <c r="AZ1067" s="43" t="e">
        <f t="shared" si="331"/>
        <v>#N/A</v>
      </c>
      <c r="BA1067" s="43" t="e">
        <f>IF(BA1066&lt;'Retirement Calculator'!$B$68,BA1066+1,NA())</f>
        <v>#N/A</v>
      </c>
      <c r="BB1067" s="45" t="str">
        <f>IF(ISERROR(BA1067),"",IF(AY1067=AY1066+1,BB1066*(1+'Retirement Calculator'!$B$67),BB1066))</f>
        <v/>
      </c>
      <c r="BC1067" s="43" t="e">
        <f>IF(ISERROR(BB1067),"",FV((1+'Retirement Calculator'!$B$58)^(1/12)-1,BA1067,-BB1067,,0))</f>
        <v>#N/A</v>
      </c>
      <c r="BD1067" s="47" t="e">
        <f>SUM($AJ$5:BB1067)</f>
        <v>#N/A</v>
      </c>
      <c r="BF1067" s="43" t="str">
        <f>IF(O1067="","",SUM($O$5:O1067))</f>
        <v/>
      </c>
      <c r="BH1067" s="43" t="str">
        <f t="shared" si="332"/>
        <v/>
      </c>
      <c r="BI1067" s="43" t="e">
        <f t="shared" si="333"/>
        <v>#N/A</v>
      </c>
      <c r="BJ1067" s="43" t="e">
        <f>IF(BJ1066&lt;'Retirement Calculator'!$B$68,BJ1066+1,NA())</f>
        <v>#N/A</v>
      </c>
      <c r="BM1067" s="43" t="str">
        <f t="shared" si="334"/>
        <v/>
      </c>
      <c r="BN1067" s="43" t="e">
        <f t="shared" si="335"/>
        <v>#N/A</v>
      </c>
      <c r="BO1067" s="43" t="e">
        <f>IF(BO1066&lt;'Retirement Calculator'!$B$68,BO1066+1,NA())</f>
        <v>#N/A</v>
      </c>
      <c r="BR1067" s="43" t="str">
        <f t="shared" si="336"/>
        <v/>
      </c>
      <c r="BS1067" s="43" t="e">
        <f t="shared" si="337"/>
        <v>#N/A</v>
      </c>
      <c r="BT1067" s="43" t="e">
        <f>IF(BT1066&lt;'Retirement Calculator'!$B$68,BT1066+1,NA())</f>
        <v>#N/A</v>
      </c>
      <c r="BW1067" s="43" t="str">
        <f t="shared" si="338"/>
        <v/>
      </c>
      <c r="BX1067" s="43" t="e">
        <f t="shared" si="339"/>
        <v>#N/A</v>
      </c>
      <c r="BY1067" s="43" t="e">
        <f>IF(BY1066&lt;'Retirement Calculator'!$B$68,BY1066+1,NA())</f>
        <v>#N/A</v>
      </c>
    </row>
    <row r="1068" spans="1:77">
      <c r="A1068" s="44"/>
      <c r="B1068" s="12" t="e">
        <f xml:space="preserve"> IF(ISERROR(F1068),NA(),AI1068)</f>
        <v>#N/A</v>
      </c>
      <c r="C1068" s="71"/>
      <c r="D1068" s="104"/>
      <c r="E1068" s="99"/>
      <c r="F1068" s="102" t="e">
        <f t="shared" si="323"/>
        <v>#N/A</v>
      </c>
      <c r="G1068" s="103" t="str">
        <f>IF(D1068="","",(D1068+G1067)*(1+((1+'Retirement Calculator'!$B$56)^(1/12)-1)))</f>
        <v/>
      </c>
      <c r="H1068" s="55" t="str">
        <f>IF(C1068="","",FV((1+'Retirement Calculator'!$B$56)^(1/12)-1,AI1068,-C1068,,0))</f>
        <v/>
      </c>
      <c r="I1068" s="71"/>
      <c r="J1068" s="99"/>
      <c r="K1068" s="99"/>
      <c r="L1068" s="102" t="e">
        <f t="shared" si="324"/>
        <v>#N/A</v>
      </c>
      <c r="M1068" s="12" t="str">
        <f>IF(I1068="","",FV((1+'Retirement Calculator'!$B$57)^(1/12)-1,AR1068,-I1068,,0))</f>
        <v/>
      </c>
      <c r="N1068" s="12" t="str">
        <f>IF(J1068="","",(J1068+N1067)*(1+((1+'Retirement Calculator'!$B$57)^(1/12)-1)))</f>
        <v/>
      </c>
      <c r="O1068" s="71"/>
      <c r="P1068" s="71"/>
      <c r="Q1068" s="99"/>
      <c r="R1068" s="69" t="e">
        <f t="shared" si="325"/>
        <v>#N/A</v>
      </c>
      <c r="S1068" s="12" t="str">
        <f>IF(O1068="","",FV((1+'Retirement Calculator'!$B$58)^(1/12)-1,BA1068,-O1068,,0))</f>
        <v/>
      </c>
      <c r="T1068" s="43" t="str">
        <f>IF(P1068="","",(P1068+T1067)*(1+((1+'Retirement Calculator'!$B$58)^(1/12)-1)))</f>
        <v/>
      </c>
      <c r="U1068" s="71"/>
      <c r="V1068" s="99"/>
      <c r="W1068" s="108" t="str">
        <f>IF(U1068="","",(U1068+W1067)*(1+((1+'Retirement Calculator'!$C$65)^(1/12)-1)))</f>
        <v/>
      </c>
      <c r="X1068" s="73">
        <f t="shared" si="320"/>
        <v>0</v>
      </c>
      <c r="Y1068" s="83" t="str">
        <f>IF(ISERROR(B1068),"",SUM($X$5:X1068))</f>
        <v/>
      </c>
      <c r="Z1068" s="73">
        <f t="shared" si="321"/>
        <v>0</v>
      </c>
      <c r="AA1068" s="83" t="str">
        <f>IF(ISERROR(B1068),"",IF(Z1068=0,NA(),SUM($Z$5:Z1068)))</f>
        <v/>
      </c>
      <c r="AB1068" s="83">
        <f t="shared" si="322"/>
        <v>0</v>
      </c>
      <c r="AC1068" s="83" t="str">
        <f>IF(ISERROR(B1068),"",IF(AB1068=0,NA(),SUM($AB$5:AB1068)))</f>
        <v/>
      </c>
      <c r="AD1068" s="68" t="str">
        <f>IF(ISERROR(AI1068),"",IF(AG1068=AG1067+1,AD1067*(1+'Retirement Calculator'!$B$6),AD1067))</f>
        <v/>
      </c>
      <c r="AE1068" s="135"/>
      <c r="AF1068" s="83" t="str">
        <f>IF(AE1068="","",NPER((1+'Retirement Calculator'!$B$15)/(1+'Retirement Calculator'!$B$14)-1,-12*AE1068,AA1068,,1))</f>
        <v/>
      </c>
      <c r="AG1068" s="129" t="str">
        <f t="shared" si="326"/>
        <v/>
      </c>
      <c r="AH1068" s="43" t="e">
        <f t="shared" si="327"/>
        <v>#N/A</v>
      </c>
      <c r="AI1068" s="43" t="e">
        <f>IF(AI1067&lt;'Retirement Calculator'!$B$68,AI1067+1,NA())</f>
        <v>#N/A</v>
      </c>
      <c r="AJ1068" s="47" t="str">
        <f>IF(ISERROR(AI1068),"",IF(AG1068=AG1067+1,AJ1067*(1+'Retirement Calculator'!$B$67),AJ1067))</f>
        <v/>
      </c>
      <c r="AK1068" s="43" t="e">
        <f>IF(ISERROR(AJ1068),"",FV((1+'Retirement Calculator'!$B$56)^(1/12)-1,AI1068,-AJ1068,,0))</f>
        <v>#N/A</v>
      </c>
      <c r="AL1068" s="47">
        <f>SUM($AJ$5:AJ1068)</f>
        <v>15743347.467671828</v>
      </c>
      <c r="AN1068" s="43" t="str">
        <f>IF(C1068="","",SUM($C$5:C1068))</f>
        <v/>
      </c>
      <c r="AP1068" s="43" t="str">
        <f t="shared" si="328"/>
        <v/>
      </c>
      <c r="AQ1068" s="43" t="e">
        <f t="shared" si="329"/>
        <v>#N/A</v>
      </c>
      <c r="AR1068" s="43" t="e">
        <f>IF(AR1067&lt;'Retirement Calculator'!$B$68,AR1067+1,NA())</f>
        <v>#N/A</v>
      </c>
      <c r="AS1068" s="45" t="str">
        <f>IF(ISERROR(AR1068),"",IF(AP1068=AP1067+1,AS1067*(1+'Retirement Calculator'!$B$67),AS1067))</f>
        <v/>
      </c>
      <c r="AT1068" s="43" t="e">
        <f>IF(ISERROR(AS1068),"",FV((1+'Retirement Calculator'!$B$57)^(1/12)-1,AR1068,-AS1068,,0))</f>
        <v>#N/A</v>
      </c>
      <c r="AU1068" s="47" t="e">
        <f>SUM($AJ$5:AS1068)</f>
        <v>#N/A</v>
      </c>
      <c r="AW1068" s="43" t="str">
        <f>IF(I1068="","",SUM($I$5:I1068))</f>
        <v/>
      </c>
      <c r="AY1068" s="43" t="str">
        <f t="shared" si="330"/>
        <v/>
      </c>
      <c r="AZ1068" s="43" t="e">
        <f t="shared" si="331"/>
        <v>#N/A</v>
      </c>
      <c r="BA1068" s="43" t="e">
        <f>IF(BA1067&lt;'Retirement Calculator'!$B$68,BA1067+1,NA())</f>
        <v>#N/A</v>
      </c>
      <c r="BB1068" s="45" t="str">
        <f>IF(ISERROR(BA1068),"",IF(AY1068=AY1067+1,BB1067*(1+'Retirement Calculator'!$B$67),BB1067))</f>
        <v/>
      </c>
      <c r="BC1068" s="43" t="e">
        <f>IF(ISERROR(BB1068),"",FV((1+'Retirement Calculator'!$B$58)^(1/12)-1,BA1068,-BB1068,,0))</f>
        <v>#N/A</v>
      </c>
      <c r="BD1068" s="47" t="e">
        <f>SUM($AJ$5:BB1068)</f>
        <v>#N/A</v>
      </c>
      <c r="BF1068" s="43" t="str">
        <f>IF(O1068="","",SUM($O$5:O1068))</f>
        <v/>
      </c>
      <c r="BH1068" s="43" t="str">
        <f t="shared" si="332"/>
        <v/>
      </c>
      <c r="BI1068" s="43" t="e">
        <f t="shared" si="333"/>
        <v>#N/A</v>
      </c>
      <c r="BJ1068" s="43" t="e">
        <f>IF(BJ1067&lt;'Retirement Calculator'!$B$68,BJ1067+1,NA())</f>
        <v>#N/A</v>
      </c>
      <c r="BM1068" s="43" t="str">
        <f t="shared" si="334"/>
        <v/>
      </c>
      <c r="BN1068" s="43" t="e">
        <f t="shared" si="335"/>
        <v>#N/A</v>
      </c>
      <c r="BO1068" s="43" t="e">
        <f>IF(BO1067&lt;'Retirement Calculator'!$B$68,BO1067+1,NA())</f>
        <v>#N/A</v>
      </c>
      <c r="BR1068" s="43" t="str">
        <f t="shared" si="336"/>
        <v/>
      </c>
      <c r="BS1068" s="43" t="e">
        <f t="shared" si="337"/>
        <v>#N/A</v>
      </c>
      <c r="BT1068" s="43" t="e">
        <f>IF(BT1067&lt;'Retirement Calculator'!$B$68,BT1067+1,NA())</f>
        <v>#N/A</v>
      </c>
      <c r="BW1068" s="43" t="str">
        <f t="shared" si="338"/>
        <v/>
      </c>
      <c r="BX1068" s="43" t="e">
        <f t="shared" si="339"/>
        <v>#N/A</v>
      </c>
      <c r="BY1068" s="43" t="e">
        <f>IF(BY1067&lt;'Retirement Calculator'!$B$68,BY1067+1,NA())</f>
        <v>#N/A</v>
      </c>
    </row>
    <row r="1069" spans="1:77">
      <c r="A1069" s="44"/>
      <c r="B1069" s="12" t="e">
        <f xml:space="preserve"> IF(ISERROR(F1069),NA(),AI1069)</f>
        <v>#N/A</v>
      </c>
      <c r="C1069" s="71"/>
      <c r="D1069" s="104"/>
      <c r="E1069" s="99"/>
      <c r="F1069" s="102" t="e">
        <f t="shared" si="323"/>
        <v>#N/A</v>
      </c>
      <c r="G1069" s="103" t="str">
        <f>IF(D1069="","",(D1069+G1068)*(1+((1+'Retirement Calculator'!$B$56)^(1/12)-1)))</f>
        <v/>
      </c>
      <c r="H1069" s="55" t="str">
        <f>IF(C1069="","",FV((1+'Retirement Calculator'!$B$56)^(1/12)-1,AI1069,-C1069,,0))</f>
        <v/>
      </c>
      <c r="I1069" s="71"/>
      <c r="J1069" s="99"/>
      <c r="K1069" s="99"/>
      <c r="L1069" s="102" t="e">
        <f t="shared" si="324"/>
        <v>#N/A</v>
      </c>
      <c r="M1069" s="12" t="str">
        <f>IF(I1069="","",FV((1+'Retirement Calculator'!$B$57)^(1/12)-1,AR1069,-I1069,,0))</f>
        <v/>
      </c>
      <c r="N1069" s="12" t="str">
        <f>IF(J1069="","",(J1069+N1068)*(1+((1+'Retirement Calculator'!$B$57)^(1/12)-1)))</f>
        <v/>
      </c>
      <c r="O1069" s="71"/>
      <c r="P1069" s="71"/>
      <c r="Q1069" s="99"/>
      <c r="R1069" s="69" t="e">
        <f t="shared" si="325"/>
        <v>#N/A</v>
      </c>
      <c r="S1069" s="12" t="str">
        <f>IF(O1069="","",FV((1+'Retirement Calculator'!$B$58)^(1/12)-1,BA1069,-O1069,,0))</f>
        <v/>
      </c>
      <c r="T1069" s="43" t="str">
        <f>IF(P1069="","",(P1069+T1068)*(1+((1+'Retirement Calculator'!$B$58)^(1/12)-1)))</f>
        <v/>
      </c>
      <c r="U1069" s="71"/>
      <c r="V1069" s="99"/>
      <c r="W1069" s="108" t="str">
        <f>IF(U1069="","",(U1069+W1068)*(1+((1+'Retirement Calculator'!$C$65)^(1/12)-1)))</f>
        <v/>
      </c>
      <c r="X1069" s="73">
        <f t="shared" si="320"/>
        <v>0</v>
      </c>
      <c r="Y1069" s="83" t="str">
        <f>IF(ISERROR(B1069),"",SUM($X$5:X1069))</f>
        <v/>
      </c>
      <c r="Z1069" s="73">
        <f t="shared" si="321"/>
        <v>0</v>
      </c>
      <c r="AA1069" s="83" t="str">
        <f>IF(ISERROR(B1069),"",IF(Z1069=0,NA(),SUM($Z$5:Z1069)))</f>
        <v/>
      </c>
      <c r="AB1069" s="83">
        <f t="shared" si="322"/>
        <v>0</v>
      </c>
      <c r="AC1069" s="83" t="str">
        <f>IF(ISERROR(B1069),"",IF(AB1069=0,NA(),SUM($AB$5:AB1069)))</f>
        <v/>
      </c>
      <c r="AD1069" s="68" t="str">
        <f>IF(ISERROR(AI1069),"",IF(AG1069=AG1068+1,AD1068*(1+'Retirement Calculator'!$B$6),AD1068))</f>
        <v/>
      </c>
      <c r="AE1069" s="135"/>
      <c r="AF1069" s="83" t="str">
        <f>IF(AE1069="","",NPER((1+'Retirement Calculator'!$B$15)/(1+'Retirement Calculator'!$B$14)-1,-12*AE1069,AA1069,,1))</f>
        <v/>
      </c>
      <c r="AG1069" s="129" t="str">
        <f t="shared" si="326"/>
        <v/>
      </c>
      <c r="AH1069" s="43" t="e">
        <f t="shared" si="327"/>
        <v>#N/A</v>
      </c>
      <c r="AI1069" s="43" t="e">
        <f>IF(AI1068&lt;'Retirement Calculator'!$B$68,AI1068+1,NA())</f>
        <v>#N/A</v>
      </c>
      <c r="AJ1069" s="47" t="str">
        <f>IF(ISERROR(AI1069),"",IF(AG1069=AG1068+1,AJ1068*(1+'Retirement Calculator'!$B$67),AJ1068))</f>
        <v/>
      </c>
      <c r="AK1069" s="43" t="e">
        <f>IF(ISERROR(AJ1069),"",FV((1+'Retirement Calculator'!$B$56)^(1/12)-1,AI1069,-AJ1069,,0))</f>
        <v>#N/A</v>
      </c>
      <c r="AL1069" s="47">
        <f>SUM($AJ$5:AJ1069)</f>
        <v>15743347.467671828</v>
      </c>
      <c r="AN1069" s="43" t="str">
        <f>IF(C1069="","",SUM($C$5:C1069))</f>
        <v/>
      </c>
      <c r="AP1069" s="43" t="str">
        <f t="shared" si="328"/>
        <v/>
      </c>
      <c r="AQ1069" s="43" t="e">
        <f t="shared" si="329"/>
        <v>#N/A</v>
      </c>
      <c r="AR1069" s="43" t="e">
        <f>IF(AR1068&lt;'Retirement Calculator'!$B$68,AR1068+1,NA())</f>
        <v>#N/A</v>
      </c>
      <c r="AS1069" s="45" t="str">
        <f>IF(ISERROR(AR1069),"",IF(AP1069=AP1068+1,AS1068*(1+'Retirement Calculator'!$B$67),AS1068))</f>
        <v/>
      </c>
      <c r="AT1069" s="43" t="e">
        <f>IF(ISERROR(AS1069),"",FV((1+'Retirement Calculator'!$B$57)^(1/12)-1,AR1069,-AS1069,,0))</f>
        <v>#N/A</v>
      </c>
      <c r="AU1069" s="47" t="e">
        <f>SUM($AJ$5:AS1069)</f>
        <v>#N/A</v>
      </c>
      <c r="AW1069" s="43" t="str">
        <f>IF(I1069="","",SUM($I$5:I1069))</f>
        <v/>
      </c>
      <c r="AY1069" s="43" t="str">
        <f t="shared" si="330"/>
        <v/>
      </c>
      <c r="AZ1069" s="43" t="e">
        <f t="shared" si="331"/>
        <v>#N/A</v>
      </c>
      <c r="BA1069" s="43" t="e">
        <f>IF(BA1068&lt;'Retirement Calculator'!$B$68,BA1068+1,NA())</f>
        <v>#N/A</v>
      </c>
      <c r="BB1069" s="45" t="str">
        <f>IF(ISERROR(BA1069),"",IF(AY1069=AY1068+1,BB1068*(1+'Retirement Calculator'!$B$67),BB1068))</f>
        <v/>
      </c>
      <c r="BC1069" s="43" t="e">
        <f>IF(ISERROR(BB1069),"",FV((1+'Retirement Calculator'!$B$58)^(1/12)-1,BA1069,-BB1069,,0))</f>
        <v>#N/A</v>
      </c>
      <c r="BD1069" s="47" t="e">
        <f>SUM($AJ$5:BB1069)</f>
        <v>#N/A</v>
      </c>
      <c r="BF1069" s="43" t="str">
        <f>IF(O1069="","",SUM($O$5:O1069))</f>
        <v/>
      </c>
      <c r="BH1069" s="43" t="str">
        <f t="shared" si="332"/>
        <v/>
      </c>
      <c r="BI1069" s="43" t="e">
        <f t="shared" si="333"/>
        <v>#N/A</v>
      </c>
      <c r="BJ1069" s="43" t="e">
        <f>IF(BJ1068&lt;'Retirement Calculator'!$B$68,BJ1068+1,NA())</f>
        <v>#N/A</v>
      </c>
      <c r="BM1069" s="43" t="str">
        <f t="shared" si="334"/>
        <v/>
      </c>
      <c r="BN1069" s="43" t="e">
        <f t="shared" si="335"/>
        <v>#N/A</v>
      </c>
      <c r="BO1069" s="43" t="e">
        <f>IF(BO1068&lt;'Retirement Calculator'!$B$68,BO1068+1,NA())</f>
        <v>#N/A</v>
      </c>
      <c r="BR1069" s="43" t="str">
        <f t="shared" si="336"/>
        <v/>
      </c>
      <c r="BS1069" s="43" t="e">
        <f t="shared" si="337"/>
        <v>#N/A</v>
      </c>
      <c r="BT1069" s="43" t="e">
        <f>IF(BT1068&lt;'Retirement Calculator'!$B$68,BT1068+1,NA())</f>
        <v>#N/A</v>
      </c>
      <c r="BW1069" s="43" t="str">
        <f t="shared" si="338"/>
        <v/>
      </c>
      <c r="BX1069" s="43" t="e">
        <f t="shared" si="339"/>
        <v>#N/A</v>
      </c>
      <c r="BY1069" s="43" t="e">
        <f>IF(BY1068&lt;'Retirement Calculator'!$B$68,BY1068+1,NA())</f>
        <v>#N/A</v>
      </c>
    </row>
    <row r="1070" spans="1:77">
      <c r="A1070" s="44"/>
      <c r="B1070" s="12" t="e">
        <f xml:space="preserve"> IF(ISERROR(F1070),NA(),AI1070)</f>
        <v>#N/A</v>
      </c>
      <c r="C1070" s="71"/>
      <c r="D1070" s="104"/>
      <c r="E1070" s="99"/>
      <c r="F1070" s="102" t="e">
        <f t="shared" si="323"/>
        <v>#N/A</v>
      </c>
      <c r="G1070" s="103" t="str">
        <f>IF(D1070="","",(D1070+G1069)*(1+((1+'Retirement Calculator'!$B$56)^(1/12)-1)))</f>
        <v/>
      </c>
      <c r="H1070" s="55" t="str">
        <f>IF(C1070="","",FV((1+'Retirement Calculator'!$B$56)^(1/12)-1,AI1070,-C1070,,0))</f>
        <v/>
      </c>
      <c r="I1070" s="71"/>
      <c r="J1070" s="99"/>
      <c r="K1070" s="99"/>
      <c r="L1070" s="102" t="e">
        <f t="shared" si="324"/>
        <v>#N/A</v>
      </c>
      <c r="M1070" s="12" t="str">
        <f>IF(I1070="","",FV((1+'Retirement Calculator'!$B$57)^(1/12)-1,AR1070,-I1070,,0))</f>
        <v/>
      </c>
      <c r="N1070" s="12" t="str">
        <f>IF(J1070="","",(J1070+N1069)*(1+((1+'Retirement Calculator'!$B$57)^(1/12)-1)))</f>
        <v/>
      </c>
      <c r="O1070" s="71"/>
      <c r="P1070" s="71"/>
      <c r="Q1070" s="99"/>
      <c r="R1070" s="69" t="e">
        <f t="shared" si="325"/>
        <v>#N/A</v>
      </c>
      <c r="S1070" s="12" t="str">
        <f>IF(O1070="","",FV((1+'Retirement Calculator'!$B$58)^(1/12)-1,BA1070,-O1070,,0))</f>
        <v/>
      </c>
      <c r="T1070" s="43" t="str">
        <f>IF(P1070="","",(P1070+T1069)*(1+((1+'Retirement Calculator'!$B$58)^(1/12)-1)))</f>
        <v/>
      </c>
      <c r="U1070" s="71"/>
      <c r="V1070" s="99"/>
      <c r="W1070" s="108" t="str">
        <f>IF(U1070="","",(U1070+W1069)*(1+((1+'Retirement Calculator'!$C$65)^(1/12)-1)))</f>
        <v/>
      </c>
      <c r="X1070" s="73">
        <f t="shared" si="320"/>
        <v>0</v>
      </c>
      <c r="Y1070" s="83" t="str">
        <f>IF(ISERROR(B1070),"",SUM($X$5:X1070))</f>
        <v/>
      </c>
      <c r="Z1070" s="73">
        <f t="shared" si="321"/>
        <v>0</v>
      </c>
      <c r="AA1070" s="83" t="str">
        <f>IF(ISERROR(B1070),"",IF(Z1070=0,NA(),SUM($Z$5:Z1070)))</f>
        <v/>
      </c>
      <c r="AB1070" s="83">
        <f t="shared" si="322"/>
        <v>0</v>
      </c>
      <c r="AC1070" s="83" t="str">
        <f>IF(ISERROR(B1070),"",IF(AB1070=0,NA(),SUM($AB$5:AB1070)))</f>
        <v/>
      </c>
      <c r="AD1070" s="68" t="str">
        <f>IF(ISERROR(AI1070),"",IF(AG1070=AG1069+1,AD1069*(1+'Retirement Calculator'!$B$6),AD1069))</f>
        <v/>
      </c>
      <c r="AE1070" s="135"/>
      <c r="AF1070" s="83" t="str">
        <f>IF(AE1070="","",NPER((1+'Retirement Calculator'!$B$15)/(1+'Retirement Calculator'!$B$14)-1,-12*AE1070,AA1070,,1))</f>
        <v/>
      </c>
      <c r="AG1070" s="129" t="str">
        <f t="shared" si="326"/>
        <v/>
      </c>
      <c r="AH1070" s="43" t="e">
        <f t="shared" si="327"/>
        <v>#N/A</v>
      </c>
      <c r="AI1070" s="43" t="e">
        <f>IF(AI1069&lt;'Retirement Calculator'!$B$68,AI1069+1,NA())</f>
        <v>#N/A</v>
      </c>
      <c r="AJ1070" s="47" t="str">
        <f>IF(ISERROR(AI1070),"",IF(AG1070=AG1069+1,AJ1069*(1+'Retirement Calculator'!$B$67),AJ1069))</f>
        <v/>
      </c>
      <c r="AK1070" s="43" t="e">
        <f>IF(ISERROR(AJ1070),"",FV((1+'Retirement Calculator'!$B$56)^(1/12)-1,AI1070,-AJ1070,,0))</f>
        <v>#N/A</v>
      </c>
      <c r="AL1070" s="47">
        <f>SUM($AJ$5:AJ1070)</f>
        <v>15743347.467671828</v>
      </c>
      <c r="AN1070" s="43" t="str">
        <f>IF(C1070="","",SUM($C$5:C1070))</f>
        <v/>
      </c>
      <c r="AP1070" s="43" t="str">
        <f t="shared" si="328"/>
        <v/>
      </c>
      <c r="AQ1070" s="43" t="e">
        <f t="shared" si="329"/>
        <v>#N/A</v>
      </c>
      <c r="AR1070" s="43" t="e">
        <f>IF(AR1069&lt;'Retirement Calculator'!$B$68,AR1069+1,NA())</f>
        <v>#N/A</v>
      </c>
      <c r="AS1070" s="45" t="str">
        <f>IF(ISERROR(AR1070),"",IF(AP1070=AP1069+1,AS1069*(1+'Retirement Calculator'!$B$67),AS1069))</f>
        <v/>
      </c>
      <c r="AT1070" s="43" t="e">
        <f>IF(ISERROR(AS1070),"",FV((1+'Retirement Calculator'!$B$57)^(1/12)-1,AR1070,-AS1070,,0))</f>
        <v>#N/A</v>
      </c>
      <c r="AU1070" s="47" t="e">
        <f>SUM($AJ$5:AS1070)</f>
        <v>#N/A</v>
      </c>
      <c r="AW1070" s="43" t="str">
        <f>IF(I1070="","",SUM($I$5:I1070))</f>
        <v/>
      </c>
      <c r="AY1070" s="43" t="str">
        <f t="shared" si="330"/>
        <v/>
      </c>
      <c r="AZ1070" s="43" t="e">
        <f t="shared" si="331"/>
        <v>#N/A</v>
      </c>
      <c r="BA1070" s="43" t="e">
        <f>IF(BA1069&lt;'Retirement Calculator'!$B$68,BA1069+1,NA())</f>
        <v>#N/A</v>
      </c>
      <c r="BB1070" s="45" t="str">
        <f>IF(ISERROR(BA1070),"",IF(AY1070=AY1069+1,BB1069*(1+'Retirement Calculator'!$B$67),BB1069))</f>
        <v/>
      </c>
      <c r="BC1070" s="43" t="e">
        <f>IF(ISERROR(BB1070),"",FV((1+'Retirement Calculator'!$B$58)^(1/12)-1,BA1070,-BB1070,,0))</f>
        <v>#N/A</v>
      </c>
      <c r="BD1070" s="47" t="e">
        <f>SUM($AJ$5:BB1070)</f>
        <v>#N/A</v>
      </c>
      <c r="BF1070" s="43" t="str">
        <f>IF(O1070="","",SUM($O$5:O1070))</f>
        <v/>
      </c>
      <c r="BH1070" s="43" t="str">
        <f t="shared" si="332"/>
        <v/>
      </c>
      <c r="BI1070" s="43" t="e">
        <f t="shared" si="333"/>
        <v>#N/A</v>
      </c>
      <c r="BJ1070" s="43" t="e">
        <f>IF(BJ1069&lt;'Retirement Calculator'!$B$68,BJ1069+1,NA())</f>
        <v>#N/A</v>
      </c>
      <c r="BM1070" s="43" t="str">
        <f t="shared" si="334"/>
        <v/>
      </c>
      <c r="BN1070" s="43" t="e">
        <f t="shared" si="335"/>
        <v>#N/A</v>
      </c>
      <c r="BO1070" s="43" t="e">
        <f>IF(BO1069&lt;'Retirement Calculator'!$B$68,BO1069+1,NA())</f>
        <v>#N/A</v>
      </c>
      <c r="BR1070" s="43" t="str">
        <f t="shared" si="336"/>
        <v/>
      </c>
      <c r="BS1070" s="43" t="e">
        <f t="shared" si="337"/>
        <v>#N/A</v>
      </c>
      <c r="BT1070" s="43" t="e">
        <f>IF(BT1069&lt;'Retirement Calculator'!$B$68,BT1069+1,NA())</f>
        <v>#N/A</v>
      </c>
      <c r="BW1070" s="43" t="str">
        <f t="shared" si="338"/>
        <v/>
      </c>
      <c r="BX1070" s="43" t="e">
        <f t="shared" si="339"/>
        <v>#N/A</v>
      </c>
      <c r="BY1070" s="43" t="e">
        <f>IF(BY1069&lt;'Retirement Calculator'!$B$68,BY1069+1,NA())</f>
        <v>#N/A</v>
      </c>
    </row>
    <row r="1071" spans="1:77">
      <c r="A1071" s="44"/>
      <c r="B1071" s="12" t="e">
        <f xml:space="preserve"> IF(ISERROR(F1071),NA(),AI1071)</f>
        <v>#N/A</v>
      </c>
      <c r="C1071" s="71"/>
      <c r="D1071" s="104"/>
      <c r="E1071" s="99"/>
      <c r="F1071" s="102" t="e">
        <f t="shared" si="323"/>
        <v>#N/A</v>
      </c>
      <c r="G1071" s="103" t="str">
        <f>IF(D1071="","",(D1071+G1070)*(1+((1+'Retirement Calculator'!$B$56)^(1/12)-1)))</f>
        <v/>
      </c>
      <c r="H1071" s="55" t="str">
        <f>IF(C1071="","",FV((1+'Retirement Calculator'!$B$56)^(1/12)-1,AI1071,-C1071,,0))</f>
        <v/>
      </c>
      <c r="I1071" s="71"/>
      <c r="J1071" s="99"/>
      <c r="K1071" s="99"/>
      <c r="L1071" s="102" t="e">
        <f t="shared" si="324"/>
        <v>#N/A</v>
      </c>
      <c r="M1071" s="12" t="str">
        <f>IF(I1071="","",FV((1+'Retirement Calculator'!$B$57)^(1/12)-1,AR1071,-I1071,,0))</f>
        <v/>
      </c>
      <c r="N1071" s="12" t="str">
        <f>IF(J1071="","",(J1071+N1070)*(1+((1+'Retirement Calculator'!$B$57)^(1/12)-1)))</f>
        <v/>
      </c>
      <c r="O1071" s="71"/>
      <c r="P1071" s="71"/>
      <c r="Q1071" s="99"/>
      <c r="R1071" s="69" t="e">
        <f t="shared" si="325"/>
        <v>#N/A</v>
      </c>
      <c r="S1071" s="12" t="str">
        <f>IF(O1071="","",FV((1+'Retirement Calculator'!$B$58)^(1/12)-1,BA1071,-O1071,,0))</f>
        <v/>
      </c>
      <c r="T1071" s="43" t="str">
        <f>IF(P1071="","",(P1071+T1070)*(1+((1+'Retirement Calculator'!$B$58)^(1/12)-1)))</f>
        <v/>
      </c>
      <c r="U1071" s="71"/>
      <c r="V1071" s="99"/>
      <c r="W1071" s="108" t="str">
        <f>IF(U1071="","",(U1071+W1070)*(1+((1+'Retirement Calculator'!$C$65)^(1/12)-1)))</f>
        <v/>
      </c>
      <c r="X1071" s="73">
        <f t="shared" si="320"/>
        <v>0</v>
      </c>
      <c r="Y1071" s="83" t="str">
        <f>IF(ISERROR(B1071),"",SUM($X$5:X1071))</f>
        <v/>
      </c>
      <c r="Z1071" s="73">
        <f t="shared" si="321"/>
        <v>0</v>
      </c>
      <c r="AA1071" s="83" t="str">
        <f>IF(ISERROR(B1071),"",IF(Z1071=0,NA(),SUM($Z$5:Z1071)))</f>
        <v/>
      </c>
      <c r="AB1071" s="83">
        <f t="shared" si="322"/>
        <v>0</v>
      </c>
      <c r="AC1071" s="83" t="str">
        <f>IF(ISERROR(B1071),"",IF(AB1071=0,NA(),SUM($AB$5:AB1071)))</f>
        <v/>
      </c>
      <c r="AD1071" s="68" t="str">
        <f>IF(ISERROR(AI1071),"",IF(AG1071=AG1070+1,AD1070*(1+'Retirement Calculator'!$B$6),AD1070))</f>
        <v/>
      </c>
      <c r="AE1071" s="135"/>
      <c r="AF1071" s="83" t="str">
        <f>IF(AE1071="","",NPER((1+'Retirement Calculator'!$B$15)/(1+'Retirement Calculator'!$B$14)-1,-12*AE1071,AA1071,,1))</f>
        <v/>
      </c>
      <c r="AG1071" s="129" t="str">
        <f t="shared" si="326"/>
        <v/>
      </c>
      <c r="AH1071" s="43" t="e">
        <f t="shared" si="327"/>
        <v>#N/A</v>
      </c>
      <c r="AI1071" s="43" t="e">
        <f>IF(AI1070&lt;'Retirement Calculator'!$B$68,AI1070+1,NA())</f>
        <v>#N/A</v>
      </c>
      <c r="AJ1071" s="47" t="str">
        <f>IF(ISERROR(AI1071),"",IF(AG1071=AG1070+1,AJ1070*(1+'Retirement Calculator'!$B$67),AJ1070))</f>
        <v/>
      </c>
      <c r="AK1071" s="43" t="e">
        <f>IF(ISERROR(AJ1071),"",FV((1+'Retirement Calculator'!$B$56)^(1/12)-1,AI1071,-AJ1071,,0))</f>
        <v>#N/A</v>
      </c>
      <c r="AL1071" s="47">
        <f>SUM($AJ$5:AJ1071)</f>
        <v>15743347.467671828</v>
      </c>
      <c r="AN1071" s="43" t="str">
        <f>IF(C1071="","",SUM($C$5:C1071))</f>
        <v/>
      </c>
      <c r="AP1071" s="43" t="str">
        <f t="shared" si="328"/>
        <v/>
      </c>
      <c r="AQ1071" s="43" t="e">
        <f t="shared" si="329"/>
        <v>#N/A</v>
      </c>
      <c r="AR1071" s="43" t="e">
        <f>IF(AR1070&lt;'Retirement Calculator'!$B$68,AR1070+1,NA())</f>
        <v>#N/A</v>
      </c>
      <c r="AS1071" s="45" t="str">
        <f>IF(ISERROR(AR1071),"",IF(AP1071=AP1070+1,AS1070*(1+'Retirement Calculator'!$B$67),AS1070))</f>
        <v/>
      </c>
      <c r="AT1071" s="43" t="e">
        <f>IF(ISERROR(AS1071),"",FV((1+'Retirement Calculator'!$B$57)^(1/12)-1,AR1071,-AS1071,,0))</f>
        <v>#N/A</v>
      </c>
      <c r="AU1071" s="47" t="e">
        <f>SUM($AJ$5:AS1071)</f>
        <v>#N/A</v>
      </c>
      <c r="AW1071" s="43" t="str">
        <f>IF(I1071="","",SUM($I$5:I1071))</f>
        <v/>
      </c>
      <c r="AY1071" s="43" t="str">
        <f t="shared" si="330"/>
        <v/>
      </c>
      <c r="AZ1071" s="43" t="e">
        <f t="shared" si="331"/>
        <v>#N/A</v>
      </c>
      <c r="BA1071" s="43" t="e">
        <f>IF(BA1070&lt;'Retirement Calculator'!$B$68,BA1070+1,NA())</f>
        <v>#N/A</v>
      </c>
      <c r="BB1071" s="45" t="str">
        <f>IF(ISERROR(BA1071),"",IF(AY1071=AY1070+1,BB1070*(1+'Retirement Calculator'!$B$67),BB1070))</f>
        <v/>
      </c>
      <c r="BC1071" s="43" t="e">
        <f>IF(ISERROR(BB1071),"",FV((1+'Retirement Calculator'!$B$58)^(1/12)-1,BA1071,-BB1071,,0))</f>
        <v>#N/A</v>
      </c>
      <c r="BD1071" s="47" t="e">
        <f>SUM($AJ$5:BB1071)</f>
        <v>#N/A</v>
      </c>
      <c r="BF1071" s="43" t="str">
        <f>IF(O1071="","",SUM($O$5:O1071))</f>
        <v/>
      </c>
      <c r="BH1071" s="43" t="str">
        <f t="shared" si="332"/>
        <v/>
      </c>
      <c r="BI1071" s="43" t="e">
        <f t="shared" si="333"/>
        <v>#N/A</v>
      </c>
      <c r="BJ1071" s="43" t="e">
        <f>IF(BJ1070&lt;'Retirement Calculator'!$B$68,BJ1070+1,NA())</f>
        <v>#N/A</v>
      </c>
      <c r="BM1071" s="43" t="str">
        <f t="shared" si="334"/>
        <v/>
      </c>
      <c r="BN1071" s="43" t="e">
        <f t="shared" si="335"/>
        <v>#N/A</v>
      </c>
      <c r="BO1071" s="43" t="e">
        <f>IF(BO1070&lt;'Retirement Calculator'!$B$68,BO1070+1,NA())</f>
        <v>#N/A</v>
      </c>
      <c r="BR1071" s="43" t="str">
        <f t="shared" si="336"/>
        <v/>
      </c>
      <c r="BS1071" s="43" t="e">
        <f t="shared" si="337"/>
        <v>#N/A</v>
      </c>
      <c r="BT1071" s="43" t="e">
        <f>IF(BT1070&lt;'Retirement Calculator'!$B$68,BT1070+1,NA())</f>
        <v>#N/A</v>
      </c>
      <c r="BW1071" s="43" t="str">
        <f t="shared" si="338"/>
        <v/>
      </c>
      <c r="BX1071" s="43" t="e">
        <f t="shared" si="339"/>
        <v>#N/A</v>
      </c>
      <c r="BY1071" s="43" t="e">
        <f>IF(BY1070&lt;'Retirement Calculator'!$B$68,BY1070+1,NA())</f>
        <v>#N/A</v>
      </c>
    </row>
    <row r="1072" spans="1:77">
      <c r="A1072" s="44"/>
      <c r="B1072" s="12" t="e">
        <f xml:space="preserve"> IF(ISERROR(F1072),NA(),AI1072)</f>
        <v>#N/A</v>
      </c>
      <c r="C1072" s="71"/>
      <c r="D1072" s="104"/>
      <c r="E1072" s="99"/>
      <c r="F1072" s="102" t="e">
        <f t="shared" si="323"/>
        <v>#N/A</v>
      </c>
      <c r="G1072" s="103" t="str">
        <f>IF(D1072="","",(D1072+G1071)*(1+((1+'Retirement Calculator'!$B$56)^(1/12)-1)))</f>
        <v/>
      </c>
      <c r="H1072" s="55" t="str">
        <f>IF(C1072="","",FV((1+'Retirement Calculator'!$B$56)^(1/12)-1,AI1072,-C1072,,0))</f>
        <v/>
      </c>
      <c r="I1072" s="71"/>
      <c r="J1072" s="99"/>
      <c r="K1072" s="99"/>
      <c r="L1072" s="102" t="e">
        <f t="shared" si="324"/>
        <v>#N/A</v>
      </c>
      <c r="M1072" s="12" t="str">
        <f>IF(I1072="","",FV((1+'Retirement Calculator'!$B$57)^(1/12)-1,AR1072,-I1072,,0))</f>
        <v/>
      </c>
      <c r="N1072" s="12" t="str">
        <f>IF(J1072="","",(J1072+N1071)*(1+((1+'Retirement Calculator'!$B$57)^(1/12)-1)))</f>
        <v/>
      </c>
      <c r="O1072" s="71"/>
      <c r="P1072" s="71"/>
      <c r="Q1072" s="99"/>
      <c r="R1072" s="69" t="e">
        <f t="shared" si="325"/>
        <v>#N/A</v>
      </c>
      <c r="S1072" s="12" t="str">
        <f>IF(O1072="","",FV((1+'Retirement Calculator'!$B$58)^(1/12)-1,BA1072,-O1072,,0))</f>
        <v/>
      </c>
      <c r="T1072" s="43" t="str">
        <f>IF(P1072="","",(P1072+T1071)*(1+((1+'Retirement Calculator'!$B$58)^(1/12)-1)))</f>
        <v/>
      </c>
      <c r="U1072" s="71"/>
      <c r="V1072" s="99"/>
      <c r="W1072" s="108" t="str">
        <f>IF(U1072="","",(U1072+W1071)*(1+((1+'Retirement Calculator'!$C$65)^(1/12)-1)))</f>
        <v/>
      </c>
      <c r="X1072" s="73">
        <f t="shared" si="320"/>
        <v>0</v>
      </c>
      <c r="Y1072" s="83" t="str">
        <f>IF(ISERROR(B1072),"",SUM($X$5:X1072))</f>
        <v/>
      </c>
      <c r="Z1072" s="73">
        <f t="shared" si="321"/>
        <v>0</v>
      </c>
      <c r="AA1072" s="83" t="str">
        <f>IF(ISERROR(B1072),"",IF(Z1072=0,NA(),SUM($Z$5:Z1072)))</f>
        <v/>
      </c>
      <c r="AB1072" s="83">
        <f t="shared" si="322"/>
        <v>0</v>
      </c>
      <c r="AC1072" s="83" t="str">
        <f>IF(ISERROR(B1072),"",IF(AB1072=0,NA(),SUM($AB$5:AB1072)))</f>
        <v/>
      </c>
      <c r="AD1072" s="68" t="str">
        <f>IF(ISERROR(AI1072),"",IF(AG1072=AG1071+1,AD1071*(1+'Retirement Calculator'!$B$6),AD1071))</f>
        <v/>
      </c>
      <c r="AE1072" s="135"/>
      <c r="AF1072" s="83" t="str">
        <f>IF(AE1072="","",NPER((1+'Retirement Calculator'!$B$15)/(1+'Retirement Calculator'!$B$14)-1,-12*AE1072,AA1072,,1))</f>
        <v/>
      </c>
      <c r="AG1072" s="129" t="str">
        <f t="shared" si="326"/>
        <v/>
      </c>
      <c r="AH1072" s="43" t="e">
        <f t="shared" si="327"/>
        <v>#N/A</v>
      </c>
      <c r="AI1072" s="43" t="e">
        <f>IF(AI1071&lt;'Retirement Calculator'!$B$68,AI1071+1,NA())</f>
        <v>#N/A</v>
      </c>
      <c r="AJ1072" s="47" t="str">
        <f>IF(ISERROR(AI1072),"",IF(AG1072=AG1071+1,AJ1071*(1+'Retirement Calculator'!$B$67),AJ1071))</f>
        <v/>
      </c>
      <c r="AK1072" s="43" t="e">
        <f>IF(ISERROR(AJ1072),"",FV((1+'Retirement Calculator'!$B$56)^(1/12)-1,AI1072,-AJ1072,,0))</f>
        <v>#N/A</v>
      </c>
      <c r="AL1072" s="47">
        <f>SUM($AJ$5:AJ1072)</f>
        <v>15743347.467671828</v>
      </c>
      <c r="AN1072" s="43" t="str">
        <f>IF(C1072="","",SUM($C$5:C1072))</f>
        <v/>
      </c>
      <c r="AP1072" s="43" t="str">
        <f t="shared" si="328"/>
        <v/>
      </c>
      <c r="AQ1072" s="43" t="e">
        <f t="shared" si="329"/>
        <v>#N/A</v>
      </c>
      <c r="AR1072" s="43" t="e">
        <f>IF(AR1071&lt;'Retirement Calculator'!$B$68,AR1071+1,NA())</f>
        <v>#N/A</v>
      </c>
      <c r="AS1072" s="45" t="str">
        <f>IF(ISERROR(AR1072),"",IF(AP1072=AP1071+1,AS1071*(1+'Retirement Calculator'!$B$67),AS1071))</f>
        <v/>
      </c>
      <c r="AT1072" s="43" t="e">
        <f>IF(ISERROR(AS1072),"",FV((1+'Retirement Calculator'!$B$57)^(1/12)-1,AR1072,-AS1072,,0))</f>
        <v>#N/A</v>
      </c>
      <c r="AU1072" s="47" t="e">
        <f>SUM($AJ$5:AS1072)</f>
        <v>#N/A</v>
      </c>
      <c r="AW1072" s="43" t="str">
        <f>IF(I1072="","",SUM($I$5:I1072))</f>
        <v/>
      </c>
      <c r="AY1072" s="43" t="str">
        <f t="shared" si="330"/>
        <v/>
      </c>
      <c r="AZ1072" s="43" t="e">
        <f t="shared" si="331"/>
        <v>#N/A</v>
      </c>
      <c r="BA1072" s="43" t="e">
        <f>IF(BA1071&lt;'Retirement Calculator'!$B$68,BA1071+1,NA())</f>
        <v>#N/A</v>
      </c>
      <c r="BB1072" s="45" t="str">
        <f>IF(ISERROR(BA1072),"",IF(AY1072=AY1071+1,BB1071*(1+'Retirement Calculator'!$B$67),BB1071))</f>
        <v/>
      </c>
      <c r="BC1072" s="43" t="e">
        <f>IF(ISERROR(BB1072),"",FV((1+'Retirement Calculator'!$B$58)^(1/12)-1,BA1072,-BB1072,,0))</f>
        <v>#N/A</v>
      </c>
      <c r="BD1072" s="47" t="e">
        <f>SUM($AJ$5:BB1072)</f>
        <v>#N/A</v>
      </c>
      <c r="BF1072" s="43" t="str">
        <f>IF(O1072="","",SUM($O$5:O1072))</f>
        <v/>
      </c>
      <c r="BH1072" s="43" t="str">
        <f t="shared" si="332"/>
        <v/>
      </c>
      <c r="BI1072" s="43" t="e">
        <f t="shared" si="333"/>
        <v>#N/A</v>
      </c>
      <c r="BJ1072" s="43" t="e">
        <f>IF(BJ1071&lt;'Retirement Calculator'!$B$68,BJ1071+1,NA())</f>
        <v>#N/A</v>
      </c>
      <c r="BM1072" s="43" t="str">
        <f t="shared" si="334"/>
        <v/>
      </c>
      <c r="BN1072" s="43" t="e">
        <f t="shared" si="335"/>
        <v>#N/A</v>
      </c>
      <c r="BO1072" s="43" t="e">
        <f>IF(BO1071&lt;'Retirement Calculator'!$B$68,BO1071+1,NA())</f>
        <v>#N/A</v>
      </c>
      <c r="BR1072" s="43" t="str">
        <f t="shared" si="336"/>
        <v/>
      </c>
      <c r="BS1072" s="43" t="e">
        <f t="shared" si="337"/>
        <v>#N/A</v>
      </c>
      <c r="BT1072" s="43" t="e">
        <f>IF(BT1071&lt;'Retirement Calculator'!$B$68,BT1071+1,NA())</f>
        <v>#N/A</v>
      </c>
      <c r="BW1072" s="43" t="str">
        <f t="shared" si="338"/>
        <v/>
      </c>
      <c r="BX1072" s="43" t="e">
        <f t="shared" si="339"/>
        <v>#N/A</v>
      </c>
      <c r="BY1072" s="43" t="e">
        <f>IF(BY1071&lt;'Retirement Calculator'!$B$68,BY1071+1,NA())</f>
        <v>#N/A</v>
      </c>
    </row>
    <row r="1073" spans="1:77">
      <c r="A1073" s="44"/>
      <c r="B1073" s="12" t="e">
        <f xml:space="preserve"> IF(ISERROR(F1073),NA(),AI1073)</f>
        <v>#N/A</v>
      </c>
      <c r="C1073" s="71"/>
      <c r="D1073" s="104"/>
      <c r="E1073" s="99"/>
      <c r="F1073" s="102" t="e">
        <f t="shared" si="323"/>
        <v>#N/A</v>
      </c>
      <c r="G1073" s="103" t="str">
        <f>IF(D1073="","",(D1073+G1072)*(1+((1+'Retirement Calculator'!$B$56)^(1/12)-1)))</f>
        <v/>
      </c>
      <c r="H1073" s="55" t="str">
        <f>IF(C1073="","",FV((1+'Retirement Calculator'!$B$56)^(1/12)-1,AI1073,-C1073,,0))</f>
        <v/>
      </c>
      <c r="I1073" s="71"/>
      <c r="J1073" s="99"/>
      <c r="K1073" s="99"/>
      <c r="L1073" s="102" t="e">
        <f t="shared" si="324"/>
        <v>#N/A</v>
      </c>
      <c r="M1073" s="12" t="str">
        <f>IF(I1073="","",FV((1+'Retirement Calculator'!$B$57)^(1/12)-1,AR1073,-I1073,,0))</f>
        <v/>
      </c>
      <c r="N1073" s="12" t="str">
        <f>IF(J1073="","",(J1073+N1072)*(1+((1+'Retirement Calculator'!$B$57)^(1/12)-1)))</f>
        <v/>
      </c>
      <c r="O1073" s="71"/>
      <c r="P1073" s="71"/>
      <c r="Q1073" s="99"/>
      <c r="R1073" s="69" t="e">
        <f t="shared" si="325"/>
        <v>#N/A</v>
      </c>
      <c r="S1073" s="12" t="str">
        <f>IF(O1073="","",FV((1+'Retirement Calculator'!$B$58)^(1/12)-1,BA1073,-O1073,,0))</f>
        <v/>
      </c>
      <c r="T1073" s="43" t="str">
        <f>IF(P1073="","",(P1073+T1072)*(1+((1+'Retirement Calculator'!$B$58)^(1/12)-1)))</f>
        <v/>
      </c>
      <c r="U1073" s="71"/>
      <c r="V1073" s="99"/>
      <c r="W1073" s="108" t="str">
        <f>IF(U1073="","",(U1073+W1072)*(1+((1+'Retirement Calculator'!$C$65)^(1/12)-1)))</f>
        <v/>
      </c>
      <c r="X1073" s="73">
        <f t="shared" si="320"/>
        <v>0</v>
      </c>
      <c r="Y1073" s="83" t="str">
        <f>IF(ISERROR(B1073),"",SUM($X$5:X1073))</f>
        <v/>
      </c>
      <c r="Z1073" s="73">
        <f t="shared" si="321"/>
        <v>0</v>
      </c>
      <c r="AA1073" s="83" t="str">
        <f>IF(ISERROR(B1073),"",IF(Z1073=0,NA(),SUM($Z$5:Z1073)))</f>
        <v/>
      </c>
      <c r="AB1073" s="83">
        <f t="shared" si="322"/>
        <v>0</v>
      </c>
      <c r="AC1073" s="83" t="str">
        <f>IF(ISERROR(B1073),"",IF(AB1073=0,NA(),SUM($AB$5:AB1073)))</f>
        <v/>
      </c>
      <c r="AD1073" s="68" t="str">
        <f>IF(ISERROR(AI1073),"",IF(AG1073=AG1072+1,AD1072*(1+'Retirement Calculator'!$B$6),AD1072))</f>
        <v/>
      </c>
      <c r="AE1073" s="135"/>
      <c r="AF1073" s="83" t="str">
        <f>IF(AE1073="","",NPER((1+'Retirement Calculator'!$B$15)/(1+'Retirement Calculator'!$B$14)-1,-12*AE1073,AA1073,,1))</f>
        <v/>
      </c>
      <c r="AG1073" s="129" t="str">
        <f t="shared" si="326"/>
        <v/>
      </c>
      <c r="AH1073" s="43" t="e">
        <f t="shared" si="327"/>
        <v>#N/A</v>
      </c>
      <c r="AI1073" s="43" t="e">
        <f>IF(AI1072&lt;'Retirement Calculator'!$B$68,AI1072+1,NA())</f>
        <v>#N/A</v>
      </c>
      <c r="AJ1073" s="47" t="str">
        <f>IF(ISERROR(AI1073),"",IF(AG1073=AG1072+1,AJ1072*(1+'Retirement Calculator'!$B$67),AJ1072))</f>
        <v/>
      </c>
      <c r="AK1073" s="43" t="e">
        <f>IF(ISERROR(AJ1073),"",FV((1+'Retirement Calculator'!$B$56)^(1/12)-1,AI1073,-AJ1073,,0))</f>
        <v>#N/A</v>
      </c>
      <c r="AL1073" s="47">
        <f>SUM($AJ$5:AJ1073)</f>
        <v>15743347.467671828</v>
      </c>
      <c r="AN1073" s="43" t="str">
        <f>IF(C1073="","",SUM($C$5:C1073))</f>
        <v/>
      </c>
      <c r="AP1073" s="43" t="str">
        <f t="shared" si="328"/>
        <v/>
      </c>
      <c r="AQ1073" s="43" t="e">
        <f t="shared" si="329"/>
        <v>#N/A</v>
      </c>
      <c r="AR1073" s="43" t="e">
        <f>IF(AR1072&lt;'Retirement Calculator'!$B$68,AR1072+1,NA())</f>
        <v>#N/A</v>
      </c>
      <c r="AS1073" s="45" t="str">
        <f>IF(ISERROR(AR1073),"",IF(AP1073=AP1072+1,AS1072*(1+'Retirement Calculator'!$B$67),AS1072))</f>
        <v/>
      </c>
      <c r="AT1073" s="43" t="e">
        <f>IF(ISERROR(AS1073),"",FV((1+'Retirement Calculator'!$B$57)^(1/12)-1,AR1073,-AS1073,,0))</f>
        <v>#N/A</v>
      </c>
      <c r="AU1073" s="47" t="e">
        <f>SUM($AJ$5:AS1073)</f>
        <v>#N/A</v>
      </c>
      <c r="AW1073" s="43" t="str">
        <f>IF(I1073="","",SUM($I$5:I1073))</f>
        <v/>
      </c>
      <c r="AY1073" s="43" t="str">
        <f t="shared" si="330"/>
        <v/>
      </c>
      <c r="AZ1073" s="43" t="e">
        <f t="shared" si="331"/>
        <v>#N/A</v>
      </c>
      <c r="BA1073" s="43" t="e">
        <f>IF(BA1072&lt;'Retirement Calculator'!$B$68,BA1072+1,NA())</f>
        <v>#N/A</v>
      </c>
      <c r="BB1073" s="45" t="str">
        <f>IF(ISERROR(BA1073),"",IF(AY1073=AY1072+1,BB1072*(1+'Retirement Calculator'!$B$67),BB1072))</f>
        <v/>
      </c>
      <c r="BC1073" s="43" t="e">
        <f>IF(ISERROR(BB1073),"",FV((1+'Retirement Calculator'!$B$58)^(1/12)-1,BA1073,-BB1073,,0))</f>
        <v>#N/A</v>
      </c>
      <c r="BD1073" s="47" t="e">
        <f>SUM($AJ$5:BB1073)</f>
        <v>#N/A</v>
      </c>
      <c r="BF1073" s="43" t="str">
        <f>IF(O1073="","",SUM($O$5:O1073))</f>
        <v/>
      </c>
      <c r="BH1073" s="43" t="str">
        <f t="shared" si="332"/>
        <v/>
      </c>
      <c r="BI1073" s="43" t="e">
        <f t="shared" si="333"/>
        <v>#N/A</v>
      </c>
      <c r="BJ1073" s="43" t="e">
        <f>IF(BJ1072&lt;'Retirement Calculator'!$B$68,BJ1072+1,NA())</f>
        <v>#N/A</v>
      </c>
      <c r="BM1073" s="43" t="str">
        <f t="shared" si="334"/>
        <v/>
      </c>
      <c r="BN1073" s="43" t="e">
        <f t="shared" si="335"/>
        <v>#N/A</v>
      </c>
      <c r="BO1073" s="43" t="e">
        <f>IF(BO1072&lt;'Retirement Calculator'!$B$68,BO1072+1,NA())</f>
        <v>#N/A</v>
      </c>
      <c r="BR1073" s="43" t="str">
        <f t="shared" si="336"/>
        <v/>
      </c>
      <c r="BS1073" s="43" t="e">
        <f t="shared" si="337"/>
        <v>#N/A</v>
      </c>
      <c r="BT1073" s="43" t="e">
        <f>IF(BT1072&lt;'Retirement Calculator'!$B$68,BT1072+1,NA())</f>
        <v>#N/A</v>
      </c>
      <c r="BW1073" s="43" t="str">
        <f t="shared" si="338"/>
        <v/>
      </c>
      <c r="BX1073" s="43" t="e">
        <f t="shared" si="339"/>
        <v>#N/A</v>
      </c>
      <c r="BY1073" s="43" t="e">
        <f>IF(BY1072&lt;'Retirement Calculator'!$B$68,BY1072+1,NA())</f>
        <v>#N/A</v>
      </c>
    </row>
    <row r="1074" spans="1:77">
      <c r="A1074" s="44"/>
      <c r="B1074" s="12" t="e">
        <f xml:space="preserve"> IF(ISERROR(F1074),NA(),AI1074)</f>
        <v>#N/A</v>
      </c>
      <c r="C1074" s="71"/>
      <c r="D1074" s="104"/>
      <c r="E1074" s="99"/>
      <c r="F1074" s="102" t="e">
        <f t="shared" si="323"/>
        <v>#N/A</v>
      </c>
      <c r="G1074" s="103" t="str">
        <f>IF(D1074="","",(D1074+G1073)*(1+((1+'Retirement Calculator'!$B$56)^(1/12)-1)))</f>
        <v/>
      </c>
      <c r="H1074" s="55" t="str">
        <f>IF(C1074="","",FV((1+'Retirement Calculator'!$B$56)^(1/12)-1,AI1074,-C1074,,0))</f>
        <v/>
      </c>
      <c r="I1074" s="71"/>
      <c r="J1074" s="99"/>
      <c r="K1074" s="99"/>
      <c r="L1074" s="102" t="e">
        <f t="shared" si="324"/>
        <v>#N/A</v>
      </c>
      <c r="M1074" s="12" t="str">
        <f>IF(I1074="","",FV((1+'Retirement Calculator'!$B$57)^(1/12)-1,AR1074,-I1074,,0))</f>
        <v/>
      </c>
      <c r="N1074" s="12" t="str">
        <f>IF(J1074="","",(J1074+N1073)*(1+((1+'Retirement Calculator'!$B$57)^(1/12)-1)))</f>
        <v/>
      </c>
      <c r="O1074" s="71"/>
      <c r="P1074" s="71"/>
      <c r="Q1074" s="99"/>
      <c r="R1074" s="69" t="e">
        <f t="shared" si="325"/>
        <v>#N/A</v>
      </c>
      <c r="S1074" s="12" t="str">
        <f>IF(O1074="","",FV((1+'Retirement Calculator'!$B$58)^(1/12)-1,BA1074,-O1074,,0))</f>
        <v/>
      </c>
      <c r="T1074" s="43" t="str">
        <f>IF(P1074="","",(P1074+T1073)*(1+((1+'Retirement Calculator'!$B$58)^(1/12)-1)))</f>
        <v/>
      </c>
      <c r="U1074" s="71"/>
      <c r="V1074" s="99"/>
      <c r="W1074" s="108" t="str">
        <f>IF(U1074="","",(U1074+W1073)*(1+((1+'Retirement Calculator'!$C$65)^(1/12)-1)))</f>
        <v/>
      </c>
      <c r="X1074" s="73">
        <f t="shared" si="320"/>
        <v>0</v>
      </c>
      <c r="Y1074" s="83" t="str">
        <f>IF(ISERROR(B1074),"",SUM($X$5:X1074))</f>
        <v/>
      </c>
      <c r="Z1074" s="73">
        <f t="shared" si="321"/>
        <v>0</v>
      </c>
      <c r="AA1074" s="83" t="str">
        <f>IF(ISERROR(B1074),"",IF(Z1074=0,NA(),SUM($Z$5:Z1074)))</f>
        <v/>
      </c>
      <c r="AB1074" s="83">
        <f t="shared" si="322"/>
        <v>0</v>
      </c>
      <c r="AC1074" s="83" t="str">
        <f>IF(ISERROR(B1074),"",IF(AB1074=0,NA(),SUM($AB$5:AB1074)))</f>
        <v/>
      </c>
      <c r="AD1074" s="68" t="str">
        <f>IF(ISERROR(AI1074),"",IF(AG1074=AG1073+1,AD1073*(1+'Retirement Calculator'!$B$6),AD1073))</f>
        <v/>
      </c>
      <c r="AE1074" s="135"/>
      <c r="AF1074" s="83" t="str">
        <f>IF(AE1074="","",NPER((1+'Retirement Calculator'!$B$15)/(1+'Retirement Calculator'!$B$14)-1,-12*AE1074,AA1074,,1))</f>
        <v/>
      </c>
      <c r="AG1074" s="129" t="str">
        <f t="shared" si="326"/>
        <v/>
      </c>
      <c r="AH1074" s="43" t="e">
        <f t="shared" si="327"/>
        <v>#N/A</v>
      </c>
      <c r="AI1074" s="43" t="e">
        <f>IF(AI1073&lt;'Retirement Calculator'!$B$68,AI1073+1,NA())</f>
        <v>#N/A</v>
      </c>
      <c r="AJ1074" s="47" t="str">
        <f>IF(ISERROR(AI1074),"",IF(AG1074=AG1073+1,AJ1073*(1+'Retirement Calculator'!$B$67),AJ1073))</f>
        <v/>
      </c>
      <c r="AK1074" s="43" t="e">
        <f>IF(ISERROR(AJ1074),"",FV((1+'Retirement Calculator'!$B$56)^(1/12)-1,AI1074,-AJ1074,,0))</f>
        <v>#N/A</v>
      </c>
      <c r="AL1074" s="47">
        <f>SUM($AJ$5:AJ1074)</f>
        <v>15743347.467671828</v>
      </c>
      <c r="AN1074" s="43" t="str">
        <f>IF(C1074="","",SUM($C$5:C1074))</f>
        <v/>
      </c>
      <c r="AP1074" s="43" t="str">
        <f t="shared" si="328"/>
        <v/>
      </c>
      <c r="AQ1074" s="43" t="e">
        <f t="shared" si="329"/>
        <v>#N/A</v>
      </c>
      <c r="AR1074" s="43" t="e">
        <f>IF(AR1073&lt;'Retirement Calculator'!$B$68,AR1073+1,NA())</f>
        <v>#N/A</v>
      </c>
      <c r="AS1074" s="45" t="str">
        <f>IF(ISERROR(AR1074),"",IF(AP1074=AP1073+1,AS1073*(1+'Retirement Calculator'!$B$67),AS1073))</f>
        <v/>
      </c>
      <c r="AT1074" s="43" t="e">
        <f>IF(ISERROR(AS1074),"",FV((1+'Retirement Calculator'!$B$57)^(1/12)-1,AR1074,-AS1074,,0))</f>
        <v>#N/A</v>
      </c>
      <c r="AU1074" s="47" t="e">
        <f>SUM($AJ$5:AS1074)</f>
        <v>#N/A</v>
      </c>
      <c r="AW1074" s="43" t="str">
        <f>IF(I1074="","",SUM($I$5:I1074))</f>
        <v/>
      </c>
      <c r="AY1074" s="43" t="str">
        <f t="shared" si="330"/>
        <v/>
      </c>
      <c r="AZ1074" s="43" t="e">
        <f t="shared" si="331"/>
        <v>#N/A</v>
      </c>
      <c r="BA1074" s="43" t="e">
        <f>IF(BA1073&lt;'Retirement Calculator'!$B$68,BA1073+1,NA())</f>
        <v>#N/A</v>
      </c>
      <c r="BB1074" s="45" t="str">
        <f>IF(ISERROR(BA1074),"",IF(AY1074=AY1073+1,BB1073*(1+'Retirement Calculator'!$B$67),BB1073))</f>
        <v/>
      </c>
      <c r="BC1074" s="43" t="e">
        <f>IF(ISERROR(BB1074),"",FV((1+'Retirement Calculator'!$B$58)^(1/12)-1,BA1074,-BB1074,,0))</f>
        <v>#N/A</v>
      </c>
      <c r="BD1074" s="47" t="e">
        <f>SUM($AJ$5:BB1074)</f>
        <v>#N/A</v>
      </c>
      <c r="BF1074" s="43" t="str">
        <f>IF(O1074="","",SUM($O$5:O1074))</f>
        <v/>
      </c>
      <c r="BH1074" s="43" t="str">
        <f t="shared" si="332"/>
        <v/>
      </c>
      <c r="BI1074" s="43" t="e">
        <f t="shared" si="333"/>
        <v>#N/A</v>
      </c>
      <c r="BJ1074" s="43" t="e">
        <f>IF(BJ1073&lt;'Retirement Calculator'!$B$68,BJ1073+1,NA())</f>
        <v>#N/A</v>
      </c>
      <c r="BM1074" s="43" t="str">
        <f t="shared" si="334"/>
        <v/>
      </c>
      <c r="BN1074" s="43" t="e">
        <f t="shared" si="335"/>
        <v>#N/A</v>
      </c>
      <c r="BO1074" s="43" t="e">
        <f>IF(BO1073&lt;'Retirement Calculator'!$B$68,BO1073+1,NA())</f>
        <v>#N/A</v>
      </c>
      <c r="BR1074" s="43" t="str">
        <f t="shared" si="336"/>
        <v/>
      </c>
      <c r="BS1074" s="43" t="e">
        <f t="shared" si="337"/>
        <v>#N/A</v>
      </c>
      <c r="BT1074" s="43" t="e">
        <f>IF(BT1073&lt;'Retirement Calculator'!$B$68,BT1073+1,NA())</f>
        <v>#N/A</v>
      </c>
      <c r="BW1074" s="43" t="str">
        <f t="shared" si="338"/>
        <v/>
      </c>
      <c r="BX1074" s="43" t="e">
        <f t="shared" si="339"/>
        <v>#N/A</v>
      </c>
      <c r="BY1074" s="43" t="e">
        <f>IF(BY1073&lt;'Retirement Calculator'!$B$68,BY1073+1,NA())</f>
        <v>#N/A</v>
      </c>
    </row>
    <row r="1075" spans="1:77">
      <c r="A1075" s="44"/>
      <c r="B1075" s="12" t="e">
        <f xml:space="preserve"> IF(ISERROR(F1075),NA(),AI1075)</f>
        <v>#N/A</v>
      </c>
      <c r="C1075" s="71"/>
      <c r="D1075" s="104"/>
      <c r="E1075" s="99"/>
      <c r="F1075" s="102" t="e">
        <f t="shared" si="323"/>
        <v>#N/A</v>
      </c>
      <c r="G1075" s="103" t="str">
        <f>IF(D1075="","",(D1075+G1074)*(1+((1+'Retirement Calculator'!$B$56)^(1/12)-1)))</f>
        <v/>
      </c>
      <c r="H1075" s="55" t="str">
        <f>IF(C1075="","",FV((1+'Retirement Calculator'!$B$56)^(1/12)-1,AI1075,-C1075,,0))</f>
        <v/>
      </c>
      <c r="I1075" s="71"/>
      <c r="J1075" s="99"/>
      <c r="K1075" s="99"/>
      <c r="L1075" s="102" t="e">
        <f t="shared" si="324"/>
        <v>#N/A</v>
      </c>
      <c r="M1075" s="12" t="str">
        <f>IF(I1075="","",FV((1+'Retirement Calculator'!$B$57)^(1/12)-1,AR1075,-I1075,,0))</f>
        <v/>
      </c>
      <c r="N1075" s="12" t="str">
        <f>IF(J1075="","",(J1075+N1074)*(1+((1+'Retirement Calculator'!$B$57)^(1/12)-1)))</f>
        <v/>
      </c>
      <c r="O1075" s="71"/>
      <c r="P1075" s="71"/>
      <c r="Q1075" s="99"/>
      <c r="R1075" s="69" t="e">
        <f t="shared" si="325"/>
        <v>#N/A</v>
      </c>
      <c r="S1075" s="12" t="str">
        <f>IF(O1075="","",FV((1+'Retirement Calculator'!$B$58)^(1/12)-1,BA1075,-O1075,,0))</f>
        <v/>
      </c>
      <c r="T1075" s="43" t="str">
        <f>IF(P1075="","",(P1075+T1074)*(1+((1+'Retirement Calculator'!$B$58)^(1/12)-1)))</f>
        <v/>
      </c>
      <c r="U1075" s="71"/>
      <c r="V1075" s="99"/>
      <c r="W1075" s="108" t="str">
        <f>IF(U1075="","",(U1075+W1074)*(1+((1+'Retirement Calculator'!$C$65)^(1/12)-1)))</f>
        <v/>
      </c>
      <c r="X1075" s="73">
        <f t="shared" si="320"/>
        <v>0</v>
      </c>
      <c r="Y1075" s="83" t="str">
        <f>IF(ISERROR(B1075),"",SUM($X$5:X1075))</f>
        <v/>
      </c>
      <c r="Z1075" s="73">
        <f t="shared" si="321"/>
        <v>0</v>
      </c>
      <c r="AA1075" s="83" t="str">
        <f>IF(ISERROR(B1075),"",IF(Z1075=0,NA(),SUM($Z$5:Z1075)))</f>
        <v/>
      </c>
      <c r="AB1075" s="83">
        <f t="shared" si="322"/>
        <v>0</v>
      </c>
      <c r="AC1075" s="83" t="str">
        <f>IF(ISERROR(B1075),"",IF(AB1075=0,NA(),SUM($AB$5:AB1075)))</f>
        <v/>
      </c>
      <c r="AD1075" s="68" t="str">
        <f>IF(ISERROR(AI1075),"",IF(AG1075=AG1074+1,AD1074*(1+'Retirement Calculator'!$B$6),AD1074))</f>
        <v/>
      </c>
      <c r="AE1075" s="135"/>
      <c r="AF1075" s="83" t="str">
        <f>IF(AE1075="","",NPER((1+'Retirement Calculator'!$B$15)/(1+'Retirement Calculator'!$B$14)-1,-12*AE1075,AA1075,,1))</f>
        <v/>
      </c>
      <c r="AG1075" s="129" t="str">
        <f t="shared" si="326"/>
        <v/>
      </c>
      <c r="AH1075" s="43" t="e">
        <f t="shared" si="327"/>
        <v>#N/A</v>
      </c>
      <c r="AI1075" s="43" t="e">
        <f>IF(AI1074&lt;'Retirement Calculator'!$B$68,AI1074+1,NA())</f>
        <v>#N/A</v>
      </c>
      <c r="AJ1075" s="47" t="str">
        <f>IF(ISERROR(AI1075),"",IF(AG1075=AG1074+1,AJ1074*(1+'Retirement Calculator'!$B$67),AJ1074))</f>
        <v/>
      </c>
      <c r="AK1075" s="43" t="e">
        <f>IF(ISERROR(AJ1075),"",FV((1+'Retirement Calculator'!$B$56)^(1/12)-1,AI1075,-AJ1075,,0))</f>
        <v>#N/A</v>
      </c>
      <c r="AL1075" s="47">
        <f>SUM($AJ$5:AJ1075)</f>
        <v>15743347.467671828</v>
      </c>
      <c r="AN1075" s="43" t="str">
        <f>IF(C1075="","",SUM($C$5:C1075))</f>
        <v/>
      </c>
      <c r="AP1075" s="43" t="str">
        <f t="shared" si="328"/>
        <v/>
      </c>
      <c r="AQ1075" s="43" t="e">
        <f t="shared" si="329"/>
        <v>#N/A</v>
      </c>
      <c r="AR1075" s="43" t="e">
        <f>IF(AR1074&lt;'Retirement Calculator'!$B$68,AR1074+1,NA())</f>
        <v>#N/A</v>
      </c>
      <c r="AS1075" s="45" t="str">
        <f>IF(ISERROR(AR1075),"",IF(AP1075=AP1074+1,AS1074*(1+'Retirement Calculator'!$B$67),AS1074))</f>
        <v/>
      </c>
      <c r="AT1075" s="43" t="e">
        <f>IF(ISERROR(AS1075),"",FV((1+'Retirement Calculator'!$B$57)^(1/12)-1,AR1075,-AS1075,,0))</f>
        <v>#N/A</v>
      </c>
      <c r="AU1075" s="47" t="e">
        <f>SUM($AJ$5:AS1075)</f>
        <v>#N/A</v>
      </c>
      <c r="AW1075" s="43" t="str">
        <f>IF(I1075="","",SUM($I$5:I1075))</f>
        <v/>
      </c>
      <c r="AY1075" s="43" t="str">
        <f t="shared" si="330"/>
        <v/>
      </c>
      <c r="AZ1075" s="43" t="e">
        <f t="shared" si="331"/>
        <v>#N/A</v>
      </c>
      <c r="BA1075" s="43" t="e">
        <f>IF(BA1074&lt;'Retirement Calculator'!$B$68,BA1074+1,NA())</f>
        <v>#N/A</v>
      </c>
      <c r="BB1075" s="45" t="str">
        <f>IF(ISERROR(BA1075),"",IF(AY1075=AY1074+1,BB1074*(1+'Retirement Calculator'!$B$67),BB1074))</f>
        <v/>
      </c>
      <c r="BC1075" s="43" t="e">
        <f>IF(ISERROR(BB1075),"",FV((1+'Retirement Calculator'!$B$58)^(1/12)-1,BA1075,-BB1075,,0))</f>
        <v>#N/A</v>
      </c>
      <c r="BD1075" s="47" t="e">
        <f>SUM($AJ$5:BB1075)</f>
        <v>#N/A</v>
      </c>
      <c r="BF1075" s="43" t="str">
        <f>IF(O1075="","",SUM($O$5:O1075))</f>
        <v/>
      </c>
      <c r="BH1075" s="43" t="str">
        <f t="shared" si="332"/>
        <v/>
      </c>
      <c r="BI1075" s="43" t="e">
        <f t="shared" si="333"/>
        <v>#N/A</v>
      </c>
      <c r="BJ1075" s="43" t="e">
        <f>IF(BJ1074&lt;'Retirement Calculator'!$B$68,BJ1074+1,NA())</f>
        <v>#N/A</v>
      </c>
      <c r="BM1075" s="43" t="str">
        <f t="shared" si="334"/>
        <v/>
      </c>
      <c r="BN1075" s="43" t="e">
        <f t="shared" si="335"/>
        <v>#N/A</v>
      </c>
      <c r="BO1075" s="43" t="e">
        <f>IF(BO1074&lt;'Retirement Calculator'!$B$68,BO1074+1,NA())</f>
        <v>#N/A</v>
      </c>
      <c r="BR1075" s="43" t="str">
        <f t="shared" si="336"/>
        <v/>
      </c>
      <c r="BS1075" s="43" t="e">
        <f t="shared" si="337"/>
        <v>#N/A</v>
      </c>
      <c r="BT1075" s="43" t="e">
        <f>IF(BT1074&lt;'Retirement Calculator'!$B$68,BT1074+1,NA())</f>
        <v>#N/A</v>
      </c>
      <c r="BW1075" s="43" t="str">
        <f t="shared" si="338"/>
        <v/>
      </c>
      <c r="BX1075" s="43" t="e">
        <f t="shared" si="339"/>
        <v>#N/A</v>
      </c>
      <c r="BY1075" s="43" t="e">
        <f>IF(BY1074&lt;'Retirement Calculator'!$B$68,BY1074+1,NA())</f>
        <v>#N/A</v>
      </c>
    </row>
    <row r="1076" spans="1:77">
      <c r="A1076" s="44"/>
      <c r="B1076" s="12" t="e">
        <f xml:space="preserve"> IF(ISERROR(F1076),NA(),AI1076)</f>
        <v>#N/A</v>
      </c>
      <c r="C1076" s="71"/>
      <c r="D1076" s="104"/>
      <c r="E1076" s="99"/>
      <c r="F1076" s="102" t="e">
        <f t="shared" si="323"/>
        <v>#N/A</v>
      </c>
      <c r="G1076" s="103" t="str">
        <f>IF(D1076="","",(D1076+G1075)*(1+((1+'Retirement Calculator'!$B$56)^(1/12)-1)))</f>
        <v/>
      </c>
      <c r="H1076" s="55" t="str">
        <f>IF(C1076="","",FV((1+'Retirement Calculator'!$B$56)^(1/12)-1,AI1076,-C1076,,0))</f>
        <v/>
      </c>
      <c r="I1076" s="71"/>
      <c r="J1076" s="99"/>
      <c r="K1076" s="99"/>
      <c r="L1076" s="102" t="e">
        <f t="shared" si="324"/>
        <v>#N/A</v>
      </c>
      <c r="M1076" s="12" t="str">
        <f>IF(I1076="","",FV((1+'Retirement Calculator'!$B$57)^(1/12)-1,AR1076,-I1076,,0))</f>
        <v/>
      </c>
      <c r="N1076" s="12" t="str">
        <f>IF(J1076="","",(J1076+N1075)*(1+((1+'Retirement Calculator'!$B$57)^(1/12)-1)))</f>
        <v/>
      </c>
      <c r="O1076" s="71"/>
      <c r="P1076" s="71"/>
      <c r="Q1076" s="99"/>
      <c r="R1076" s="69" t="e">
        <f t="shared" si="325"/>
        <v>#N/A</v>
      </c>
      <c r="S1076" s="12" t="str">
        <f>IF(O1076="","",FV((1+'Retirement Calculator'!$B$58)^(1/12)-1,BA1076,-O1076,,0))</f>
        <v/>
      </c>
      <c r="T1076" s="43" t="str">
        <f>IF(P1076="","",(P1076+T1075)*(1+((1+'Retirement Calculator'!$B$58)^(1/12)-1)))</f>
        <v/>
      </c>
      <c r="U1076" s="71"/>
      <c r="V1076" s="99"/>
      <c r="W1076" s="108" t="str">
        <f>IF(U1076="","",(U1076+W1075)*(1+((1+'Retirement Calculator'!$C$65)^(1/12)-1)))</f>
        <v/>
      </c>
      <c r="X1076" s="73">
        <f t="shared" si="320"/>
        <v>0</v>
      </c>
      <c r="Y1076" s="83" t="str">
        <f>IF(ISERROR(B1076),"",SUM($X$5:X1076))</f>
        <v/>
      </c>
      <c r="Z1076" s="73">
        <f t="shared" si="321"/>
        <v>0</v>
      </c>
      <c r="AA1076" s="83" t="str">
        <f>IF(ISERROR(B1076),"",IF(Z1076=0,NA(),SUM($Z$5:Z1076)))</f>
        <v/>
      </c>
      <c r="AB1076" s="83">
        <f t="shared" si="322"/>
        <v>0</v>
      </c>
      <c r="AC1076" s="83" t="str">
        <f>IF(ISERROR(B1076),"",IF(AB1076=0,NA(),SUM($AB$5:AB1076)))</f>
        <v/>
      </c>
      <c r="AD1076" s="68" t="str">
        <f>IF(ISERROR(AI1076),"",IF(AG1076=AG1075+1,AD1075*(1+'Retirement Calculator'!$B$6),AD1075))</f>
        <v/>
      </c>
      <c r="AE1076" s="135"/>
      <c r="AF1076" s="83" t="str">
        <f>IF(AE1076="","",NPER((1+'Retirement Calculator'!$B$15)/(1+'Retirement Calculator'!$B$14)-1,-12*AE1076,AA1076,,1))</f>
        <v/>
      </c>
      <c r="AG1076" s="129" t="str">
        <f t="shared" si="326"/>
        <v/>
      </c>
      <c r="AH1076" s="43" t="e">
        <f t="shared" si="327"/>
        <v>#N/A</v>
      </c>
      <c r="AI1076" s="43" t="e">
        <f>IF(AI1075&lt;'Retirement Calculator'!$B$68,AI1075+1,NA())</f>
        <v>#N/A</v>
      </c>
      <c r="AJ1076" s="47" t="str">
        <f>IF(ISERROR(AI1076),"",IF(AG1076=AG1075+1,AJ1075*(1+'Retirement Calculator'!$B$67),AJ1075))</f>
        <v/>
      </c>
      <c r="AK1076" s="43" t="e">
        <f>IF(ISERROR(AJ1076),"",FV((1+'Retirement Calculator'!$B$56)^(1/12)-1,AI1076,-AJ1076,,0))</f>
        <v>#N/A</v>
      </c>
      <c r="AL1076" s="47">
        <f>SUM($AJ$5:AJ1076)</f>
        <v>15743347.467671828</v>
      </c>
      <c r="AN1076" s="43" t="str">
        <f>IF(C1076="","",SUM($C$5:C1076))</f>
        <v/>
      </c>
      <c r="AP1076" s="43" t="str">
        <f t="shared" si="328"/>
        <v/>
      </c>
      <c r="AQ1076" s="43" t="e">
        <f t="shared" si="329"/>
        <v>#N/A</v>
      </c>
      <c r="AR1076" s="43" t="e">
        <f>IF(AR1075&lt;'Retirement Calculator'!$B$68,AR1075+1,NA())</f>
        <v>#N/A</v>
      </c>
      <c r="AS1076" s="45" t="str">
        <f>IF(ISERROR(AR1076),"",IF(AP1076=AP1075+1,AS1075*(1+'Retirement Calculator'!$B$67),AS1075))</f>
        <v/>
      </c>
      <c r="AT1076" s="43" t="e">
        <f>IF(ISERROR(AS1076),"",FV((1+'Retirement Calculator'!$B$57)^(1/12)-1,AR1076,-AS1076,,0))</f>
        <v>#N/A</v>
      </c>
      <c r="AU1076" s="47" t="e">
        <f>SUM($AJ$5:AS1076)</f>
        <v>#N/A</v>
      </c>
      <c r="AW1076" s="43" t="str">
        <f>IF(I1076="","",SUM($I$5:I1076))</f>
        <v/>
      </c>
      <c r="AY1076" s="43" t="str">
        <f t="shared" si="330"/>
        <v/>
      </c>
      <c r="AZ1076" s="43" t="e">
        <f t="shared" si="331"/>
        <v>#N/A</v>
      </c>
      <c r="BA1076" s="43" t="e">
        <f>IF(BA1075&lt;'Retirement Calculator'!$B$68,BA1075+1,NA())</f>
        <v>#N/A</v>
      </c>
      <c r="BB1076" s="45" t="str">
        <f>IF(ISERROR(BA1076),"",IF(AY1076=AY1075+1,BB1075*(1+'Retirement Calculator'!$B$67),BB1075))</f>
        <v/>
      </c>
      <c r="BC1076" s="43" t="e">
        <f>IF(ISERROR(BB1076),"",FV((1+'Retirement Calculator'!$B$58)^(1/12)-1,BA1076,-BB1076,,0))</f>
        <v>#N/A</v>
      </c>
      <c r="BD1076" s="47" t="e">
        <f>SUM($AJ$5:BB1076)</f>
        <v>#N/A</v>
      </c>
      <c r="BF1076" s="43" t="str">
        <f>IF(O1076="","",SUM($O$5:O1076))</f>
        <v/>
      </c>
      <c r="BH1076" s="43" t="str">
        <f t="shared" si="332"/>
        <v/>
      </c>
      <c r="BI1076" s="43" t="e">
        <f t="shared" si="333"/>
        <v>#N/A</v>
      </c>
      <c r="BJ1076" s="43" t="e">
        <f>IF(BJ1075&lt;'Retirement Calculator'!$B$68,BJ1075+1,NA())</f>
        <v>#N/A</v>
      </c>
      <c r="BM1076" s="43" t="str">
        <f t="shared" si="334"/>
        <v/>
      </c>
      <c r="BN1076" s="43" t="e">
        <f t="shared" si="335"/>
        <v>#N/A</v>
      </c>
      <c r="BO1076" s="43" t="e">
        <f>IF(BO1075&lt;'Retirement Calculator'!$B$68,BO1075+1,NA())</f>
        <v>#N/A</v>
      </c>
      <c r="BR1076" s="43" t="str">
        <f t="shared" si="336"/>
        <v/>
      </c>
      <c r="BS1076" s="43" t="e">
        <f t="shared" si="337"/>
        <v>#N/A</v>
      </c>
      <c r="BT1076" s="43" t="e">
        <f>IF(BT1075&lt;'Retirement Calculator'!$B$68,BT1075+1,NA())</f>
        <v>#N/A</v>
      </c>
      <c r="BW1076" s="43" t="str">
        <f t="shared" si="338"/>
        <v/>
      </c>
      <c r="BX1076" s="43" t="e">
        <f t="shared" si="339"/>
        <v>#N/A</v>
      </c>
      <c r="BY1076" s="43" t="e">
        <f>IF(BY1075&lt;'Retirement Calculator'!$B$68,BY1075+1,NA())</f>
        <v>#N/A</v>
      </c>
    </row>
    <row r="1077" spans="1:77">
      <c r="A1077" s="44"/>
      <c r="B1077" s="12" t="e">
        <f xml:space="preserve"> IF(ISERROR(F1077),NA(),AI1077)</f>
        <v>#N/A</v>
      </c>
      <c r="C1077" s="71"/>
      <c r="D1077" s="104"/>
      <c r="E1077" s="99"/>
      <c r="F1077" s="102" t="e">
        <f t="shared" si="323"/>
        <v>#N/A</v>
      </c>
      <c r="G1077" s="103" t="str">
        <f>IF(D1077="","",(D1077+G1076)*(1+((1+'Retirement Calculator'!$B$56)^(1/12)-1)))</f>
        <v/>
      </c>
      <c r="H1077" s="55" t="str">
        <f>IF(C1077="","",FV((1+'Retirement Calculator'!$B$56)^(1/12)-1,AI1077,-C1077,,0))</f>
        <v/>
      </c>
      <c r="I1077" s="71"/>
      <c r="J1077" s="99"/>
      <c r="K1077" s="99"/>
      <c r="L1077" s="102" t="e">
        <f t="shared" si="324"/>
        <v>#N/A</v>
      </c>
      <c r="M1077" s="12" t="str">
        <f>IF(I1077="","",FV((1+'Retirement Calculator'!$B$57)^(1/12)-1,AR1077,-I1077,,0))</f>
        <v/>
      </c>
      <c r="N1077" s="12" t="str">
        <f>IF(J1077="","",(J1077+N1076)*(1+((1+'Retirement Calculator'!$B$57)^(1/12)-1)))</f>
        <v/>
      </c>
      <c r="O1077" s="71"/>
      <c r="P1077" s="71"/>
      <c r="Q1077" s="99"/>
      <c r="R1077" s="69" t="e">
        <f t="shared" si="325"/>
        <v>#N/A</v>
      </c>
      <c r="S1077" s="12" t="str">
        <f>IF(O1077="","",FV((1+'Retirement Calculator'!$B$58)^(1/12)-1,BA1077,-O1077,,0))</f>
        <v/>
      </c>
      <c r="T1077" s="43" t="str">
        <f>IF(P1077="","",(P1077+T1076)*(1+((1+'Retirement Calculator'!$B$58)^(1/12)-1)))</f>
        <v/>
      </c>
      <c r="U1077" s="71"/>
      <c r="V1077" s="99"/>
      <c r="W1077" s="108" t="str">
        <f>IF(U1077="","",(U1077+W1076)*(1+((1+'Retirement Calculator'!$C$65)^(1/12)-1)))</f>
        <v/>
      </c>
      <c r="X1077" s="73">
        <f t="shared" si="320"/>
        <v>0</v>
      </c>
      <c r="Y1077" s="83" t="str">
        <f>IF(ISERROR(B1077),"",SUM($X$5:X1077))</f>
        <v/>
      </c>
      <c r="Z1077" s="73">
        <f t="shared" si="321"/>
        <v>0</v>
      </c>
      <c r="AA1077" s="83" t="str">
        <f>IF(ISERROR(B1077),"",IF(Z1077=0,NA(),SUM($Z$5:Z1077)))</f>
        <v/>
      </c>
      <c r="AB1077" s="83">
        <f t="shared" si="322"/>
        <v>0</v>
      </c>
      <c r="AC1077" s="83" t="str">
        <f>IF(ISERROR(B1077),"",IF(AB1077=0,NA(),SUM($AB$5:AB1077)))</f>
        <v/>
      </c>
      <c r="AD1077" s="68" t="str">
        <f>IF(ISERROR(AI1077),"",IF(AG1077=AG1076+1,AD1076*(1+'Retirement Calculator'!$B$6),AD1076))</f>
        <v/>
      </c>
      <c r="AE1077" s="135"/>
      <c r="AF1077" s="83" t="str">
        <f>IF(AE1077="","",NPER((1+'Retirement Calculator'!$B$15)/(1+'Retirement Calculator'!$B$14)-1,-12*AE1077,AA1077,,1))</f>
        <v/>
      </c>
      <c r="AG1077" s="129" t="str">
        <f t="shared" si="326"/>
        <v/>
      </c>
      <c r="AH1077" s="43" t="e">
        <f t="shared" si="327"/>
        <v>#N/A</v>
      </c>
      <c r="AI1077" s="43" t="e">
        <f>IF(AI1076&lt;'Retirement Calculator'!$B$68,AI1076+1,NA())</f>
        <v>#N/A</v>
      </c>
      <c r="AJ1077" s="47" t="str">
        <f>IF(ISERROR(AI1077),"",IF(AG1077=AG1076+1,AJ1076*(1+'Retirement Calculator'!$B$67),AJ1076))</f>
        <v/>
      </c>
      <c r="AK1077" s="43" t="e">
        <f>IF(ISERROR(AJ1077),"",FV((1+'Retirement Calculator'!$B$56)^(1/12)-1,AI1077,-AJ1077,,0))</f>
        <v>#N/A</v>
      </c>
      <c r="AL1077" s="47">
        <f>SUM($AJ$5:AJ1077)</f>
        <v>15743347.467671828</v>
      </c>
      <c r="AN1077" s="43" t="str">
        <f>IF(C1077="","",SUM($C$5:C1077))</f>
        <v/>
      </c>
      <c r="AP1077" s="43" t="str">
        <f t="shared" si="328"/>
        <v/>
      </c>
      <c r="AQ1077" s="43" t="e">
        <f t="shared" si="329"/>
        <v>#N/A</v>
      </c>
      <c r="AR1077" s="43" t="e">
        <f>IF(AR1076&lt;'Retirement Calculator'!$B$68,AR1076+1,NA())</f>
        <v>#N/A</v>
      </c>
      <c r="AS1077" s="45" t="str">
        <f>IF(ISERROR(AR1077),"",IF(AP1077=AP1076+1,AS1076*(1+'Retirement Calculator'!$B$67),AS1076))</f>
        <v/>
      </c>
      <c r="AT1077" s="43" t="e">
        <f>IF(ISERROR(AS1077),"",FV((1+'Retirement Calculator'!$B$57)^(1/12)-1,AR1077,-AS1077,,0))</f>
        <v>#N/A</v>
      </c>
      <c r="AU1077" s="47" t="e">
        <f>SUM($AJ$5:AS1077)</f>
        <v>#N/A</v>
      </c>
      <c r="AW1077" s="43" t="str">
        <f>IF(I1077="","",SUM($I$5:I1077))</f>
        <v/>
      </c>
      <c r="AY1077" s="43" t="str">
        <f t="shared" si="330"/>
        <v/>
      </c>
      <c r="AZ1077" s="43" t="e">
        <f t="shared" si="331"/>
        <v>#N/A</v>
      </c>
      <c r="BA1077" s="43" t="e">
        <f>IF(BA1076&lt;'Retirement Calculator'!$B$68,BA1076+1,NA())</f>
        <v>#N/A</v>
      </c>
      <c r="BB1077" s="45" t="str">
        <f>IF(ISERROR(BA1077),"",IF(AY1077=AY1076+1,BB1076*(1+'Retirement Calculator'!$B$67),BB1076))</f>
        <v/>
      </c>
      <c r="BC1077" s="43" t="e">
        <f>IF(ISERROR(BB1077),"",FV((1+'Retirement Calculator'!$B$58)^(1/12)-1,BA1077,-BB1077,,0))</f>
        <v>#N/A</v>
      </c>
      <c r="BD1077" s="47" t="e">
        <f>SUM($AJ$5:BB1077)</f>
        <v>#N/A</v>
      </c>
      <c r="BF1077" s="43" t="str">
        <f>IF(O1077="","",SUM($O$5:O1077))</f>
        <v/>
      </c>
      <c r="BH1077" s="43" t="str">
        <f t="shared" si="332"/>
        <v/>
      </c>
      <c r="BI1077" s="43" t="e">
        <f t="shared" si="333"/>
        <v>#N/A</v>
      </c>
      <c r="BJ1077" s="43" t="e">
        <f>IF(BJ1076&lt;'Retirement Calculator'!$B$68,BJ1076+1,NA())</f>
        <v>#N/A</v>
      </c>
      <c r="BM1077" s="43" t="str">
        <f t="shared" si="334"/>
        <v/>
      </c>
      <c r="BN1077" s="43" t="e">
        <f t="shared" si="335"/>
        <v>#N/A</v>
      </c>
      <c r="BO1077" s="43" t="e">
        <f>IF(BO1076&lt;'Retirement Calculator'!$B$68,BO1076+1,NA())</f>
        <v>#N/A</v>
      </c>
      <c r="BR1077" s="43" t="str">
        <f t="shared" si="336"/>
        <v/>
      </c>
      <c r="BS1077" s="43" t="e">
        <f t="shared" si="337"/>
        <v>#N/A</v>
      </c>
      <c r="BT1077" s="43" t="e">
        <f>IF(BT1076&lt;'Retirement Calculator'!$B$68,BT1076+1,NA())</f>
        <v>#N/A</v>
      </c>
      <c r="BW1077" s="43" t="str">
        <f t="shared" si="338"/>
        <v/>
      </c>
      <c r="BX1077" s="43" t="e">
        <f t="shared" si="339"/>
        <v>#N/A</v>
      </c>
      <c r="BY1077" s="43" t="e">
        <f>IF(BY1076&lt;'Retirement Calculator'!$B$68,BY1076+1,NA())</f>
        <v>#N/A</v>
      </c>
    </row>
    <row r="1078" spans="1:77">
      <c r="A1078" s="44"/>
      <c r="B1078" s="12" t="e">
        <f xml:space="preserve"> IF(ISERROR(F1078),NA(),AI1078)</f>
        <v>#N/A</v>
      </c>
      <c r="C1078" s="71"/>
      <c r="D1078" s="104"/>
      <c r="E1078" s="99"/>
      <c r="F1078" s="102" t="e">
        <f t="shared" si="323"/>
        <v>#N/A</v>
      </c>
      <c r="G1078" s="103" t="str">
        <f>IF(D1078="","",(D1078+G1077)*(1+((1+'Retirement Calculator'!$B$56)^(1/12)-1)))</f>
        <v/>
      </c>
      <c r="H1078" s="55" t="str">
        <f>IF(C1078="","",FV((1+'Retirement Calculator'!$B$56)^(1/12)-1,AI1078,-C1078,,0))</f>
        <v/>
      </c>
      <c r="I1078" s="71"/>
      <c r="J1078" s="99"/>
      <c r="K1078" s="99"/>
      <c r="L1078" s="102" t="e">
        <f t="shared" si="324"/>
        <v>#N/A</v>
      </c>
      <c r="M1078" s="12" t="str">
        <f>IF(I1078="","",FV((1+'Retirement Calculator'!$B$57)^(1/12)-1,AR1078,-I1078,,0))</f>
        <v/>
      </c>
      <c r="N1078" s="12" t="str">
        <f>IF(J1078="","",(J1078+N1077)*(1+((1+'Retirement Calculator'!$B$57)^(1/12)-1)))</f>
        <v/>
      </c>
      <c r="O1078" s="71"/>
      <c r="P1078" s="71"/>
      <c r="Q1078" s="99"/>
      <c r="R1078" s="69" t="e">
        <f t="shared" si="325"/>
        <v>#N/A</v>
      </c>
      <c r="S1078" s="12" t="str">
        <f>IF(O1078="","",FV((1+'Retirement Calculator'!$B$58)^(1/12)-1,BA1078,-O1078,,0))</f>
        <v/>
      </c>
      <c r="T1078" s="43" t="str">
        <f>IF(P1078="","",(P1078+T1077)*(1+((1+'Retirement Calculator'!$B$58)^(1/12)-1)))</f>
        <v/>
      </c>
      <c r="U1078" s="71"/>
      <c r="V1078" s="99"/>
      <c r="W1078" s="108" t="str">
        <f>IF(U1078="","",(U1078+W1077)*(1+((1+'Retirement Calculator'!$C$65)^(1/12)-1)))</f>
        <v/>
      </c>
      <c r="X1078" s="73">
        <f t="shared" si="320"/>
        <v>0</v>
      </c>
      <c r="Y1078" s="83" t="str">
        <f>IF(ISERROR(B1078),"",SUM($X$5:X1078))</f>
        <v/>
      </c>
      <c r="Z1078" s="73">
        <f t="shared" si="321"/>
        <v>0</v>
      </c>
      <c r="AA1078" s="83" t="str">
        <f>IF(ISERROR(B1078),"",IF(Z1078=0,NA(),SUM($Z$5:Z1078)))</f>
        <v/>
      </c>
      <c r="AB1078" s="83">
        <f t="shared" si="322"/>
        <v>0</v>
      </c>
      <c r="AC1078" s="83" t="str">
        <f>IF(ISERROR(B1078),"",IF(AB1078=0,NA(),SUM($AB$5:AB1078)))</f>
        <v/>
      </c>
      <c r="AD1078" s="68" t="str">
        <f>IF(ISERROR(AI1078),"",IF(AG1078=AG1077+1,AD1077*(1+'Retirement Calculator'!$B$6),AD1077))</f>
        <v/>
      </c>
      <c r="AE1078" s="135"/>
      <c r="AF1078" s="83" t="str">
        <f>IF(AE1078="","",NPER((1+'Retirement Calculator'!$B$15)/(1+'Retirement Calculator'!$B$14)-1,-12*AE1078,AA1078,,1))</f>
        <v/>
      </c>
      <c r="AG1078" s="129" t="str">
        <f t="shared" si="326"/>
        <v/>
      </c>
      <c r="AH1078" s="43" t="e">
        <f t="shared" si="327"/>
        <v>#N/A</v>
      </c>
      <c r="AI1078" s="43" t="e">
        <f>IF(AI1077&lt;'Retirement Calculator'!$B$68,AI1077+1,NA())</f>
        <v>#N/A</v>
      </c>
      <c r="AJ1078" s="47" t="str">
        <f>IF(ISERROR(AI1078),"",IF(AG1078=AG1077+1,AJ1077*(1+'Retirement Calculator'!$B$67),AJ1077))</f>
        <v/>
      </c>
      <c r="AK1078" s="43" t="e">
        <f>IF(ISERROR(AJ1078),"",FV((1+'Retirement Calculator'!$B$56)^(1/12)-1,AI1078,-AJ1078,,0))</f>
        <v>#N/A</v>
      </c>
      <c r="AL1078" s="47">
        <f>SUM($AJ$5:AJ1078)</f>
        <v>15743347.467671828</v>
      </c>
      <c r="AN1078" s="43" t="str">
        <f>IF(C1078="","",SUM($C$5:C1078))</f>
        <v/>
      </c>
      <c r="AP1078" s="43" t="str">
        <f t="shared" si="328"/>
        <v/>
      </c>
      <c r="AQ1078" s="43" t="e">
        <f t="shared" si="329"/>
        <v>#N/A</v>
      </c>
      <c r="AR1078" s="43" t="e">
        <f>IF(AR1077&lt;'Retirement Calculator'!$B$68,AR1077+1,NA())</f>
        <v>#N/A</v>
      </c>
      <c r="AS1078" s="45" t="str">
        <f>IF(ISERROR(AR1078),"",IF(AP1078=AP1077+1,AS1077*(1+'Retirement Calculator'!$B$67),AS1077))</f>
        <v/>
      </c>
      <c r="AT1078" s="43" t="e">
        <f>IF(ISERROR(AS1078),"",FV((1+'Retirement Calculator'!$B$57)^(1/12)-1,AR1078,-AS1078,,0))</f>
        <v>#N/A</v>
      </c>
      <c r="AU1078" s="47" t="e">
        <f>SUM($AJ$5:AS1078)</f>
        <v>#N/A</v>
      </c>
      <c r="AW1078" s="43" t="str">
        <f>IF(I1078="","",SUM($I$5:I1078))</f>
        <v/>
      </c>
      <c r="AY1078" s="43" t="str">
        <f t="shared" si="330"/>
        <v/>
      </c>
      <c r="AZ1078" s="43" t="e">
        <f t="shared" si="331"/>
        <v>#N/A</v>
      </c>
      <c r="BA1078" s="43" t="e">
        <f>IF(BA1077&lt;'Retirement Calculator'!$B$68,BA1077+1,NA())</f>
        <v>#N/A</v>
      </c>
      <c r="BB1078" s="45" t="str">
        <f>IF(ISERROR(BA1078),"",IF(AY1078=AY1077+1,BB1077*(1+'Retirement Calculator'!$B$67),BB1077))</f>
        <v/>
      </c>
      <c r="BC1078" s="43" t="e">
        <f>IF(ISERROR(BB1078),"",FV((1+'Retirement Calculator'!$B$58)^(1/12)-1,BA1078,-BB1078,,0))</f>
        <v>#N/A</v>
      </c>
      <c r="BD1078" s="47" t="e">
        <f>SUM($AJ$5:BB1078)</f>
        <v>#N/A</v>
      </c>
      <c r="BF1078" s="43" t="str">
        <f>IF(O1078="","",SUM($O$5:O1078))</f>
        <v/>
      </c>
      <c r="BH1078" s="43" t="str">
        <f t="shared" si="332"/>
        <v/>
      </c>
      <c r="BI1078" s="43" t="e">
        <f t="shared" si="333"/>
        <v>#N/A</v>
      </c>
      <c r="BJ1078" s="43" t="e">
        <f>IF(BJ1077&lt;'Retirement Calculator'!$B$68,BJ1077+1,NA())</f>
        <v>#N/A</v>
      </c>
      <c r="BM1078" s="43" t="str">
        <f t="shared" si="334"/>
        <v/>
      </c>
      <c r="BN1078" s="43" t="e">
        <f t="shared" si="335"/>
        <v>#N/A</v>
      </c>
      <c r="BO1078" s="43" t="e">
        <f>IF(BO1077&lt;'Retirement Calculator'!$B$68,BO1077+1,NA())</f>
        <v>#N/A</v>
      </c>
      <c r="BR1078" s="43" t="str">
        <f t="shared" si="336"/>
        <v/>
      </c>
      <c r="BS1078" s="43" t="e">
        <f t="shared" si="337"/>
        <v>#N/A</v>
      </c>
      <c r="BT1078" s="43" t="e">
        <f>IF(BT1077&lt;'Retirement Calculator'!$B$68,BT1077+1,NA())</f>
        <v>#N/A</v>
      </c>
      <c r="BW1078" s="43" t="str">
        <f t="shared" si="338"/>
        <v/>
      </c>
      <c r="BX1078" s="43" t="e">
        <f t="shared" si="339"/>
        <v>#N/A</v>
      </c>
      <c r="BY1078" s="43" t="e">
        <f>IF(BY1077&lt;'Retirement Calculator'!$B$68,BY1077+1,NA())</f>
        <v>#N/A</v>
      </c>
    </row>
    <row r="1079" spans="1:77">
      <c r="A1079" s="44"/>
      <c r="B1079" s="12" t="e">
        <f xml:space="preserve"> IF(ISERROR(F1079),NA(),AI1079)</f>
        <v>#N/A</v>
      </c>
      <c r="C1079" s="71"/>
      <c r="D1079" s="104"/>
      <c r="E1079" s="99"/>
      <c r="F1079" s="102" t="e">
        <f t="shared" si="323"/>
        <v>#N/A</v>
      </c>
      <c r="G1079" s="103" t="str">
        <f>IF(D1079="","",(D1079+G1078)*(1+((1+'Retirement Calculator'!$B$56)^(1/12)-1)))</f>
        <v/>
      </c>
      <c r="H1079" s="55" t="str">
        <f>IF(C1079="","",FV((1+'Retirement Calculator'!$B$56)^(1/12)-1,AI1079,-C1079,,0))</f>
        <v/>
      </c>
      <c r="I1079" s="71"/>
      <c r="J1079" s="99"/>
      <c r="K1079" s="99"/>
      <c r="L1079" s="102" t="e">
        <f t="shared" si="324"/>
        <v>#N/A</v>
      </c>
      <c r="M1079" s="12" t="str">
        <f>IF(I1079="","",FV((1+'Retirement Calculator'!$B$57)^(1/12)-1,AR1079,-I1079,,0))</f>
        <v/>
      </c>
      <c r="N1079" s="12" t="str">
        <f>IF(J1079="","",(J1079+N1078)*(1+((1+'Retirement Calculator'!$B$57)^(1/12)-1)))</f>
        <v/>
      </c>
      <c r="O1079" s="71"/>
      <c r="P1079" s="71"/>
      <c r="Q1079" s="99"/>
      <c r="R1079" s="69" t="e">
        <f t="shared" si="325"/>
        <v>#N/A</v>
      </c>
      <c r="S1079" s="12" t="str">
        <f>IF(O1079="","",FV((1+'Retirement Calculator'!$B$58)^(1/12)-1,BA1079,-O1079,,0))</f>
        <v/>
      </c>
      <c r="T1079" s="43" t="str">
        <f>IF(P1079="","",(P1079+T1078)*(1+((1+'Retirement Calculator'!$B$58)^(1/12)-1)))</f>
        <v/>
      </c>
      <c r="U1079" s="71"/>
      <c r="V1079" s="99"/>
      <c r="W1079" s="108" t="str">
        <f>IF(U1079="","",(U1079+W1078)*(1+((1+'Retirement Calculator'!$C$65)^(1/12)-1)))</f>
        <v/>
      </c>
      <c r="X1079" s="73">
        <f t="shared" si="320"/>
        <v>0</v>
      </c>
      <c r="Y1079" s="83" t="str">
        <f>IF(ISERROR(B1079),"",SUM($X$5:X1079))</f>
        <v/>
      </c>
      <c r="Z1079" s="73">
        <f t="shared" si="321"/>
        <v>0</v>
      </c>
      <c r="AA1079" s="83" t="str">
        <f>IF(ISERROR(B1079),"",IF(Z1079=0,NA(),SUM($Z$5:Z1079)))</f>
        <v/>
      </c>
      <c r="AB1079" s="83">
        <f t="shared" si="322"/>
        <v>0</v>
      </c>
      <c r="AC1079" s="83" t="str">
        <f>IF(ISERROR(B1079),"",IF(AB1079=0,NA(),SUM($AB$5:AB1079)))</f>
        <v/>
      </c>
      <c r="AD1079" s="68" t="str">
        <f>IF(ISERROR(AI1079),"",IF(AG1079=AG1078+1,AD1078*(1+'Retirement Calculator'!$B$6),AD1078))</f>
        <v/>
      </c>
      <c r="AE1079" s="135"/>
      <c r="AF1079" s="83" t="str">
        <f>IF(AE1079="","",NPER((1+'Retirement Calculator'!$B$15)/(1+'Retirement Calculator'!$B$14)-1,-12*AE1079,AA1079,,1))</f>
        <v/>
      </c>
      <c r="AG1079" s="129" t="str">
        <f t="shared" si="326"/>
        <v/>
      </c>
      <c r="AH1079" s="43" t="e">
        <f t="shared" si="327"/>
        <v>#N/A</v>
      </c>
      <c r="AI1079" s="43" t="e">
        <f>IF(AI1078&lt;'Retirement Calculator'!$B$68,AI1078+1,NA())</f>
        <v>#N/A</v>
      </c>
      <c r="AJ1079" s="47" t="str">
        <f>IF(ISERROR(AI1079),"",IF(AG1079=AG1078+1,AJ1078*(1+'Retirement Calculator'!$B$67),AJ1078))</f>
        <v/>
      </c>
      <c r="AK1079" s="43" t="e">
        <f>IF(ISERROR(AJ1079),"",FV((1+'Retirement Calculator'!$B$56)^(1/12)-1,AI1079,-AJ1079,,0))</f>
        <v>#N/A</v>
      </c>
      <c r="AL1079" s="47">
        <f>SUM($AJ$5:AJ1079)</f>
        <v>15743347.467671828</v>
      </c>
      <c r="AN1079" s="43" t="str">
        <f>IF(C1079="","",SUM($C$5:C1079))</f>
        <v/>
      </c>
      <c r="AP1079" s="43" t="str">
        <f t="shared" si="328"/>
        <v/>
      </c>
      <c r="AQ1079" s="43" t="e">
        <f t="shared" si="329"/>
        <v>#N/A</v>
      </c>
      <c r="AR1079" s="43" t="e">
        <f>IF(AR1078&lt;'Retirement Calculator'!$B$68,AR1078+1,NA())</f>
        <v>#N/A</v>
      </c>
      <c r="AS1079" s="45" t="str">
        <f>IF(ISERROR(AR1079),"",IF(AP1079=AP1078+1,AS1078*(1+'Retirement Calculator'!$B$67),AS1078))</f>
        <v/>
      </c>
      <c r="AT1079" s="43" t="e">
        <f>IF(ISERROR(AS1079),"",FV((1+'Retirement Calculator'!$B$57)^(1/12)-1,AR1079,-AS1079,,0))</f>
        <v>#N/A</v>
      </c>
      <c r="AU1079" s="47" t="e">
        <f>SUM($AJ$5:AS1079)</f>
        <v>#N/A</v>
      </c>
      <c r="AW1079" s="43" t="str">
        <f>IF(I1079="","",SUM($I$5:I1079))</f>
        <v/>
      </c>
      <c r="AY1079" s="43" t="str">
        <f t="shared" si="330"/>
        <v/>
      </c>
      <c r="AZ1079" s="43" t="e">
        <f t="shared" si="331"/>
        <v>#N/A</v>
      </c>
      <c r="BA1079" s="43" t="e">
        <f>IF(BA1078&lt;'Retirement Calculator'!$B$68,BA1078+1,NA())</f>
        <v>#N/A</v>
      </c>
      <c r="BB1079" s="45" t="str">
        <f>IF(ISERROR(BA1079),"",IF(AY1079=AY1078+1,BB1078*(1+'Retirement Calculator'!$B$67),BB1078))</f>
        <v/>
      </c>
      <c r="BC1079" s="43" t="e">
        <f>IF(ISERROR(BB1079),"",FV((1+'Retirement Calculator'!$B$58)^(1/12)-1,BA1079,-BB1079,,0))</f>
        <v>#N/A</v>
      </c>
      <c r="BD1079" s="47" t="e">
        <f>SUM($AJ$5:BB1079)</f>
        <v>#N/A</v>
      </c>
      <c r="BF1079" s="43" t="str">
        <f>IF(O1079="","",SUM($O$5:O1079))</f>
        <v/>
      </c>
      <c r="BH1079" s="43" t="str">
        <f t="shared" si="332"/>
        <v/>
      </c>
      <c r="BI1079" s="43" t="e">
        <f t="shared" si="333"/>
        <v>#N/A</v>
      </c>
      <c r="BJ1079" s="43" t="e">
        <f>IF(BJ1078&lt;'Retirement Calculator'!$B$68,BJ1078+1,NA())</f>
        <v>#N/A</v>
      </c>
      <c r="BM1079" s="43" t="str">
        <f t="shared" si="334"/>
        <v/>
      </c>
      <c r="BN1079" s="43" t="e">
        <f t="shared" si="335"/>
        <v>#N/A</v>
      </c>
      <c r="BO1079" s="43" t="e">
        <f>IF(BO1078&lt;'Retirement Calculator'!$B$68,BO1078+1,NA())</f>
        <v>#N/A</v>
      </c>
      <c r="BR1079" s="43" t="str">
        <f t="shared" si="336"/>
        <v/>
      </c>
      <c r="BS1079" s="43" t="e">
        <f t="shared" si="337"/>
        <v>#N/A</v>
      </c>
      <c r="BT1079" s="43" t="e">
        <f>IF(BT1078&lt;'Retirement Calculator'!$B$68,BT1078+1,NA())</f>
        <v>#N/A</v>
      </c>
      <c r="BW1079" s="43" t="str">
        <f t="shared" si="338"/>
        <v/>
      </c>
      <c r="BX1079" s="43" t="e">
        <f t="shared" si="339"/>
        <v>#N/A</v>
      </c>
      <c r="BY1079" s="43" t="e">
        <f>IF(BY1078&lt;'Retirement Calculator'!$B$68,BY1078+1,NA())</f>
        <v>#N/A</v>
      </c>
    </row>
    <row r="1080" spans="1:77">
      <c r="A1080" s="44"/>
      <c r="B1080" s="12" t="e">
        <f xml:space="preserve"> IF(ISERROR(F1080),NA(),AI1080)</f>
        <v>#N/A</v>
      </c>
      <c r="C1080" s="71"/>
      <c r="D1080" s="104"/>
      <c r="E1080" s="99"/>
      <c r="F1080" s="102" t="e">
        <f t="shared" si="323"/>
        <v>#N/A</v>
      </c>
      <c r="G1080" s="103" t="str">
        <f>IF(D1080="","",(D1080+G1079)*(1+((1+'Retirement Calculator'!$B$56)^(1/12)-1)))</f>
        <v/>
      </c>
      <c r="H1080" s="55" t="str">
        <f>IF(C1080="","",FV((1+'Retirement Calculator'!$B$56)^(1/12)-1,AI1080,-C1080,,0))</f>
        <v/>
      </c>
      <c r="I1080" s="71"/>
      <c r="J1080" s="99"/>
      <c r="K1080" s="99"/>
      <c r="L1080" s="102" t="e">
        <f t="shared" si="324"/>
        <v>#N/A</v>
      </c>
      <c r="M1080" s="12" t="str">
        <f>IF(I1080="","",FV((1+'Retirement Calculator'!$B$57)^(1/12)-1,AR1080,-I1080,,0))</f>
        <v/>
      </c>
      <c r="N1080" s="12" t="str">
        <f>IF(J1080="","",(J1080+N1079)*(1+((1+'Retirement Calculator'!$B$57)^(1/12)-1)))</f>
        <v/>
      </c>
      <c r="O1080" s="71"/>
      <c r="P1080" s="71"/>
      <c r="Q1080" s="99"/>
      <c r="R1080" s="69" t="e">
        <f t="shared" si="325"/>
        <v>#N/A</v>
      </c>
      <c r="S1080" s="12" t="str">
        <f>IF(O1080="","",FV((1+'Retirement Calculator'!$B$58)^(1/12)-1,BA1080,-O1080,,0))</f>
        <v/>
      </c>
      <c r="T1080" s="43" t="str">
        <f>IF(P1080="","",(P1080+T1079)*(1+((1+'Retirement Calculator'!$B$58)^(1/12)-1)))</f>
        <v/>
      </c>
      <c r="U1080" s="71"/>
      <c r="V1080" s="99"/>
      <c r="W1080" s="108" t="str">
        <f>IF(U1080="","",(U1080+W1079)*(1+((1+'Retirement Calculator'!$C$65)^(1/12)-1)))</f>
        <v/>
      </c>
      <c r="X1080" s="73">
        <f t="shared" si="320"/>
        <v>0</v>
      </c>
      <c r="Y1080" s="83" t="str">
        <f>IF(ISERROR(B1080),"",SUM($X$5:X1080))</f>
        <v/>
      </c>
      <c r="Z1080" s="73">
        <f t="shared" si="321"/>
        <v>0</v>
      </c>
      <c r="AA1080" s="83" t="str">
        <f>IF(ISERROR(B1080),"",IF(Z1080=0,NA(),SUM($Z$5:Z1080)))</f>
        <v/>
      </c>
      <c r="AB1080" s="83">
        <f t="shared" si="322"/>
        <v>0</v>
      </c>
      <c r="AC1080" s="83" t="str">
        <f>IF(ISERROR(B1080),"",IF(AB1080=0,NA(),SUM($AB$5:AB1080)))</f>
        <v/>
      </c>
      <c r="AD1080" s="68" t="str">
        <f>IF(ISERROR(AI1080),"",IF(AG1080=AG1079+1,AD1079*(1+'Retirement Calculator'!$B$6),AD1079))</f>
        <v/>
      </c>
      <c r="AE1080" s="135"/>
      <c r="AF1080" s="83" t="str">
        <f>IF(AE1080="","",NPER((1+'Retirement Calculator'!$B$15)/(1+'Retirement Calculator'!$B$14)-1,-12*AE1080,AA1080,,1))</f>
        <v/>
      </c>
      <c r="AG1080" s="129" t="str">
        <f t="shared" si="326"/>
        <v/>
      </c>
      <c r="AH1080" s="43" t="e">
        <f t="shared" si="327"/>
        <v>#N/A</v>
      </c>
      <c r="AI1080" s="43" t="e">
        <f>IF(AI1079&lt;'Retirement Calculator'!$B$68,AI1079+1,NA())</f>
        <v>#N/A</v>
      </c>
      <c r="AJ1080" s="47" t="str">
        <f>IF(ISERROR(AI1080),"",IF(AG1080=AG1079+1,AJ1079*(1+'Retirement Calculator'!$B$67),AJ1079))</f>
        <v/>
      </c>
      <c r="AK1080" s="43" t="e">
        <f>IF(ISERROR(AJ1080),"",FV((1+'Retirement Calculator'!$B$56)^(1/12)-1,AI1080,-AJ1080,,0))</f>
        <v>#N/A</v>
      </c>
      <c r="AL1080" s="47">
        <f>SUM($AJ$5:AJ1080)</f>
        <v>15743347.467671828</v>
      </c>
      <c r="AN1080" s="43" t="str">
        <f>IF(C1080="","",SUM($C$5:C1080))</f>
        <v/>
      </c>
      <c r="AP1080" s="43" t="str">
        <f t="shared" si="328"/>
        <v/>
      </c>
      <c r="AQ1080" s="43" t="e">
        <f t="shared" si="329"/>
        <v>#N/A</v>
      </c>
      <c r="AR1080" s="43" t="e">
        <f>IF(AR1079&lt;'Retirement Calculator'!$B$68,AR1079+1,NA())</f>
        <v>#N/A</v>
      </c>
      <c r="AS1080" s="45" t="str">
        <f>IF(ISERROR(AR1080),"",IF(AP1080=AP1079+1,AS1079*(1+'Retirement Calculator'!$B$67),AS1079))</f>
        <v/>
      </c>
      <c r="AT1080" s="43" t="e">
        <f>IF(ISERROR(AS1080),"",FV((1+'Retirement Calculator'!$B$57)^(1/12)-1,AR1080,-AS1080,,0))</f>
        <v>#N/A</v>
      </c>
      <c r="AU1080" s="47" t="e">
        <f>SUM($AJ$5:AS1080)</f>
        <v>#N/A</v>
      </c>
      <c r="AW1080" s="43" t="str">
        <f>IF(I1080="","",SUM($I$5:I1080))</f>
        <v/>
      </c>
      <c r="AY1080" s="43" t="str">
        <f t="shared" si="330"/>
        <v/>
      </c>
      <c r="AZ1080" s="43" t="e">
        <f t="shared" si="331"/>
        <v>#N/A</v>
      </c>
      <c r="BA1080" s="43" t="e">
        <f>IF(BA1079&lt;'Retirement Calculator'!$B$68,BA1079+1,NA())</f>
        <v>#N/A</v>
      </c>
      <c r="BB1080" s="45" t="str">
        <f>IF(ISERROR(BA1080),"",IF(AY1080=AY1079+1,BB1079*(1+'Retirement Calculator'!$B$67),BB1079))</f>
        <v/>
      </c>
      <c r="BC1080" s="43" t="e">
        <f>IF(ISERROR(BB1080),"",FV((1+'Retirement Calculator'!$B$58)^(1/12)-1,BA1080,-BB1080,,0))</f>
        <v>#N/A</v>
      </c>
      <c r="BD1080" s="47" t="e">
        <f>SUM($AJ$5:BB1080)</f>
        <v>#N/A</v>
      </c>
      <c r="BF1080" s="43" t="str">
        <f>IF(O1080="","",SUM($O$5:O1080))</f>
        <v/>
      </c>
      <c r="BH1080" s="43" t="str">
        <f t="shared" si="332"/>
        <v/>
      </c>
      <c r="BI1080" s="43" t="e">
        <f t="shared" si="333"/>
        <v>#N/A</v>
      </c>
      <c r="BJ1080" s="43" t="e">
        <f>IF(BJ1079&lt;'Retirement Calculator'!$B$68,BJ1079+1,NA())</f>
        <v>#N/A</v>
      </c>
      <c r="BM1080" s="43" t="str">
        <f t="shared" si="334"/>
        <v/>
      </c>
      <c r="BN1080" s="43" t="e">
        <f t="shared" si="335"/>
        <v>#N/A</v>
      </c>
      <c r="BO1080" s="43" t="e">
        <f>IF(BO1079&lt;'Retirement Calculator'!$B$68,BO1079+1,NA())</f>
        <v>#N/A</v>
      </c>
      <c r="BR1080" s="43" t="str">
        <f t="shared" si="336"/>
        <v/>
      </c>
      <c r="BS1080" s="43" t="e">
        <f t="shared" si="337"/>
        <v>#N/A</v>
      </c>
      <c r="BT1080" s="43" t="e">
        <f>IF(BT1079&lt;'Retirement Calculator'!$B$68,BT1079+1,NA())</f>
        <v>#N/A</v>
      </c>
      <c r="BW1080" s="43" t="str">
        <f t="shared" si="338"/>
        <v/>
      </c>
      <c r="BX1080" s="43" t="e">
        <f t="shared" si="339"/>
        <v>#N/A</v>
      </c>
      <c r="BY1080" s="43" t="e">
        <f>IF(BY1079&lt;'Retirement Calculator'!$B$68,BY1079+1,NA())</f>
        <v>#N/A</v>
      </c>
    </row>
    <row r="1081" spans="1:77">
      <c r="A1081" s="44"/>
      <c r="B1081" s="12" t="e">
        <f xml:space="preserve"> IF(ISERROR(F1081),NA(),AI1081)</f>
        <v>#N/A</v>
      </c>
      <c r="C1081" s="71"/>
      <c r="D1081" s="104"/>
      <c r="E1081" s="99"/>
      <c r="F1081" s="102" t="e">
        <f t="shared" si="323"/>
        <v>#N/A</v>
      </c>
      <c r="G1081" s="103" t="str">
        <f>IF(D1081="","",(D1081+G1080)*(1+((1+'Retirement Calculator'!$B$56)^(1/12)-1)))</f>
        <v/>
      </c>
      <c r="H1081" s="55" t="str">
        <f>IF(C1081="","",FV((1+'Retirement Calculator'!$B$56)^(1/12)-1,AI1081,-C1081,,0))</f>
        <v/>
      </c>
      <c r="I1081" s="71"/>
      <c r="J1081" s="99"/>
      <c r="K1081" s="99"/>
      <c r="L1081" s="102" t="e">
        <f t="shared" si="324"/>
        <v>#N/A</v>
      </c>
      <c r="M1081" s="12" t="str">
        <f>IF(I1081="","",FV((1+'Retirement Calculator'!$B$57)^(1/12)-1,AR1081,-I1081,,0))</f>
        <v/>
      </c>
      <c r="N1081" s="12" t="str">
        <f>IF(J1081="","",(J1081+N1080)*(1+((1+'Retirement Calculator'!$B$57)^(1/12)-1)))</f>
        <v/>
      </c>
      <c r="O1081" s="71"/>
      <c r="P1081" s="71"/>
      <c r="Q1081" s="99"/>
      <c r="R1081" s="69" t="e">
        <f t="shared" si="325"/>
        <v>#N/A</v>
      </c>
      <c r="S1081" s="12" t="str">
        <f>IF(O1081="","",FV((1+'Retirement Calculator'!$B$58)^(1/12)-1,BA1081,-O1081,,0))</f>
        <v/>
      </c>
      <c r="T1081" s="43" t="str">
        <f>IF(P1081="","",(P1081+T1080)*(1+((1+'Retirement Calculator'!$B$58)^(1/12)-1)))</f>
        <v/>
      </c>
      <c r="U1081" s="71"/>
      <c r="V1081" s="99"/>
      <c r="W1081" s="108" t="str">
        <f>IF(U1081="","",(U1081+W1080)*(1+((1+'Retirement Calculator'!$C$65)^(1/12)-1)))</f>
        <v/>
      </c>
      <c r="X1081" s="73">
        <f t="shared" si="320"/>
        <v>0</v>
      </c>
      <c r="Y1081" s="83" t="str">
        <f>IF(ISERROR(B1081),"",SUM($X$5:X1081))</f>
        <v/>
      </c>
      <c r="Z1081" s="73">
        <f t="shared" si="321"/>
        <v>0</v>
      </c>
      <c r="AA1081" s="83" t="str">
        <f>IF(ISERROR(B1081),"",IF(Z1081=0,NA(),SUM($Z$5:Z1081)))</f>
        <v/>
      </c>
      <c r="AB1081" s="83">
        <f t="shared" si="322"/>
        <v>0</v>
      </c>
      <c r="AC1081" s="83" t="str">
        <f>IF(ISERROR(B1081),"",IF(AB1081=0,NA(),SUM($AB$5:AB1081)))</f>
        <v/>
      </c>
      <c r="AD1081" s="68" t="str">
        <f>IF(ISERROR(AI1081),"",IF(AG1081=AG1080+1,AD1080*(1+'Retirement Calculator'!$B$6),AD1080))</f>
        <v/>
      </c>
      <c r="AE1081" s="135"/>
      <c r="AF1081" s="83" t="str">
        <f>IF(AE1081="","",NPER((1+'Retirement Calculator'!$B$15)/(1+'Retirement Calculator'!$B$14)-1,-12*AE1081,AA1081,,1))</f>
        <v/>
      </c>
      <c r="AG1081" s="129" t="str">
        <f t="shared" si="326"/>
        <v/>
      </c>
      <c r="AH1081" s="43" t="e">
        <f t="shared" si="327"/>
        <v>#N/A</v>
      </c>
      <c r="AI1081" s="43" t="e">
        <f>IF(AI1080&lt;'Retirement Calculator'!$B$68,AI1080+1,NA())</f>
        <v>#N/A</v>
      </c>
      <c r="AJ1081" s="47" t="str">
        <f>IF(ISERROR(AI1081),"",IF(AG1081=AG1080+1,AJ1080*(1+'Retirement Calculator'!$B$67),AJ1080))</f>
        <v/>
      </c>
      <c r="AK1081" s="43" t="e">
        <f>IF(ISERROR(AJ1081),"",FV((1+'Retirement Calculator'!$B$56)^(1/12)-1,AI1081,-AJ1081,,0))</f>
        <v>#N/A</v>
      </c>
      <c r="AL1081" s="47">
        <f>SUM($AJ$5:AJ1081)</f>
        <v>15743347.467671828</v>
      </c>
      <c r="AN1081" s="43" t="str">
        <f>IF(C1081="","",SUM($C$5:C1081))</f>
        <v/>
      </c>
      <c r="AP1081" s="43" t="str">
        <f t="shared" si="328"/>
        <v/>
      </c>
      <c r="AQ1081" s="43" t="e">
        <f t="shared" si="329"/>
        <v>#N/A</v>
      </c>
      <c r="AR1081" s="43" t="e">
        <f>IF(AR1080&lt;'Retirement Calculator'!$B$68,AR1080+1,NA())</f>
        <v>#N/A</v>
      </c>
      <c r="AS1081" s="45" t="str">
        <f>IF(ISERROR(AR1081),"",IF(AP1081=AP1080+1,AS1080*(1+'Retirement Calculator'!$B$67),AS1080))</f>
        <v/>
      </c>
      <c r="AT1081" s="43" t="e">
        <f>IF(ISERROR(AS1081),"",FV((1+'Retirement Calculator'!$B$57)^(1/12)-1,AR1081,-AS1081,,0))</f>
        <v>#N/A</v>
      </c>
      <c r="AU1081" s="47" t="e">
        <f>SUM($AJ$5:AS1081)</f>
        <v>#N/A</v>
      </c>
      <c r="AW1081" s="43" t="str">
        <f>IF(I1081="","",SUM($I$5:I1081))</f>
        <v/>
      </c>
      <c r="AY1081" s="43" t="str">
        <f t="shared" si="330"/>
        <v/>
      </c>
      <c r="AZ1081" s="43" t="e">
        <f t="shared" si="331"/>
        <v>#N/A</v>
      </c>
      <c r="BA1081" s="43" t="e">
        <f>IF(BA1080&lt;'Retirement Calculator'!$B$68,BA1080+1,NA())</f>
        <v>#N/A</v>
      </c>
      <c r="BB1081" s="45" t="str">
        <f>IF(ISERROR(BA1081),"",IF(AY1081=AY1080+1,BB1080*(1+'Retirement Calculator'!$B$67),BB1080))</f>
        <v/>
      </c>
      <c r="BC1081" s="43" t="e">
        <f>IF(ISERROR(BB1081),"",FV((1+'Retirement Calculator'!$B$58)^(1/12)-1,BA1081,-BB1081,,0))</f>
        <v>#N/A</v>
      </c>
      <c r="BD1081" s="47" t="e">
        <f>SUM($AJ$5:BB1081)</f>
        <v>#N/A</v>
      </c>
      <c r="BF1081" s="43" t="str">
        <f>IF(O1081="","",SUM($O$5:O1081))</f>
        <v/>
      </c>
      <c r="BH1081" s="43" t="str">
        <f t="shared" si="332"/>
        <v/>
      </c>
      <c r="BI1081" s="43" t="e">
        <f t="shared" si="333"/>
        <v>#N/A</v>
      </c>
      <c r="BJ1081" s="43" t="e">
        <f>IF(BJ1080&lt;'Retirement Calculator'!$B$68,BJ1080+1,NA())</f>
        <v>#N/A</v>
      </c>
      <c r="BM1081" s="43" t="str">
        <f t="shared" si="334"/>
        <v/>
      </c>
      <c r="BN1081" s="43" t="e">
        <f t="shared" si="335"/>
        <v>#N/A</v>
      </c>
      <c r="BO1081" s="43" t="e">
        <f>IF(BO1080&lt;'Retirement Calculator'!$B$68,BO1080+1,NA())</f>
        <v>#N/A</v>
      </c>
      <c r="BR1081" s="43" t="str">
        <f t="shared" si="336"/>
        <v/>
      </c>
      <c r="BS1081" s="43" t="e">
        <f t="shared" si="337"/>
        <v>#N/A</v>
      </c>
      <c r="BT1081" s="43" t="e">
        <f>IF(BT1080&lt;'Retirement Calculator'!$B$68,BT1080+1,NA())</f>
        <v>#N/A</v>
      </c>
      <c r="BW1081" s="43" t="str">
        <f t="shared" si="338"/>
        <v/>
      </c>
      <c r="BX1081" s="43" t="e">
        <f t="shared" si="339"/>
        <v>#N/A</v>
      </c>
      <c r="BY1081" s="43" t="e">
        <f>IF(BY1080&lt;'Retirement Calculator'!$B$68,BY1080+1,NA())</f>
        <v>#N/A</v>
      </c>
    </row>
    <row r="1082" spans="1:77">
      <c r="A1082" s="44"/>
      <c r="B1082" s="12" t="e">
        <f xml:space="preserve"> IF(ISERROR(F1082),NA(),AI1082)</f>
        <v>#N/A</v>
      </c>
      <c r="C1082" s="71"/>
      <c r="D1082" s="104"/>
      <c r="E1082" s="99"/>
      <c r="F1082" s="102" t="e">
        <f t="shared" si="323"/>
        <v>#N/A</v>
      </c>
      <c r="G1082" s="103" t="str">
        <f>IF(D1082="","",(D1082+G1081)*(1+((1+'Retirement Calculator'!$B$56)^(1/12)-1)))</f>
        <v/>
      </c>
      <c r="H1082" s="55" t="str">
        <f>IF(C1082="","",FV((1+'Retirement Calculator'!$B$56)^(1/12)-1,AI1082,-C1082,,0))</f>
        <v/>
      </c>
      <c r="I1082" s="71"/>
      <c r="J1082" s="99"/>
      <c r="K1082" s="99"/>
      <c r="L1082" s="102" t="e">
        <f t="shared" si="324"/>
        <v>#N/A</v>
      </c>
      <c r="M1082" s="12" t="str">
        <f>IF(I1082="","",FV((1+'Retirement Calculator'!$B$57)^(1/12)-1,AR1082,-I1082,,0))</f>
        <v/>
      </c>
      <c r="N1082" s="12" t="str">
        <f>IF(J1082="","",(J1082+N1081)*(1+((1+'Retirement Calculator'!$B$57)^(1/12)-1)))</f>
        <v/>
      </c>
      <c r="O1082" s="71"/>
      <c r="P1082" s="71"/>
      <c r="Q1082" s="99"/>
      <c r="R1082" s="69" t="e">
        <f t="shared" si="325"/>
        <v>#N/A</v>
      </c>
      <c r="S1082" s="12" t="str">
        <f>IF(O1082="","",FV((1+'Retirement Calculator'!$B$58)^(1/12)-1,BA1082,-O1082,,0))</f>
        <v/>
      </c>
      <c r="T1082" s="43" t="str">
        <f>IF(P1082="","",(P1082+T1081)*(1+((1+'Retirement Calculator'!$B$58)^(1/12)-1)))</f>
        <v/>
      </c>
      <c r="U1082" s="71"/>
      <c r="V1082" s="99"/>
      <c r="W1082" s="108" t="str">
        <f>IF(U1082="","",(U1082+W1081)*(1+((1+'Retirement Calculator'!$C$65)^(1/12)-1)))</f>
        <v/>
      </c>
      <c r="X1082" s="73">
        <f t="shared" si="320"/>
        <v>0</v>
      </c>
      <c r="Y1082" s="83" t="str">
        <f>IF(ISERROR(B1082),"",SUM($X$5:X1082))</f>
        <v/>
      </c>
      <c r="Z1082" s="73">
        <f t="shared" si="321"/>
        <v>0</v>
      </c>
      <c r="AA1082" s="83" t="str">
        <f>IF(ISERROR(B1082),"",IF(Z1082=0,NA(),SUM($Z$5:Z1082)))</f>
        <v/>
      </c>
      <c r="AB1082" s="83">
        <f t="shared" si="322"/>
        <v>0</v>
      </c>
      <c r="AC1082" s="83" t="str">
        <f>IF(ISERROR(B1082),"",IF(AB1082=0,NA(),SUM($AB$5:AB1082)))</f>
        <v/>
      </c>
      <c r="AD1082" s="68" t="str">
        <f>IF(ISERROR(AI1082),"",IF(AG1082=AG1081+1,AD1081*(1+'Retirement Calculator'!$B$6),AD1081))</f>
        <v/>
      </c>
      <c r="AE1082" s="135"/>
      <c r="AF1082" s="83" t="str">
        <f>IF(AE1082="","",NPER((1+'Retirement Calculator'!$B$15)/(1+'Retirement Calculator'!$B$14)-1,-12*AE1082,AA1082,,1))</f>
        <v/>
      </c>
      <c r="AG1082" s="129" t="str">
        <f t="shared" si="326"/>
        <v/>
      </c>
      <c r="AH1082" s="43" t="e">
        <f t="shared" si="327"/>
        <v>#N/A</v>
      </c>
      <c r="AI1082" s="43" t="e">
        <f>IF(AI1081&lt;'Retirement Calculator'!$B$68,AI1081+1,NA())</f>
        <v>#N/A</v>
      </c>
      <c r="AJ1082" s="47" t="str">
        <f>IF(ISERROR(AI1082),"",IF(AG1082=AG1081+1,AJ1081*(1+'Retirement Calculator'!$B$67),AJ1081))</f>
        <v/>
      </c>
      <c r="AK1082" s="43" t="e">
        <f>IF(ISERROR(AJ1082),"",FV((1+'Retirement Calculator'!$B$56)^(1/12)-1,AI1082,-AJ1082,,0))</f>
        <v>#N/A</v>
      </c>
      <c r="AL1082" s="47">
        <f>SUM($AJ$5:AJ1082)</f>
        <v>15743347.467671828</v>
      </c>
      <c r="AN1082" s="43" t="str">
        <f>IF(C1082="","",SUM($C$5:C1082))</f>
        <v/>
      </c>
      <c r="AP1082" s="43" t="str">
        <f t="shared" si="328"/>
        <v/>
      </c>
      <c r="AQ1082" s="43" t="e">
        <f t="shared" si="329"/>
        <v>#N/A</v>
      </c>
      <c r="AR1082" s="43" t="e">
        <f>IF(AR1081&lt;'Retirement Calculator'!$B$68,AR1081+1,NA())</f>
        <v>#N/A</v>
      </c>
      <c r="AS1082" s="45" t="str">
        <f>IF(ISERROR(AR1082),"",IF(AP1082=AP1081+1,AS1081*(1+'Retirement Calculator'!$B$67),AS1081))</f>
        <v/>
      </c>
      <c r="AT1082" s="43" t="e">
        <f>IF(ISERROR(AS1082),"",FV((1+'Retirement Calculator'!$B$57)^(1/12)-1,AR1082,-AS1082,,0))</f>
        <v>#N/A</v>
      </c>
      <c r="AU1082" s="47" t="e">
        <f>SUM($AJ$5:AS1082)</f>
        <v>#N/A</v>
      </c>
      <c r="AW1082" s="43" t="str">
        <f>IF(I1082="","",SUM($I$5:I1082))</f>
        <v/>
      </c>
      <c r="AY1082" s="43" t="str">
        <f t="shared" si="330"/>
        <v/>
      </c>
      <c r="AZ1082" s="43" t="e">
        <f t="shared" si="331"/>
        <v>#N/A</v>
      </c>
      <c r="BA1082" s="43" t="e">
        <f>IF(BA1081&lt;'Retirement Calculator'!$B$68,BA1081+1,NA())</f>
        <v>#N/A</v>
      </c>
      <c r="BB1082" s="45" t="str">
        <f>IF(ISERROR(BA1082),"",IF(AY1082=AY1081+1,BB1081*(1+'Retirement Calculator'!$B$67),BB1081))</f>
        <v/>
      </c>
      <c r="BC1082" s="43" t="e">
        <f>IF(ISERROR(BB1082),"",FV((1+'Retirement Calculator'!$B$58)^(1/12)-1,BA1082,-BB1082,,0))</f>
        <v>#N/A</v>
      </c>
      <c r="BD1082" s="47" t="e">
        <f>SUM($AJ$5:BB1082)</f>
        <v>#N/A</v>
      </c>
      <c r="BF1082" s="43" t="str">
        <f>IF(O1082="","",SUM($O$5:O1082))</f>
        <v/>
      </c>
      <c r="BH1082" s="43" t="str">
        <f t="shared" si="332"/>
        <v/>
      </c>
      <c r="BI1082" s="43" t="e">
        <f t="shared" si="333"/>
        <v>#N/A</v>
      </c>
      <c r="BJ1082" s="43" t="e">
        <f>IF(BJ1081&lt;'Retirement Calculator'!$B$68,BJ1081+1,NA())</f>
        <v>#N/A</v>
      </c>
      <c r="BM1082" s="43" t="str">
        <f t="shared" si="334"/>
        <v/>
      </c>
      <c r="BN1082" s="43" t="e">
        <f t="shared" si="335"/>
        <v>#N/A</v>
      </c>
      <c r="BO1082" s="43" t="e">
        <f>IF(BO1081&lt;'Retirement Calculator'!$B$68,BO1081+1,NA())</f>
        <v>#N/A</v>
      </c>
      <c r="BR1082" s="43" t="str">
        <f t="shared" si="336"/>
        <v/>
      </c>
      <c r="BS1082" s="43" t="e">
        <f t="shared" si="337"/>
        <v>#N/A</v>
      </c>
      <c r="BT1082" s="43" t="e">
        <f>IF(BT1081&lt;'Retirement Calculator'!$B$68,BT1081+1,NA())</f>
        <v>#N/A</v>
      </c>
      <c r="BW1082" s="43" t="str">
        <f t="shared" si="338"/>
        <v/>
      </c>
      <c r="BX1082" s="43" t="e">
        <f t="shared" si="339"/>
        <v>#N/A</v>
      </c>
      <c r="BY1082" s="43" t="e">
        <f>IF(BY1081&lt;'Retirement Calculator'!$B$68,BY1081+1,NA())</f>
        <v>#N/A</v>
      </c>
    </row>
    <row r="1083" spans="1:77">
      <c r="A1083" s="44"/>
      <c r="B1083" s="12" t="e">
        <f xml:space="preserve"> IF(ISERROR(F1083),NA(),AI1083)</f>
        <v>#N/A</v>
      </c>
      <c r="C1083" s="71"/>
      <c r="D1083" s="104"/>
      <c r="E1083" s="99"/>
      <c r="F1083" s="102" t="e">
        <f t="shared" si="323"/>
        <v>#N/A</v>
      </c>
      <c r="G1083" s="103" t="str">
        <f>IF(D1083="","",(D1083+G1082)*(1+((1+'Retirement Calculator'!$B$56)^(1/12)-1)))</f>
        <v/>
      </c>
      <c r="H1083" s="55" t="str">
        <f>IF(C1083="","",FV((1+'Retirement Calculator'!$B$56)^(1/12)-1,AI1083,-C1083,,0))</f>
        <v/>
      </c>
      <c r="I1083" s="71"/>
      <c r="J1083" s="99"/>
      <c r="K1083" s="99"/>
      <c r="L1083" s="102" t="e">
        <f t="shared" si="324"/>
        <v>#N/A</v>
      </c>
      <c r="M1083" s="12" t="str">
        <f>IF(I1083="","",FV((1+'Retirement Calculator'!$B$57)^(1/12)-1,AR1083,-I1083,,0))</f>
        <v/>
      </c>
      <c r="N1083" s="12" t="str">
        <f>IF(J1083="","",(J1083+N1082)*(1+((1+'Retirement Calculator'!$B$57)^(1/12)-1)))</f>
        <v/>
      </c>
      <c r="O1083" s="71"/>
      <c r="P1083" s="71"/>
      <c r="Q1083" s="99"/>
      <c r="R1083" s="69" t="e">
        <f t="shared" si="325"/>
        <v>#N/A</v>
      </c>
      <c r="S1083" s="12" t="str">
        <f>IF(O1083="","",FV((1+'Retirement Calculator'!$B$58)^(1/12)-1,BA1083,-O1083,,0))</f>
        <v/>
      </c>
      <c r="T1083" s="43" t="str">
        <f>IF(P1083="","",(P1083+T1082)*(1+((1+'Retirement Calculator'!$B$58)^(1/12)-1)))</f>
        <v/>
      </c>
      <c r="U1083" s="71"/>
      <c r="V1083" s="99"/>
      <c r="W1083" s="108" t="str">
        <f>IF(U1083="","",(U1083+W1082)*(1+((1+'Retirement Calculator'!$C$65)^(1/12)-1)))</f>
        <v/>
      </c>
      <c r="X1083" s="73">
        <f t="shared" si="320"/>
        <v>0</v>
      </c>
      <c r="Y1083" s="83" t="str">
        <f>IF(ISERROR(B1083),"",SUM($X$5:X1083))</f>
        <v/>
      </c>
      <c r="Z1083" s="73">
        <f t="shared" si="321"/>
        <v>0</v>
      </c>
      <c r="AA1083" s="83" t="str">
        <f>IF(ISERROR(B1083),"",IF(Z1083=0,NA(),SUM($Z$5:Z1083)))</f>
        <v/>
      </c>
      <c r="AB1083" s="83">
        <f t="shared" si="322"/>
        <v>0</v>
      </c>
      <c r="AC1083" s="83" t="str">
        <f>IF(ISERROR(B1083),"",IF(AB1083=0,NA(),SUM($AB$5:AB1083)))</f>
        <v/>
      </c>
      <c r="AD1083" s="68" t="str">
        <f>IF(ISERROR(AI1083),"",IF(AG1083=AG1082+1,AD1082*(1+'Retirement Calculator'!$B$6),AD1082))</f>
        <v/>
      </c>
      <c r="AE1083" s="135"/>
      <c r="AF1083" s="83" t="str">
        <f>IF(AE1083="","",NPER((1+'Retirement Calculator'!$B$15)/(1+'Retirement Calculator'!$B$14)-1,-12*AE1083,AA1083,,1))</f>
        <v/>
      </c>
      <c r="AG1083" s="129" t="str">
        <f t="shared" si="326"/>
        <v/>
      </c>
      <c r="AH1083" s="43" t="e">
        <f t="shared" si="327"/>
        <v>#N/A</v>
      </c>
      <c r="AI1083" s="43" t="e">
        <f>IF(AI1082&lt;'Retirement Calculator'!$B$68,AI1082+1,NA())</f>
        <v>#N/A</v>
      </c>
      <c r="AJ1083" s="47" t="str">
        <f>IF(ISERROR(AI1083),"",IF(AG1083=AG1082+1,AJ1082*(1+'Retirement Calculator'!$B$67),AJ1082))</f>
        <v/>
      </c>
      <c r="AK1083" s="43" t="e">
        <f>IF(ISERROR(AJ1083),"",FV((1+'Retirement Calculator'!$B$56)^(1/12)-1,AI1083,-AJ1083,,0))</f>
        <v>#N/A</v>
      </c>
      <c r="AL1083" s="47">
        <f>SUM($AJ$5:AJ1083)</f>
        <v>15743347.467671828</v>
      </c>
      <c r="AN1083" s="43" t="str">
        <f>IF(C1083="","",SUM($C$5:C1083))</f>
        <v/>
      </c>
      <c r="AP1083" s="43" t="str">
        <f t="shared" si="328"/>
        <v/>
      </c>
      <c r="AQ1083" s="43" t="e">
        <f t="shared" si="329"/>
        <v>#N/A</v>
      </c>
      <c r="AR1083" s="43" t="e">
        <f>IF(AR1082&lt;'Retirement Calculator'!$B$68,AR1082+1,NA())</f>
        <v>#N/A</v>
      </c>
      <c r="AS1083" s="45" t="str">
        <f>IF(ISERROR(AR1083),"",IF(AP1083=AP1082+1,AS1082*(1+'Retirement Calculator'!$B$67),AS1082))</f>
        <v/>
      </c>
      <c r="AT1083" s="43" t="e">
        <f>IF(ISERROR(AS1083),"",FV((1+'Retirement Calculator'!$B$57)^(1/12)-1,AR1083,-AS1083,,0))</f>
        <v>#N/A</v>
      </c>
      <c r="AU1083" s="47" t="e">
        <f>SUM($AJ$5:AS1083)</f>
        <v>#N/A</v>
      </c>
      <c r="AW1083" s="43" t="str">
        <f>IF(I1083="","",SUM($I$5:I1083))</f>
        <v/>
      </c>
      <c r="AY1083" s="43" t="str">
        <f t="shared" si="330"/>
        <v/>
      </c>
      <c r="AZ1083" s="43" t="e">
        <f t="shared" si="331"/>
        <v>#N/A</v>
      </c>
      <c r="BA1083" s="43" t="e">
        <f>IF(BA1082&lt;'Retirement Calculator'!$B$68,BA1082+1,NA())</f>
        <v>#N/A</v>
      </c>
      <c r="BB1083" s="45" t="str">
        <f>IF(ISERROR(BA1083),"",IF(AY1083=AY1082+1,BB1082*(1+'Retirement Calculator'!$B$67),BB1082))</f>
        <v/>
      </c>
      <c r="BC1083" s="43" t="e">
        <f>IF(ISERROR(BB1083),"",FV((1+'Retirement Calculator'!$B$58)^(1/12)-1,BA1083,-BB1083,,0))</f>
        <v>#N/A</v>
      </c>
      <c r="BD1083" s="47" t="e">
        <f>SUM($AJ$5:BB1083)</f>
        <v>#N/A</v>
      </c>
      <c r="BF1083" s="43" t="str">
        <f>IF(O1083="","",SUM($O$5:O1083))</f>
        <v/>
      </c>
      <c r="BH1083" s="43" t="str">
        <f t="shared" si="332"/>
        <v/>
      </c>
      <c r="BI1083" s="43" t="e">
        <f t="shared" si="333"/>
        <v>#N/A</v>
      </c>
      <c r="BJ1083" s="43" t="e">
        <f>IF(BJ1082&lt;'Retirement Calculator'!$B$68,BJ1082+1,NA())</f>
        <v>#N/A</v>
      </c>
      <c r="BM1083" s="43" t="str">
        <f t="shared" si="334"/>
        <v/>
      </c>
      <c r="BN1083" s="43" t="e">
        <f t="shared" si="335"/>
        <v>#N/A</v>
      </c>
      <c r="BO1083" s="43" t="e">
        <f>IF(BO1082&lt;'Retirement Calculator'!$B$68,BO1082+1,NA())</f>
        <v>#N/A</v>
      </c>
      <c r="BR1083" s="43" t="str">
        <f t="shared" si="336"/>
        <v/>
      </c>
      <c r="BS1083" s="43" t="e">
        <f t="shared" si="337"/>
        <v>#N/A</v>
      </c>
      <c r="BT1083" s="43" t="e">
        <f>IF(BT1082&lt;'Retirement Calculator'!$B$68,BT1082+1,NA())</f>
        <v>#N/A</v>
      </c>
      <c r="BW1083" s="43" t="str">
        <f t="shared" si="338"/>
        <v/>
      </c>
      <c r="BX1083" s="43" t="e">
        <f t="shared" si="339"/>
        <v>#N/A</v>
      </c>
      <c r="BY1083" s="43" t="e">
        <f>IF(BY1082&lt;'Retirement Calculator'!$B$68,BY1082+1,NA())</f>
        <v>#N/A</v>
      </c>
    </row>
    <row r="1084" spans="1:77">
      <c r="A1084" s="44"/>
      <c r="B1084" s="12" t="e">
        <f xml:space="preserve"> IF(ISERROR(F1084),NA(),AI1084)</f>
        <v>#N/A</v>
      </c>
      <c r="C1084" s="71"/>
      <c r="D1084" s="104"/>
      <c r="E1084" s="99"/>
      <c r="F1084" s="102" t="e">
        <f t="shared" si="323"/>
        <v>#N/A</v>
      </c>
      <c r="G1084" s="103" t="str">
        <f>IF(D1084="","",(D1084+G1083)*(1+((1+'Retirement Calculator'!$B$56)^(1/12)-1)))</f>
        <v/>
      </c>
      <c r="H1084" s="55" t="str">
        <f>IF(C1084="","",FV((1+'Retirement Calculator'!$B$56)^(1/12)-1,AI1084,-C1084,,0))</f>
        <v/>
      </c>
      <c r="I1084" s="71"/>
      <c r="J1084" s="99"/>
      <c r="K1084" s="99"/>
      <c r="L1084" s="102" t="e">
        <f t="shared" si="324"/>
        <v>#N/A</v>
      </c>
      <c r="M1084" s="12" t="str">
        <f>IF(I1084="","",FV((1+'Retirement Calculator'!$B$57)^(1/12)-1,AR1084,-I1084,,0))</f>
        <v/>
      </c>
      <c r="N1084" s="12" t="str">
        <f>IF(J1084="","",(J1084+N1083)*(1+((1+'Retirement Calculator'!$B$57)^(1/12)-1)))</f>
        <v/>
      </c>
      <c r="O1084" s="71"/>
      <c r="P1084" s="71"/>
      <c r="Q1084" s="99"/>
      <c r="R1084" s="69" t="e">
        <f t="shared" si="325"/>
        <v>#N/A</v>
      </c>
      <c r="S1084" s="12" t="str">
        <f>IF(O1084="","",FV((1+'Retirement Calculator'!$B$58)^(1/12)-1,BA1084,-O1084,,0))</f>
        <v/>
      </c>
      <c r="T1084" s="43" t="str">
        <f>IF(P1084="","",(P1084+T1083)*(1+((1+'Retirement Calculator'!$B$58)^(1/12)-1)))</f>
        <v/>
      </c>
      <c r="U1084" s="71"/>
      <c r="V1084" s="99"/>
      <c r="W1084" s="108" t="str">
        <f>IF(U1084="","",(U1084+W1083)*(1+((1+'Retirement Calculator'!$C$65)^(1/12)-1)))</f>
        <v/>
      </c>
      <c r="X1084" s="73">
        <f t="shared" si="320"/>
        <v>0</v>
      </c>
      <c r="Y1084" s="83" t="str">
        <f>IF(ISERROR(B1084),"",SUM($X$5:X1084))</f>
        <v/>
      </c>
      <c r="Z1084" s="73">
        <f t="shared" si="321"/>
        <v>0</v>
      </c>
      <c r="AA1084" s="83" t="str">
        <f>IF(ISERROR(B1084),"",IF(Z1084=0,NA(),SUM($Z$5:Z1084)))</f>
        <v/>
      </c>
      <c r="AB1084" s="83">
        <f t="shared" si="322"/>
        <v>0</v>
      </c>
      <c r="AC1084" s="83" t="str">
        <f>IF(ISERROR(B1084),"",IF(AB1084=0,NA(),SUM($AB$5:AB1084)))</f>
        <v/>
      </c>
      <c r="AD1084" s="68" t="str">
        <f>IF(ISERROR(AI1084),"",IF(AG1084=AG1083+1,AD1083*(1+'Retirement Calculator'!$B$6),AD1083))</f>
        <v/>
      </c>
      <c r="AE1084" s="135"/>
      <c r="AF1084" s="83" t="str">
        <f>IF(AE1084="","",NPER((1+'Retirement Calculator'!$B$15)/(1+'Retirement Calculator'!$B$14)-1,-12*AE1084,AA1084,,1))</f>
        <v/>
      </c>
      <c r="AG1084" s="129" t="str">
        <f t="shared" si="326"/>
        <v/>
      </c>
      <c r="AH1084" s="43" t="e">
        <f t="shared" si="327"/>
        <v>#N/A</v>
      </c>
      <c r="AI1084" s="43" t="e">
        <f>IF(AI1083&lt;'Retirement Calculator'!$B$68,AI1083+1,NA())</f>
        <v>#N/A</v>
      </c>
      <c r="AJ1084" s="47" t="str">
        <f>IF(ISERROR(AI1084),"",IF(AG1084=AG1083+1,AJ1083*(1+'Retirement Calculator'!$B$67),AJ1083))</f>
        <v/>
      </c>
      <c r="AK1084" s="43" t="e">
        <f>IF(ISERROR(AJ1084),"",FV((1+'Retirement Calculator'!$B$56)^(1/12)-1,AI1084,-AJ1084,,0))</f>
        <v>#N/A</v>
      </c>
      <c r="AL1084" s="47">
        <f>SUM($AJ$5:AJ1084)</f>
        <v>15743347.467671828</v>
      </c>
      <c r="AN1084" s="43" t="str">
        <f>IF(C1084="","",SUM($C$5:C1084))</f>
        <v/>
      </c>
      <c r="AP1084" s="43" t="str">
        <f t="shared" si="328"/>
        <v/>
      </c>
      <c r="AQ1084" s="43" t="e">
        <f t="shared" si="329"/>
        <v>#N/A</v>
      </c>
      <c r="AR1084" s="43" t="e">
        <f>IF(AR1083&lt;'Retirement Calculator'!$B$68,AR1083+1,NA())</f>
        <v>#N/A</v>
      </c>
      <c r="AS1084" s="45" t="str">
        <f>IF(ISERROR(AR1084),"",IF(AP1084=AP1083+1,AS1083*(1+'Retirement Calculator'!$B$67),AS1083))</f>
        <v/>
      </c>
      <c r="AT1084" s="43" t="e">
        <f>IF(ISERROR(AS1084),"",FV((1+'Retirement Calculator'!$B$57)^(1/12)-1,AR1084,-AS1084,,0))</f>
        <v>#N/A</v>
      </c>
      <c r="AU1084" s="47" t="e">
        <f>SUM($AJ$5:AS1084)</f>
        <v>#N/A</v>
      </c>
      <c r="AW1084" s="43" t="str">
        <f>IF(I1084="","",SUM($I$5:I1084))</f>
        <v/>
      </c>
      <c r="AY1084" s="43" t="str">
        <f t="shared" si="330"/>
        <v/>
      </c>
      <c r="AZ1084" s="43" t="e">
        <f t="shared" si="331"/>
        <v>#N/A</v>
      </c>
      <c r="BA1084" s="43" t="e">
        <f>IF(BA1083&lt;'Retirement Calculator'!$B$68,BA1083+1,NA())</f>
        <v>#N/A</v>
      </c>
      <c r="BB1084" s="45" t="str">
        <f>IF(ISERROR(BA1084),"",IF(AY1084=AY1083+1,BB1083*(1+'Retirement Calculator'!$B$67),BB1083))</f>
        <v/>
      </c>
      <c r="BC1084" s="43" t="e">
        <f>IF(ISERROR(BB1084),"",FV((1+'Retirement Calculator'!$B$58)^(1/12)-1,BA1084,-BB1084,,0))</f>
        <v>#N/A</v>
      </c>
      <c r="BD1084" s="47" t="e">
        <f>SUM($AJ$5:BB1084)</f>
        <v>#N/A</v>
      </c>
      <c r="BF1084" s="43" t="str">
        <f>IF(O1084="","",SUM($O$5:O1084))</f>
        <v/>
      </c>
      <c r="BH1084" s="43" t="str">
        <f t="shared" si="332"/>
        <v/>
      </c>
      <c r="BI1084" s="43" t="e">
        <f t="shared" si="333"/>
        <v>#N/A</v>
      </c>
      <c r="BJ1084" s="43" t="e">
        <f>IF(BJ1083&lt;'Retirement Calculator'!$B$68,BJ1083+1,NA())</f>
        <v>#N/A</v>
      </c>
      <c r="BM1084" s="43" t="str">
        <f t="shared" si="334"/>
        <v/>
      </c>
      <c r="BN1084" s="43" t="e">
        <f t="shared" si="335"/>
        <v>#N/A</v>
      </c>
      <c r="BO1084" s="43" t="e">
        <f>IF(BO1083&lt;'Retirement Calculator'!$B$68,BO1083+1,NA())</f>
        <v>#N/A</v>
      </c>
      <c r="BR1084" s="43" t="str">
        <f t="shared" si="336"/>
        <v/>
      </c>
      <c r="BS1084" s="43" t="e">
        <f t="shared" si="337"/>
        <v>#N/A</v>
      </c>
      <c r="BT1084" s="43" t="e">
        <f>IF(BT1083&lt;'Retirement Calculator'!$B$68,BT1083+1,NA())</f>
        <v>#N/A</v>
      </c>
      <c r="BW1084" s="43" t="str">
        <f t="shared" si="338"/>
        <v/>
      </c>
      <c r="BX1084" s="43" t="e">
        <f t="shared" si="339"/>
        <v>#N/A</v>
      </c>
      <c r="BY1084" s="43" t="e">
        <f>IF(BY1083&lt;'Retirement Calculator'!$B$68,BY1083+1,NA())</f>
        <v>#N/A</v>
      </c>
    </row>
    <row r="1085" spans="1:77">
      <c r="A1085" s="44"/>
      <c r="B1085" s="12" t="e">
        <f xml:space="preserve"> IF(ISERROR(F1085),NA(),AI1085)</f>
        <v>#N/A</v>
      </c>
      <c r="C1085" s="71"/>
      <c r="D1085" s="104"/>
      <c r="E1085" s="99"/>
      <c r="F1085" s="102" t="e">
        <f t="shared" si="323"/>
        <v>#N/A</v>
      </c>
      <c r="G1085" s="103" t="str">
        <f>IF(D1085="","",(D1085+G1084)*(1+((1+'Retirement Calculator'!$B$56)^(1/12)-1)))</f>
        <v/>
      </c>
      <c r="H1085" s="55" t="str">
        <f>IF(C1085="","",FV((1+'Retirement Calculator'!$B$56)^(1/12)-1,AI1085,-C1085,,0))</f>
        <v/>
      </c>
      <c r="I1085" s="71"/>
      <c r="J1085" s="99"/>
      <c r="K1085" s="99"/>
      <c r="L1085" s="102" t="e">
        <f t="shared" si="324"/>
        <v>#N/A</v>
      </c>
      <c r="M1085" s="12" t="str">
        <f>IF(I1085="","",FV((1+'Retirement Calculator'!$B$57)^(1/12)-1,AR1085,-I1085,,0))</f>
        <v/>
      </c>
      <c r="N1085" s="12" t="str">
        <f>IF(J1085="","",(J1085+N1084)*(1+((1+'Retirement Calculator'!$B$57)^(1/12)-1)))</f>
        <v/>
      </c>
      <c r="O1085" s="71"/>
      <c r="P1085" s="71"/>
      <c r="Q1085" s="99"/>
      <c r="R1085" s="69" t="e">
        <f t="shared" si="325"/>
        <v>#N/A</v>
      </c>
      <c r="S1085" s="12" t="str">
        <f>IF(O1085="","",FV((1+'Retirement Calculator'!$B$58)^(1/12)-1,BA1085,-O1085,,0))</f>
        <v/>
      </c>
      <c r="T1085" s="43" t="str">
        <f>IF(P1085="","",(P1085+T1084)*(1+((1+'Retirement Calculator'!$B$58)^(1/12)-1)))</f>
        <v/>
      </c>
      <c r="U1085" s="71"/>
      <c r="V1085" s="99"/>
      <c r="W1085" s="108" t="str">
        <f>IF(U1085="","",(U1085+W1084)*(1+((1+'Retirement Calculator'!$C$65)^(1/12)-1)))</f>
        <v/>
      </c>
      <c r="X1085" s="73">
        <f t="shared" si="320"/>
        <v>0</v>
      </c>
      <c r="Y1085" s="83" t="str">
        <f>IF(ISERROR(B1085),"",SUM($X$5:X1085))</f>
        <v/>
      </c>
      <c r="Z1085" s="73">
        <f t="shared" si="321"/>
        <v>0</v>
      </c>
      <c r="AA1085" s="83" t="str">
        <f>IF(ISERROR(B1085),"",IF(Z1085=0,NA(),SUM($Z$5:Z1085)))</f>
        <v/>
      </c>
      <c r="AB1085" s="83">
        <f t="shared" si="322"/>
        <v>0</v>
      </c>
      <c r="AC1085" s="83" t="str">
        <f>IF(ISERROR(B1085),"",IF(AB1085=0,NA(),SUM($AB$5:AB1085)))</f>
        <v/>
      </c>
      <c r="AD1085" s="68" t="str">
        <f>IF(ISERROR(AI1085),"",IF(AG1085=AG1084+1,AD1084*(1+'Retirement Calculator'!$B$6),AD1084))</f>
        <v/>
      </c>
      <c r="AE1085" s="135"/>
      <c r="AF1085" s="83" t="str">
        <f>IF(AE1085="","",NPER((1+'Retirement Calculator'!$B$15)/(1+'Retirement Calculator'!$B$14)-1,-12*AE1085,AA1085,,1))</f>
        <v/>
      </c>
      <c r="AG1085" s="129" t="str">
        <f t="shared" si="326"/>
        <v/>
      </c>
      <c r="AH1085" s="43" t="e">
        <f t="shared" si="327"/>
        <v>#N/A</v>
      </c>
      <c r="AI1085" s="43" t="e">
        <f>IF(AI1084&lt;'Retirement Calculator'!$B$68,AI1084+1,NA())</f>
        <v>#N/A</v>
      </c>
      <c r="AJ1085" s="47" t="str">
        <f>IF(ISERROR(AI1085),"",IF(AG1085=AG1084+1,AJ1084*(1+'Retirement Calculator'!$B$67),AJ1084))</f>
        <v/>
      </c>
      <c r="AK1085" s="43" t="e">
        <f>IF(ISERROR(AJ1085),"",FV((1+'Retirement Calculator'!$B$56)^(1/12)-1,AI1085,-AJ1085,,0))</f>
        <v>#N/A</v>
      </c>
      <c r="AL1085" s="47">
        <f>SUM($AJ$5:AJ1085)</f>
        <v>15743347.467671828</v>
      </c>
      <c r="AN1085" s="43" t="str">
        <f>IF(C1085="","",SUM($C$5:C1085))</f>
        <v/>
      </c>
      <c r="AP1085" s="43" t="str">
        <f t="shared" si="328"/>
        <v/>
      </c>
      <c r="AQ1085" s="43" t="e">
        <f t="shared" si="329"/>
        <v>#N/A</v>
      </c>
      <c r="AR1085" s="43" t="e">
        <f>IF(AR1084&lt;'Retirement Calculator'!$B$68,AR1084+1,NA())</f>
        <v>#N/A</v>
      </c>
      <c r="AS1085" s="45" t="str">
        <f>IF(ISERROR(AR1085),"",IF(AP1085=AP1084+1,AS1084*(1+'Retirement Calculator'!$B$67),AS1084))</f>
        <v/>
      </c>
      <c r="AT1085" s="43" t="e">
        <f>IF(ISERROR(AS1085),"",FV((1+'Retirement Calculator'!$B$57)^(1/12)-1,AR1085,-AS1085,,0))</f>
        <v>#N/A</v>
      </c>
      <c r="AU1085" s="47" t="e">
        <f>SUM($AJ$5:AS1085)</f>
        <v>#N/A</v>
      </c>
      <c r="AW1085" s="43" t="str">
        <f>IF(I1085="","",SUM($I$5:I1085))</f>
        <v/>
      </c>
      <c r="AY1085" s="43" t="str">
        <f t="shared" si="330"/>
        <v/>
      </c>
      <c r="AZ1085" s="43" t="e">
        <f t="shared" si="331"/>
        <v>#N/A</v>
      </c>
      <c r="BA1085" s="43" t="e">
        <f>IF(BA1084&lt;'Retirement Calculator'!$B$68,BA1084+1,NA())</f>
        <v>#N/A</v>
      </c>
      <c r="BB1085" s="45" t="str">
        <f>IF(ISERROR(BA1085),"",IF(AY1085=AY1084+1,BB1084*(1+'Retirement Calculator'!$B$67),BB1084))</f>
        <v/>
      </c>
      <c r="BC1085" s="43" t="e">
        <f>IF(ISERROR(BB1085),"",FV((1+'Retirement Calculator'!$B$58)^(1/12)-1,BA1085,-BB1085,,0))</f>
        <v>#N/A</v>
      </c>
      <c r="BD1085" s="47" t="e">
        <f>SUM($AJ$5:BB1085)</f>
        <v>#N/A</v>
      </c>
      <c r="BF1085" s="43" t="str">
        <f>IF(O1085="","",SUM($O$5:O1085))</f>
        <v/>
      </c>
      <c r="BH1085" s="43" t="str">
        <f t="shared" si="332"/>
        <v/>
      </c>
      <c r="BI1085" s="43" t="e">
        <f t="shared" si="333"/>
        <v>#N/A</v>
      </c>
      <c r="BJ1085" s="43" t="e">
        <f>IF(BJ1084&lt;'Retirement Calculator'!$B$68,BJ1084+1,NA())</f>
        <v>#N/A</v>
      </c>
      <c r="BM1085" s="43" t="str">
        <f t="shared" si="334"/>
        <v/>
      </c>
      <c r="BN1085" s="43" t="e">
        <f t="shared" si="335"/>
        <v>#N/A</v>
      </c>
      <c r="BO1085" s="43" t="e">
        <f>IF(BO1084&lt;'Retirement Calculator'!$B$68,BO1084+1,NA())</f>
        <v>#N/A</v>
      </c>
      <c r="BR1085" s="43" t="str">
        <f t="shared" si="336"/>
        <v/>
      </c>
      <c r="BS1085" s="43" t="e">
        <f t="shared" si="337"/>
        <v>#N/A</v>
      </c>
      <c r="BT1085" s="43" t="e">
        <f>IF(BT1084&lt;'Retirement Calculator'!$B$68,BT1084+1,NA())</f>
        <v>#N/A</v>
      </c>
      <c r="BW1085" s="43" t="str">
        <f t="shared" si="338"/>
        <v/>
      </c>
      <c r="BX1085" s="43" t="e">
        <f t="shared" si="339"/>
        <v>#N/A</v>
      </c>
      <c r="BY1085" s="43" t="e">
        <f>IF(BY1084&lt;'Retirement Calculator'!$B$68,BY1084+1,NA())</f>
        <v>#N/A</v>
      </c>
    </row>
    <row r="1086" spans="1:77">
      <c r="A1086" s="44"/>
      <c r="B1086" s="12" t="e">
        <f xml:space="preserve"> IF(ISERROR(F1086),NA(),AI1086)</f>
        <v>#N/A</v>
      </c>
      <c r="C1086" s="71"/>
      <c r="D1086" s="104"/>
      <c r="E1086" s="99"/>
      <c r="F1086" s="102" t="e">
        <f t="shared" si="323"/>
        <v>#N/A</v>
      </c>
      <c r="G1086" s="103" t="str">
        <f>IF(D1086="","",(D1086+G1085)*(1+((1+'Retirement Calculator'!$B$56)^(1/12)-1)))</f>
        <v/>
      </c>
      <c r="H1086" s="55" t="str">
        <f>IF(C1086="","",FV((1+'Retirement Calculator'!$B$56)^(1/12)-1,AI1086,-C1086,,0))</f>
        <v/>
      </c>
      <c r="I1086" s="71"/>
      <c r="J1086" s="99"/>
      <c r="K1086" s="99"/>
      <c r="L1086" s="102" t="e">
        <f t="shared" si="324"/>
        <v>#N/A</v>
      </c>
      <c r="M1086" s="12" t="str">
        <f>IF(I1086="","",FV((1+'Retirement Calculator'!$B$57)^(1/12)-1,AR1086,-I1086,,0))</f>
        <v/>
      </c>
      <c r="N1086" s="12" t="str">
        <f>IF(J1086="","",(J1086+N1085)*(1+((1+'Retirement Calculator'!$B$57)^(1/12)-1)))</f>
        <v/>
      </c>
      <c r="O1086" s="71"/>
      <c r="P1086" s="71"/>
      <c r="Q1086" s="99"/>
      <c r="R1086" s="69" t="e">
        <f t="shared" si="325"/>
        <v>#N/A</v>
      </c>
      <c r="S1086" s="12" t="str">
        <f>IF(O1086="","",FV((1+'Retirement Calculator'!$B$58)^(1/12)-1,BA1086,-O1086,,0))</f>
        <v/>
      </c>
      <c r="T1086" s="43" t="str">
        <f>IF(P1086="","",(P1086+T1085)*(1+((1+'Retirement Calculator'!$B$58)^(1/12)-1)))</f>
        <v/>
      </c>
      <c r="U1086" s="71"/>
      <c r="V1086" s="99"/>
      <c r="W1086" s="108" t="str">
        <f>IF(U1086="","",(U1086+W1085)*(1+((1+'Retirement Calculator'!$C$65)^(1/12)-1)))</f>
        <v/>
      </c>
      <c r="X1086" s="73">
        <f t="shared" si="320"/>
        <v>0</v>
      </c>
      <c r="Y1086" s="83" t="str">
        <f>IF(ISERROR(B1086),"",SUM($X$5:X1086))</f>
        <v/>
      </c>
      <c r="Z1086" s="73">
        <f t="shared" si="321"/>
        <v>0</v>
      </c>
      <c r="AA1086" s="83" t="str">
        <f>IF(ISERROR(B1086),"",IF(Z1086=0,NA(),SUM($Z$5:Z1086)))</f>
        <v/>
      </c>
      <c r="AB1086" s="83">
        <f t="shared" si="322"/>
        <v>0</v>
      </c>
      <c r="AC1086" s="83" t="str">
        <f>IF(ISERROR(B1086),"",IF(AB1086=0,NA(),SUM($AB$5:AB1086)))</f>
        <v/>
      </c>
      <c r="AD1086" s="68" t="str">
        <f>IF(ISERROR(AI1086),"",IF(AG1086=AG1085+1,AD1085*(1+'Retirement Calculator'!$B$6),AD1085))</f>
        <v/>
      </c>
      <c r="AE1086" s="135"/>
      <c r="AF1086" s="83" t="str">
        <f>IF(AE1086="","",NPER((1+'Retirement Calculator'!$B$15)/(1+'Retirement Calculator'!$B$14)-1,-12*AE1086,AA1086,,1))</f>
        <v/>
      </c>
      <c r="AG1086" s="129" t="str">
        <f t="shared" si="326"/>
        <v/>
      </c>
      <c r="AH1086" s="43" t="e">
        <f t="shared" si="327"/>
        <v>#N/A</v>
      </c>
      <c r="AI1086" s="43" t="e">
        <f>IF(AI1085&lt;'Retirement Calculator'!$B$68,AI1085+1,NA())</f>
        <v>#N/A</v>
      </c>
      <c r="AJ1086" s="47" t="str">
        <f>IF(ISERROR(AI1086),"",IF(AG1086=AG1085+1,AJ1085*(1+'Retirement Calculator'!$B$67),AJ1085))</f>
        <v/>
      </c>
      <c r="AK1086" s="43" t="e">
        <f>IF(ISERROR(AJ1086),"",FV((1+'Retirement Calculator'!$B$56)^(1/12)-1,AI1086,-AJ1086,,0))</f>
        <v>#N/A</v>
      </c>
      <c r="AL1086" s="47">
        <f>SUM($AJ$5:AJ1086)</f>
        <v>15743347.467671828</v>
      </c>
      <c r="AN1086" s="43" t="str">
        <f>IF(C1086="","",SUM($C$5:C1086))</f>
        <v/>
      </c>
      <c r="AP1086" s="43" t="str">
        <f t="shared" si="328"/>
        <v/>
      </c>
      <c r="AQ1086" s="43" t="e">
        <f t="shared" si="329"/>
        <v>#N/A</v>
      </c>
      <c r="AR1086" s="43" t="e">
        <f>IF(AR1085&lt;'Retirement Calculator'!$B$68,AR1085+1,NA())</f>
        <v>#N/A</v>
      </c>
      <c r="AS1086" s="45" t="str">
        <f>IF(ISERROR(AR1086),"",IF(AP1086=AP1085+1,AS1085*(1+'Retirement Calculator'!$B$67),AS1085))</f>
        <v/>
      </c>
      <c r="AT1086" s="43" t="e">
        <f>IF(ISERROR(AS1086),"",FV((1+'Retirement Calculator'!$B$57)^(1/12)-1,AR1086,-AS1086,,0))</f>
        <v>#N/A</v>
      </c>
      <c r="AU1086" s="47" t="e">
        <f>SUM($AJ$5:AS1086)</f>
        <v>#N/A</v>
      </c>
      <c r="AW1086" s="43" t="str">
        <f>IF(I1086="","",SUM($I$5:I1086))</f>
        <v/>
      </c>
      <c r="AY1086" s="43" t="str">
        <f t="shared" si="330"/>
        <v/>
      </c>
      <c r="AZ1086" s="43" t="e">
        <f t="shared" si="331"/>
        <v>#N/A</v>
      </c>
      <c r="BA1086" s="43" t="e">
        <f>IF(BA1085&lt;'Retirement Calculator'!$B$68,BA1085+1,NA())</f>
        <v>#N/A</v>
      </c>
      <c r="BB1086" s="45" t="str">
        <f>IF(ISERROR(BA1086),"",IF(AY1086=AY1085+1,BB1085*(1+'Retirement Calculator'!$B$67),BB1085))</f>
        <v/>
      </c>
      <c r="BC1086" s="43" t="e">
        <f>IF(ISERROR(BB1086),"",FV((1+'Retirement Calculator'!$B$58)^(1/12)-1,BA1086,-BB1086,,0))</f>
        <v>#N/A</v>
      </c>
      <c r="BD1086" s="47" t="e">
        <f>SUM($AJ$5:BB1086)</f>
        <v>#N/A</v>
      </c>
      <c r="BF1086" s="43" t="str">
        <f>IF(O1086="","",SUM($O$5:O1086))</f>
        <v/>
      </c>
      <c r="BH1086" s="43" t="str">
        <f t="shared" si="332"/>
        <v/>
      </c>
      <c r="BI1086" s="43" t="e">
        <f t="shared" si="333"/>
        <v>#N/A</v>
      </c>
      <c r="BJ1086" s="43" t="e">
        <f>IF(BJ1085&lt;'Retirement Calculator'!$B$68,BJ1085+1,NA())</f>
        <v>#N/A</v>
      </c>
      <c r="BM1086" s="43" t="str">
        <f t="shared" si="334"/>
        <v/>
      </c>
      <c r="BN1086" s="43" t="e">
        <f t="shared" si="335"/>
        <v>#N/A</v>
      </c>
      <c r="BO1086" s="43" t="e">
        <f>IF(BO1085&lt;'Retirement Calculator'!$B$68,BO1085+1,NA())</f>
        <v>#N/A</v>
      </c>
      <c r="BR1086" s="43" t="str">
        <f t="shared" si="336"/>
        <v/>
      </c>
      <c r="BS1086" s="43" t="e">
        <f t="shared" si="337"/>
        <v>#N/A</v>
      </c>
      <c r="BT1086" s="43" t="e">
        <f>IF(BT1085&lt;'Retirement Calculator'!$B$68,BT1085+1,NA())</f>
        <v>#N/A</v>
      </c>
      <c r="BW1086" s="43" t="str">
        <f t="shared" si="338"/>
        <v/>
      </c>
      <c r="BX1086" s="43" t="e">
        <f t="shared" si="339"/>
        <v>#N/A</v>
      </c>
      <c r="BY1086" s="43" t="e">
        <f>IF(BY1085&lt;'Retirement Calculator'!$B$68,BY1085+1,NA())</f>
        <v>#N/A</v>
      </c>
    </row>
    <row r="1087" spans="1:77">
      <c r="A1087" s="44"/>
      <c r="B1087" s="12" t="e">
        <f xml:space="preserve"> IF(ISERROR(F1087),NA(),AI1087)</f>
        <v>#N/A</v>
      </c>
      <c r="C1087" s="71"/>
      <c r="D1087" s="104"/>
      <c r="E1087" s="99"/>
      <c r="F1087" s="102" t="e">
        <f t="shared" si="323"/>
        <v>#N/A</v>
      </c>
      <c r="G1087" s="103" t="str">
        <f>IF(D1087="","",(D1087+G1086)*(1+((1+'Retirement Calculator'!$B$56)^(1/12)-1)))</f>
        <v/>
      </c>
      <c r="H1087" s="55" t="str">
        <f>IF(C1087="","",FV((1+'Retirement Calculator'!$B$56)^(1/12)-1,AI1087,-C1087,,0))</f>
        <v/>
      </c>
      <c r="I1087" s="71"/>
      <c r="J1087" s="99"/>
      <c r="K1087" s="99"/>
      <c r="L1087" s="102" t="e">
        <f t="shared" si="324"/>
        <v>#N/A</v>
      </c>
      <c r="M1087" s="12" t="str">
        <f>IF(I1087="","",FV((1+'Retirement Calculator'!$B$57)^(1/12)-1,AR1087,-I1087,,0))</f>
        <v/>
      </c>
      <c r="N1087" s="12" t="str">
        <f>IF(J1087="","",(J1087+N1086)*(1+((1+'Retirement Calculator'!$B$57)^(1/12)-1)))</f>
        <v/>
      </c>
      <c r="O1087" s="71"/>
      <c r="P1087" s="71"/>
      <c r="Q1087" s="99"/>
      <c r="R1087" s="69" t="e">
        <f t="shared" si="325"/>
        <v>#N/A</v>
      </c>
      <c r="S1087" s="12" t="str">
        <f>IF(O1087="","",FV((1+'Retirement Calculator'!$B$58)^(1/12)-1,BA1087,-O1087,,0))</f>
        <v/>
      </c>
      <c r="T1087" s="43" t="str">
        <f>IF(P1087="","",(P1087+T1086)*(1+((1+'Retirement Calculator'!$B$58)^(1/12)-1)))</f>
        <v/>
      </c>
      <c r="U1087" s="71"/>
      <c r="V1087" s="99"/>
      <c r="W1087" s="108" t="str">
        <f>IF(U1087="","",(U1087+W1086)*(1+((1+'Retirement Calculator'!$C$65)^(1/12)-1)))</f>
        <v/>
      </c>
      <c r="X1087" s="73">
        <f t="shared" si="320"/>
        <v>0</v>
      </c>
      <c r="Y1087" s="83" t="str">
        <f>IF(ISERROR(B1087),"",SUM($X$5:X1087))</f>
        <v/>
      </c>
      <c r="Z1087" s="73">
        <f t="shared" si="321"/>
        <v>0</v>
      </c>
      <c r="AA1087" s="83" t="str">
        <f>IF(ISERROR(B1087),"",IF(Z1087=0,NA(),SUM($Z$5:Z1087)))</f>
        <v/>
      </c>
      <c r="AB1087" s="83">
        <f t="shared" si="322"/>
        <v>0</v>
      </c>
      <c r="AC1087" s="83" t="str">
        <f>IF(ISERROR(B1087),"",IF(AB1087=0,NA(),SUM($AB$5:AB1087)))</f>
        <v/>
      </c>
      <c r="AD1087" s="68" t="str">
        <f>IF(ISERROR(AI1087),"",IF(AG1087=AG1086+1,AD1086*(1+'Retirement Calculator'!$B$6),AD1086))</f>
        <v/>
      </c>
      <c r="AE1087" s="135"/>
      <c r="AF1087" s="83" t="str">
        <f>IF(AE1087="","",NPER((1+'Retirement Calculator'!$B$15)/(1+'Retirement Calculator'!$B$14)-1,-12*AE1087,AA1087,,1))</f>
        <v/>
      </c>
      <c r="AG1087" s="129" t="str">
        <f t="shared" si="326"/>
        <v/>
      </c>
      <c r="AH1087" s="43" t="e">
        <f t="shared" si="327"/>
        <v>#N/A</v>
      </c>
      <c r="AI1087" s="43" t="e">
        <f>IF(AI1086&lt;'Retirement Calculator'!$B$68,AI1086+1,NA())</f>
        <v>#N/A</v>
      </c>
      <c r="AJ1087" s="47" t="str">
        <f>IF(ISERROR(AI1087),"",IF(AG1087=AG1086+1,AJ1086*(1+'Retirement Calculator'!$B$67),AJ1086))</f>
        <v/>
      </c>
      <c r="AK1087" s="43" t="e">
        <f>IF(ISERROR(AJ1087),"",FV((1+'Retirement Calculator'!$B$56)^(1/12)-1,AI1087,-AJ1087,,0))</f>
        <v>#N/A</v>
      </c>
      <c r="AL1087" s="47">
        <f>SUM($AJ$5:AJ1087)</f>
        <v>15743347.467671828</v>
      </c>
      <c r="AN1087" s="43" t="str">
        <f>IF(C1087="","",SUM($C$5:C1087))</f>
        <v/>
      </c>
      <c r="AP1087" s="43" t="str">
        <f t="shared" si="328"/>
        <v/>
      </c>
      <c r="AQ1087" s="43" t="e">
        <f t="shared" si="329"/>
        <v>#N/A</v>
      </c>
      <c r="AR1087" s="43" t="e">
        <f>IF(AR1086&lt;'Retirement Calculator'!$B$68,AR1086+1,NA())</f>
        <v>#N/A</v>
      </c>
      <c r="AS1087" s="45" t="str">
        <f>IF(ISERROR(AR1087),"",IF(AP1087=AP1086+1,AS1086*(1+'Retirement Calculator'!$B$67),AS1086))</f>
        <v/>
      </c>
      <c r="AT1087" s="43" t="e">
        <f>IF(ISERROR(AS1087),"",FV((1+'Retirement Calculator'!$B$57)^(1/12)-1,AR1087,-AS1087,,0))</f>
        <v>#N/A</v>
      </c>
      <c r="AU1087" s="47" t="e">
        <f>SUM($AJ$5:AS1087)</f>
        <v>#N/A</v>
      </c>
      <c r="AW1087" s="43" t="str">
        <f>IF(I1087="","",SUM($I$5:I1087))</f>
        <v/>
      </c>
      <c r="AY1087" s="43" t="str">
        <f t="shared" si="330"/>
        <v/>
      </c>
      <c r="AZ1087" s="43" t="e">
        <f t="shared" si="331"/>
        <v>#N/A</v>
      </c>
      <c r="BA1087" s="43" t="e">
        <f>IF(BA1086&lt;'Retirement Calculator'!$B$68,BA1086+1,NA())</f>
        <v>#N/A</v>
      </c>
      <c r="BB1087" s="45" t="str">
        <f>IF(ISERROR(BA1087),"",IF(AY1087=AY1086+1,BB1086*(1+'Retirement Calculator'!$B$67),BB1086))</f>
        <v/>
      </c>
      <c r="BC1087" s="43" t="e">
        <f>IF(ISERROR(BB1087),"",FV((1+'Retirement Calculator'!$B$58)^(1/12)-1,BA1087,-BB1087,,0))</f>
        <v>#N/A</v>
      </c>
      <c r="BD1087" s="47" t="e">
        <f>SUM($AJ$5:BB1087)</f>
        <v>#N/A</v>
      </c>
      <c r="BF1087" s="43" t="str">
        <f>IF(O1087="","",SUM($O$5:O1087))</f>
        <v/>
      </c>
      <c r="BH1087" s="43" t="str">
        <f t="shared" si="332"/>
        <v/>
      </c>
      <c r="BI1087" s="43" t="e">
        <f t="shared" si="333"/>
        <v>#N/A</v>
      </c>
      <c r="BJ1087" s="43" t="e">
        <f>IF(BJ1086&lt;'Retirement Calculator'!$B$68,BJ1086+1,NA())</f>
        <v>#N/A</v>
      </c>
      <c r="BM1087" s="43" t="str">
        <f t="shared" si="334"/>
        <v/>
      </c>
      <c r="BN1087" s="43" t="e">
        <f t="shared" si="335"/>
        <v>#N/A</v>
      </c>
      <c r="BO1087" s="43" t="e">
        <f>IF(BO1086&lt;'Retirement Calculator'!$B$68,BO1086+1,NA())</f>
        <v>#N/A</v>
      </c>
      <c r="BR1087" s="43" t="str">
        <f t="shared" si="336"/>
        <v/>
      </c>
      <c r="BS1087" s="43" t="e">
        <f t="shared" si="337"/>
        <v>#N/A</v>
      </c>
      <c r="BT1087" s="43" t="e">
        <f>IF(BT1086&lt;'Retirement Calculator'!$B$68,BT1086+1,NA())</f>
        <v>#N/A</v>
      </c>
      <c r="BW1087" s="43" t="str">
        <f t="shared" si="338"/>
        <v/>
      </c>
      <c r="BX1087" s="43" t="e">
        <f t="shared" si="339"/>
        <v>#N/A</v>
      </c>
      <c r="BY1087" s="43" t="e">
        <f>IF(BY1086&lt;'Retirement Calculator'!$B$68,BY1086+1,NA())</f>
        <v>#N/A</v>
      </c>
    </row>
    <row r="1088" spans="1:77">
      <c r="A1088" s="44"/>
      <c r="B1088" s="12" t="e">
        <f xml:space="preserve"> IF(ISERROR(F1088),NA(),AI1088)</f>
        <v>#N/A</v>
      </c>
      <c r="C1088" s="71"/>
      <c r="D1088" s="104"/>
      <c r="E1088" s="99"/>
      <c r="F1088" s="102" t="e">
        <f t="shared" si="323"/>
        <v>#N/A</v>
      </c>
      <c r="G1088" s="103" t="str">
        <f>IF(D1088="","",(D1088+G1087)*(1+((1+'Retirement Calculator'!$B$56)^(1/12)-1)))</f>
        <v/>
      </c>
      <c r="H1088" s="55" t="str">
        <f>IF(C1088="","",FV((1+'Retirement Calculator'!$B$56)^(1/12)-1,AI1088,-C1088,,0))</f>
        <v/>
      </c>
      <c r="I1088" s="71"/>
      <c r="J1088" s="99"/>
      <c r="K1088" s="99"/>
      <c r="L1088" s="102" t="e">
        <f t="shared" si="324"/>
        <v>#N/A</v>
      </c>
      <c r="M1088" s="12" t="str">
        <f>IF(I1088="","",FV((1+'Retirement Calculator'!$B$57)^(1/12)-1,AR1088,-I1088,,0))</f>
        <v/>
      </c>
      <c r="N1088" s="12" t="str">
        <f>IF(J1088="","",(J1088+N1087)*(1+((1+'Retirement Calculator'!$B$57)^(1/12)-1)))</f>
        <v/>
      </c>
      <c r="O1088" s="71"/>
      <c r="P1088" s="71"/>
      <c r="Q1088" s="99"/>
      <c r="R1088" s="69" t="e">
        <f t="shared" si="325"/>
        <v>#N/A</v>
      </c>
      <c r="S1088" s="12" t="str">
        <f>IF(O1088="","",FV((1+'Retirement Calculator'!$B$58)^(1/12)-1,BA1088,-O1088,,0))</f>
        <v/>
      </c>
      <c r="T1088" s="43" t="str">
        <f>IF(P1088="","",(P1088+T1087)*(1+((1+'Retirement Calculator'!$B$58)^(1/12)-1)))</f>
        <v/>
      </c>
      <c r="U1088" s="71"/>
      <c r="V1088" s="99"/>
      <c r="W1088" s="108" t="str">
        <f>IF(U1088="","",(U1088+W1087)*(1+((1+'Retirement Calculator'!$C$65)^(1/12)-1)))</f>
        <v/>
      </c>
      <c r="X1088" s="73">
        <f t="shared" si="320"/>
        <v>0</v>
      </c>
      <c r="Y1088" s="83" t="str">
        <f>IF(ISERROR(B1088),"",SUM($X$5:X1088))</f>
        <v/>
      </c>
      <c r="Z1088" s="73">
        <f t="shared" si="321"/>
        <v>0</v>
      </c>
      <c r="AA1088" s="83" t="str">
        <f>IF(ISERROR(B1088),"",IF(Z1088=0,NA(),SUM($Z$5:Z1088)))</f>
        <v/>
      </c>
      <c r="AB1088" s="83">
        <f t="shared" si="322"/>
        <v>0</v>
      </c>
      <c r="AC1088" s="83" t="str">
        <f>IF(ISERROR(B1088),"",IF(AB1088=0,NA(),SUM($AB$5:AB1088)))</f>
        <v/>
      </c>
      <c r="AD1088" s="68" t="str">
        <f>IF(ISERROR(AI1088),"",IF(AG1088=AG1087+1,AD1087*(1+'Retirement Calculator'!$B$6),AD1087))</f>
        <v/>
      </c>
      <c r="AE1088" s="135"/>
      <c r="AF1088" s="83" t="str">
        <f>IF(AE1088="","",NPER((1+'Retirement Calculator'!$B$15)/(1+'Retirement Calculator'!$B$14)-1,-12*AE1088,AA1088,,1))</f>
        <v/>
      </c>
      <c r="AG1088" s="129" t="str">
        <f t="shared" si="326"/>
        <v/>
      </c>
      <c r="AH1088" s="43" t="e">
        <f t="shared" si="327"/>
        <v>#N/A</v>
      </c>
      <c r="AI1088" s="43" t="e">
        <f>IF(AI1087&lt;'Retirement Calculator'!$B$68,AI1087+1,NA())</f>
        <v>#N/A</v>
      </c>
      <c r="AJ1088" s="47" t="str">
        <f>IF(ISERROR(AI1088),"",IF(AG1088=AG1087+1,AJ1087*(1+'Retirement Calculator'!$B$67),AJ1087))</f>
        <v/>
      </c>
      <c r="AK1088" s="43" t="e">
        <f>IF(ISERROR(AJ1088),"",FV((1+'Retirement Calculator'!$B$56)^(1/12)-1,AI1088,-AJ1088,,0))</f>
        <v>#N/A</v>
      </c>
      <c r="AL1088" s="47">
        <f>SUM($AJ$5:AJ1088)</f>
        <v>15743347.467671828</v>
      </c>
      <c r="AN1088" s="43" t="str">
        <f>IF(C1088="","",SUM($C$5:C1088))</f>
        <v/>
      </c>
      <c r="AP1088" s="43" t="str">
        <f t="shared" si="328"/>
        <v/>
      </c>
      <c r="AQ1088" s="43" t="e">
        <f t="shared" si="329"/>
        <v>#N/A</v>
      </c>
      <c r="AR1088" s="43" t="e">
        <f>IF(AR1087&lt;'Retirement Calculator'!$B$68,AR1087+1,NA())</f>
        <v>#N/A</v>
      </c>
      <c r="AS1088" s="45" t="str">
        <f>IF(ISERROR(AR1088),"",IF(AP1088=AP1087+1,AS1087*(1+'Retirement Calculator'!$B$67),AS1087))</f>
        <v/>
      </c>
      <c r="AT1088" s="43" t="e">
        <f>IF(ISERROR(AS1088),"",FV((1+'Retirement Calculator'!$B$57)^(1/12)-1,AR1088,-AS1088,,0))</f>
        <v>#N/A</v>
      </c>
      <c r="AU1088" s="47" t="e">
        <f>SUM($AJ$5:AS1088)</f>
        <v>#N/A</v>
      </c>
      <c r="AW1088" s="43" t="str">
        <f>IF(I1088="","",SUM($I$5:I1088))</f>
        <v/>
      </c>
      <c r="AY1088" s="43" t="str">
        <f t="shared" si="330"/>
        <v/>
      </c>
      <c r="AZ1088" s="43" t="e">
        <f t="shared" si="331"/>
        <v>#N/A</v>
      </c>
      <c r="BA1088" s="43" t="e">
        <f>IF(BA1087&lt;'Retirement Calculator'!$B$68,BA1087+1,NA())</f>
        <v>#N/A</v>
      </c>
      <c r="BB1088" s="45" t="str">
        <f>IF(ISERROR(BA1088),"",IF(AY1088=AY1087+1,BB1087*(1+'Retirement Calculator'!$B$67),BB1087))</f>
        <v/>
      </c>
      <c r="BC1088" s="43" t="e">
        <f>IF(ISERROR(BB1088),"",FV((1+'Retirement Calculator'!$B$58)^(1/12)-1,BA1088,-BB1088,,0))</f>
        <v>#N/A</v>
      </c>
      <c r="BD1088" s="47" t="e">
        <f>SUM($AJ$5:BB1088)</f>
        <v>#N/A</v>
      </c>
      <c r="BF1088" s="43" t="str">
        <f>IF(O1088="","",SUM($O$5:O1088))</f>
        <v/>
      </c>
      <c r="BH1088" s="43" t="str">
        <f t="shared" si="332"/>
        <v/>
      </c>
      <c r="BI1088" s="43" t="e">
        <f t="shared" si="333"/>
        <v>#N/A</v>
      </c>
      <c r="BJ1088" s="43" t="e">
        <f>IF(BJ1087&lt;'Retirement Calculator'!$B$68,BJ1087+1,NA())</f>
        <v>#N/A</v>
      </c>
      <c r="BM1088" s="43" t="str">
        <f t="shared" si="334"/>
        <v/>
      </c>
      <c r="BN1088" s="43" t="e">
        <f t="shared" si="335"/>
        <v>#N/A</v>
      </c>
      <c r="BO1088" s="43" t="e">
        <f>IF(BO1087&lt;'Retirement Calculator'!$B$68,BO1087+1,NA())</f>
        <v>#N/A</v>
      </c>
      <c r="BR1088" s="43" t="str">
        <f t="shared" si="336"/>
        <v/>
      </c>
      <c r="BS1088" s="43" t="e">
        <f t="shared" si="337"/>
        <v>#N/A</v>
      </c>
      <c r="BT1088" s="43" t="e">
        <f>IF(BT1087&lt;'Retirement Calculator'!$B$68,BT1087+1,NA())</f>
        <v>#N/A</v>
      </c>
      <c r="BW1088" s="43" t="str">
        <f t="shared" si="338"/>
        <v/>
      </c>
      <c r="BX1088" s="43" t="e">
        <f t="shared" si="339"/>
        <v>#N/A</v>
      </c>
      <c r="BY1088" s="43" t="e">
        <f>IF(BY1087&lt;'Retirement Calculator'!$B$68,BY1087+1,NA())</f>
        <v>#N/A</v>
      </c>
    </row>
    <row r="1089" spans="1:77">
      <c r="A1089" s="44"/>
      <c r="B1089" s="12" t="e">
        <f xml:space="preserve"> IF(ISERROR(F1089),NA(),AI1089)</f>
        <v>#N/A</v>
      </c>
      <c r="C1089" s="71"/>
      <c r="D1089" s="104"/>
      <c r="E1089" s="99"/>
      <c r="F1089" s="102" t="e">
        <f t="shared" si="323"/>
        <v>#N/A</v>
      </c>
      <c r="G1089" s="103" t="str">
        <f>IF(D1089="","",(D1089+G1088)*(1+((1+'Retirement Calculator'!$B$56)^(1/12)-1)))</f>
        <v/>
      </c>
      <c r="H1089" s="55" t="str">
        <f>IF(C1089="","",FV((1+'Retirement Calculator'!$B$56)^(1/12)-1,AI1089,-C1089,,0))</f>
        <v/>
      </c>
      <c r="I1089" s="71"/>
      <c r="J1089" s="99"/>
      <c r="K1089" s="99"/>
      <c r="L1089" s="102" t="e">
        <f t="shared" si="324"/>
        <v>#N/A</v>
      </c>
      <c r="M1089" s="12" t="str">
        <f>IF(I1089="","",FV((1+'Retirement Calculator'!$B$57)^(1/12)-1,AR1089,-I1089,,0))</f>
        <v/>
      </c>
      <c r="N1089" s="12" t="str">
        <f>IF(J1089="","",(J1089+N1088)*(1+((1+'Retirement Calculator'!$B$57)^(1/12)-1)))</f>
        <v/>
      </c>
      <c r="O1089" s="71"/>
      <c r="P1089" s="71"/>
      <c r="Q1089" s="99"/>
      <c r="R1089" s="69" t="e">
        <f t="shared" si="325"/>
        <v>#N/A</v>
      </c>
      <c r="S1089" s="12" t="str">
        <f>IF(O1089="","",FV((1+'Retirement Calculator'!$B$58)^(1/12)-1,BA1089,-O1089,,0))</f>
        <v/>
      </c>
      <c r="T1089" s="43" t="str">
        <f>IF(P1089="","",(P1089+T1088)*(1+((1+'Retirement Calculator'!$B$58)^(1/12)-1)))</f>
        <v/>
      </c>
      <c r="U1089" s="71"/>
      <c r="V1089" s="99"/>
      <c r="W1089" s="108" t="str">
        <f>IF(U1089="","",(U1089+W1088)*(1+((1+'Retirement Calculator'!$C$65)^(1/12)-1)))</f>
        <v/>
      </c>
      <c r="X1089" s="73">
        <f t="shared" si="320"/>
        <v>0</v>
      </c>
      <c r="Y1089" s="83" t="str">
        <f>IF(ISERROR(B1089),"",SUM($X$5:X1089))</f>
        <v/>
      </c>
      <c r="Z1089" s="73">
        <f t="shared" si="321"/>
        <v>0</v>
      </c>
      <c r="AA1089" s="83" t="str">
        <f>IF(ISERROR(B1089),"",IF(Z1089=0,NA(),SUM($Z$5:Z1089)))</f>
        <v/>
      </c>
      <c r="AB1089" s="83">
        <f t="shared" si="322"/>
        <v>0</v>
      </c>
      <c r="AC1089" s="83" t="str">
        <f>IF(ISERROR(B1089),"",IF(AB1089=0,NA(),SUM($AB$5:AB1089)))</f>
        <v/>
      </c>
      <c r="AD1089" s="68" t="str">
        <f>IF(ISERROR(AI1089),"",IF(AG1089=AG1088+1,AD1088*(1+'Retirement Calculator'!$B$6),AD1088))</f>
        <v/>
      </c>
      <c r="AE1089" s="135"/>
      <c r="AF1089" s="83" t="str">
        <f>IF(AE1089="","",NPER((1+'Retirement Calculator'!$B$15)/(1+'Retirement Calculator'!$B$14)-1,-12*AE1089,AA1089,,1))</f>
        <v/>
      </c>
      <c r="AG1089" s="129" t="str">
        <f t="shared" si="326"/>
        <v/>
      </c>
      <c r="AH1089" s="43" t="e">
        <f t="shared" si="327"/>
        <v>#N/A</v>
      </c>
      <c r="AI1089" s="43" t="e">
        <f>IF(AI1088&lt;'Retirement Calculator'!$B$68,AI1088+1,NA())</f>
        <v>#N/A</v>
      </c>
      <c r="AJ1089" s="47" t="str">
        <f>IF(ISERROR(AI1089),"",IF(AG1089=AG1088+1,AJ1088*(1+'Retirement Calculator'!$B$67),AJ1088))</f>
        <v/>
      </c>
      <c r="AK1089" s="43" t="e">
        <f>IF(ISERROR(AJ1089),"",FV((1+'Retirement Calculator'!$B$56)^(1/12)-1,AI1089,-AJ1089,,0))</f>
        <v>#N/A</v>
      </c>
      <c r="AL1089" s="47">
        <f>SUM($AJ$5:AJ1089)</f>
        <v>15743347.467671828</v>
      </c>
      <c r="AN1089" s="43" t="str">
        <f>IF(C1089="","",SUM($C$5:C1089))</f>
        <v/>
      </c>
      <c r="AP1089" s="43" t="str">
        <f t="shared" si="328"/>
        <v/>
      </c>
      <c r="AQ1089" s="43" t="e">
        <f t="shared" si="329"/>
        <v>#N/A</v>
      </c>
      <c r="AR1089" s="43" t="e">
        <f>IF(AR1088&lt;'Retirement Calculator'!$B$68,AR1088+1,NA())</f>
        <v>#N/A</v>
      </c>
      <c r="AS1089" s="45" t="str">
        <f>IF(ISERROR(AR1089),"",IF(AP1089=AP1088+1,AS1088*(1+'Retirement Calculator'!$B$67),AS1088))</f>
        <v/>
      </c>
      <c r="AT1089" s="43" t="e">
        <f>IF(ISERROR(AS1089),"",FV((1+'Retirement Calculator'!$B$57)^(1/12)-1,AR1089,-AS1089,,0))</f>
        <v>#N/A</v>
      </c>
      <c r="AU1089" s="47" t="e">
        <f>SUM($AJ$5:AS1089)</f>
        <v>#N/A</v>
      </c>
      <c r="AW1089" s="43" t="str">
        <f>IF(I1089="","",SUM($I$5:I1089))</f>
        <v/>
      </c>
      <c r="AY1089" s="43" t="str">
        <f t="shared" si="330"/>
        <v/>
      </c>
      <c r="AZ1089" s="43" t="e">
        <f t="shared" si="331"/>
        <v>#N/A</v>
      </c>
      <c r="BA1089" s="43" t="e">
        <f>IF(BA1088&lt;'Retirement Calculator'!$B$68,BA1088+1,NA())</f>
        <v>#N/A</v>
      </c>
      <c r="BB1089" s="45" t="str">
        <f>IF(ISERROR(BA1089),"",IF(AY1089=AY1088+1,BB1088*(1+'Retirement Calculator'!$B$67),BB1088))</f>
        <v/>
      </c>
      <c r="BC1089" s="43" t="e">
        <f>IF(ISERROR(BB1089),"",FV((1+'Retirement Calculator'!$B$58)^(1/12)-1,BA1089,-BB1089,,0))</f>
        <v>#N/A</v>
      </c>
      <c r="BD1089" s="47" t="e">
        <f>SUM($AJ$5:BB1089)</f>
        <v>#N/A</v>
      </c>
      <c r="BF1089" s="43" t="str">
        <f>IF(O1089="","",SUM($O$5:O1089))</f>
        <v/>
      </c>
      <c r="BH1089" s="43" t="str">
        <f t="shared" si="332"/>
        <v/>
      </c>
      <c r="BI1089" s="43" t="e">
        <f t="shared" si="333"/>
        <v>#N/A</v>
      </c>
      <c r="BJ1089" s="43" t="e">
        <f>IF(BJ1088&lt;'Retirement Calculator'!$B$68,BJ1088+1,NA())</f>
        <v>#N/A</v>
      </c>
      <c r="BM1089" s="43" t="str">
        <f t="shared" si="334"/>
        <v/>
      </c>
      <c r="BN1089" s="43" t="e">
        <f t="shared" si="335"/>
        <v>#N/A</v>
      </c>
      <c r="BO1089" s="43" t="e">
        <f>IF(BO1088&lt;'Retirement Calculator'!$B$68,BO1088+1,NA())</f>
        <v>#N/A</v>
      </c>
      <c r="BR1089" s="43" t="str">
        <f t="shared" si="336"/>
        <v/>
      </c>
      <c r="BS1089" s="43" t="e">
        <f t="shared" si="337"/>
        <v>#N/A</v>
      </c>
      <c r="BT1089" s="43" t="e">
        <f>IF(BT1088&lt;'Retirement Calculator'!$B$68,BT1088+1,NA())</f>
        <v>#N/A</v>
      </c>
      <c r="BW1089" s="43" t="str">
        <f t="shared" si="338"/>
        <v/>
      </c>
      <c r="BX1089" s="43" t="e">
        <f t="shared" si="339"/>
        <v>#N/A</v>
      </c>
      <c r="BY1089" s="43" t="e">
        <f>IF(BY1088&lt;'Retirement Calculator'!$B$68,BY1088+1,NA())</f>
        <v>#N/A</v>
      </c>
    </row>
    <row r="1090" spans="1:77">
      <c r="A1090" s="44"/>
      <c r="B1090" s="12" t="e">
        <f xml:space="preserve"> IF(ISERROR(F1090),NA(),AI1090)</f>
        <v>#N/A</v>
      </c>
      <c r="C1090" s="71"/>
      <c r="D1090" s="104"/>
      <c r="E1090" s="99"/>
      <c r="F1090" s="102" t="e">
        <f t="shared" si="323"/>
        <v>#N/A</v>
      </c>
      <c r="G1090" s="103" t="str">
        <f>IF(D1090="","",(D1090+G1089)*(1+((1+'Retirement Calculator'!$B$56)^(1/12)-1)))</f>
        <v/>
      </c>
      <c r="H1090" s="55" t="str">
        <f>IF(C1090="","",FV((1+'Retirement Calculator'!$B$56)^(1/12)-1,AI1090,-C1090,,0))</f>
        <v/>
      </c>
      <c r="I1090" s="71"/>
      <c r="J1090" s="99"/>
      <c r="K1090" s="99"/>
      <c r="L1090" s="102" t="e">
        <f t="shared" si="324"/>
        <v>#N/A</v>
      </c>
      <c r="M1090" s="12" t="str">
        <f>IF(I1090="","",FV((1+'Retirement Calculator'!$B$57)^(1/12)-1,AR1090,-I1090,,0))</f>
        <v/>
      </c>
      <c r="N1090" s="12" t="str">
        <f>IF(J1090="","",(J1090+N1089)*(1+((1+'Retirement Calculator'!$B$57)^(1/12)-1)))</f>
        <v/>
      </c>
      <c r="O1090" s="71"/>
      <c r="P1090" s="71"/>
      <c r="Q1090" s="99"/>
      <c r="R1090" s="69" t="e">
        <f t="shared" si="325"/>
        <v>#N/A</v>
      </c>
      <c r="S1090" s="12" t="str">
        <f>IF(O1090="","",FV((1+'Retirement Calculator'!$B$58)^(1/12)-1,BA1090,-O1090,,0))</f>
        <v/>
      </c>
      <c r="T1090" s="43" t="str">
        <f>IF(P1090="","",(P1090+T1089)*(1+((1+'Retirement Calculator'!$B$58)^(1/12)-1)))</f>
        <v/>
      </c>
      <c r="U1090" s="71"/>
      <c r="V1090" s="99"/>
      <c r="W1090" s="108" t="str">
        <f>IF(U1090="","",(U1090+W1089)*(1+((1+'Retirement Calculator'!$C$65)^(1/12)-1)))</f>
        <v/>
      </c>
      <c r="X1090" s="73">
        <f t="shared" si="320"/>
        <v>0</v>
      </c>
      <c r="Y1090" s="83" t="str">
        <f>IF(ISERROR(B1090),"",SUM($X$5:X1090))</f>
        <v/>
      </c>
      <c r="Z1090" s="73">
        <f t="shared" si="321"/>
        <v>0</v>
      </c>
      <c r="AA1090" s="83" t="str">
        <f>IF(ISERROR(B1090),"",IF(Z1090=0,NA(),SUM($Z$5:Z1090)))</f>
        <v/>
      </c>
      <c r="AB1090" s="83">
        <f t="shared" si="322"/>
        <v>0</v>
      </c>
      <c r="AC1090" s="83" t="str">
        <f>IF(ISERROR(B1090),"",IF(AB1090=0,NA(),SUM($AB$5:AB1090)))</f>
        <v/>
      </c>
      <c r="AD1090" s="68" t="str">
        <f>IF(ISERROR(AI1090),"",IF(AG1090=AG1089+1,AD1089*(1+'Retirement Calculator'!$B$6),AD1089))</f>
        <v/>
      </c>
      <c r="AE1090" s="135"/>
      <c r="AF1090" s="83" t="str">
        <f>IF(AE1090="","",NPER((1+'Retirement Calculator'!$B$15)/(1+'Retirement Calculator'!$B$14)-1,-12*AE1090,AA1090,,1))</f>
        <v/>
      </c>
      <c r="AG1090" s="129" t="str">
        <f t="shared" si="326"/>
        <v/>
      </c>
      <c r="AH1090" s="43" t="e">
        <f t="shared" si="327"/>
        <v>#N/A</v>
      </c>
      <c r="AI1090" s="43" t="e">
        <f>IF(AI1089&lt;'Retirement Calculator'!$B$68,AI1089+1,NA())</f>
        <v>#N/A</v>
      </c>
      <c r="AJ1090" s="47" t="str">
        <f>IF(ISERROR(AI1090),"",IF(AG1090=AG1089+1,AJ1089*(1+'Retirement Calculator'!$B$67),AJ1089))</f>
        <v/>
      </c>
      <c r="AK1090" s="43" t="e">
        <f>IF(ISERROR(AJ1090),"",FV((1+'Retirement Calculator'!$B$56)^(1/12)-1,AI1090,-AJ1090,,0))</f>
        <v>#N/A</v>
      </c>
      <c r="AL1090" s="47">
        <f>SUM($AJ$5:AJ1090)</f>
        <v>15743347.467671828</v>
      </c>
      <c r="AN1090" s="43" t="str">
        <f>IF(C1090="","",SUM($C$5:C1090))</f>
        <v/>
      </c>
      <c r="AP1090" s="43" t="str">
        <f t="shared" si="328"/>
        <v/>
      </c>
      <c r="AQ1090" s="43" t="e">
        <f t="shared" si="329"/>
        <v>#N/A</v>
      </c>
      <c r="AR1090" s="43" t="e">
        <f>IF(AR1089&lt;'Retirement Calculator'!$B$68,AR1089+1,NA())</f>
        <v>#N/A</v>
      </c>
      <c r="AS1090" s="45" t="str">
        <f>IF(ISERROR(AR1090),"",IF(AP1090=AP1089+1,AS1089*(1+'Retirement Calculator'!$B$67),AS1089))</f>
        <v/>
      </c>
      <c r="AT1090" s="43" t="e">
        <f>IF(ISERROR(AS1090),"",FV((1+'Retirement Calculator'!$B$57)^(1/12)-1,AR1090,-AS1090,,0))</f>
        <v>#N/A</v>
      </c>
      <c r="AU1090" s="47" t="e">
        <f>SUM($AJ$5:AS1090)</f>
        <v>#N/A</v>
      </c>
      <c r="AW1090" s="43" t="str">
        <f>IF(I1090="","",SUM($I$5:I1090))</f>
        <v/>
      </c>
      <c r="AY1090" s="43" t="str">
        <f t="shared" si="330"/>
        <v/>
      </c>
      <c r="AZ1090" s="43" t="e">
        <f t="shared" si="331"/>
        <v>#N/A</v>
      </c>
      <c r="BA1090" s="43" t="e">
        <f>IF(BA1089&lt;'Retirement Calculator'!$B$68,BA1089+1,NA())</f>
        <v>#N/A</v>
      </c>
      <c r="BB1090" s="45" t="str">
        <f>IF(ISERROR(BA1090),"",IF(AY1090=AY1089+1,BB1089*(1+'Retirement Calculator'!$B$67),BB1089))</f>
        <v/>
      </c>
      <c r="BC1090" s="43" t="e">
        <f>IF(ISERROR(BB1090),"",FV((1+'Retirement Calculator'!$B$58)^(1/12)-1,BA1090,-BB1090,,0))</f>
        <v>#N/A</v>
      </c>
      <c r="BD1090" s="47" t="e">
        <f>SUM($AJ$5:BB1090)</f>
        <v>#N/A</v>
      </c>
      <c r="BF1090" s="43" t="str">
        <f>IF(O1090="","",SUM($O$5:O1090))</f>
        <v/>
      </c>
      <c r="BH1090" s="43" t="str">
        <f t="shared" si="332"/>
        <v/>
      </c>
      <c r="BI1090" s="43" t="e">
        <f t="shared" si="333"/>
        <v>#N/A</v>
      </c>
      <c r="BJ1090" s="43" t="e">
        <f>IF(BJ1089&lt;'Retirement Calculator'!$B$68,BJ1089+1,NA())</f>
        <v>#N/A</v>
      </c>
      <c r="BM1090" s="43" t="str">
        <f t="shared" si="334"/>
        <v/>
      </c>
      <c r="BN1090" s="43" t="e">
        <f t="shared" si="335"/>
        <v>#N/A</v>
      </c>
      <c r="BO1090" s="43" t="e">
        <f>IF(BO1089&lt;'Retirement Calculator'!$B$68,BO1089+1,NA())</f>
        <v>#N/A</v>
      </c>
      <c r="BR1090" s="43" t="str">
        <f t="shared" si="336"/>
        <v/>
      </c>
      <c r="BS1090" s="43" t="e">
        <f t="shared" si="337"/>
        <v>#N/A</v>
      </c>
      <c r="BT1090" s="43" t="e">
        <f>IF(BT1089&lt;'Retirement Calculator'!$B$68,BT1089+1,NA())</f>
        <v>#N/A</v>
      </c>
      <c r="BW1090" s="43" t="str">
        <f t="shared" si="338"/>
        <v/>
      </c>
      <c r="BX1090" s="43" t="e">
        <f t="shared" si="339"/>
        <v>#N/A</v>
      </c>
      <c r="BY1090" s="43" t="e">
        <f>IF(BY1089&lt;'Retirement Calculator'!$B$68,BY1089+1,NA())</f>
        <v>#N/A</v>
      </c>
    </row>
    <row r="1091" spans="1:77">
      <c r="A1091" s="44"/>
      <c r="B1091" s="12" t="e">
        <f xml:space="preserve"> IF(ISERROR(F1091),NA(),AI1091)</f>
        <v>#N/A</v>
      </c>
      <c r="C1091" s="71"/>
      <c r="D1091" s="104"/>
      <c r="E1091" s="99"/>
      <c r="F1091" s="102" t="e">
        <f t="shared" si="323"/>
        <v>#N/A</v>
      </c>
      <c r="G1091" s="103" t="str">
        <f>IF(D1091="","",(D1091+G1090)*(1+((1+'Retirement Calculator'!$B$56)^(1/12)-1)))</f>
        <v/>
      </c>
      <c r="H1091" s="55" t="str">
        <f>IF(C1091="","",FV((1+'Retirement Calculator'!$B$56)^(1/12)-1,AI1091,-C1091,,0))</f>
        <v/>
      </c>
      <c r="I1091" s="71"/>
      <c r="J1091" s="99"/>
      <c r="K1091" s="99"/>
      <c r="L1091" s="102" t="e">
        <f t="shared" si="324"/>
        <v>#N/A</v>
      </c>
      <c r="M1091" s="12" t="str">
        <f>IF(I1091="","",FV((1+'Retirement Calculator'!$B$57)^(1/12)-1,AR1091,-I1091,,0))</f>
        <v/>
      </c>
      <c r="N1091" s="12" t="str">
        <f>IF(J1091="","",(J1091+N1090)*(1+((1+'Retirement Calculator'!$B$57)^(1/12)-1)))</f>
        <v/>
      </c>
      <c r="O1091" s="71"/>
      <c r="P1091" s="71"/>
      <c r="Q1091" s="99"/>
      <c r="R1091" s="69" t="e">
        <f t="shared" si="325"/>
        <v>#N/A</v>
      </c>
      <c r="S1091" s="12" t="str">
        <f>IF(O1091="","",FV((1+'Retirement Calculator'!$B$58)^(1/12)-1,BA1091,-O1091,,0))</f>
        <v/>
      </c>
      <c r="T1091" s="43" t="str">
        <f>IF(P1091="","",(P1091+T1090)*(1+((1+'Retirement Calculator'!$B$58)^(1/12)-1)))</f>
        <v/>
      </c>
      <c r="U1091" s="71"/>
      <c r="V1091" s="99"/>
      <c r="W1091" s="108" t="str">
        <f>IF(U1091="","",(U1091+W1090)*(1+((1+'Retirement Calculator'!$C$65)^(1/12)-1)))</f>
        <v/>
      </c>
      <c r="X1091" s="73">
        <f t="shared" si="320"/>
        <v>0</v>
      </c>
      <c r="Y1091" s="83" t="str">
        <f>IF(ISERROR(B1091),"",SUM($X$5:X1091))</f>
        <v/>
      </c>
      <c r="Z1091" s="73">
        <f t="shared" si="321"/>
        <v>0</v>
      </c>
      <c r="AA1091" s="83" t="str">
        <f>IF(ISERROR(B1091),"",IF(Z1091=0,NA(),SUM($Z$5:Z1091)))</f>
        <v/>
      </c>
      <c r="AB1091" s="83">
        <f t="shared" si="322"/>
        <v>0</v>
      </c>
      <c r="AC1091" s="83" t="str">
        <f>IF(ISERROR(B1091),"",IF(AB1091=0,NA(),SUM($AB$5:AB1091)))</f>
        <v/>
      </c>
      <c r="AD1091" s="68" t="str">
        <f>IF(ISERROR(AI1091),"",IF(AG1091=AG1090+1,AD1090*(1+'Retirement Calculator'!$B$6),AD1090))</f>
        <v/>
      </c>
      <c r="AE1091" s="135"/>
      <c r="AF1091" s="83" t="str">
        <f>IF(AE1091="","",NPER((1+'Retirement Calculator'!$B$15)/(1+'Retirement Calculator'!$B$14)-1,-12*AE1091,AA1091,,1))</f>
        <v/>
      </c>
      <c r="AG1091" s="129" t="str">
        <f t="shared" si="326"/>
        <v/>
      </c>
      <c r="AH1091" s="43" t="e">
        <f t="shared" si="327"/>
        <v>#N/A</v>
      </c>
      <c r="AI1091" s="43" t="e">
        <f>IF(AI1090&lt;'Retirement Calculator'!$B$68,AI1090+1,NA())</f>
        <v>#N/A</v>
      </c>
      <c r="AJ1091" s="47" t="str">
        <f>IF(ISERROR(AI1091),"",IF(AG1091=AG1090+1,AJ1090*(1+'Retirement Calculator'!$B$67),AJ1090))</f>
        <v/>
      </c>
      <c r="AK1091" s="43" t="e">
        <f>IF(ISERROR(AJ1091),"",FV((1+'Retirement Calculator'!$B$56)^(1/12)-1,AI1091,-AJ1091,,0))</f>
        <v>#N/A</v>
      </c>
      <c r="AL1091" s="47">
        <f>SUM($AJ$5:AJ1091)</f>
        <v>15743347.467671828</v>
      </c>
      <c r="AN1091" s="43" t="str">
        <f>IF(C1091="","",SUM($C$5:C1091))</f>
        <v/>
      </c>
      <c r="AP1091" s="43" t="str">
        <f t="shared" si="328"/>
        <v/>
      </c>
      <c r="AQ1091" s="43" t="e">
        <f t="shared" si="329"/>
        <v>#N/A</v>
      </c>
      <c r="AR1091" s="43" t="e">
        <f>IF(AR1090&lt;'Retirement Calculator'!$B$68,AR1090+1,NA())</f>
        <v>#N/A</v>
      </c>
      <c r="AS1091" s="45" t="str">
        <f>IF(ISERROR(AR1091),"",IF(AP1091=AP1090+1,AS1090*(1+'Retirement Calculator'!$B$67),AS1090))</f>
        <v/>
      </c>
      <c r="AT1091" s="43" t="e">
        <f>IF(ISERROR(AS1091),"",FV((1+'Retirement Calculator'!$B$57)^(1/12)-1,AR1091,-AS1091,,0))</f>
        <v>#N/A</v>
      </c>
      <c r="AU1091" s="47" t="e">
        <f>SUM($AJ$5:AS1091)</f>
        <v>#N/A</v>
      </c>
      <c r="AW1091" s="43" t="str">
        <f>IF(I1091="","",SUM($I$5:I1091))</f>
        <v/>
      </c>
      <c r="AY1091" s="43" t="str">
        <f t="shared" si="330"/>
        <v/>
      </c>
      <c r="AZ1091" s="43" t="e">
        <f t="shared" si="331"/>
        <v>#N/A</v>
      </c>
      <c r="BA1091" s="43" t="e">
        <f>IF(BA1090&lt;'Retirement Calculator'!$B$68,BA1090+1,NA())</f>
        <v>#N/A</v>
      </c>
      <c r="BB1091" s="45" t="str">
        <f>IF(ISERROR(BA1091),"",IF(AY1091=AY1090+1,BB1090*(1+'Retirement Calculator'!$B$67),BB1090))</f>
        <v/>
      </c>
      <c r="BC1091" s="43" t="e">
        <f>IF(ISERROR(BB1091),"",FV((1+'Retirement Calculator'!$B$58)^(1/12)-1,BA1091,-BB1091,,0))</f>
        <v>#N/A</v>
      </c>
      <c r="BD1091" s="47" t="e">
        <f>SUM($AJ$5:BB1091)</f>
        <v>#N/A</v>
      </c>
      <c r="BF1091" s="43" t="str">
        <f>IF(O1091="","",SUM($O$5:O1091))</f>
        <v/>
      </c>
      <c r="BH1091" s="43" t="str">
        <f t="shared" si="332"/>
        <v/>
      </c>
      <c r="BI1091" s="43" t="e">
        <f t="shared" si="333"/>
        <v>#N/A</v>
      </c>
      <c r="BJ1091" s="43" t="e">
        <f>IF(BJ1090&lt;'Retirement Calculator'!$B$68,BJ1090+1,NA())</f>
        <v>#N/A</v>
      </c>
      <c r="BM1091" s="43" t="str">
        <f t="shared" si="334"/>
        <v/>
      </c>
      <c r="BN1091" s="43" t="e">
        <f t="shared" si="335"/>
        <v>#N/A</v>
      </c>
      <c r="BO1091" s="43" t="e">
        <f>IF(BO1090&lt;'Retirement Calculator'!$B$68,BO1090+1,NA())</f>
        <v>#N/A</v>
      </c>
      <c r="BR1091" s="43" t="str">
        <f t="shared" si="336"/>
        <v/>
      </c>
      <c r="BS1091" s="43" t="e">
        <f t="shared" si="337"/>
        <v>#N/A</v>
      </c>
      <c r="BT1091" s="43" t="e">
        <f>IF(BT1090&lt;'Retirement Calculator'!$B$68,BT1090+1,NA())</f>
        <v>#N/A</v>
      </c>
      <c r="BW1091" s="43" t="str">
        <f t="shared" si="338"/>
        <v/>
      </c>
      <c r="BX1091" s="43" t="e">
        <f t="shared" si="339"/>
        <v>#N/A</v>
      </c>
      <c r="BY1091" s="43" t="e">
        <f>IF(BY1090&lt;'Retirement Calculator'!$B$68,BY1090+1,NA())</f>
        <v>#N/A</v>
      </c>
    </row>
    <row r="1092" spans="1:77">
      <c r="A1092" s="44"/>
      <c r="B1092" s="12" t="e">
        <f xml:space="preserve"> IF(ISERROR(F1092),NA(),AI1092)</f>
        <v>#N/A</v>
      </c>
      <c r="C1092" s="71"/>
      <c r="D1092" s="104"/>
      <c r="E1092" s="99"/>
      <c r="F1092" s="102" t="e">
        <f t="shared" si="323"/>
        <v>#N/A</v>
      </c>
      <c r="G1092" s="103" t="str">
        <f>IF(D1092="","",(D1092+G1091)*(1+((1+'Retirement Calculator'!$B$56)^(1/12)-1)))</f>
        <v/>
      </c>
      <c r="H1092" s="55" t="str">
        <f>IF(C1092="","",FV((1+'Retirement Calculator'!$B$56)^(1/12)-1,AI1092,-C1092,,0))</f>
        <v/>
      </c>
      <c r="I1092" s="71"/>
      <c r="J1092" s="99"/>
      <c r="K1092" s="99"/>
      <c r="L1092" s="102" t="e">
        <f t="shared" si="324"/>
        <v>#N/A</v>
      </c>
      <c r="M1092" s="12" t="str">
        <f>IF(I1092="","",FV((1+'Retirement Calculator'!$B$57)^(1/12)-1,AR1092,-I1092,,0))</f>
        <v/>
      </c>
      <c r="N1092" s="12" t="str">
        <f>IF(J1092="","",(J1092+N1091)*(1+((1+'Retirement Calculator'!$B$57)^(1/12)-1)))</f>
        <v/>
      </c>
      <c r="O1092" s="71"/>
      <c r="P1092" s="71"/>
      <c r="Q1092" s="99"/>
      <c r="R1092" s="69" t="e">
        <f t="shared" si="325"/>
        <v>#N/A</v>
      </c>
      <c r="S1092" s="12" t="str">
        <f>IF(O1092="","",FV((1+'Retirement Calculator'!$B$58)^(1/12)-1,BA1092,-O1092,,0))</f>
        <v/>
      </c>
      <c r="T1092" s="43" t="str">
        <f>IF(P1092="","",(P1092+T1091)*(1+((1+'Retirement Calculator'!$B$58)^(1/12)-1)))</f>
        <v/>
      </c>
      <c r="U1092" s="71"/>
      <c r="V1092" s="99"/>
      <c r="W1092" s="108" t="str">
        <f>IF(U1092="","",(U1092+W1091)*(1+((1+'Retirement Calculator'!$C$65)^(1/12)-1)))</f>
        <v/>
      </c>
      <c r="X1092" s="73">
        <f t="shared" si="320"/>
        <v>0</v>
      </c>
      <c r="Y1092" s="83" t="str">
        <f>IF(ISERROR(B1092),"",SUM($X$5:X1092))</f>
        <v/>
      </c>
      <c r="Z1092" s="73">
        <f t="shared" si="321"/>
        <v>0</v>
      </c>
      <c r="AA1092" s="83" t="str">
        <f>IF(ISERROR(B1092),"",IF(Z1092=0,NA(),SUM($Z$5:Z1092)))</f>
        <v/>
      </c>
      <c r="AB1092" s="83">
        <f t="shared" si="322"/>
        <v>0</v>
      </c>
      <c r="AC1092" s="83" t="str">
        <f>IF(ISERROR(B1092),"",IF(AB1092=0,NA(),SUM($AB$5:AB1092)))</f>
        <v/>
      </c>
      <c r="AD1092" s="68" t="str">
        <f>IF(ISERROR(AI1092),"",IF(AG1092=AG1091+1,AD1091*(1+'Retirement Calculator'!$B$6),AD1091))</f>
        <v/>
      </c>
      <c r="AE1092" s="135"/>
      <c r="AF1092" s="83" t="str">
        <f>IF(AE1092="","",NPER((1+'Retirement Calculator'!$B$15)/(1+'Retirement Calculator'!$B$14)-1,-12*AE1092,AA1092,,1))</f>
        <v/>
      </c>
      <c r="AG1092" s="129" t="str">
        <f t="shared" si="326"/>
        <v/>
      </c>
      <c r="AH1092" s="43" t="e">
        <f t="shared" si="327"/>
        <v>#N/A</v>
      </c>
      <c r="AI1092" s="43" t="e">
        <f>IF(AI1091&lt;'Retirement Calculator'!$B$68,AI1091+1,NA())</f>
        <v>#N/A</v>
      </c>
      <c r="AJ1092" s="47" t="str">
        <f>IF(ISERROR(AI1092),"",IF(AG1092=AG1091+1,AJ1091*(1+'Retirement Calculator'!$B$67),AJ1091))</f>
        <v/>
      </c>
      <c r="AK1092" s="43" t="e">
        <f>IF(ISERROR(AJ1092),"",FV((1+'Retirement Calculator'!$B$56)^(1/12)-1,AI1092,-AJ1092,,0))</f>
        <v>#N/A</v>
      </c>
      <c r="AL1092" s="47">
        <f>SUM($AJ$5:AJ1092)</f>
        <v>15743347.467671828</v>
      </c>
      <c r="AN1092" s="43" t="str">
        <f>IF(C1092="","",SUM($C$5:C1092))</f>
        <v/>
      </c>
      <c r="AP1092" s="43" t="str">
        <f t="shared" si="328"/>
        <v/>
      </c>
      <c r="AQ1092" s="43" t="e">
        <f t="shared" si="329"/>
        <v>#N/A</v>
      </c>
      <c r="AR1092" s="43" t="e">
        <f>IF(AR1091&lt;'Retirement Calculator'!$B$68,AR1091+1,NA())</f>
        <v>#N/A</v>
      </c>
      <c r="AS1092" s="45" t="str">
        <f>IF(ISERROR(AR1092),"",IF(AP1092=AP1091+1,AS1091*(1+'Retirement Calculator'!$B$67),AS1091))</f>
        <v/>
      </c>
      <c r="AT1092" s="43" t="e">
        <f>IF(ISERROR(AS1092),"",FV((1+'Retirement Calculator'!$B$57)^(1/12)-1,AR1092,-AS1092,,0))</f>
        <v>#N/A</v>
      </c>
      <c r="AU1092" s="47" t="e">
        <f>SUM($AJ$5:AS1092)</f>
        <v>#N/A</v>
      </c>
      <c r="AW1092" s="43" t="str">
        <f>IF(I1092="","",SUM($I$5:I1092))</f>
        <v/>
      </c>
      <c r="AY1092" s="43" t="str">
        <f t="shared" si="330"/>
        <v/>
      </c>
      <c r="AZ1092" s="43" t="e">
        <f t="shared" si="331"/>
        <v>#N/A</v>
      </c>
      <c r="BA1092" s="43" t="e">
        <f>IF(BA1091&lt;'Retirement Calculator'!$B$68,BA1091+1,NA())</f>
        <v>#N/A</v>
      </c>
      <c r="BB1092" s="45" t="str">
        <f>IF(ISERROR(BA1092),"",IF(AY1092=AY1091+1,BB1091*(1+'Retirement Calculator'!$B$67),BB1091))</f>
        <v/>
      </c>
      <c r="BC1092" s="43" t="e">
        <f>IF(ISERROR(BB1092),"",FV((1+'Retirement Calculator'!$B$58)^(1/12)-1,BA1092,-BB1092,,0))</f>
        <v>#N/A</v>
      </c>
      <c r="BD1092" s="47" t="e">
        <f>SUM($AJ$5:BB1092)</f>
        <v>#N/A</v>
      </c>
      <c r="BF1092" s="43" t="str">
        <f>IF(O1092="","",SUM($O$5:O1092))</f>
        <v/>
      </c>
      <c r="BH1092" s="43" t="str">
        <f t="shared" si="332"/>
        <v/>
      </c>
      <c r="BI1092" s="43" t="e">
        <f t="shared" si="333"/>
        <v>#N/A</v>
      </c>
      <c r="BJ1092" s="43" t="e">
        <f>IF(BJ1091&lt;'Retirement Calculator'!$B$68,BJ1091+1,NA())</f>
        <v>#N/A</v>
      </c>
      <c r="BM1092" s="43" t="str">
        <f t="shared" si="334"/>
        <v/>
      </c>
      <c r="BN1092" s="43" t="e">
        <f t="shared" si="335"/>
        <v>#N/A</v>
      </c>
      <c r="BO1092" s="43" t="e">
        <f>IF(BO1091&lt;'Retirement Calculator'!$B$68,BO1091+1,NA())</f>
        <v>#N/A</v>
      </c>
      <c r="BR1092" s="43" t="str">
        <f t="shared" si="336"/>
        <v/>
      </c>
      <c r="BS1092" s="43" t="e">
        <f t="shared" si="337"/>
        <v>#N/A</v>
      </c>
      <c r="BT1092" s="43" t="e">
        <f>IF(BT1091&lt;'Retirement Calculator'!$B$68,BT1091+1,NA())</f>
        <v>#N/A</v>
      </c>
      <c r="BW1092" s="43" t="str">
        <f t="shared" si="338"/>
        <v/>
      </c>
      <c r="BX1092" s="43" t="e">
        <f t="shared" si="339"/>
        <v>#N/A</v>
      </c>
      <c r="BY1092" s="43" t="e">
        <f>IF(BY1091&lt;'Retirement Calculator'!$B$68,BY1091+1,NA())</f>
        <v>#N/A</v>
      </c>
    </row>
    <row r="1093" spans="1:77">
      <c r="A1093" s="44"/>
      <c r="B1093" s="12" t="e">
        <f xml:space="preserve"> IF(ISERROR(F1093),NA(),AI1093)</f>
        <v>#N/A</v>
      </c>
      <c r="C1093" s="71"/>
      <c r="D1093" s="104"/>
      <c r="E1093" s="99"/>
      <c r="F1093" s="102" t="e">
        <f t="shared" si="323"/>
        <v>#N/A</v>
      </c>
      <c r="G1093" s="103" t="str">
        <f>IF(D1093="","",(D1093+G1092)*(1+((1+'Retirement Calculator'!$B$56)^(1/12)-1)))</f>
        <v/>
      </c>
      <c r="H1093" s="55" t="str">
        <f>IF(C1093="","",FV((1+'Retirement Calculator'!$B$56)^(1/12)-1,AI1093,-C1093,,0))</f>
        <v/>
      </c>
      <c r="I1093" s="71"/>
      <c r="J1093" s="99"/>
      <c r="K1093" s="99"/>
      <c r="L1093" s="102" t="e">
        <f t="shared" si="324"/>
        <v>#N/A</v>
      </c>
      <c r="M1093" s="12" t="str">
        <f>IF(I1093="","",FV((1+'Retirement Calculator'!$B$57)^(1/12)-1,AR1093,-I1093,,0))</f>
        <v/>
      </c>
      <c r="N1093" s="12" t="str">
        <f>IF(J1093="","",(J1093+N1092)*(1+((1+'Retirement Calculator'!$B$57)^(1/12)-1)))</f>
        <v/>
      </c>
      <c r="O1093" s="71"/>
      <c r="P1093" s="71"/>
      <c r="Q1093" s="99"/>
      <c r="R1093" s="69" t="e">
        <f t="shared" si="325"/>
        <v>#N/A</v>
      </c>
      <c r="S1093" s="12" t="str">
        <f>IF(O1093="","",FV((1+'Retirement Calculator'!$B$58)^(1/12)-1,BA1093,-O1093,,0))</f>
        <v/>
      </c>
      <c r="T1093" s="43" t="str">
        <f>IF(P1093="","",(P1093+T1092)*(1+((1+'Retirement Calculator'!$B$58)^(1/12)-1)))</f>
        <v/>
      </c>
      <c r="U1093" s="71"/>
      <c r="V1093" s="99"/>
      <c r="W1093" s="108" t="str">
        <f>IF(U1093="","",(U1093+W1092)*(1+((1+'Retirement Calculator'!$C$65)^(1/12)-1)))</f>
        <v/>
      </c>
      <c r="X1093" s="73">
        <f t="shared" ref="X1093:X1147" si="340">C1093+D1093+I1093+J1093+O1093+P1093+U1093</f>
        <v>0</v>
      </c>
      <c r="Y1093" s="83" t="str">
        <f>IF(ISERROR(B1093),"",SUM($X$5:X1093))</f>
        <v/>
      </c>
      <c r="Z1093" s="73">
        <f t="shared" ref="Z1093:Z1147" si="341">E1093+K1093+Q1093+V1093</f>
        <v>0</v>
      </c>
      <c r="AA1093" s="83" t="str">
        <f>IF(ISERROR(B1093),"",IF(Z1093=0,NA(),SUM($Z$5:Z1093)))</f>
        <v/>
      </c>
      <c r="AB1093" s="83">
        <f t="shared" si="322"/>
        <v>0</v>
      </c>
      <c r="AC1093" s="83" t="str">
        <f>IF(ISERROR(B1093),"",IF(AB1093=0,NA(),SUM($AB$5:AB1093)))</f>
        <v/>
      </c>
      <c r="AD1093" s="68" t="str">
        <f>IF(ISERROR(AI1093),"",IF(AG1093=AG1092+1,AD1092*(1+'Retirement Calculator'!$B$6),AD1092))</f>
        <v/>
      </c>
      <c r="AE1093" s="135"/>
      <c r="AF1093" s="83" t="str">
        <f>IF(AE1093="","",NPER((1+'Retirement Calculator'!$B$15)/(1+'Retirement Calculator'!$B$14)-1,-12*AE1093,AA1093,,1))</f>
        <v/>
      </c>
      <c r="AG1093" s="129" t="str">
        <f t="shared" si="326"/>
        <v/>
      </c>
      <c r="AH1093" s="43" t="e">
        <f t="shared" si="327"/>
        <v>#N/A</v>
      </c>
      <c r="AI1093" s="43" t="e">
        <f>IF(AI1092&lt;'Retirement Calculator'!$B$68,AI1092+1,NA())</f>
        <v>#N/A</v>
      </c>
      <c r="AJ1093" s="47" t="str">
        <f>IF(ISERROR(AI1093),"",IF(AG1093=AG1092+1,AJ1092*(1+'Retirement Calculator'!$B$67),AJ1092))</f>
        <v/>
      </c>
      <c r="AK1093" s="43" t="e">
        <f>IF(ISERROR(AJ1093),"",FV((1+'Retirement Calculator'!$B$56)^(1/12)-1,AI1093,-AJ1093,,0))</f>
        <v>#N/A</v>
      </c>
      <c r="AL1093" s="47">
        <f>SUM($AJ$5:AJ1093)</f>
        <v>15743347.467671828</v>
      </c>
      <c r="AN1093" s="43" t="str">
        <f>IF(C1093="","",SUM($C$5:C1093))</f>
        <v/>
      </c>
      <c r="AP1093" s="43" t="str">
        <f t="shared" si="328"/>
        <v/>
      </c>
      <c r="AQ1093" s="43" t="e">
        <f t="shared" si="329"/>
        <v>#N/A</v>
      </c>
      <c r="AR1093" s="43" t="e">
        <f>IF(AR1092&lt;'Retirement Calculator'!$B$68,AR1092+1,NA())</f>
        <v>#N/A</v>
      </c>
      <c r="AS1093" s="45" t="str">
        <f>IF(ISERROR(AR1093),"",IF(AP1093=AP1092+1,AS1092*(1+'Retirement Calculator'!$B$67),AS1092))</f>
        <v/>
      </c>
      <c r="AT1093" s="43" t="e">
        <f>IF(ISERROR(AS1093),"",FV((1+'Retirement Calculator'!$B$57)^(1/12)-1,AR1093,-AS1093,,0))</f>
        <v>#N/A</v>
      </c>
      <c r="AU1093" s="47" t="e">
        <f>SUM($AJ$5:AS1093)</f>
        <v>#N/A</v>
      </c>
      <c r="AW1093" s="43" t="str">
        <f>IF(I1093="","",SUM($I$5:I1093))</f>
        <v/>
      </c>
      <c r="AY1093" s="43" t="str">
        <f t="shared" si="330"/>
        <v/>
      </c>
      <c r="AZ1093" s="43" t="e">
        <f t="shared" si="331"/>
        <v>#N/A</v>
      </c>
      <c r="BA1093" s="43" t="e">
        <f>IF(BA1092&lt;'Retirement Calculator'!$B$68,BA1092+1,NA())</f>
        <v>#N/A</v>
      </c>
      <c r="BB1093" s="45" t="str">
        <f>IF(ISERROR(BA1093),"",IF(AY1093=AY1092+1,BB1092*(1+'Retirement Calculator'!$B$67),BB1092))</f>
        <v/>
      </c>
      <c r="BC1093" s="43" t="e">
        <f>IF(ISERROR(BB1093),"",FV((1+'Retirement Calculator'!$B$58)^(1/12)-1,BA1093,-BB1093,,0))</f>
        <v>#N/A</v>
      </c>
      <c r="BD1093" s="47" t="e">
        <f>SUM($AJ$5:BB1093)</f>
        <v>#N/A</v>
      </c>
      <c r="BF1093" s="43" t="str">
        <f>IF(O1093="","",SUM($O$5:O1093))</f>
        <v/>
      </c>
      <c r="BH1093" s="43" t="str">
        <f t="shared" si="332"/>
        <v/>
      </c>
      <c r="BI1093" s="43" t="e">
        <f t="shared" si="333"/>
        <v>#N/A</v>
      </c>
      <c r="BJ1093" s="43" t="e">
        <f>IF(BJ1092&lt;'Retirement Calculator'!$B$68,BJ1092+1,NA())</f>
        <v>#N/A</v>
      </c>
      <c r="BM1093" s="43" t="str">
        <f t="shared" si="334"/>
        <v/>
      </c>
      <c r="BN1093" s="43" t="e">
        <f t="shared" si="335"/>
        <v>#N/A</v>
      </c>
      <c r="BO1093" s="43" t="e">
        <f>IF(BO1092&lt;'Retirement Calculator'!$B$68,BO1092+1,NA())</f>
        <v>#N/A</v>
      </c>
      <c r="BR1093" s="43" t="str">
        <f t="shared" si="336"/>
        <v/>
      </c>
      <c r="BS1093" s="43" t="e">
        <f t="shared" si="337"/>
        <v>#N/A</v>
      </c>
      <c r="BT1093" s="43" t="e">
        <f>IF(BT1092&lt;'Retirement Calculator'!$B$68,BT1092+1,NA())</f>
        <v>#N/A</v>
      </c>
      <c r="BW1093" s="43" t="str">
        <f t="shared" si="338"/>
        <v/>
      </c>
      <c r="BX1093" s="43" t="e">
        <f t="shared" si="339"/>
        <v>#N/A</v>
      </c>
      <c r="BY1093" s="43" t="e">
        <f>IF(BY1092&lt;'Retirement Calculator'!$B$68,BY1092+1,NA())</f>
        <v>#N/A</v>
      </c>
    </row>
    <row r="1094" spans="1:77">
      <c r="A1094" s="44"/>
      <c r="B1094" s="12" t="e">
        <f xml:space="preserve"> IF(ISERROR(F1094),NA(),AI1094)</f>
        <v>#N/A</v>
      </c>
      <c r="C1094" s="71"/>
      <c r="D1094" s="104"/>
      <c r="E1094" s="99"/>
      <c r="F1094" s="102" t="e">
        <f t="shared" si="323"/>
        <v>#N/A</v>
      </c>
      <c r="G1094" s="103" t="str">
        <f>IF(D1094="","",(D1094+G1093)*(1+((1+'Retirement Calculator'!$B$56)^(1/12)-1)))</f>
        <v/>
      </c>
      <c r="H1094" s="55" t="str">
        <f>IF(C1094="","",FV((1+'Retirement Calculator'!$B$56)^(1/12)-1,AI1094,-C1094,,0))</f>
        <v/>
      </c>
      <c r="I1094" s="71"/>
      <c r="J1094" s="99"/>
      <c r="K1094" s="99"/>
      <c r="L1094" s="102" t="e">
        <f t="shared" si="324"/>
        <v>#N/A</v>
      </c>
      <c r="M1094" s="12" t="str">
        <f>IF(I1094="","",FV((1+'Retirement Calculator'!$B$57)^(1/12)-1,AR1094,-I1094,,0))</f>
        <v/>
      </c>
      <c r="N1094" s="12" t="str">
        <f>IF(J1094="","",(J1094+N1093)*(1+((1+'Retirement Calculator'!$B$57)^(1/12)-1)))</f>
        <v/>
      </c>
      <c r="O1094" s="71"/>
      <c r="P1094" s="71"/>
      <c r="Q1094" s="99"/>
      <c r="R1094" s="69" t="e">
        <f t="shared" si="325"/>
        <v>#N/A</v>
      </c>
      <c r="S1094" s="12" t="str">
        <f>IF(O1094="","",FV((1+'Retirement Calculator'!$B$58)^(1/12)-1,BA1094,-O1094,,0))</f>
        <v/>
      </c>
      <c r="T1094" s="43" t="str">
        <f>IF(P1094="","",(P1094+T1093)*(1+((1+'Retirement Calculator'!$B$58)^(1/12)-1)))</f>
        <v/>
      </c>
      <c r="U1094" s="71"/>
      <c r="V1094" s="99"/>
      <c r="W1094" s="108" t="str">
        <f>IF(U1094="","",(U1094+W1093)*(1+((1+'Retirement Calculator'!$C$65)^(1/12)-1)))</f>
        <v/>
      </c>
      <c r="X1094" s="73">
        <f t="shared" si="340"/>
        <v>0</v>
      </c>
      <c r="Y1094" s="83" t="str">
        <f>IF(ISERROR(B1094),"",SUM($X$5:X1094))</f>
        <v/>
      </c>
      <c r="Z1094" s="73">
        <f t="shared" si="341"/>
        <v>0</v>
      </c>
      <c r="AA1094" s="83" t="str">
        <f>IF(ISERROR(B1094),"",IF(Z1094=0,NA(),SUM($Z$5:Z1094)))</f>
        <v/>
      </c>
      <c r="AB1094" s="83">
        <f t="shared" ref="AB1094:AB1147" si="342">IF(ISERROR(H1094+M1094+S1094+G1094+N1094+T1094+W1094),0,H1094+M1094+S1094+G1094+N1094+T1094+W1094)</f>
        <v>0</v>
      </c>
      <c r="AC1094" s="83" t="str">
        <f>IF(ISERROR(B1094),"",IF(AB1094=0,NA(),SUM($AB$5:AB1094)))</f>
        <v/>
      </c>
      <c r="AD1094" s="68" t="str">
        <f>IF(ISERROR(AI1094),"",IF(AG1094=AG1093+1,AD1093*(1+'Retirement Calculator'!$B$6),AD1093))</f>
        <v/>
      </c>
      <c r="AE1094" s="135"/>
      <c r="AF1094" s="83" t="str">
        <f>IF(AE1094="","",NPER((1+'Retirement Calculator'!$B$15)/(1+'Retirement Calculator'!$B$14)-1,-12*AE1094,AA1094,,1))</f>
        <v/>
      </c>
      <c r="AG1094" s="129" t="str">
        <f t="shared" si="326"/>
        <v/>
      </c>
      <c r="AH1094" s="43" t="e">
        <f t="shared" si="327"/>
        <v>#N/A</v>
      </c>
      <c r="AI1094" s="43" t="e">
        <f>IF(AI1093&lt;'Retirement Calculator'!$B$68,AI1093+1,NA())</f>
        <v>#N/A</v>
      </c>
      <c r="AJ1094" s="47" t="str">
        <f>IF(ISERROR(AI1094),"",IF(AG1094=AG1093+1,AJ1093*(1+'Retirement Calculator'!$B$67),AJ1093))</f>
        <v/>
      </c>
      <c r="AK1094" s="43" t="e">
        <f>IF(ISERROR(AJ1094),"",FV((1+'Retirement Calculator'!$B$56)^(1/12)-1,AI1094,-AJ1094,,0))</f>
        <v>#N/A</v>
      </c>
      <c r="AL1094" s="47">
        <f>SUM($AJ$5:AJ1094)</f>
        <v>15743347.467671828</v>
      </c>
      <c r="AN1094" s="43" t="str">
        <f>IF(C1094="","",SUM($C$5:C1094))</f>
        <v/>
      </c>
      <c r="AP1094" s="43" t="str">
        <f t="shared" si="328"/>
        <v/>
      </c>
      <c r="AQ1094" s="43" t="e">
        <f t="shared" si="329"/>
        <v>#N/A</v>
      </c>
      <c r="AR1094" s="43" t="e">
        <f>IF(AR1093&lt;'Retirement Calculator'!$B$68,AR1093+1,NA())</f>
        <v>#N/A</v>
      </c>
      <c r="AS1094" s="45" t="str">
        <f>IF(ISERROR(AR1094),"",IF(AP1094=AP1093+1,AS1093*(1+'Retirement Calculator'!$B$67),AS1093))</f>
        <v/>
      </c>
      <c r="AT1094" s="43" t="e">
        <f>IF(ISERROR(AS1094),"",FV((1+'Retirement Calculator'!$B$57)^(1/12)-1,AR1094,-AS1094,,0))</f>
        <v>#N/A</v>
      </c>
      <c r="AU1094" s="47" t="e">
        <f>SUM($AJ$5:AS1094)</f>
        <v>#N/A</v>
      </c>
      <c r="AW1094" s="43" t="str">
        <f>IF(I1094="","",SUM($I$5:I1094))</f>
        <v/>
      </c>
      <c r="AY1094" s="43" t="str">
        <f t="shared" si="330"/>
        <v/>
      </c>
      <c r="AZ1094" s="43" t="e">
        <f t="shared" si="331"/>
        <v>#N/A</v>
      </c>
      <c r="BA1094" s="43" t="e">
        <f>IF(BA1093&lt;'Retirement Calculator'!$B$68,BA1093+1,NA())</f>
        <v>#N/A</v>
      </c>
      <c r="BB1094" s="45" t="str">
        <f>IF(ISERROR(BA1094),"",IF(AY1094=AY1093+1,BB1093*(1+'Retirement Calculator'!$B$67),BB1093))</f>
        <v/>
      </c>
      <c r="BC1094" s="43" t="e">
        <f>IF(ISERROR(BB1094),"",FV((1+'Retirement Calculator'!$B$58)^(1/12)-1,BA1094,-BB1094,,0))</f>
        <v>#N/A</v>
      </c>
      <c r="BD1094" s="47" t="e">
        <f>SUM($AJ$5:BB1094)</f>
        <v>#N/A</v>
      </c>
      <c r="BF1094" s="43" t="str">
        <f>IF(O1094="","",SUM($O$5:O1094))</f>
        <v/>
      </c>
      <c r="BH1094" s="43" t="str">
        <f t="shared" si="332"/>
        <v/>
      </c>
      <c r="BI1094" s="43" t="e">
        <f t="shared" si="333"/>
        <v>#N/A</v>
      </c>
      <c r="BJ1094" s="43" t="e">
        <f>IF(BJ1093&lt;'Retirement Calculator'!$B$68,BJ1093+1,NA())</f>
        <v>#N/A</v>
      </c>
      <c r="BM1094" s="43" t="str">
        <f t="shared" si="334"/>
        <v/>
      </c>
      <c r="BN1094" s="43" t="e">
        <f t="shared" si="335"/>
        <v>#N/A</v>
      </c>
      <c r="BO1094" s="43" t="e">
        <f>IF(BO1093&lt;'Retirement Calculator'!$B$68,BO1093+1,NA())</f>
        <v>#N/A</v>
      </c>
      <c r="BR1094" s="43" t="str">
        <f t="shared" si="336"/>
        <v/>
      </c>
      <c r="BS1094" s="43" t="e">
        <f t="shared" si="337"/>
        <v>#N/A</v>
      </c>
      <c r="BT1094" s="43" t="e">
        <f>IF(BT1093&lt;'Retirement Calculator'!$B$68,BT1093+1,NA())</f>
        <v>#N/A</v>
      </c>
      <c r="BW1094" s="43" t="str">
        <f t="shared" si="338"/>
        <v/>
      </c>
      <c r="BX1094" s="43" t="e">
        <f t="shared" si="339"/>
        <v>#N/A</v>
      </c>
      <c r="BY1094" s="43" t="e">
        <f>IF(BY1093&lt;'Retirement Calculator'!$B$68,BY1093+1,NA())</f>
        <v>#N/A</v>
      </c>
    </row>
    <row r="1095" spans="1:77">
      <c r="A1095" s="44"/>
      <c r="B1095" s="12" t="e">
        <f xml:space="preserve"> IF(ISERROR(F1095),NA(),AI1095)</f>
        <v>#N/A</v>
      </c>
      <c r="C1095" s="71"/>
      <c r="D1095" s="104"/>
      <c r="E1095" s="99"/>
      <c r="F1095" s="102" t="e">
        <f t="shared" ref="F1095:F1147" si="343">IF(ISERROR(G1095+H1095),NA(),G1095+H1095)</f>
        <v>#N/A</v>
      </c>
      <c r="G1095" s="103" t="str">
        <f>IF(D1095="","",(D1095+G1094)*(1+((1+'Retirement Calculator'!$B$56)^(1/12)-1)))</f>
        <v/>
      </c>
      <c r="H1095" s="55" t="str">
        <f>IF(C1095="","",FV((1+'Retirement Calculator'!$B$56)^(1/12)-1,AI1095,-C1095,,0))</f>
        <v/>
      </c>
      <c r="I1095" s="71"/>
      <c r="J1095" s="99"/>
      <c r="K1095" s="99"/>
      <c r="L1095" s="102" t="e">
        <f t="shared" ref="L1095:L1147" si="344">IF(ISERROR(M1095+N1095),NA(),M1095+N1095)</f>
        <v>#N/A</v>
      </c>
      <c r="M1095" s="12" t="str">
        <f>IF(I1095="","",FV((1+'Retirement Calculator'!$B$57)^(1/12)-1,AR1095,-I1095,,0))</f>
        <v/>
      </c>
      <c r="N1095" s="12" t="str">
        <f>IF(J1095="","",(J1095+N1094)*(1+((1+'Retirement Calculator'!$B$57)^(1/12)-1)))</f>
        <v/>
      </c>
      <c r="O1095" s="71"/>
      <c r="P1095" s="71"/>
      <c r="Q1095" s="99"/>
      <c r="R1095" s="69" t="e">
        <f t="shared" ref="R1095:R1147" si="345">IF(ISERROR(S1095+T1095),NA(),S1095+T1095)</f>
        <v>#N/A</v>
      </c>
      <c r="S1095" s="12" t="str">
        <f>IF(O1095="","",FV((1+'Retirement Calculator'!$B$58)^(1/12)-1,BA1095,-O1095,,0))</f>
        <v/>
      </c>
      <c r="T1095" s="43" t="str">
        <f>IF(P1095="","",(P1095+T1094)*(1+((1+'Retirement Calculator'!$B$58)^(1/12)-1)))</f>
        <v/>
      </c>
      <c r="U1095" s="71"/>
      <c r="V1095" s="99"/>
      <c r="W1095" s="108" t="str">
        <f>IF(U1095="","",(U1095+W1094)*(1+((1+'Retirement Calculator'!$C$65)^(1/12)-1)))</f>
        <v/>
      </c>
      <c r="X1095" s="73">
        <f t="shared" si="340"/>
        <v>0</v>
      </c>
      <c r="Y1095" s="83" t="str">
        <f>IF(ISERROR(B1095),"",SUM($X$5:X1095))</f>
        <v/>
      </c>
      <c r="Z1095" s="73">
        <f t="shared" si="341"/>
        <v>0</v>
      </c>
      <c r="AA1095" s="83" t="str">
        <f>IF(ISERROR(B1095),"",IF(Z1095=0,NA(),SUM($Z$5:Z1095)))</f>
        <v/>
      </c>
      <c r="AB1095" s="83">
        <f t="shared" si="342"/>
        <v>0</v>
      </c>
      <c r="AC1095" s="83" t="str">
        <f>IF(ISERROR(B1095),"",IF(AB1095=0,NA(),SUM($AB$5:AB1095)))</f>
        <v/>
      </c>
      <c r="AD1095" s="68" t="str">
        <f>IF(ISERROR(AI1095),"",IF(AG1095=AG1094+1,AD1094*(1+'Retirement Calculator'!$B$6),AD1094))</f>
        <v/>
      </c>
      <c r="AE1095" s="135"/>
      <c r="AF1095" s="83" t="str">
        <f>IF(AE1095="","",NPER((1+'Retirement Calculator'!$B$15)/(1+'Retirement Calculator'!$B$14)-1,-12*AE1095,AA1095,,1))</f>
        <v/>
      </c>
      <c r="AG1095" s="129" t="str">
        <f t="shared" ref="AG1095:AG1147" si="346">IF(ISERROR(AI1095),"",IF(INT(AI1094/12)-(AI1094/12)=0,AG1094+1,AG1094))</f>
        <v/>
      </c>
      <c r="AH1095" s="43" t="e">
        <f t="shared" ref="AH1095:AH1147" si="347">AI1095</f>
        <v>#N/A</v>
      </c>
      <c r="AI1095" s="43" t="e">
        <f>IF(AI1094&lt;'Retirement Calculator'!$B$68,AI1094+1,NA())</f>
        <v>#N/A</v>
      </c>
      <c r="AJ1095" s="47" t="str">
        <f>IF(ISERROR(AI1095),"",IF(AG1095=AG1094+1,AJ1094*(1+'Retirement Calculator'!$B$67),AJ1094))</f>
        <v/>
      </c>
      <c r="AK1095" s="43" t="e">
        <f>IF(ISERROR(AJ1095),"",FV((1+'Retirement Calculator'!$B$56)^(1/12)-1,AI1095,-AJ1095,,0))</f>
        <v>#N/A</v>
      </c>
      <c r="AL1095" s="47">
        <f>SUM($AJ$5:AJ1095)</f>
        <v>15743347.467671828</v>
      </c>
      <c r="AN1095" s="43" t="str">
        <f>IF(C1095="","",SUM($C$5:C1095))</f>
        <v/>
      </c>
      <c r="AP1095" s="43" t="str">
        <f t="shared" ref="AP1095:AP1147" si="348">IF(ISERROR(AR1095),"",IF(INT(AR1094/12)-(AR1094/12)=0,AP1094+1,AP1094))</f>
        <v/>
      </c>
      <c r="AQ1095" s="43" t="e">
        <f t="shared" ref="AQ1095:AQ1147" si="349">AR1095</f>
        <v>#N/A</v>
      </c>
      <c r="AR1095" s="43" t="e">
        <f>IF(AR1094&lt;'Retirement Calculator'!$B$68,AR1094+1,NA())</f>
        <v>#N/A</v>
      </c>
      <c r="AS1095" s="45" t="str">
        <f>IF(ISERROR(AR1095),"",IF(AP1095=AP1094+1,AS1094*(1+'Retirement Calculator'!$B$67),AS1094))</f>
        <v/>
      </c>
      <c r="AT1095" s="43" t="e">
        <f>IF(ISERROR(AS1095),"",FV((1+'Retirement Calculator'!$B$57)^(1/12)-1,AR1095,-AS1095,,0))</f>
        <v>#N/A</v>
      </c>
      <c r="AU1095" s="47" t="e">
        <f>SUM($AJ$5:AS1095)</f>
        <v>#N/A</v>
      </c>
      <c r="AW1095" s="43" t="str">
        <f>IF(I1095="","",SUM($I$5:I1095))</f>
        <v/>
      </c>
      <c r="AY1095" s="43" t="str">
        <f t="shared" ref="AY1095:AY1147" si="350">IF(ISERROR(BA1095),"",IF(INT(BA1094/12)-(BA1094/12)=0,AY1094+1,AY1094))</f>
        <v/>
      </c>
      <c r="AZ1095" s="43" t="e">
        <f t="shared" ref="AZ1095:AZ1147" si="351">BA1095</f>
        <v>#N/A</v>
      </c>
      <c r="BA1095" s="43" t="e">
        <f>IF(BA1094&lt;'Retirement Calculator'!$B$68,BA1094+1,NA())</f>
        <v>#N/A</v>
      </c>
      <c r="BB1095" s="45" t="str">
        <f>IF(ISERROR(BA1095),"",IF(AY1095=AY1094+1,BB1094*(1+'Retirement Calculator'!$B$67),BB1094))</f>
        <v/>
      </c>
      <c r="BC1095" s="43" t="e">
        <f>IF(ISERROR(BB1095),"",FV((1+'Retirement Calculator'!$B$58)^(1/12)-1,BA1095,-BB1095,,0))</f>
        <v>#N/A</v>
      </c>
      <c r="BD1095" s="47" t="e">
        <f>SUM($AJ$5:BB1095)</f>
        <v>#N/A</v>
      </c>
      <c r="BF1095" s="43" t="str">
        <f>IF(O1095="","",SUM($O$5:O1095))</f>
        <v/>
      </c>
      <c r="BH1095" s="43" t="str">
        <f t="shared" ref="BH1095:BH1147" si="352">IF(ISERROR(BJ1095),"",IF(INT(BJ1094/12)-(BJ1094/12)=0,BH1094+1,BH1094))</f>
        <v/>
      </c>
      <c r="BI1095" s="43" t="e">
        <f t="shared" ref="BI1095:BI1147" si="353">BJ1095</f>
        <v>#N/A</v>
      </c>
      <c r="BJ1095" s="43" t="e">
        <f>IF(BJ1094&lt;'Retirement Calculator'!$B$68,BJ1094+1,NA())</f>
        <v>#N/A</v>
      </c>
      <c r="BM1095" s="43" t="str">
        <f t="shared" ref="BM1095:BM1147" si="354">IF(ISERROR(BO1095),"",IF(INT(BO1094/12)-(BO1094/12)=0,BM1094+1,BM1094))</f>
        <v/>
      </c>
      <c r="BN1095" s="43" t="e">
        <f t="shared" ref="BN1095:BN1147" si="355">BO1095</f>
        <v>#N/A</v>
      </c>
      <c r="BO1095" s="43" t="e">
        <f>IF(BO1094&lt;'Retirement Calculator'!$B$68,BO1094+1,NA())</f>
        <v>#N/A</v>
      </c>
      <c r="BR1095" s="43" t="str">
        <f t="shared" ref="BR1095:BR1147" si="356">IF(ISERROR(BT1095),"",IF(INT(BT1094/12)-(BT1094/12)=0,BR1094+1,BR1094))</f>
        <v/>
      </c>
      <c r="BS1095" s="43" t="e">
        <f t="shared" ref="BS1095:BS1147" si="357">BT1095</f>
        <v>#N/A</v>
      </c>
      <c r="BT1095" s="43" t="e">
        <f>IF(BT1094&lt;'Retirement Calculator'!$B$68,BT1094+1,NA())</f>
        <v>#N/A</v>
      </c>
      <c r="BW1095" s="43" t="str">
        <f t="shared" ref="BW1095:BW1147" si="358">IF(ISERROR(BY1095),"",IF(INT(BY1094/12)-(BY1094/12)=0,BW1094+1,BW1094))</f>
        <v/>
      </c>
      <c r="BX1095" s="43" t="e">
        <f t="shared" ref="BX1095:BX1147" si="359">BY1095</f>
        <v>#N/A</v>
      </c>
      <c r="BY1095" s="43" t="e">
        <f>IF(BY1094&lt;'Retirement Calculator'!$B$68,BY1094+1,NA())</f>
        <v>#N/A</v>
      </c>
    </row>
    <row r="1096" spans="1:77">
      <c r="A1096" s="44"/>
      <c r="B1096" s="12" t="e">
        <f xml:space="preserve"> IF(ISERROR(F1096),NA(),AI1096)</f>
        <v>#N/A</v>
      </c>
      <c r="C1096" s="71"/>
      <c r="D1096" s="104"/>
      <c r="E1096" s="99"/>
      <c r="F1096" s="102" t="e">
        <f t="shared" si="343"/>
        <v>#N/A</v>
      </c>
      <c r="G1096" s="103" t="str">
        <f>IF(D1096="","",(D1096+G1095)*(1+((1+'Retirement Calculator'!$B$56)^(1/12)-1)))</f>
        <v/>
      </c>
      <c r="H1096" s="55" t="str">
        <f>IF(C1096="","",FV((1+'Retirement Calculator'!$B$56)^(1/12)-1,AI1096,-C1096,,0))</f>
        <v/>
      </c>
      <c r="I1096" s="71"/>
      <c r="J1096" s="99"/>
      <c r="K1096" s="99"/>
      <c r="L1096" s="102" t="e">
        <f t="shared" si="344"/>
        <v>#N/A</v>
      </c>
      <c r="M1096" s="12" t="str">
        <f>IF(I1096="","",FV((1+'Retirement Calculator'!$B$57)^(1/12)-1,AR1096,-I1096,,0))</f>
        <v/>
      </c>
      <c r="N1096" s="12" t="str">
        <f>IF(J1096="","",(J1096+N1095)*(1+((1+'Retirement Calculator'!$B$57)^(1/12)-1)))</f>
        <v/>
      </c>
      <c r="O1096" s="71"/>
      <c r="P1096" s="71"/>
      <c r="Q1096" s="99"/>
      <c r="R1096" s="69" t="e">
        <f t="shared" si="345"/>
        <v>#N/A</v>
      </c>
      <c r="S1096" s="12" t="str">
        <f>IF(O1096="","",FV((1+'Retirement Calculator'!$B$58)^(1/12)-1,BA1096,-O1096,,0))</f>
        <v/>
      </c>
      <c r="T1096" s="43" t="str">
        <f>IF(P1096="","",(P1096+T1095)*(1+((1+'Retirement Calculator'!$B$58)^(1/12)-1)))</f>
        <v/>
      </c>
      <c r="U1096" s="71"/>
      <c r="V1096" s="99"/>
      <c r="W1096" s="108" t="str">
        <f>IF(U1096="","",(U1096+W1095)*(1+((1+'Retirement Calculator'!$C$65)^(1/12)-1)))</f>
        <v/>
      </c>
      <c r="X1096" s="73">
        <f t="shared" si="340"/>
        <v>0</v>
      </c>
      <c r="Y1096" s="83" t="str">
        <f>IF(ISERROR(B1096),"",SUM($X$5:X1096))</f>
        <v/>
      </c>
      <c r="Z1096" s="73">
        <f t="shared" si="341"/>
        <v>0</v>
      </c>
      <c r="AA1096" s="83" t="str">
        <f>IF(ISERROR(B1096),"",IF(Z1096=0,NA(),SUM($Z$5:Z1096)))</f>
        <v/>
      </c>
      <c r="AB1096" s="83">
        <f t="shared" si="342"/>
        <v>0</v>
      </c>
      <c r="AC1096" s="83" t="str">
        <f>IF(ISERROR(B1096),"",IF(AB1096=0,NA(),SUM($AB$5:AB1096)))</f>
        <v/>
      </c>
      <c r="AD1096" s="68" t="str">
        <f>IF(ISERROR(AI1096),"",IF(AG1096=AG1095+1,AD1095*(1+'Retirement Calculator'!$B$6),AD1095))</f>
        <v/>
      </c>
      <c r="AE1096" s="135"/>
      <c r="AF1096" s="83" t="str">
        <f>IF(AE1096="","",NPER((1+'Retirement Calculator'!$B$15)/(1+'Retirement Calculator'!$B$14)-1,-12*AE1096,AA1096,,1))</f>
        <v/>
      </c>
      <c r="AG1096" s="129" t="str">
        <f t="shared" si="346"/>
        <v/>
      </c>
      <c r="AH1096" s="43" t="e">
        <f t="shared" si="347"/>
        <v>#N/A</v>
      </c>
      <c r="AI1096" s="43" t="e">
        <f>IF(AI1095&lt;'Retirement Calculator'!$B$68,AI1095+1,NA())</f>
        <v>#N/A</v>
      </c>
      <c r="AJ1096" s="47" t="str">
        <f>IF(ISERROR(AI1096),"",IF(AG1096=AG1095+1,AJ1095*(1+'Retirement Calculator'!$B$67),AJ1095))</f>
        <v/>
      </c>
      <c r="AK1096" s="43" t="e">
        <f>IF(ISERROR(AJ1096),"",FV((1+'Retirement Calculator'!$B$56)^(1/12)-1,AI1096,-AJ1096,,0))</f>
        <v>#N/A</v>
      </c>
      <c r="AL1096" s="47">
        <f>SUM($AJ$5:AJ1096)</f>
        <v>15743347.467671828</v>
      </c>
      <c r="AN1096" s="43" t="str">
        <f>IF(C1096="","",SUM($C$5:C1096))</f>
        <v/>
      </c>
      <c r="AP1096" s="43" t="str">
        <f t="shared" si="348"/>
        <v/>
      </c>
      <c r="AQ1096" s="43" t="e">
        <f t="shared" si="349"/>
        <v>#N/A</v>
      </c>
      <c r="AR1096" s="43" t="e">
        <f>IF(AR1095&lt;'Retirement Calculator'!$B$68,AR1095+1,NA())</f>
        <v>#N/A</v>
      </c>
      <c r="AS1096" s="45" t="str">
        <f>IF(ISERROR(AR1096),"",IF(AP1096=AP1095+1,AS1095*(1+'Retirement Calculator'!$B$67),AS1095))</f>
        <v/>
      </c>
      <c r="AT1096" s="43" t="e">
        <f>IF(ISERROR(AS1096),"",FV((1+'Retirement Calculator'!$B$57)^(1/12)-1,AR1096,-AS1096,,0))</f>
        <v>#N/A</v>
      </c>
      <c r="AU1096" s="47" t="e">
        <f>SUM($AJ$5:AS1096)</f>
        <v>#N/A</v>
      </c>
      <c r="AW1096" s="43" t="str">
        <f>IF(I1096="","",SUM($I$5:I1096))</f>
        <v/>
      </c>
      <c r="AY1096" s="43" t="str">
        <f t="shared" si="350"/>
        <v/>
      </c>
      <c r="AZ1096" s="43" t="e">
        <f t="shared" si="351"/>
        <v>#N/A</v>
      </c>
      <c r="BA1096" s="43" t="e">
        <f>IF(BA1095&lt;'Retirement Calculator'!$B$68,BA1095+1,NA())</f>
        <v>#N/A</v>
      </c>
      <c r="BB1096" s="45" t="str">
        <f>IF(ISERROR(BA1096),"",IF(AY1096=AY1095+1,BB1095*(1+'Retirement Calculator'!$B$67),BB1095))</f>
        <v/>
      </c>
      <c r="BC1096" s="43" t="e">
        <f>IF(ISERROR(BB1096),"",FV((1+'Retirement Calculator'!$B$58)^(1/12)-1,BA1096,-BB1096,,0))</f>
        <v>#N/A</v>
      </c>
      <c r="BD1096" s="47" t="e">
        <f>SUM($AJ$5:BB1096)</f>
        <v>#N/A</v>
      </c>
      <c r="BF1096" s="43" t="str">
        <f>IF(O1096="","",SUM($O$5:O1096))</f>
        <v/>
      </c>
      <c r="BH1096" s="43" t="str">
        <f t="shared" si="352"/>
        <v/>
      </c>
      <c r="BI1096" s="43" t="e">
        <f t="shared" si="353"/>
        <v>#N/A</v>
      </c>
      <c r="BJ1096" s="43" t="e">
        <f>IF(BJ1095&lt;'Retirement Calculator'!$B$68,BJ1095+1,NA())</f>
        <v>#N/A</v>
      </c>
      <c r="BM1096" s="43" t="str">
        <f t="shared" si="354"/>
        <v/>
      </c>
      <c r="BN1096" s="43" t="e">
        <f t="shared" si="355"/>
        <v>#N/A</v>
      </c>
      <c r="BO1096" s="43" t="e">
        <f>IF(BO1095&lt;'Retirement Calculator'!$B$68,BO1095+1,NA())</f>
        <v>#N/A</v>
      </c>
      <c r="BR1096" s="43" t="str">
        <f t="shared" si="356"/>
        <v/>
      </c>
      <c r="BS1096" s="43" t="e">
        <f t="shared" si="357"/>
        <v>#N/A</v>
      </c>
      <c r="BT1096" s="43" t="e">
        <f>IF(BT1095&lt;'Retirement Calculator'!$B$68,BT1095+1,NA())</f>
        <v>#N/A</v>
      </c>
      <c r="BW1096" s="43" t="str">
        <f t="shared" si="358"/>
        <v/>
      </c>
      <c r="BX1096" s="43" t="e">
        <f t="shared" si="359"/>
        <v>#N/A</v>
      </c>
      <c r="BY1096" s="43" t="e">
        <f>IF(BY1095&lt;'Retirement Calculator'!$B$68,BY1095+1,NA())</f>
        <v>#N/A</v>
      </c>
    </row>
    <row r="1097" spans="1:77">
      <c r="A1097" s="44"/>
      <c r="B1097" s="12" t="e">
        <f xml:space="preserve"> IF(ISERROR(F1097),NA(),AI1097)</f>
        <v>#N/A</v>
      </c>
      <c r="C1097" s="71"/>
      <c r="D1097" s="104"/>
      <c r="E1097" s="99"/>
      <c r="F1097" s="102" t="e">
        <f t="shared" si="343"/>
        <v>#N/A</v>
      </c>
      <c r="G1097" s="103" t="str">
        <f>IF(D1097="","",(D1097+G1096)*(1+((1+'Retirement Calculator'!$B$56)^(1/12)-1)))</f>
        <v/>
      </c>
      <c r="H1097" s="55" t="str">
        <f>IF(C1097="","",FV((1+'Retirement Calculator'!$B$56)^(1/12)-1,AI1097,-C1097,,0))</f>
        <v/>
      </c>
      <c r="I1097" s="71"/>
      <c r="J1097" s="99"/>
      <c r="K1097" s="99"/>
      <c r="L1097" s="102" t="e">
        <f t="shared" si="344"/>
        <v>#N/A</v>
      </c>
      <c r="M1097" s="12" t="str">
        <f>IF(I1097="","",FV((1+'Retirement Calculator'!$B$57)^(1/12)-1,AR1097,-I1097,,0))</f>
        <v/>
      </c>
      <c r="N1097" s="12" t="str">
        <f>IF(J1097="","",(J1097+N1096)*(1+((1+'Retirement Calculator'!$B$57)^(1/12)-1)))</f>
        <v/>
      </c>
      <c r="O1097" s="71"/>
      <c r="P1097" s="71"/>
      <c r="Q1097" s="99"/>
      <c r="R1097" s="69" t="e">
        <f t="shared" si="345"/>
        <v>#N/A</v>
      </c>
      <c r="S1097" s="12" t="str">
        <f>IF(O1097="","",FV((1+'Retirement Calculator'!$B$58)^(1/12)-1,BA1097,-O1097,,0))</f>
        <v/>
      </c>
      <c r="T1097" s="43" t="str">
        <f>IF(P1097="","",(P1097+T1096)*(1+((1+'Retirement Calculator'!$B$58)^(1/12)-1)))</f>
        <v/>
      </c>
      <c r="U1097" s="71"/>
      <c r="V1097" s="99"/>
      <c r="W1097" s="108" t="str">
        <f>IF(U1097="","",(U1097+W1096)*(1+((1+'Retirement Calculator'!$C$65)^(1/12)-1)))</f>
        <v/>
      </c>
      <c r="X1097" s="73">
        <f t="shared" si="340"/>
        <v>0</v>
      </c>
      <c r="Y1097" s="83" t="str">
        <f>IF(ISERROR(B1097),"",SUM($X$5:X1097))</f>
        <v/>
      </c>
      <c r="Z1097" s="73">
        <f t="shared" si="341"/>
        <v>0</v>
      </c>
      <c r="AA1097" s="83" t="str">
        <f>IF(ISERROR(B1097),"",IF(Z1097=0,NA(),SUM($Z$5:Z1097)))</f>
        <v/>
      </c>
      <c r="AB1097" s="83">
        <f t="shared" si="342"/>
        <v>0</v>
      </c>
      <c r="AC1097" s="83" t="str">
        <f>IF(ISERROR(B1097),"",IF(AB1097=0,NA(),SUM($AB$5:AB1097)))</f>
        <v/>
      </c>
      <c r="AD1097" s="68" t="str">
        <f>IF(ISERROR(AI1097),"",IF(AG1097=AG1096+1,AD1096*(1+'Retirement Calculator'!$B$6),AD1096))</f>
        <v/>
      </c>
      <c r="AE1097" s="135"/>
      <c r="AF1097" s="83" t="str">
        <f>IF(AE1097="","",NPER((1+'Retirement Calculator'!$B$15)/(1+'Retirement Calculator'!$B$14)-1,-12*AE1097,AA1097,,1))</f>
        <v/>
      </c>
      <c r="AG1097" s="129" t="str">
        <f t="shared" si="346"/>
        <v/>
      </c>
      <c r="AH1097" s="43" t="e">
        <f t="shared" si="347"/>
        <v>#N/A</v>
      </c>
      <c r="AI1097" s="43" t="e">
        <f>IF(AI1096&lt;'Retirement Calculator'!$B$68,AI1096+1,NA())</f>
        <v>#N/A</v>
      </c>
      <c r="AJ1097" s="47" t="str">
        <f>IF(ISERROR(AI1097),"",IF(AG1097=AG1096+1,AJ1096*(1+'Retirement Calculator'!$B$67),AJ1096))</f>
        <v/>
      </c>
      <c r="AK1097" s="43" t="e">
        <f>IF(ISERROR(AJ1097),"",FV((1+'Retirement Calculator'!$B$56)^(1/12)-1,AI1097,-AJ1097,,0))</f>
        <v>#N/A</v>
      </c>
      <c r="AL1097" s="47">
        <f>SUM($AJ$5:AJ1097)</f>
        <v>15743347.467671828</v>
      </c>
      <c r="AN1097" s="43" t="str">
        <f>IF(C1097="","",SUM($C$5:C1097))</f>
        <v/>
      </c>
      <c r="AP1097" s="43" t="str">
        <f t="shared" si="348"/>
        <v/>
      </c>
      <c r="AQ1097" s="43" t="e">
        <f t="shared" si="349"/>
        <v>#N/A</v>
      </c>
      <c r="AR1097" s="43" t="e">
        <f>IF(AR1096&lt;'Retirement Calculator'!$B$68,AR1096+1,NA())</f>
        <v>#N/A</v>
      </c>
      <c r="AS1097" s="45" t="str">
        <f>IF(ISERROR(AR1097),"",IF(AP1097=AP1096+1,AS1096*(1+'Retirement Calculator'!$B$67),AS1096))</f>
        <v/>
      </c>
      <c r="AT1097" s="43" t="e">
        <f>IF(ISERROR(AS1097),"",FV((1+'Retirement Calculator'!$B$57)^(1/12)-1,AR1097,-AS1097,,0))</f>
        <v>#N/A</v>
      </c>
      <c r="AU1097" s="47" t="e">
        <f>SUM($AJ$5:AS1097)</f>
        <v>#N/A</v>
      </c>
      <c r="AW1097" s="43" t="str">
        <f>IF(I1097="","",SUM($I$5:I1097))</f>
        <v/>
      </c>
      <c r="AY1097" s="43" t="str">
        <f t="shared" si="350"/>
        <v/>
      </c>
      <c r="AZ1097" s="43" t="e">
        <f t="shared" si="351"/>
        <v>#N/A</v>
      </c>
      <c r="BA1097" s="43" t="e">
        <f>IF(BA1096&lt;'Retirement Calculator'!$B$68,BA1096+1,NA())</f>
        <v>#N/A</v>
      </c>
      <c r="BB1097" s="45" t="str">
        <f>IF(ISERROR(BA1097),"",IF(AY1097=AY1096+1,BB1096*(1+'Retirement Calculator'!$B$67),BB1096))</f>
        <v/>
      </c>
      <c r="BC1097" s="43" t="e">
        <f>IF(ISERROR(BB1097),"",FV((1+'Retirement Calculator'!$B$58)^(1/12)-1,BA1097,-BB1097,,0))</f>
        <v>#N/A</v>
      </c>
      <c r="BD1097" s="47" t="e">
        <f>SUM($AJ$5:BB1097)</f>
        <v>#N/A</v>
      </c>
      <c r="BF1097" s="43" t="str">
        <f>IF(O1097="","",SUM($O$5:O1097))</f>
        <v/>
      </c>
      <c r="BH1097" s="43" t="str">
        <f t="shared" si="352"/>
        <v/>
      </c>
      <c r="BI1097" s="43" t="e">
        <f t="shared" si="353"/>
        <v>#N/A</v>
      </c>
      <c r="BJ1097" s="43" t="e">
        <f>IF(BJ1096&lt;'Retirement Calculator'!$B$68,BJ1096+1,NA())</f>
        <v>#N/A</v>
      </c>
      <c r="BM1097" s="43" t="str">
        <f t="shared" si="354"/>
        <v/>
      </c>
      <c r="BN1097" s="43" t="e">
        <f t="shared" si="355"/>
        <v>#N/A</v>
      </c>
      <c r="BO1097" s="43" t="e">
        <f>IF(BO1096&lt;'Retirement Calculator'!$B$68,BO1096+1,NA())</f>
        <v>#N/A</v>
      </c>
      <c r="BR1097" s="43" t="str">
        <f t="shared" si="356"/>
        <v/>
      </c>
      <c r="BS1097" s="43" t="e">
        <f t="shared" si="357"/>
        <v>#N/A</v>
      </c>
      <c r="BT1097" s="43" t="e">
        <f>IF(BT1096&lt;'Retirement Calculator'!$B$68,BT1096+1,NA())</f>
        <v>#N/A</v>
      </c>
      <c r="BW1097" s="43" t="str">
        <f t="shared" si="358"/>
        <v/>
      </c>
      <c r="BX1097" s="43" t="e">
        <f t="shared" si="359"/>
        <v>#N/A</v>
      </c>
      <c r="BY1097" s="43" t="e">
        <f>IF(BY1096&lt;'Retirement Calculator'!$B$68,BY1096+1,NA())</f>
        <v>#N/A</v>
      </c>
    </row>
    <row r="1098" spans="1:77">
      <c r="A1098" s="44"/>
      <c r="B1098" s="12" t="e">
        <f xml:space="preserve"> IF(ISERROR(F1098),NA(),AI1098)</f>
        <v>#N/A</v>
      </c>
      <c r="C1098" s="71"/>
      <c r="D1098" s="104"/>
      <c r="E1098" s="99"/>
      <c r="F1098" s="102" t="e">
        <f t="shared" si="343"/>
        <v>#N/A</v>
      </c>
      <c r="G1098" s="103" t="str">
        <f>IF(D1098="","",(D1098+G1097)*(1+((1+'Retirement Calculator'!$B$56)^(1/12)-1)))</f>
        <v/>
      </c>
      <c r="H1098" s="55" t="str">
        <f>IF(C1098="","",FV((1+'Retirement Calculator'!$B$56)^(1/12)-1,AI1098,-C1098,,0))</f>
        <v/>
      </c>
      <c r="I1098" s="71"/>
      <c r="J1098" s="99"/>
      <c r="K1098" s="99"/>
      <c r="L1098" s="102" t="e">
        <f t="shared" si="344"/>
        <v>#N/A</v>
      </c>
      <c r="M1098" s="12" t="str">
        <f>IF(I1098="","",FV((1+'Retirement Calculator'!$B$57)^(1/12)-1,AR1098,-I1098,,0))</f>
        <v/>
      </c>
      <c r="N1098" s="12" t="str">
        <f>IF(J1098="","",(J1098+N1097)*(1+((1+'Retirement Calculator'!$B$57)^(1/12)-1)))</f>
        <v/>
      </c>
      <c r="O1098" s="71"/>
      <c r="P1098" s="71"/>
      <c r="Q1098" s="99"/>
      <c r="R1098" s="69" t="e">
        <f t="shared" si="345"/>
        <v>#N/A</v>
      </c>
      <c r="S1098" s="12" t="str">
        <f>IF(O1098="","",FV((1+'Retirement Calculator'!$B$58)^(1/12)-1,BA1098,-O1098,,0))</f>
        <v/>
      </c>
      <c r="T1098" s="43" t="str">
        <f>IF(P1098="","",(P1098+T1097)*(1+((1+'Retirement Calculator'!$B$58)^(1/12)-1)))</f>
        <v/>
      </c>
      <c r="U1098" s="71"/>
      <c r="V1098" s="99"/>
      <c r="W1098" s="108" t="str">
        <f>IF(U1098="","",(U1098+W1097)*(1+((1+'Retirement Calculator'!$C$65)^(1/12)-1)))</f>
        <v/>
      </c>
      <c r="X1098" s="73">
        <f t="shared" si="340"/>
        <v>0</v>
      </c>
      <c r="Y1098" s="83" t="str">
        <f>IF(ISERROR(B1098),"",SUM($X$5:X1098))</f>
        <v/>
      </c>
      <c r="Z1098" s="73">
        <f t="shared" si="341"/>
        <v>0</v>
      </c>
      <c r="AA1098" s="83" t="str">
        <f>IF(ISERROR(B1098),"",IF(Z1098=0,NA(),SUM($Z$5:Z1098)))</f>
        <v/>
      </c>
      <c r="AB1098" s="83">
        <f t="shared" si="342"/>
        <v>0</v>
      </c>
      <c r="AC1098" s="83" t="str">
        <f>IF(ISERROR(B1098),"",IF(AB1098=0,NA(),SUM($AB$5:AB1098)))</f>
        <v/>
      </c>
      <c r="AD1098" s="68" t="str">
        <f>IF(ISERROR(AI1098),"",IF(AG1098=AG1097+1,AD1097*(1+'Retirement Calculator'!$B$6),AD1097))</f>
        <v/>
      </c>
      <c r="AE1098" s="135"/>
      <c r="AF1098" s="83" t="str">
        <f>IF(AE1098="","",NPER((1+'Retirement Calculator'!$B$15)/(1+'Retirement Calculator'!$B$14)-1,-12*AE1098,AA1098,,1))</f>
        <v/>
      </c>
      <c r="AG1098" s="129" t="str">
        <f t="shared" si="346"/>
        <v/>
      </c>
      <c r="AH1098" s="43" t="e">
        <f t="shared" si="347"/>
        <v>#N/A</v>
      </c>
      <c r="AI1098" s="43" t="e">
        <f>IF(AI1097&lt;'Retirement Calculator'!$B$68,AI1097+1,NA())</f>
        <v>#N/A</v>
      </c>
      <c r="AJ1098" s="47" t="str">
        <f>IF(ISERROR(AI1098),"",IF(AG1098=AG1097+1,AJ1097*(1+'Retirement Calculator'!$B$67),AJ1097))</f>
        <v/>
      </c>
      <c r="AK1098" s="43" t="e">
        <f>IF(ISERROR(AJ1098),"",FV((1+'Retirement Calculator'!$B$56)^(1/12)-1,AI1098,-AJ1098,,0))</f>
        <v>#N/A</v>
      </c>
      <c r="AL1098" s="47">
        <f>SUM($AJ$5:AJ1098)</f>
        <v>15743347.467671828</v>
      </c>
      <c r="AN1098" s="43" t="str">
        <f>IF(C1098="","",SUM($C$5:C1098))</f>
        <v/>
      </c>
      <c r="AP1098" s="43" t="str">
        <f t="shared" si="348"/>
        <v/>
      </c>
      <c r="AQ1098" s="43" t="e">
        <f t="shared" si="349"/>
        <v>#N/A</v>
      </c>
      <c r="AR1098" s="43" t="e">
        <f>IF(AR1097&lt;'Retirement Calculator'!$B$68,AR1097+1,NA())</f>
        <v>#N/A</v>
      </c>
      <c r="AS1098" s="45" t="str">
        <f>IF(ISERROR(AR1098),"",IF(AP1098=AP1097+1,AS1097*(1+'Retirement Calculator'!$B$67),AS1097))</f>
        <v/>
      </c>
      <c r="AT1098" s="43" t="e">
        <f>IF(ISERROR(AS1098),"",FV((1+'Retirement Calculator'!$B$57)^(1/12)-1,AR1098,-AS1098,,0))</f>
        <v>#N/A</v>
      </c>
      <c r="AU1098" s="47" t="e">
        <f>SUM($AJ$5:AS1098)</f>
        <v>#N/A</v>
      </c>
      <c r="AW1098" s="43" t="str">
        <f>IF(I1098="","",SUM($I$5:I1098))</f>
        <v/>
      </c>
      <c r="AY1098" s="43" t="str">
        <f t="shared" si="350"/>
        <v/>
      </c>
      <c r="AZ1098" s="43" t="e">
        <f t="shared" si="351"/>
        <v>#N/A</v>
      </c>
      <c r="BA1098" s="43" t="e">
        <f>IF(BA1097&lt;'Retirement Calculator'!$B$68,BA1097+1,NA())</f>
        <v>#N/A</v>
      </c>
      <c r="BB1098" s="45" t="str">
        <f>IF(ISERROR(BA1098),"",IF(AY1098=AY1097+1,BB1097*(1+'Retirement Calculator'!$B$67),BB1097))</f>
        <v/>
      </c>
      <c r="BC1098" s="43" t="e">
        <f>IF(ISERROR(BB1098),"",FV((1+'Retirement Calculator'!$B$58)^(1/12)-1,BA1098,-BB1098,,0))</f>
        <v>#N/A</v>
      </c>
      <c r="BD1098" s="47" t="e">
        <f>SUM($AJ$5:BB1098)</f>
        <v>#N/A</v>
      </c>
      <c r="BF1098" s="43" t="str">
        <f>IF(O1098="","",SUM($O$5:O1098))</f>
        <v/>
      </c>
      <c r="BH1098" s="43" t="str">
        <f t="shared" si="352"/>
        <v/>
      </c>
      <c r="BI1098" s="43" t="e">
        <f t="shared" si="353"/>
        <v>#N/A</v>
      </c>
      <c r="BJ1098" s="43" t="e">
        <f>IF(BJ1097&lt;'Retirement Calculator'!$B$68,BJ1097+1,NA())</f>
        <v>#N/A</v>
      </c>
      <c r="BM1098" s="43" t="str">
        <f t="shared" si="354"/>
        <v/>
      </c>
      <c r="BN1098" s="43" t="e">
        <f t="shared" si="355"/>
        <v>#N/A</v>
      </c>
      <c r="BO1098" s="43" t="e">
        <f>IF(BO1097&lt;'Retirement Calculator'!$B$68,BO1097+1,NA())</f>
        <v>#N/A</v>
      </c>
      <c r="BR1098" s="43" t="str">
        <f t="shared" si="356"/>
        <v/>
      </c>
      <c r="BS1098" s="43" t="e">
        <f t="shared" si="357"/>
        <v>#N/A</v>
      </c>
      <c r="BT1098" s="43" t="e">
        <f>IF(BT1097&lt;'Retirement Calculator'!$B$68,BT1097+1,NA())</f>
        <v>#N/A</v>
      </c>
      <c r="BW1098" s="43" t="str">
        <f t="shared" si="358"/>
        <v/>
      </c>
      <c r="BX1098" s="43" t="e">
        <f t="shared" si="359"/>
        <v>#N/A</v>
      </c>
      <c r="BY1098" s="43" t="e">
        <f>IF(BY1097&lt;'Retirement Calculator'!$B$68,BY1097+1,NA())</f>
        <v>#N/A</v>
      </c>
    </row>
    <row r="1099" spans="1:77">
      <c r="A1099" s="44"/>
      <c r="B1099" s="12" t="e">
        <f xml:space="preserve"> IF(ISERROR(F1099),NA(),AI1099)</f>
        <v>#N/A</v>
      </c>
      <c r="C1099" s="71"/>
      <c r="D1099" s="104"/>
      <c r="E1099" s="99"/>
      <c r="F1099" s="102" t="e">
        <f t="shared" si="343"/>
        <v>#N/A</v>
      </c>
      <c r="G1099" s="103" t="str">
        <f>IF(D1099="","",(D1099+G1098)*(1+((1+'Retirement Calculator'!$B$56)^(1/12)-1)))</f>
        <v/>
      </c>
      <c r="H1099" s="55" t="str">
        <f>IF(C1099="","",FV((1+'Retirement Calculator'!$B$56)^(1/12)-1,AI1099,-C1099,,0))</f>
        <v/>
      </c>
      <c r="I1099" s="71"/>
      <c r="J1099" s="99"/>
      <c r="K1099" s="99"/>
      <c r="L1099" s="102" t="e">
        <f t="shared" si="344"/>
        <v>#N/A</v>
      </c>
      <c r="M1099" s="12" t="str">
        <f>IF(I1099="","",FV((1+'Retirement Calculator'!$B$57)^(1/12)-1,AR1099,-I1099,,0))</f>
        <v/>
      </c>
      <c r="N1099" s="12" t="str">
        <f>IF(J1099="","",(J1099+N1098)*(1+((1+'Retirement Calculator'!$B$57)^(1/12)-1)))</f>
        <v/>
      </c>
      <c r="O1099" s="71"/>
      <c r="P1099" s="71"/>
      <c r="Q1099" s="99"/>
      <c r="R1099" s="69" t="e">
        <f t="shared" si="345"/>
        <v>#N/A</v>
      </c>
      <c r="S1099" s="12" t="str">
        <f>IF(O1099="","",FV((1+'Retirement Calculator'!$B$58)^(1/12)-1,BA1099,-O1099,,0))</f>
        <v/>
      </c>
      <c r="T1099" s="43" t="str">
        <f>IF(P1099="","",(P1099+T1098)*(1+((1+'Retirement Calculator'!$B$58)^(1/12)-1)))</f>
        <v/>
      </c>
      <c r="U1099" s="71"/>
      <c r="V1099" s="99"/>
      <c r="W1099" s="108" t="str">
        <f>IF(U1099="","",(U1099+W1098)*(1+((1+'Retirement Calculator'!$C$65)^(1/12)-1)))</f>
        <v/>
      </c>
      <c r="X1099" s="73">
        <f t="shared" si="340"/>
        <v>0</v>
      </c>
      <c r="Y1099" s="83" t="str">
        <f>IF(ISERROR(B1099),"",SUM($X$5:X1099))</f>
        <v/>
      </c>
      <c r="Z1099" s="73">
        <f t="shared" si="341"/>
        <v>0</v>
      </c>
      <c r="AA1099" s="83" t="str">
        <f>IF(ISERROR(B1099),"",IF(Z1099=0,NA(),SUM($Z$5:Z1099)))</f>
        <v/>
      </c>
      <c r="AB1099" s="83">
        <f t="shared" si="342"/>
        <v>0</v>
      </c>
      <c r="AC1099" s="83" t="str">
        <f>IF(ISERROR(B1099),"",IF(AB1099=0,NA(),SUM($AB$5:AB1099)))</f>
        <v/>
      </c>
      <c r="AD1099" s="68" t="str">
        <f>IF(ISERROR(AI1099),"",IF(AG1099=AG1098+1,AD1098*(1+'Retirement Calculator'!$B$6),AD1098))</f>
        <v/>
      </c>
      <c r="AE1099" s="135"/>
      <c r="AF1099" s="83" t="str">
        <f>IF(AE1099="","",NPER((1+'Retirement Calculator'!$B$15)/(1+'Retirement Calculator'!$B$14)-1,-12*AE1099,AA1099,,1))</f>
        <v/>
      </c>
      <c r="AG1099" s="129" t="str">
        <f t="shared" si="346"/>
        <v/>
      </c>
      <c r="AH1099" s="43" t="e">
        <f t="shared" si="347"/>
        <v>#N/A</v>
      </c>
      <c r="AI1099" s="43" t="e">
        <f>IF(AI1098&lt;'Retirement Calculator'!$B$68,AI1098+1,NA())</f>
        <v>#N/A</v>
      </c>
      <c r="AJ1099" s="47" t="str">
        <f>IF(ISERROR(AI1099),"",IF(AG1099=AG1098+1,AJ1098*(1+'Retirement Calculator'!$B$67),AJ1098))</f>
        <v/>
      </c>
      <c r="AK1099" s="43" t="e">
        <f>IF(ISERROR(AJ1099),"",FV((1+'Retirement Calculator'!$B$56)^(1/12)-1,AI1099,-AJ1099,,0))</f>
        <v>#N/A</v>
      </c>
      <c r="AL1099" s="47">
        <f>SUM($AJ$5:AJ1099)</f>
        <v>15743347.467671828</v>
      </c>
      <c r="AN1099" s="43" t="str">
        <f>IF(C1099="","",SUM($C$5:C1099))</f>
        <v/>
      </c>
      <c r="AP1099" s="43" t="str">
        <f t="shared" si="348"/>
        <v/>
      </c>
      <c r="AQ1099" s="43" t="e">
        <f t="shared" si="349"/>
        <v>#N/A</v>
      </c>
      <c r="AR1099" s="43" t="e">
        <f>IF(AR1098&lt;'Retirement Calculator'!$B$68,AR1098+1,NA())</f>
        <v>#N/A</v>
      </c>
      <c r="AS1099" s="45" t="str">
        <f>IF(ISERROR(AR1099),"",IF(AP1099=AP1098+1,AS1098*(1+'Retirement Calculator'!$B$67),AS1098))</f>
        <v/>
      </c>
      <c r="AT1099" s="43" t="e">
        <f>IF(ISERROR(AS1099),"",FV((1+'Retirement Calculator'!$B$57)^(1/12)-1,AR1099,-AS1099,,0))</f>
        <v>#N/A</v>
      </c>
      <c r="AU1099" s="47" t="e">
        <f>SUM($AJ$5:AS1099)</f>
        <v>#N/A</v>
      </c>
      <c r="AW1099" s="43" t="str">
        <f>IF(I1099="","",SUM($I$5:I1099))</f>
        <v/>
      </c>
      <c r="AY1099" s="43" t="str">
        <f t="shared" si="350"/>
        <v/>
      </c>
      <c r="AZ1099" s="43" t="e">
        <f t="shared" si="351"/>
        <v>#N/A</v>
      </c>
      <c r="BA1099" s="43" t="e">
        <f>IF(BA1098&lt;'Retirement Calculator'!$B$68,BA1098+1,NA())</f>
        <v>#N/A</v>
      </c>
      <c r="BB1099" s="45" t="str">
        <f>IF(ISERROR(BA1099),"",IF(AY1099=AY1098+1,BB1098*(1+'Retirement Calculator'!$B$67),BB1098))</f>
        <v/>
      </c>
      <c r="BC1099" s="43" t="e">
        <f>IF(ISERROR(BB1099),"",FV((1+'Retirement Calculator'!$B$58)^(1/12)-1,BA1099,-BB1099,,0))</f>
        <v>#N/A</v>
      </c>
      <c r="BD1099" s="47" t="e">
        <f>SUM($AJ$5:BB1099)</f>
        <v>#N/A</v>
      </c>
      <c r="BF1099" s="43" t="str">
        <f>IF(O1099="","",SUM($O$5:O1099))</f>
        <v/>
      </c>
      <c r="BH1099" s="43" t="str">
        <f t="shared" si="352"/>
        <v/>
      </c>
      <c r="BI1099" s="43" t="e">
        <f t="shared" si="353"/>
        <v>#N/A</v>
      </c>
      <c r="BJ1099" s="43" t="e">
        <f>IF(BJ1098&lt;'Retirement Calculator'!$B$68,BJ1098+1,NA())</f>
        <v>#N/A</v>
      </c>
      <c r="BM1099" s="43" t="str">
        <f t="shared" si="354"/>
        <v/>
      </c>
      <c r="BN1099" s="43" t="e">
        <f t="shared" si="355"/>
        <v>#N/A</v>
      </c>
      <c r="BO1099" s="43" t="e">
        <f>IF(BO1098&lt;'Retirement Calculator'!$B$68,BO1098+1,NA())</f>
        <v>#N/A</v>
      </c>
      <c r="BR1099" s="43" t="str">
        <f t="shared" si="356"/>
        <v/>
      </c>
      <c r="BS1099" s="43" t="e">
        <f t="shared" si="357"/>
        <v>#N/A</v>
      </c>
      <c r="BT1099" s="43" t="e">
        <f>IF(BT1098&lt;'Retirement Calculator'!$B$68,BT1098+1,NA())</f>
        <v>#N/A</v>
      </c>
      <c r="BW1099" s="43" t="str">
        <f t="shared" si="358"/>
        <v/>
      </c>
      <c r="BX1099" s="43" t="e">
        <f t="shared" si="359"/>
        <v>#N/A</v>
      </c>
      <c r="BY1099" s="43" t="e">
        <f>IF(BY1098&lt;'Retirement Calculator'!$B$68,BY1098+1,NA())</f>
        <v>#N/A</v>
      </c>
    </row>
    <row r="1100" spans="1:77">
      <c r="A1100" s="44"/>
      <c r="B1100" s="12" t="e">
        <f xml:space="preserve"> IF(ISERROR(F1100),NA(),AI1100)</f>
        <v>#N/A</v>
      </c>
      <c r="C1100" s="71"/>
      <c r="D1100" s="104"/>
      <c r="E1100" s="99"/>
      <c r="F1100" s="102" t="e">
        <f t="shared" si="343"/>
        <v>#N/A</v>
      </c>
      <c r="G1100" s="103" t="str">
        <f>IF(D1100="","",(D1100+G1099)*(1+((1+'Retirement Calculator'!$B$56)^(1/12)-1)))</f>
        <v/>
      </c>
      <c r="H1100" s="55" t="str">
        <f>IF(C1100="","",FV((1+'Retirement Calculator'!$B$56)^(1/12)-1,AI1100,-C1100,,0))</f>
        <v/>
      </c>
      <c r="I1100" s="71"/>
      <c r="J1100" s="99"/>
      <c r="K1100" s="99"/>
      <c r="L1100" s="102" t="e">
        <f t="shared" si="344"/>
        <v>#N/A</v>
      </c>
      <c r="M1100" s="12" t="str">
        <f>IF(I1100="","",FV((1+'Retirement Calculator'!$B$57)^(1/12)-1,AR1100,-I1100,,0))</f>
        <v/>
      </c>
      <c r="N1100" s="12" t="str">
        <f>IF(J1100="","",(J1100+N1099)*(1+((1+'Retirement Calculator'!$B$57)^(1/12)-1)))</f>
        <v/>
      </c>
      <c r="O1100" s="71"/>
      <c r="P1100" s="71"/>
      <c r="Q1100" s="99"/>
      <c r="R1100" s="69" t="e">
        <f t="shared" si="345"/>
        <v>#N/A</v>
      </c>
      <c r="S1100" s="12" t="str">
        <f>IF(O1100="","",FV((1+'Retirement Calculator'!$B$58)^(1/12)-1,BA1100,-O1100,,0))</f>
        <v/>
      </c>
      <c r="T1100" s="43" t="str">
        <f>IF(P1100="","",(P1100+T1099)*(1+((1+'Retirement Calculator'!$B$58)^(1/12)-1)))</f>
        <v/>
      </c>
      <c r="U1100" s="71"/>
      <c r="V1100" s="99"/>
      <c r="W1100" s="108" t="str">
        <f>IF(U1100="","",(U1100+W1099)*(1+((1+'Retirement Calculator'!$C$65)^(1/12)-1)))</f>
        <v/>
      </c>
      <c r="X1100" s="73">
        <f t="shared" si="340"/>
        <v>0</v>
      </c>
      <c r="Y1100" s="83" t="str">
        <f>IF(ISERROR(B1100),"",SUM($X$5:X1100))</f>
        <v/>
      </c>
      <c r="Z1100" s="73">
        <f t="shared" si="341"/>
        <v>0</v>
      </c>
      <c r="AA1100" s="83" t="str">
        <f>IF(ISERROR(B1100),"",IF(Z1100=0,NA(),SUM($Z$5:Z1100)))</f>
        <v/>
      </c>
      <c r="AB1100" s="83">
        <f t="shared" si="342"/>
        <v>0</v>
      </c>
      <c r="AC1100" s="83" t="str">
        <f>IF(ISERROR(B1100),"",IF(AB1100=0,NA(),SUM($AB$5:AB1100)))</f>
        <v/>
      </c>
      <c r="AD1100" s="68" t="str">
        <f>IF(ISERROR(AI1100),"",IF(AG1100=AG1099+1,AD1099*(1+'Retirement Calculator'!$B$6),AD1099))</f>
        <v/>
      </c>
      <c r="AE1100" s="135"/>
      <c r="AF1100" s="83" t="str">
        <f>IF(AE1100="","",NPER((1+'Retirement Calculator'!$B$15)/(1+'Retirement Calculator'!$B$14)-1,-12*AE1100,AA1100,,1))</f>
        <v/>
      </c>
      <c r="AG1100" s="129" t="str">
        <f t="shared" si="346"/>
        <v/>
      </c>
      <c r="AH1100" s="43" t="e">
        <f t="shared" si="347"/>
        <v>#N/A</v>
      </c>
      <c r="AI1100" s="43" t="e">
        <f>IF(AI1099&lt;'Retirement Calculator'!$B$68,AI1099+1,NA())</f>
        <v>#N/A</v>
      </c>
      <c r="AJ1100" s="47" t="str">
        <f>IF(ISERROR(AI1100),"",IF(AG1100=AG1099+1,AJ1099*(1+'Retirement Calculator'!$B$67),AJ1099))</f>
        <v/>
      </c>
      <c r="AK1100" s="43" t="e">
        <f>IF(ISERROR(AJ1100),"",FV((1+'Retirement Calculator'!$B$56)^(1/12)-1,AI1100,-AJ1100,,0))</f>
        <v>#N/A</v>
      </c>
      <c r="AL1100" s="47">
        <f>SUM($AJ$5:AJ1100)</f>
        <v>15743347.467671828</v>
      </c>
      <c r="AN1100" s="43" t="str">
        <f>IF(C1100="","",SUM($C$5:C1100))</f>
        <v/>
      </c>
      <c r="AP1100" s="43" t="str">
        <f t="shared" si="348"/>
        <v/>
      </c>
      <c r="AQ1100" s="43" t="e">
        <f t="shared" si="349"/>
        <v>#N/A</v>
      </c>
      <c r="AR1100" s="43" t="e">
        <f>IF(AR1099&lt;'Retirement Calculator'!$B$68,AR1099+1,NA())</f>
        <v>#N/A</v>
      </c>
      <c r="AS1100" s="45" t="str">
        <f>IF(ISERROR(AR1100),"",IF(AP1100=AP1099+1,AS1099*(1+'Retirement Calculator'!$B$67),AS1099))</f>
        <v/>
      </c>
      <c r="AT1100" s="43" t="e">
        <f>IF(ISERROR(AS1100),"",FV((1+'Retirement Calculator'!$B$57)^(1/12)-1,AR1100,-AS1100,,0))</f>
        <v>#N/A</v>
      </c>
      <c r="AU1100" s="47" t="e">
        <f>SUM($AJ$5:AS1100)</f>
        <v>#N/A</v>
      </c>
      <c r="AW1100" s="43" t="str">
        <f>IF(I1100="","",SUM($I$5:I1100))</f>
        <v/>
      </c>
      <c r="AY1100" s="43" t="str">
        <f t="shared" si="350"/>
        <v/>
      </c>
      <c r="AZ1100" s="43" t="e">
        <f t="shared" si="351"/>
        <v>#N/A</v>
      </c>
      <c r="BA1100" s="43" t="e">
        <f>IF(BA1099&lt;'Retirement Calculator'!$B$68,BA1099+1,NA())</f>
        <v>#N/A</v>
      </c>
      <c r="BB1100" s="45" t="str">
        <f>IF(ISERROR(BA1100),"",IF(AY1100=AY1099+1,BB1099*(1+'Retirement Calculator'!$B$67),BB1099))</f>
        <v/>
      </c>
      <c r="BC1100" s="43" t="e">
        <f>IF(ISERROR(BB1100),"",FV((1+'Retirement Calculator'!$B$58)^(1/12)-1,BA1100,-BB1100,,0))</f>
        <v>#N/A</v>
      </c>
      <c r="BD1100" s="47" t="e">
        <f>SUM($AJ$5:BB1100)</f>
        <v>#N/A</v>
      </c>
      <c r="BF1100" s="43" t="str">
        <f>IF(O1100="","",SUM($O$5:O1100))</f>
        <v/>
      </c>
      <c r="BH1100" s="43" t="str">
        <f t="shared" si="352"/>
        <v/>
      </c>
      <c r="BI1100" s="43" t="e">
        <f t="shared" si="353"/>
        <v>#N/A</v>
      </c>
      <c r="BJ1100" s="43" t="e">
        <f>IF(BJ1099&lt;'Retirement Calculator'!$B$68,BJ1099+1,NA())</f>
        <v>#N/A</v>
      </c>
      <c r="BM1100" s="43" t="str">
        <f t="shared" si="354"/>
        <v/>
      </c>
      <c r="BN1100" s="43" t="e">
        <f t="shared" si="355"/>
        <v>#N/A</v>
      </c>
      <c r="BO1100" s="43" t="e">
        <f>IF(BO1099&lt;'Retirement Calculator'!$B$68,BO1099+1,NA())</f>
        <v>#N/A</v>
      </c>
      <c r="BR1100" s="43" t="str">
        <f t="shared" si="356"/>
        <v/>
      </c>
      <c r="BS1100" s="43" t="e">
        <f t="shared" si="357"/>
        <v>#N/A</v>
      </c>
      <c r="BT1100" s="43" t="e">
        <f>IF(BT1099&lt;'Retirement Calculator'!$B$68,BT1099+1,NA())</f>
        <v>#N/A</v>
      </c>
      <c r="BW1100" s="43" t="str">
        <f t="shared" si="358"/>
        <v/>
      </c>
      <c r="BX1100" s="43" t="e">
        <f t="shared" si="359"/>
        <v>#N/A</v>
      </c>
      <c r="BY1100" s="43" t="e">
        <f>IF(BY1099&lt;'Retirement Calculator'!$B$68,BY1099+1,NA())</f>
        <v>#N/A</v>
      </c>
    </row>
    <row r="1101" spans="1:77">
      <c r="A1101" s="44"/>
      <c r="B1101" s="12" t="e">
        <f xml:space="preserve"> IF(ISERROR(F1101),NA(),AI1101)</f>
        <v>#N/A</v>
      </c>
      <c r="C1101" s="71"/>
      <c r="D1101" s="104"/>
      <c r="E1101" s="99"/>
      <c r="F1101" s="102" t="e">
        <f t="shared" si="343"/>
        <v>#N/A</v>
      </c>
      <c r="G1101" s="103" t="str">
        <f>IF(D1101="","",(D1101+G1100)*(1+((1+'Retirement Calculator'!$B$56)^(1/12)-1)))</f>
        <v/>
      </c>
      <c r="H1101" s="55" t="str">
        <f>IF(C1101="","",FV((1+'Retirement Calculator'!$B$56)^(1/12)-1,AI1101,-C1101,,0))</f>
        <v/>
      </c>
      <c r="I1101" s="71"/>
      <c r="J1101" s="99"/>
      <c r="K1101" s="99"/>
      <c r="L1101" s="102" t="e">
        <f t="shared" si="344"/>
        <v>#N/A</v>
      </c>
      <c r="M1101" s="12" t="str">
        <f>IF(I1101="","",FV((1+'Retirement Calculator'!$B$57)^(1/12)-1,AR1101,-I1101,,0))</f>
        <v/>
      </c>
      <c r="N1101" s="12" t="str">
        <f>IF(J1101="","",(J1101+N1100)*(1+((1+'Retirement Calculator'!$B$57)^(1/12)-1)))</f>
        <v/>
      </c>
      <c r="O1101" s="71"/>
      <c r="P1101" s="71"/>
      <c r="Q1101" s="99"/>
      <c r="R1101" s="69" t="e">
        <f t="shared" si="345"/>
        <v>#N/A</v>
      </c>
      <c r="S1101" s="12" t="str">
        <f>IF(O1101="","",FV((1+'Retirement Calculator'!$B$58)^(1/12)-1,BA1101,-O1101,,0))</f>
        <v/>
      </c>
      <c r="T1101" s="43" t="str">
        <f>IF(P1101="","",(P1101+T1100)*(1+((1+'Retirement Calculator'!$B$58)^(1/12)-1)))</f>
        <v/>
      </c>
      <c r="U1101" s="71"/>
      <c r="V1101" s="99"/>
      <c r="W1101" s="108" t="str">
        <f>IF(U1101="","",(U1101+W1100)*(1+((1+'Retirement Calculator'!$C$65)^(1/12)-1)))</f>
        <v/>
      </c>
      <c r="X1101" s="73">
        <f t="shared" si="340"/>
        <v>0</v>
      </c>
      <c r="Y1101" s="83" t="str">
        <f>IF(ISERROR(B1101),"",SUM($X$5:X1101))</f>
        <v/>
      </c>
      <c r="Z1101" s="73">
        <f t="shared" si="341"/>
        <v>0</v>
      </c>
      <c r="AA1101" s="83" t="str">
        <f>IF(ISERROR(B1101),"",IF(Z1101=0,NA(),SUM($Z$5:Z1101)))</f>
        <v/>
      </c>
      <c r="AB1101" s="83">
        <f t="shared" si="342"/>
        <v>0</v>
      </c>
      <c r="AC1101" s="83" t="str">
        <f>IF(ISERROR(B1101),"",IF(AB1101=0,NA(),SUM($AB$5:AB1101)))</f>
        <v/>
      </c>
      <c r="AD1101" s="68" t="str">
        <f>IF(ISERROR(AI1101),"",IF(AG1101=AG1100+1,AD1100*(1+'Retirement Calculator'!$B$6),AD1100))</f>
        <v/>
      </c>
      <c r="AE1101" s="135"/>
      <c r="AF1101" s="83" t="str">
        <f>IF(AE1101="","",NPER((1+'Retirement Calculator'!$B$15)/(1+'Retirement Calculator'!$B$14)-1,-12*AE1101,AA1101,,1))</f>
        <v/>
      </c>
      <c r="AG1101" s="129" t="str">
        <f t="shared" si="346"/>
        <v/>
      </c>
      <c r="AH1101" s="43" t="e">
        <f t="shared" si="347"/>
        <v>#N/A</v>
      </c>
      <c r="AI1101" s="43" t="e">
        <f>IF(AI1100&lt;'Retirement Calculator'!$B$68,AI1100+1,NA())</f>
        <v>#N/A</v>
      </c>
      <c r="AJ1101" s="47" t="str">
        <f>IF(ISERROR(AI1101),"",IF(AG1101=AG1100+1,AJ1100*(1+'Retirement Calculator'!$B$67),AJ1100))</f>
        <v/>
      </c>
      <c r="AK1101" s="43" t="e">
        <f>IF(ISERROR(AJ1101),"",FV((1+'Retirement Calculator'!$B$56)^(1/12)-1,AI1101,-AJ1101,,0))</f>
        <v>#N/A</v>
      </c>
      <c r="AL1101" s="47">
        <f>SUM($AJ$5:AJ1101)</f>
        <v>15743347.467671828</v>
      </c>
      <c r="AN1101" s="43" t="str">
        <f>IF(C1101="","",SUM($C$5:C1101))</f>
        <v/>
      </c>
      <c r="AP1101" s="43" t="str">
        <f t="shared" si="348"/>
        <v/>
      </c>
      <c r="AQ1101" s="43" t="e">
        <f t="shared" si="349"/>
        <v>#N/A</v>
      </c>
      <c r="AR1101" s="43" t="e">
        <f>IF(AR1100&lt;'Retirement Calculator'!$B$68,AR1100+1,NA())</f>
        <v>#N/A</v>
      </c>
      <c r="AS1101" s="45" t="str">
        <f>IF(ISERROR(AR1101),"",IF(AP1101=AP1100+1,AS1100*(1+'Retirement Calculator'!$B$67),AS1100))</f>
        <v/>
      </c>
      <c r="AT1101" s="43" t="e">
        <f>IF(ISERROR(AS1101),"",FV((1+'Retirement Calculator'!$B$57)^(1/12)-1,AR1101,-AS1101,,0))</f>
        <v>#N/A</v>
      </c>
      <c r="AU1101" s="47" t="e">
        <f>SUM($AJ$5:AS1101)</f>
        <v>#N/A</v>
      </c>
      <c r="AW1101" s="43" t="str">
        <f>IF(I1101="","",SUM($I$5:I1101))</f>
        <v/>
      </c>
      <c r="AY1101" s="43" t="str">
        <f t="shared" si="350"/>
        <v/>
      </c>
      <c r="AZ1101" s="43" t="e">
        <f t="shared" si="351"/>
        <v>#N/A</v>
      </c>
      <c r="BA1101" s="43" t="e">
        <f>IF(BA1100&lt;'Retirement Calculator'!$B$68,BA1100+1,NA())</f>
        <v>#N/A</v>
      </c>
      <c r="BB1101" s="45" t="str">
        <f>IF(ISERROR(BA1101),"",IF(AY1101=AY1100+1,BB1100*(1+'Retirement Calculator'!$B$67),BB1100))</f>
        <v/>
      </c>
      <c r="BC1101" s="43" t="e">
        <f>IF(ISERROR(BB1101),"",FV((1+'Retirement Calculator'!$B$58)^(1/12)-1,BA1101,-BB1101,,0))</f>
        <v>#N/A</v>
      </c>
      <c r="BD1101" s="47" t="e">
        <f>SUM($AJ$5:BB1101)</f>
        <v>#N/A</v>
      </c>
      <c r="BF1101" s="43" t="str">
        <f>IF(O1101="","",SUM($O$5:O1101))</f>
        <v/>
      </c>
      <c r="BH1101" s="43" t="str">
        <f t="shared" si="352"/>
        <v/>
      </c>
      <c r="BI1101" s="43" t="e">
        <f t="shared" si="353"/>
        <v>#N/A</v>
      </c>
      <c r="BJ1101" s="43" t="e">
        <f>IF(BJ1100&lt;'Retirement Calculator'!$B$68,BJ1100+1,NA())</f>
        <v>#N/A</v>
      </c>
      <c r="BM1101" s="43" t="str">
        <f t="shared" si="354"/>
        <v/>
      </c>
      <c r="BN1101" s="43" t="e">
        <f t="shared" si="355"/>
        <v>#N/A</v>
      </c>
      <c r="BO1101" s="43" t="e">
        <f>IF(BO1100&lt;'Retirement Calculator'!$B$68,BO1100+1,NA())</f>
        <v>#N/A</v>
      </c>
      <c r="BR1101" s="43" t="str">
        <f t="shared" si="356"/>
        <v/>
      </c>
      <c r="BS1101" s="43" t="e">
        <f t="shared" si="357"/>
        <v>#N/A</v>
      </c>
      <c r="BT1101" s="43" t="e">
        <f>IF(BT1100&lt;'Retirement Calculator'!$B$68,BT1100+1,NA())</f>
        <v>#N/A</v>
      </c>
      <c r="BW1101" s="43" t="str">
        <f t="shared" si="358"/>
        <v/>
      </c>
      <c r="BX1101" s="43" t="e">
        <f t="shared" si="359"/>
        <v>#N/A</v>
      </c>
      <c r="BY1101" s="43" t="e">
        <f>IF(BY1100&lt;'Retirement Calculator'!$B$68,BY1100+1,NA())</f>
        <v>#N/A</v>
      </c>
    </row>
    <row r="1102" spans="1:77">
      <c r="A1102" s="44"/>
      <c r="B1102" s="12" t="e">
        <f xml:space="preserve"> IF(ISERROR(F1102),NA(),AI1102)</f>
        <v>#N/A</v>
      </c>
      <c r="C1102" s="71"/>
      <c r="D1102" s="104"/>
      <c r="E1102" s="99"/>
      <c r="F1102" s="102" t="e">
        <f t="shared" si="343"/>
        <v>#N/A</v>
      </c>
      <c r="G1102" s="103" t="str">
        <f>IF(D1102="","",(D1102+G1101)*(1+((1+'Retirement Calculator'!$B$56)^(1/12)-1)))</f>
        <v/>
      </c>
      <c r="H1102" s="55" t="str">
        <f>IF(C1102="","",FV((1+'Retirement Calculator'!$B$56)^(1/12)-1,AI1102,-C1102,,0))</f>
        <v/>
      </c>
      <c r="I1102" s="71"/>
      <c r="J1102" s="99"/>
      <c r="K1102" s="99"/>
      <c r="L1102" s="102" t="e">
        <f t="shared" si="344"/>
        <v>#N/A</v>
      </c>
      <c r="M1102" s="12" t="str">
        <f>IF(I1102="","",FV((1+'Retirement Calculator'!$B$57)^(1/12)-1,AR1102,-I1102,,0))</f>
        <v/>
      </c>
      <c r="N1102" s="12" t="str">
        <f>IF(J1102="","",(J1102+N1101)*(1+((1+'Retirement Calculator'!$B$57)^(1/12)-1)))</f>
        <v/>
      </c>
      <c r="O1102" s="71"/>
      <c r="P1102" s="71"/>
      <c r="Q1102" s="99"/>
      <c r="R1102" s="69" t="e">
        <f t="shared" si="345"/>
        <v>#N/A</v>
      </c>
      <c r="S1102" s="12" t="str">
        <f>IF(O1102="","",FV((1+'Retirement Calculator'!$B$58)^(1/12)-1,BA1102,-O1102,,0))</f>
        <v/>
      </c>
      <c r="T1102" s="43" t="str">
        <f>IF(P1102="","",(P1102+T1101)*(1+((1+'Retirement Calculator'!$B$58)^(1/12)-1)))</f>
        <v/>
      </c>
      <c r="U1102" s="71"/>
      <c r="V1102" s="99"/>
      <c r="W1102" s="108" t="str">
        <f>IF(U1102="","",(U1102+W1101)*(1+((1+'Retirement Calculator'!$C$65)^(1/12)-1)))</f>
        <v/>
      </c>
      <c r="X1102" s="73">
        <f t="shared" si="340"/>
        <v>0</v>
      </c>
      <c r="Y1102" s="83" t="str">
        <f>IF(ISERROR(B1102),"",SUM($X$5:X1102))</f>
        <v/>
      </c>
      <c r="Z1102" s="73">
        <f t="shared" si="341"/>
        <v>0</v>
      </c>
      <c r="AA1102" s="83" t="str">
        <f>IF(ISERROR(B1102),"",IF(Z1102=0,NA(),SUM($Z$5:Z1102)))</f>
        <v/>
      </c>
      <c r="AB1102" s="83">
        <f t="shared" si="342"/>
        <v>0</v>
      </c>
      <c r="AC1102" s="83" t="str">
        <f>IF(ISERROR(B1102),"",IF(AB1102=0,NA(),SUM($AB$5:AB1102)))</f>
        <v/>
      </c>
      <c r="AD1102" s="68" t="str">
        <f>IF(ISERROR(AI1102),"",IF(AG1102=AG1101+1,AD1101*(1+'Retirement Calculator'!$B$6),AD1101))</f>
        <v/>
      </c>
      <c r="AE1102" s="135"/>
      <c r="AF1102" s="83" t="str">
        <f>IF(AE1102="","",NPER((1+'Retirement Calculator'!$B$15)/(1+'Retirement Calculator'!$B$14)-1,-12*AE1102,AA1102,,1))</f>
        <v/>
      </c>
      <c r="AG1102" s="129" t="str">
        <f t="shared" si="346"/>
        <v/>
      </c>
      <c r="AH1102" s="43" t="e">
        <f t="shared" si="347"/>
        <v>#N/A</v>
      </c>
      <c r="AI1102" s="43" t="e">
        <f>IF(AI1101&lt;'Retirement Calculator'!$B$68,AI1101+1,NA())</f>
        <v>#N/A</v>
      </c>
      <c r="AJ1102" s="47" t="str">
        <f>IF(ISERROR(AI1102),"",IF(AG1102=AG1101+1,AJ1101*(1+'Retirement Calculator'!$B$67),AJ1101))</f>
        <v/>
      </c>
      <c r="AK1102" s="43" t="e">
        <f>IF(ISERROR(AJ1102),"",FV((1+'Retirement Calculator'!$B$56)^(1/12)-1,AI1102,-AJ1102,,0))</f>
        <v>#N/A</v>
      </c>
      <c r="AL1102" s="47">
        <f>SUM($AJ$5:AJ1102)</f>
        <v>15743347.467671828</v>
      </c>
      <c r="AN1102" s="43" t="str">
        <f>IF(C1102="","",SUM($C$5:C1102))</f>
        <v/>
      </c>
      <c r="AP1102" s="43" t="str">
        <f t="shared" si="348"/>
        <v/>
      </c>
      <c r="AQ1102" s="43" t="e">
        <f t="shared" si="349"/>
        <v>#N/A</v>
      </c>
      <c r="AR1102" s="43" t="e">
        <f>IF(AR1101&lt;'Retirement Calculator'!$B$68,AR1101+1,NA())</f>
        <v>#N/A</v>
      </c>
      <c r="AS1102" s="45" t="str">
        <f>IF(ISERROR(AR1102),"",IF(AP1102=AP1101+1,AS1101*(1+'Retirement Calculator'!$B$67),AS1101))</f>
        <v/>
      </c>
      <c r="AT1102" s="43" t="e">
        <f>IF(ISERROR(AS1102),"",FV((1+'Retirement Calculator'!$B$57)^(1/12)-1,AR1102,-AS1102,,0))</f>
        <v>#N/A</v>
      </c>
      <c r="AU1102" s="47" t="e">
        <f>SUM($AJ$5:AS1102)</f>
        <v>#N/A</v>
      </c>
      <c r="AW1102" s="43" t="str">
        <f>IF(I1102="","",SUM($I$5:I1102))</f>
        <v/>
      </c>
      <c r="AY1102" s="43" t="str">
        <f t="shared" si="350"/>
        <v/>
      </c>
      <c r="AZ1102" s="43" t="e">
        <f t="shared" si="351"/>
        <v>#N/A</v>
      </c>
      <c r="BA1102" s="43" t="e">
        <f>IF(BA1101&lt;'Retirement Calculator'!$B$68,BA1101+1,NA())</f>
        <v>#N/A</v>
      </c>
      <c r="BB1102" s="45" t="str">
        <f>IF(ISERROR(BA1102),"",IF(AY1102=AY1101+1,BB1101*(1+'Retirement Calculator'!$B$67),BB1101))</f>
        <v/>
      </c>
      <c r="BC1102" s="43" t="e">
        <f>IF(ISERROR(BB1102),"",FV((1+'Retirement Calculator'!$B$58)^(1/12)-1,BA1102,-BB1102,,0))</f>
        <v>#N/A</v>
      </c>
      <c r="BD1102" s="47" t="e">
        <f>SUM($AJ$5:BB1102)</f>
        <v>#N/A</v>
      </c>
      <c r="BF1102" s="43" t="str">
        <f>IF(O1102="","",SUM($O$5:O1102))</f>
        <v/>
      </c>
      <c r="BH1102" s="43" t="str">
        <f t="shared" si="352"/>
        <v/>
      </c>
      <c r="BI1102" s="43" t="e">
        <f t="shared" si="353"/>
        <v>#N/A</v>
      </c>
      <c r="BJ1102" s="43" t="e">
        <f>IF(BJ1101&lt;'Retirement Calculator'!$B$68,BJ1101+1,NA())</f>
        <v>#N/A</v>
      </c>
      <c r="BM1102" s="43" t="str">
        <f t="shared" si="354"/>
        <v/>
      </c>
      <c r="BN1102" s="43" t="e">
        <f t="shared" si="355"/>
        <v>#N/A</v>
      </c>
      <c r="BO1102" s="43" t="e">
        <f>IF(BO1101&lt;'Retirement Calculator'!$B$68,BO1101+1,NA())</f>
        <v>#N/A</v>
      </c>
      <c r="BR1102" s="43" t="str">
        <f t="shared" si="356"/>
        <v/>
      </c>
      <c r="BS1102" s="43" t="e">
        <f t="shared" si="357"/>
        <v>#N/A</v>
      </c>
      <c r="BT1102" s="43" t="e">
        <f>IF(BT1101&lt;'Retirement Calculator'!$B$68,BT1101+1,NA())</f>
        <v>#N/A</v>
      </c>
      <c r="BW1102" s="43" t="str">
        <f t="shared" si="358"/>
        <v/>
      </c>
      <c r="BX1102" s="43" t="e">
        <f t="shared" si="359"/>
        <v>#N/A</v>
      </c>
      <c r="BY1102" s="43" t="e">
        <f>IF(BY1101&lt;'Retirement Calculator'!$B$68,BY1101+1,NA())</f>
        <v>#N/A</v>
      </c>
    </row>
    <row r="1103" spans="1:77">
      <c r="A1103" s="44"/>
      <c r="B1103" s="12" t="e">
        <f xml:space="preserve"> IF(ISERROR(F1103),NA(),AI1103)</f>
        <v>#N/A</v>
      </c>
      <c r="C1103" s="71"/>
      <c r="D1103" s="104"/>
      <c r="E1103" s="99"/>
      <c r="F1103" s="102" t="e">
        <f t="shared" si="343"/>
        <v>#N/A</v>
      </c>
      <c r="G1103" s="103" t="str">
        <f>IF(D1103="","",(D1103+G1102)*(1+((1+'Retirement Calculator'!$B$56)^(1/12)-1)))</f>
        <v/>
      </c>
      <c r="H1103" s="55" t="str">
        <f>IF(C1103="","",FV((1+'Retirement Calculator'!$B$56)^(1/12)-1,AI1103,-C1103,,0))</f>
        <v/>
      </c>
      <c r="I1103" s="71"/>
      <c r="J1103" s="99"/>
      <c r="K1103" s="99"/>
      <c r="L1103" s="102" t="e">
        <f t="shared" si="344"/>
        <v>#N/A</v>
      </c>
      <c r="M1103" s="12" t="str">
        <f>IF(I1103="","",FV((1+'Retirement Calculator'!$B$57)^(1/12)-1,AR1103,-I1103,,0))</f>
        <v/>
      </c>
      <c r="N1103" s="12" t="str">
        <f>IF(J1103="","",(J1103+N1102)*(1+((1+'Retirement Calculator'!$B$57)^(1/12)-1)))</f>
        <v/>
      </c>
      <c r="O1103" s="71"/>
      <c r="P1103" s="71"/>
      <c r="Q1103" s="99"/>
      <c r="R1103" s="69" t="e">
        <f t="shared" si="345"/>
        <v>#N/A</v>
      </c>
      <c r="S1103" s="12" t="str">
        <f>IF(O1103="","",FV((1+'Retirement Calculator'!$B$58)^(1/12)-1,BA1103,-O1103,,0))</f>
        <v/>
      </c>
      <c r="T1103" s="43" t="str">
        <f>IF(P1103="","",(P1103+T1102)*(1+((1+'Retirement Calculator'!$B$58)^(1/12)-1)))</f>
        <v/>
      </c>
      <c r="U1103" s="71"/>
      <c r="V1103" s="99"/>
      <c r="W1103" s="108" t="str">
        <f>IF(U1103="","",(U1103+W1102)*(1+((1+'Retirement Calculator'!$C$65)^(1/12)-1)))</f>
        <v/>
      </c>
      <c r="X1103" s="73">
        <f t="shared" si="340"/>
        <v>0</v>
      </c>
      <c r="Y1103" s="83" t="str">
        <f>IF(ISERROR(B1103),"",SUM($X$5:X1103))</f>
        <v/>
      </c>
      <c r="Z1103" s="73">
        <f t="shared" si="341"/>
        <v>0</v>
      </c>
      <c r="AA1103" s="83" t="str">
        <f>IF(ISERROR(B1103),"",IF(Z1103=0,NA(),SUM($Z$5:Z1103)))</f>
        <v/>
      </c>
      <c r="AB1103" s="83">
        <f t="shared" si="342"/>
        <v>0</v>
      </c>
      <c r="AC1103" s="83" t="str">
        <f>IF(ISERROR(B1103),"",IF(AB1103=0,NA(),SUM($AB$5:AB1103)))</f>
        <v/>
      </c>
      <c r="AD1103" s="68" t="str">
        <f>IF(ISERROR(AI1103),"",IF(AG1103=AG1102+1,AD1102*(1+'Retirement Calculator'!$B$6),AD1102))</f>
        <v/>
      </c>
      <c r="AE1103" s="135"/>
      <c r="AF1103" s="83" t="str">
        <f>IF(AE1103="","",NPER((1+'Retirement Calculator'!$B$15)/(1+'Retirement Calculator'!$B$14)-1,-12*AE1103,AA1103,,1))</f>
        <v/>
      </c>
      <c r="AG1103" s="129" t="str">
        <f t="shared" si="346"/>
        <v/>
      </c>
      <c r="AH1103" s="43" t="e">
        <f t="shared" si="347"/>
        <v>#N/A</v>
      </c>
      <c r="AI1103" s="43" t="e">
        <f>IF(AI1102&lt;'Retirement Calculator'!$B$68,AI1102+1,NA())</f>
        <v>#N/A</v>
      </c>
      <c r="AJ1103" s="47" t="str">
        <f>IF(ISERROR(AI1103),"",IF(AG1103=AG1102+1,AJ1102*(1+'Retirement Calculator'!$B$67),AJ1102))</f>
        <v/>
      </c>
      <c r="AK1103" s="43" t="e">
        <f>IF(ISERROR(AJ1103),"",FV((1+'Retirement Calculator'!$B$56)^(1/12)-1,AI1103,-AJ1103,,0))</f>
        <v>#N/A</v>
      </c>
      <c r="AL1103" s="47">
        <f>SUM($AJ$5:AJ1103)</f>
        <v>15743347.467671828</v>
      </c>
      <c r="AN1103" s="43" t="str">
        <f>IF(C1103="","",SUM($C$5:C1103))</f>
        <v/>
      </c>
      <c r="AP1103" s="43" t="str">
        <f t="shared" si="348"/>
        <v/>
      </c>
      <c r="AQ1103" s="43" t="e">
        <f t="shared" si="349"/>
        <v>#N/A</v>
      </c>
      <c r="AR1103" s="43" t="e">
        <f>IF(AR1102&lt;'Retirement Calculator'!$B$68,AR1102+1,NA())</f>
        <v>#N/A</v>
      </c>
      <c r="AS1103" s="45" t="str">
        <f>IF(ISERROR(AR1103),"",IF(AP1103=AP1102+1,AS1102*(1+'Retirement Calculator'!$B$67),AS1102))</f>
        <v/>
      </c>
      <c r="AT1103" s="43" t="e">
        <f>IF(ISERROR(AS1103),"",FV((1+'Retirement Calculator'!$B$57)^(1/12)-1,AR1103,-AS1103,,0))</f>
        <v>#N/A</v>
      </c>
      <c r="AU1103" s="47" t="e">
        <f>SUM($AJ$5:AS1103)</f>
        <v>#N/A</v>
      </c>
      <c r="AW1103" s="43" t="str">
        <f>IF(I1103="","",SUM($I$5:I1103))</f>
        <v/>
      </c>
      <c r="AY1103" s="43" t="str">
        <f t="shared" si="350"/>
        <v/>
      </c>
      <c r="AZ1103" s="43" t="e">
        <f t="shared" si="351"/>
        <v>#N/A</v>
      </c>
      <c r="BA1103" s="43" t="e">
        <f>IF(BA1102&lt;'Retirement Calculator'!$B$68,BA1102+1,NA())</f>
        <v>#N/A</v>
      </c>
      <c r="BB1103" s="45" t="str">
        <f>IF(ISERROR(BA1103),"",IF(AY1103=AY1102+1,BB1102*(1+'Retirement Calculator'!$B$67),BB1102))</f>
        <v/>
      </c>
      <c r="BC1103" s="43" t="e">
        <f>IF(ISERROR(BB1103),"",FV((1+'Retirement Calculator'!$B$58)^(1/12)-1,BA1103,-BB1103,,0))</f>
        <v>#N/A</v>
      </c>
      <c r="BD1103" s="47" t="e">
        <f>SUM($AJ$5:BB1103)</f>
        <v>#N/A</v>
      </c>
      <c r="BF1103" s="43" t="str">
        <f>IF(O1103="","",SUM($O$5:O1103))</f>
        <v/>
      </c>
      <c r="BH1103" s="43" t="str">
        <f t="shared" si="352"/>
        <v/>
      </c>
      <c r="BI1103" s="43" t="e">
        <f t="shared" si="353"/>
        <v>#N/A</v>
      </c>
      <c r="BJ1103" s="43" t="e">
        <f>IF(BJ1102&lt;'Retirement Calculator'!$B$68,BJ1102+1,NA())</f>
        <v>#N/A</v>
      </c>
      <c r="BM1103" s="43" t="str">
        <f t="shared" si="354"/>
        <v/>
      </c>
      <c r="BN1103" s="43" t="e">
        <f t="shared" si="355"/>
        <v>#N/A</v>
      </c>
      <c r="BO1103" s="43" t="e">
        <f>IF(BO1102&lt;'Retirement Calculator'!$B$68,BO1102+1,NA())</f>
        <v>#N/A</v>
      </c>
      <c r="BR1103" s="43" t="str">
        <f t="shared" si="356"/>
        <v/>
      </c>
      <c r="BS1103" s="43" t="e">
        <f t="shared" si="357"/>
        <v>#N/A</v>
      </c>
      <c r="BT1103" s="43" t="e">
        <f>IF(BT1102&lt;'Retirement Calculator'!$B$68,BT1102+1,NA())</f>
        <v>#N/A</v>
      </c>
      <c r="BW1103" s="43" t="str">
        <f t="shared" si="358"/>
        <v/>
      </c>
      <c r="BX1103" s="43" t="e">
        <f t="shared" si="359"/>
        <v>#N/A</v>
      </c>
      <c r="BY1103" s="43" t="e">
        <f>IF(BY1102&lt;'Retirement Calculator'!$B$68,BY1102+1,NA())</f>
        <v>#N/A</v>
      </c>
    </row>
    <row r="1104" spans="1:77">
      <c r="A1104" s="44"/>
      <c r="B1104" s="12" t="e">
        <f xml:space="preserve"> IF(ISERROR(F1104),NA(),AI1104)</f>
        <v>#N/A</v>
      </c>
      <c r="C1104" s="71"/>
      <c r="D1104" s="104"/>
      <c r="E1104" s="99"/>
      <c r="F1104" s="102" t="e">
        <f t="shared" si="343"/>
        <v>#N/A</v>
      </c>
      <c r="G1104" s="103" t="str">
        <f>IF(D1104="","",(D1104+G1103)*(1+((1+'Retirement Calculator'!$B$56)^(1/12)-1)))</f>
        <v/>
      </c>
      <c r="H1104" s="55" t="str">
        <f>IF(C1104="","",FV((1+'Retirement Calculator'!$B$56)^(1/12)-1,AI1104,-C1104,,0))</f>
        <v/>
      </c>
      <c r="I1104" s="71"/>
      <c r="J1104" s="99"/>
      <c r="K1104" s="99"/>
      <c r="L1104" s="102" t="e">
        <f t="shared" si="344"/>
        <v>#N/A</v>
      </c>
      <c r="M1104" s="12" t="str">
        <f>IF(I1104="","",FV((1+'Retirement Calculator'!$B$57)^(1/12)-1,AR1104,-I1104,,0))</f>
        <v/>
      </c>
      <c r="N1104" s="12" t="str">
        <f>IF(J1104="","",(J1104+N1103)*(1+((1+'Retirement Calculator'!$B$57)^(1/12)-1)))</f>
        <v/>
      </c>
      <c r="O1104" s="71"/>
      <c r="P1104" s="71"/>
      <c r="Q1104" s="99"/>
      <c r="R1104" s="69" t="e">
        <f t="shared" si="345"/>
        <v>#N/A</v>
      </c>
      <c r="S1104" s="12" t="str">
        <f>IF(O1104="","",FV((1+'Retirement Calculator'!$B$58)^(1/12)-1,BA1104,-O1104,,0))</f>
        <v/>
      </c>
      <c r="T1104" s="43" t="str">
        <f>IF(P1104="","",(P1104+T1103)*(1+((1+'Retirement Calculator'!$B$58)^(1/12)-1)))</f>
        <v/>
      </c>
      <c r="U1104" s="71"/>
      <c r="V1104" s="99"/>
      <c r="W1104" s="108" t="str">
        <f>IF(U1104="","",(U1104+W1103)*(1+((1+'Retirement Calculator'!$C$65)^(1/12)-1)))</f>
        <v/>
      </c>
      <c r="X1104" s="73">
        <f t="shared" si="340"/>
        <v>0</v>
      </c>
      <c r="Y1104" s="83" t="str">
        <f>IF(ISERROR(B1104),"",SUM($X$5:X1104))</f>
        <v/>
      </c>
      <c r="Z1104" s="73">
        <f t="shared" si="341"/>
        <v>0</v>
      </c>
      <c r="AA1104" s="83" t="str">
        <f>IF(ISERROR(B1104),"",IF(Z1104=0,NA(),SUM($Z$5:Z1104)))</f>
        <v/>
      </c>
      <c r="AB1104" s="83">
        <f t="shared" si="342"/>
        <v>0</v>
      </c>
      <c r="AC1104" s="83" t="str">
        <f>IF(ISERROR(B1104),"",IF(AB1104=0,NA(),SUM($AB$5:AB1104)))</f>
        <v/>
      </c>
      <c r="AD1104" s="68" t="str">
        <f>IF(ISERROR(AI1104),"",IF(AG1104=AG1103+1,AD1103*(1+'Retirement Calculator'!$B$6),AD1103))</f>
        <v/>
      </c>
      <c r="AE1104" s="135"/>
      <c r="AF1104" s="83" t="str">
        <f>IF(AE1104="","",NPER((1+'Retirement Calculator'!$B$15)/(1+'Retirement Calculator'!$B$14)-1,-12*AE1104,AA1104,,1))</f>
        <v/>
      </c>
      <c r="AG1104" s="129" t="str">
        <f t="shared" si="346"/>
        <v/>
      </c>
      <c r="AH1104" s="43" t="e">
        <f t="shared" si="347"/>
        <v>#N/A</v>
      </c>
      <c r="AI1104" s="43" t="e">
        <f>IF(AI1103&lt;'Retirement Calculator'!$B$68,AI1103+1,NA())</f>
        <v>#N/A</v>
      </c>
      <c r="AJ1104" s="47" t="str">
        <f>IF(ISERROR(AI1104),"",IF(AG1104=AG1103+1,AJ1103*(1+'Retirement Calculator'!$B$67),AJ1103))</f>
        <v/>
      </c>
      <c r="AK1104" s="43" t="e">
        <f>IF(ISERROR(AJ1104),"",FV((1+'Retirement Calculator'!$B$56)^(1/12)-1,AI1104,-AJ1104,,0))</f>
        <v>#N/A</v>
      </c>
      <c r="AL1104" s="47">
        <f>SUM($AJ$5:AJ1104)</f>
        <v>15743347.467671828</v>
      </c>
      <c r="AN1104" s="43" t="str">
        <f>IF(C1104="","",SUM($C$5:C1104))</f>
        <v/>
      </c>
      <c r="AP1104" s="43" t="str">
        <f t="shared" si="348"/>
        <v/>
      </c>
      <c r="AQ1104" s="43" t="e">
        <f t="shared" si="349"/>
        <v>#N/A</v>
      </c>
      <c r="AR1104" s="43" t="e">
        <f>IF(AR1103&lt;'Retirement Calculator'!$B$68,AR1103+1,NA())</f>
        <v>#N/A</v>
      </c>
      <c r="AS1104" s="45" t="str">
        <f>IF(ISERROR(AR1104),"",IF(AP1104=AP1103+1,AS1103*(1+'Retirement Calculator'!$B$67),AS1103))</f>
        <v/>
      </c>
      <c r="AT1104" s="43" t="e">
        <f>IF(ISERROR(AS1104),"",FV((1+'Retirement Calculator'!$B$57)^(1/12)-1,AR1104,-AS1104,,0))</f>
        <v>#N/A</v>
      </c>
      <c r="AU1104" s="47" t="e">
        <f>SUM($AJ$5:AS1104)</f>
        <v>#N/A</v>
      </c>
      <c r="AW1104" s="43" t="str">
        <f>IF(I1104="","",SUM($I$5:I1104))</f>
        <v/>
      </c>
      <c r="AY1104" s="43" t="str">
        <f t="shared" si="350"/>
        <v/>
      </c>
      <c r="AZ1104" s="43" t="e">
        <f t="shared" si="351"/>
        <v>#N/A</v>
      </c>
      <c r="BA1104" s="43" t="e">
        <f>IF(BA1103&lt;'Retirement Calculator'!$B$68,BA1103+1,NA())</f>
        <v>#N/A</v>
      </c>
      <c r="BB1104" s="45" t="str">
        <f>IF(ISERROR(BA1104),"",IF(AY1104=AY1103+1,BB1103*(1+'Retirement Calculator'!$B$67),BB1103))</f>
        <v/>
      </c>
      <c r="BC1104" s="43" t="e">
        <f>IF(ISERROR(BB1104),"",FV((1+'Retirement Calculator'!$B$58)^(1/12)-1,BA1104,-BB1104,,0))</f>
        <v>#N/A</v>
      </c>
      <c r="BD1104" s="47" t="e">
        <f>SUM($AJ$5:BB1104)</f>
        <v>#N/A</v>
      </c>
      <c r="BF1104" s="43" t="str">
        <f>IF(O1104="","",SUM($O$5:O1104))</f>
        <v/>
      </c>
      <c r="BH1104" s="43" t="str">
        <f t="shared" si="352"/>
        <v/>
      </c>
      <c r="BI1104" s="43" t="e">
        <f t="shared" si="353"/>
        <v>#N/A</v>
      </c>
      <c r="BJ1104" s="43" t="e">
        <f>IF(BJ1103&lt;'Retirement Calculator'!$B$68,BJ1103+1,NA())</f>
        <v>#N/A</v>
      </c>
      <c r="BM1104" s="43" t="str">
        <f t="shared" si="354"/>
        <v/>
      </c>
      <c r="BN1104" s="43" t="e">
        <f t="shared" si="355"/>
        <v>#N/A</v>
      </c>
      <c r="BO1104" s="43" t="e">
        <f>IF(BO1103&lt;'Retirement Calculator'!$B$68,BO1103+1,NA())</f>
        <v>#N/A</v>
      </c>
      <c r="BR1104" s="43" t="str">
        <f t="shared" si="356"/>
        <v/>
      </c>
      <c r="BS1104" s="43" t="e">
        <f t="shared" si="357"/>
        <v>#N/A</v>
      </c>
      <c r="BT1104" s="43" t="e">
        <f>IF(BT1103&lt;'Retirement Calculator'!$B$68,BT1103+1,NA())</f>
        <v>#N/A</v>
      </c>
      <c r="BW1104" s="43" t="str">
        <f t="shared" si="358"/>
        <v/>
      </c>
      <c r="BX1104" s="43" t="e">
        <f t="shared" si="359"/>
        <v>#N/A</v>
      </c>
      <c r="BY1104" s="43" t="e">
        <f>IF(BY1103&lt;'Retirement Calculator'!$B$68,BY1103+1,NA())</f>
        <v>#N/A</v>
      </c>
    </row>
    <row r="1105" spans="1:77">
      <c r="A1105" s="44"/>
      <c r="B1105" s="12" t="e">
        <f xml:space="preserve"> IF(ISERROR(F1105),NA(),AI1105)</f>
        <v>#N/A</v>
      </c>
      <c r="C1105" s="71"/>
      <c r="D1105" s="104"/>
      <c r="E1105" s="99"/>
      <c r="F1105" s="102" t="e">
        <f t="shared" si="343"/>
        <v>#N/A</v>
      </c>
      <c r="G1105" s="103" t="str">
        <f>IF(D1105="","",(D1105+G1104)*(1+((1+'Retirement Calculator'!$B$56)^(1/12)-1)))</f>
        <v/>
      </c>
      <c r="H1105" s="55" t="str">
        <f>IF(C1105="","",FV((1+'Retirement Calculator'!$B$56)^(1/12)-1,AI1105,-C1105,,0))</f>
        <v/>
      </c>
      <c r="I1105" s="71"/>
      <c r="J1105" s="99"/>
      <c r="K1105" s="99"/>
      <c r="L1105" s="102" t="e">
        <f t="shared" si="344"/>
        <v>#N/A</v>
      </c>
      <c r="M1105" s="12" t="str">
        <f>IF(I1105="","",FV((1+'Retirement Calculator'!$B$57)^(1/12)-1,AR1105,-I1105,,0))</f>
        <v/>
      </c>
      <c r="N1105" s="12" t="str">
        <f>IF(J1105="","",(J1105+N1104)*(1+((1+'Retirement Calculator'!$B$57)^(1/12)-1)))</f>
        <v/>
      </c>
      <c r="O1105" s="71"/>
      <c r="P1105" s="71"/>
      <c r="Q1105" s="99"/>
      <c r="R1105" s="69" t="e">
        <f t="shared" si="345"/>
        <v>#N/A</v>
      </c>
      <c r="S1105" s="12" t="str">
        <f>IF(O1105="","",FV((1+'Retirement Calculator'!$B$58)^(1/12)-1,BA1105,-O1105,,0))</f>
        <v/>
      </c>
      <c r="T1105" s="43" t="str">
        <f>IF(P1105="","",(P1105+T1104)*(1+((1+'Retirement Calculator'!$B$58)^(1/12)-1)))</f>
        <v/>
      </c>
      <c r="U1105" s="71"/>
      <c r="V1105" s="99"/>
      <c r="W1105" s="108" t="str">
        <f>IF(U1105="","",(U1105+W1104)*(1+((1+'Retirement Calculator'!$C$65)^(1/12)-1)))</f>
        <v/>
      </c>
      <c r="X1105" s="73">
        <f t="shared" si="340"/>
        <v>0</v>
      </c>
      <c r="Y1105" s="83" t="str">
        <f>IF(ISERROR(B1105),"",SUM($X$5:X1105))</f>
        <v/>
      </c>
      <c r="Z1105" s="73">
        <f t="shared" si="341"/>
        <v>0</v>
      </c>
      <c r="AA1105" s="83" t="str">
        <f>IF(ISERROR(B1105),"",IF(Z1105=0,NA(),SUM($Z$5:Z1105)))</f>
        <v/>
      </c>
      <c r="AB1105" s="83">
        <f t="shared" si="342"/>
        <v>0</v>
      </c>
      <c r="AC1105" s="83" t="str">
        <f>IF(ISERROR(B1105),"",IF(AB1105=0,NA(),SUM($AB$5:AB1105)))</f>
        <v/>
      </c>
      <c r="AD1105" s="68" t="str">
        <f>IF(ISERROR(AI1105),"",IF(AG1105=AG1104+1,AD1104*(1+'Retirement Calculator'!$B$6),AD1104))</f>
        <v/>
      </c>
      <c r="AE1105" s="135"/>
      <c r="AF1105" s="83" t="str">
        <f>IF(AE1105="","",NPER((1+'Retirement Calculator'!$B$15)/(1+'Retirement Calculator'!$B$14)-1,-12*AE1105,AA1105,,1))</f>
        <v/>
      </c>
      <c r="AG1105" s="129" t="str">
        <f t="shared" si="346"/>
        <v/>
      </c>
      <c r="AH1105" s="43" t="e">
        <f t="shared" si="347"/>
        <v>#N/A</v>
      </c>
      <c r="AI1105" s="43" t="e">
        <f>IF(AI1104&lt;'Retirement Calculator'!$B$68,AI1104+1,NA())</f>
        <v>#N/A</v>
      </c>
      <c r="AJ1105" s="47" t="str">
        <f>IF(ISERROR(AI1105),"",IF(AG1105=AG1104+1,AJ1104*(1+'Retirement Calculator'!$B$67),AJ1104))</f>
        <v/>
      </c>
      <c r="AK1105" s="43" t="e">
        <f>IF(ISERROR(AJ1105),"",FV((1+'Retirement Calculator'!$B$56)^(1/12)-1,AI1105,-AJ1105,,0))</f>
        <v>#N/A</v>
      </c>
      <c r="AL1105" s="47">
        <f>SUM($AJ$5:AJ1105)</f>
        <v>15743347.467671828</v>
      </c>
      <c r="AN1105" s="43" t="str">
        <f>IF(C1105="","",SUM($C$5:C1105))</f>
        <v/>
      </c>
      <c r="AP1105" s="43" t="str">
        <f t="shared" si="348"/>
        <v/>
      </c>
      <c r="AQ1105" s="43" t="e">
        <f t="shared" si="349"/>
        <v>#N/A</v>
      </c>
      <c r="AR1105" s="43" t="e">
        <f>IF(AR1104&lt;'Retirement Calculator'!$B$68,AR1104+1,NA())</f>
        <v>#N/A</v>
      </c>
      <c r="AS1105" s="45" t="str">
        <f>IF(ISERROR(AR1105),"",IF(AP1105=AP1104+1,AS1104*(1+'Retirement Calculator'!$B$67),AS1104))</f>
        <v/>
      </c>
      <c r="AT1105" s="43" t="e">
        <f>IF(ISERROR(AS1105),"",FV((1+'Retirement Calculator'!$B$57)^(1/12)-1,AR1105,-AS1105,,0))</f>
        <v>#N/A</v>
      </c>
      <c r="AU1105" s="47" t="e">
        <f>SUM($AJ$5:AS1105)</f>
        <v>#N/A</v>
      </c>
      <c r="AW1105" s="43" t="str">
        <f>IF(I1105="","",SUM($I$5:I1105))</f>
        <v/>
      </c>
      <c r="AY1105" s="43" t="str">
        <f t="shared" si="350"/>
        <v/>
      </c>
      <c r="AZ1105" s="43" t="e">
        <f t="shared" si="351"/>
        <v>#N/A</v>
      </c>
      <c r="BA1105" s="43" t="e">
        <f>IF(BA1104&lt;'Retirement Calculator'!$B$68,BA1104+1,NA())</f>
        <v>#N/A</v>
      </c>
      <c r="BB1105" s="45" t="str">
        <f>IF(ISERROR(BA1105),"",IF(AY1105=AY1104+1,BB1104*(1+'Retirement Calculator'!$B$67),BB1104))</f>
        <v/>
      </c>
      <c r="BC1105" s="43" t="e">
        <f>IF(ISERROR(BB1105),"",FV((1+'Retirement Calculator'!$B$58)^(1/12)-1,BA1105,-BB1105,,0))</f>
        <v>#N/A</v>
      </c>
      <c r="BD1105" s="47" t="e">
        <f>SUM($AJ$5:BB1105)</f>
        <v>#N/A</v>
      </c>
      <c r="BF1105" s="43" t="str">
        <f>IF(O1105="","",SUM($O$5:O1105))</f>
        <v/>
      </c>
      <c r="BH1105" s="43" t="str">
        <f t="shared" si="352"/>
        <v/>
      </c>
      <c r="BI1105" s="43" t="e">
        <f t="shared" si="353"/>
        <v>#N/A</v>
      </c>
      <c r="BJ1105" s="43" t="e">
        <f>IF(BJ1104&lt;'Retirement Calculator'!$B$68,BJ1104+1,NA())</f>
        <v>#N/A</v>
      </c>
      <c r="BM1105" s="43" t="str">
        <f t="shared" si="354"/>
        <v/>
      </c>
      <c r="BN1105" s="43" t="e">
        <f t="shared" si="355"/>
        <v>#N/A</v>
      </c>
      <c r="BO1105" s="43" t="e">
        <f>IF(BO1104&lt;'Retirement Calculator'!$B$68,BO1104+1,NA())</f>
        <v>#N/A</v>
      </c>
      <c r="BR1105" s="43" t="str">
        <f t="shared" si="356"/>
        <v/>
      </c>
      <c r="BS1105" s="43" t="e">
        <f t="shared" si="357"/>
        <v>#N/A</v>
      </c>
      <c r="BT1105" s="43" t="e">
        <f>IF(BT1104&lt;'Retirement Calculator'!$B$68,BT1104+1,NA())</f>
        <v>#N/A</v>
      </c>
      <c r="BW1105" s="43" t="str">
        <f t="shared" si="358"/>
        <v/>
      </c>
      <c r="BX1105" s="43" t="e">
        <f t="shared" si="359"/>
        <v>#N/A</v>
      </c>
      <c r="BY1105" s="43" t="e">
        <f>IF(BY1104&lt;'Retirement Calculator'!$B$68,BY1104+1,NA())</f>
        <v>#N/A</v>
      </c>
    </row>
    <row r="1106" spans="1:77">
      <c r="A1106" s="44"/>
      <c r="B1106" s="12" t="e">
        <f xml:space="preserve"> IF(ISERROR(F1106),NA(),AI1106)</f>
        <v>#N/A</v>
      </c>
      <c r="C1106" s="71"/>
      <c r="D1106" s="104"/>
      <c r="E1106" s="99"/>
      <c r="F1106" s="102" t="e">
        <f t="shared" si="343"/>
        <v>#N/A</v>
      </c>
      <c r="G1106" s="103" t="str">
        <f>IF(D1106="","",(D1106+G1105)*(1+((1+'Retirement Calculator'!$B$56)^(1/12)-1)))</f>
        <v/>
      </c>
      <c r="H1106" s="55" t="str">
        <f>IF(C1106="","",FV((1+'Retirement Calculator'!$B$56)^(1/12)-1,AI1106,-C1106,,0))</f>
        <v/>
      </c>
      <c r="I1106" s="71"/>
      <c r="J1106" s="99"/>
      <c r="K1106" s="99"/>
      <c r="L1106" s="102" t="e">
        <f t="shared" si="344"/>
        <v>#N/A</v>
      </c>
      <c r="M1106" s="12" t="str">
        <f>IF(I1106="","",FV((1+'Retirement Calculator'!$B$57)^(1/12)-1,AR1106,-I1106,,0))</f>
        <v/>
      </c>
      <c r="N1106" s="12" t="str">
        <f>IF(J1106="","",(J1106+N1105)*(1+((1+'Retirement Calculator'!$B$57)^(1/12)-1)))</f>
        <v/>
      </c>
      <c r="O1106" s="71"/>
      <c r="P1106" s="71"/>
      <c r="Q1106" s="99"/>
      <c r="R1106" s="69" t="e">
        <f t="shared" si="345"/>
        <v>#N/A</v>
      </c>
      <c r="S1106" s="12" t="str">
        <f>IF(O1106="","",FV((1+'Retirement Calculator'!$B$58)^(1/12)-1,BA1106,-O1106,,0))</f>
        <v/>
      </c>
      <c r="T1106" s="43" t="str">
        <f>IF(P1106="","",(P1106+T1105)*(1+((1+'Retirement Calculator'!$B$58)^(1/12)-1)))</f>
        <v/>
      </c>
      <c r="U1106" s="71"/>
      <c r="V1106" s="99"/>
      <c r="W1106" s="108" t="str">
        <f>IF(U1106="","",(U1106+W1105)*(1+((1+'Retirement Calculator'!$C$65)^(1/12)-1)))</f>
        <v/>
      </c>
      <c r="X1106" s="73">
        <f t="shared" si="340"/>
        <v>0</v>
      </c>
      <c r="Y1106" s="83" t="str">
        <f>IF(ISERROR(B1106),"",SUM($X$5:X1106))</f>
        <v/>
      </c>
      <c r="Z1106" s="73">
        <f t="shared" si="341"/>
        <v>0</v>
      </c>
      <c r="AA1106" s="83" t="str">
        <f>IF(ISERROR(B1106),"",IF(Z1106=0,NA(),SUM($Z$5:Z1106)))</f>
        <v/>
      </c>
      <c r="AB1106" s="83">
        <f t="shared" si="342"/>
        <v>0</v>
      </c>
      <c r="AC1106" s="83" t="str">
        <f>IF(ISERROR(B1106),"",IF(AB1106=0,NA(),SUM($AB$5:AB1106)))</f>
        <v/>
      </c>
      <c r="AD1106" s="68" t="str">
        <f>IF(ISERROR(AI1106),"",IF(AG1106=AG1105+1,AD1105*(1+'Retirement Calculator'!$B$6),AD1105))</f>
        <v/>
      </c>
      <c r="AE1106" s="135"/>
      <c r="AF1106" s="83" t="str">
        <f>IF(AE1106="","",NPER((1+'Retirement Calculator'!$B$15)/(1+'Retirement Calculator'!$B$14)-1,-12*AE1106,AA1106,,1))</f>
        <v/>
      </c>
      <c r="AG1106" s="129" t="str">
        <f t="shared" si="346"/>
        <v/>
      </c>
      <c r="AH1106" s="43" t="e">
        <f t="shared" si="347"/>
        <v>#N/A</v>
      </c>
      <c r="AI1106" s="43" t="e">
        <f>IF(AI1105&lt;'Retirement Calculator'!$B$68,AI1105+1,NA())</f>
        <v>#N/A</v>
      </c>
      <c r="AJ1106" s="47" t="str">
        <f>IF(ISERROR(AI1106),"",IF(AG1106=AG1105+1,AJ1105*(1+'Retirement Calculator'!$B$67),AJ1105))</f>
        <v/>
      </c>
      <c r="AK1106" s="43" t="e">
        <f>IF(ISERROR(AJ1106),"",FV((1+'Retirement Calculator'!$B$56)^(1/12)-1,AI1106,-AJ1106,,0))</f>
        <v>#N/A</v>
      </c>
      <c r="AL1106" s="47">
        <f>SUM($AJ$5:AJ1106)</f>
        <v>15743347.467671828</v>
      </c>
      <c r="AN1106" s="43" t="str">
        <f>IF(C1106="","",SUM($C$5:C1106))</f>
        <v/>
      </c>
      <c r="AP1106" s="43" t="str">
        <f t="shared" si="348"/>
        <v/>
      </c>
      <c r="AQ1106" s="43" t="e">
        <f t="shared" si="349"/>
        <v>#N/A</v>
      </c>
      <c r="AR1106" s="43" t="e">
        <f>IF(AR1105&lt;'Retirement Calculator'!$B$68,AR1105+1,NA())</f>
        <v>#N/A</v>
      </c>
      <c r="AS1106" s="45" t="str">
        <f>IF(ISERROR(AR1106),"",IF(AP1106=AP1105+1,AS1105*(1+'Retirement Calculator'!$B$67),AS1105))</f>
        <v/>
      </c>
      <c r="AT1106" s="43" t="e">
        <f>IF(ISERROR(AS1106),"",FV((1+'Retirement Calculator'!$B$57)^(1/12)-1,AR1106,-AS1106,,0))</f>
        <v>#N/A</v>
      </c>
      <c r="AU1106" s="47" t="e">
        <f>SUM($AJ$5:AS1106)</f>
        <v>#N/A</v>
      </c>
      <c r="AW1106" s="43" t="str">
        <f>IF(I1106="","",SUM($I$5:I1106))</f>
        <v/>
      </c>
      <c r="AY1106" s="43" t="str">
        <f t="shared" si="350"/>
        <v/>
      </c>
      <c r="AZ1106" s="43" t="e">
        <f t="shared" si="351"/>
        <v>#N/A</v>
      </c>
      <c r="BA1106" s="43" t="e">
        <f>IF(BA1105&lt;'Retirement Calculator'!$B$68,BA1105+1,NA())</f>
        <v>#N/A</v>
      </c>
      <c r="BB1106" s="45" t="str">
        <f>IF(ISERROR(BA1106),"",IF(AY1106=AY1105+1,BB1105*(1+'Retirement Calculator'!$B$67),BB1105))</f>
        <v/>
      </c>
      <c r="BC1106" s="43" t="e">
        <f>IF(ISERROR(BB1106),"",FV((1+'Retirement Calculator'!$B$58)^(1/12)-1,BA1106,-BB1106,,0))</f>
        <v>#N/A</v>
      </c>
      <c r="BD1106" s="47" t="e">
        <f>SUM($AJ$5:BB1106)</f>
        <v>#N/A</v>
      </c>
      <c r="BF1106" s="43" t="str">
        <f>IF(O1106="","",SUM($O$5:O1106))</f>
        <v/>
      </c>
      <c r="BH1106" s="43" t="str">
        <f t="shared" si="352"/>
        <v/>
      </c>
      <c r="BI1106" s="43" t="e">
        <f t="shared" si="353"/>
        <v>#N/A</v>
      </c>
      <c r="BJ1106" s="43" t="e">
        <f>IF(BJ1105&lt;'Retirement Calculator'!$B$68,BJ1105+1,NA())</f>
        <v>#N/A</v>
      </c>
      <c r="BM1106" s="43" t="str">
        <f t="shared" si="354"/>
        <v/>
      </c>
      <c r="BN1106" s="43" t="e">
        <f t="shared" si="355"/>
        <v>#N/A</v>
      </c>
      <c r="BO1106" s="43" t="e">
        <f>IF(BO1105&lt;'Retirement Calculator'!$B$68,BO1105+1,NA())</f>
        <v>#N/A</v>
      </c>
      <c r="BR1106" s="43" t="str">
        <f t="shared" si="356"/>
        <v/>
      </c>
      <c r="BS1106" s="43" t="e">
        <f t="shared" si="357"/>
        <v>#N/A</v>
      </c>
      <c r="BT1106" s="43" t="e">
        <f>IF(BT1105&lt;'Retirement Calculator'!$B$68,BT1105+1,NA())</f>
        <v>#N/A</v>
      </c>
      <c r="BW1106" s="43" t="str">
        <f t="shared" si="358"/>
        <v/>
      </c>
      <c r="BX1106" s="43" t="e">
        <f t="shared" si="359"/>
        <v>#N/A</v>
      </c>
      <c r="BY1106" s="43" t="e">
        <f>IF(BY1105&lt;'Retirement Calculator'!$B$68,BY1105+1,NA())</f>
        <v>#N/A</v>
      </c>
    </row>
    <row r="1107" spans="1:77">
      <c r="A1107" s="44"/>
      <c r="B1107" s="12" t="e">
        <f xml:space="preserve"> IF(ISERROR(F1107),NA(),AI1107)</f>
        <v>#N/A</v>
      </c>
      <c r="C1107" s="71"/>
      <c r="D1107" s="104"/>
      <c r="E1107" s="99"/>
      <c r="F1107" s="102" t="e">
        <f t="shared" si="343"/>
        <v>#N/A</v>
      </c>
      <c r="G1107" s="103" t="str">
        <f>IF(D1107="","",(D1107+G1106)*(1+((1+'Retirement Calculator'!$B$56)^(1/12)-1)))</f>
        <v/>
      </c>
      <c r="H1107" s="55" t="str">
        <f>IF(C1107="","",FV((1+'Retirement Calculator'!$B$56)^(1/12)-1,AI1107,-C1107,,0))</f>
        <v/>
      </c>
      <c r="I1107" s="71"/>
      <c r="J1107" s="99"/>
      <c r="K1107" s="99"/>
      <c r="L1107" s="102" t="e">
        <f t="shared" si="344"/>
        <v>#N/A</v>
      </c>
      <c r="M1107" s="12" t="str">
        <f>IF(I1107="","",FV((1+'Retirement Calculator'!$B$57)^(1/12)-1,AR1107,-I1107,,0))</f>
        <v/>
      </c>
      <c r="N1107" s="12" t="str">
        <f>IF(J1107="","",(J1107+N1106)*(1+((1+'Retirement Calculator'!$B$57)^(1/12)-1)))</f>
        <v/>
      </c>
      <c r="O1107" s="71"/>
      <c r="P1107" s="71"/>
      <c r="Q1107" s="99"/>
      <c r="R1107" s="69" t="e">
        <f t="shared" si="345"/>
        <v>#N/A</v>
      </c>
      <c r="S1107" s="12" t="str">
        <f>IF(O1107="","",FV((1+'Retirement Calculator'!$B$58)^(1/12)-1,BA1107,-O1107,,0))</f>
        <v/>
      </c>
      <c r="T1107" s="43" t="str">
        <f>IF(P1107="","",(P1107+T1106)*(1+((1+'Retirement Calculator'!$B$58)^(1/12)-1)))</f>
        <v/>
      </c>
      <c r="U1107" s="71"/>
      <c r="V1107" s="99"/>
      <c r="W1107" s="108" t="str">
        <f>IF(U1107="","",(U1107+W1106)*(1+((1+'Retirement Calculator'!$C$65)^(1/12)-1)))</f>
        <v/>
      </c>
      <c r="X1107" s="73">
        <f t="shared" si="340"/>
        <v>0</v>
      </c>
      <c r="Y1107" s="83" t="str">
        <f>IF(ISERROR(B1107),"",SUM($X$5:X1107))</f>
        <v/>
      </c>
      <c r="Z1107" s="73">
        <f t="shared" si="341"/>
        <v>0</v>
      </c>
      <c r="AA1107" s="83" t="str">
        <f>IF(ISERROR(B1107),"",IF(Z1107=0,NA(),SUM($Z$5:Z1107)))</f>
        <v/>
      </c>
      <c r="AB1107" s="83">
        <f t="shared" si="342"/>
        <v>0</v>
      </c>
      <c r="AC1107" s="83" t="str">
        <f>IF(ISERROR(B1107),"",IF(AB1107=0,NA(),SUM($AB$5:AB1107)))</f>
        <v/>
      </c>
      <c r="AD1107" s="68" t="str">
        <f>IF(ISERROR(AI1107),"",IF(AG1107=AG1106+1,AD1106*(1+'Retirement Calculator'!$B$6),AD1106))</f>
        <v/>
      </c>
      <c r="AE1107" s="135"/>
      <c r="AF1107" s="83" t="str">
        <f>IF(AE1107="","",NPER((1+'Retirement Calculator'!$B$15)/(1+'Retirement Calculator'!$B$14)-1,-12*AE1107,AA1107,,1))</f>
        <v/>
      </c>
      <c r="AG1107" s="129" t="str">
        <f t="shared" si="346"/>
        <v/>
      </c>
      <c r="AH1107" s="43" t="e">
        <f t="shared" si="347"/>
        <v>#N/A</v>
      </c>
      <c r="AI1107" s="43" t="e">
        <f>IF(AI1106&lt;'Retirement Calculator'!$B$68,AI1106+1,NA())</f>
        <v>#N/A</v>
      </c>
      <c r="AJ1107" s="47" t="str">
        <f>IF(ISERROR(AI1107),"",IF(AG1107=AG1106+1,AJ1106*(1+'Retirement Calculator'!$B$67),AJ1106))</f>
        <v/>
      </c>
      <c r="AK1107" s="43" t="e">
        <f>IF(ISERROR(AJ1107),"",FV((1+'Retirement Calculator'!$B$56)^(1/12)-1,AI1107,-AJ1107,,0))</f>
        <v>#N/A</v>
      </c>
      <c r="AL1107" s="47">
        <f>SUM($AJ$5:AJ1107)</f>
        <v>15743347.467671828</v>
      </c>
      <c r="AN1107" s="43" t="str">
        <f>IF(C1107="","",SUM($C$5:C1107))</f>
        <v/>
      </c>
      <c r="AP1107" s="43" t="str">
        <f t="shared" si="348"/>
        <v/>
      </c>
      <c r="AQ1107" s="43" t="e">
        <f t="shared" si="349"/>
        <v>#N/A</v>
      </c>
      <c r="AR1107" s="43" t="e">
        <f>IF(AR1106&lt;'Retirement Calculator'!$B$68,AR1106+1,NA())</f>
        <v>#N/A</v>
      </c>
      <c r="AS1107" s="45" t="str">
        <f>IF(ISERROR(AR1107),"",IF(AP1107=AP1106+1,AS1106*(1+'Retirement Calculator'!$B$67),AS1106))</f>
        <v/>
      </c>
      <c r="AT1107" s="43" t="e">
        <f>IF(ISERROR(AS1107),"",FV((1+'Retirement Calculator'!$B$57)^(1/12)-1,AR1107,-AS1107,,0))</f>
        <v>#N/A</v>
      </c>
      <c r="AU1107" s="47" t="e">
        <f>SUM($AJ$5:AS1107)</f>
        <v>#N/A</v>
      </c>
      <c r="AW1107" s="43" t="str">
        <f>IF(I1107="","",SUM($I$5:I1107))</f>
        <v/>
      </c>
      <c r="AY1107" s="43" t="str">
        <f t="shared" si="350"/>
        <v/>
      </c>
      <c r="AZ1107" s="43" t="e">
        <f t="shared" si="351"/>
        <v>#N/A</v>
      </c>
      <c r="BA1107" s="43" t="e">
        <f>IF(BA1106&lt;'Retirement Calculator'!$B$68,BA1106+1,NA())</f>
        <v>#N/A</v>
      </c>
      <c r="BB1107" s="45" t="str">
        <f>IF(ISERROR(BA1107),"",IF(AY1107=AY1106+1,BB1106*(1+'Retirement Calculator'!$B$67),BB1106))</f>
        <v/>
      </c>
      <c r="BC1107" s="43" t="e">
        <f>IF(ISERROR(BB1107),"",FV((1+'Retirement Calculator'!$B$58)^(1/12)-1,BA1107,-BB1107,,0))</f>
        <v>#N/A</v>
      </c>
      <c r="BD1107" s="47" t="e">
        <f>SUM($AJ$5:BB1107)</f>
        <v>#N/A</v>
      </c>
      <c r="BF1107" s="43" t="str">
        <f>IF(O1107="","",SUM($O$5:O1107))</f>
        <v/>
      </c>
      <c r="BH1107" s="43" t="str">
        <f t="shared" si="352"/>
        <v/>
      </c>
      <c r="BI1107" s="43" t="e">
        <f t="shared" si="353"/>
        <v>#N/A</v>
      </c>
      <c r="BJ1107" s="43" t="e">
        <f>IF(BJ1106&lt;'Retirement Calculator'!$B$68,BJ1106+1,NA())</f>
        <v>#N/A</v>
      </c>
      <c r="BM1107" s="43" t="str">
        <f t="shared" si="354"/>
        <v/>
      </c>
      <c r="BN1107" s="43" t="e">
        <f t="shared" si="355"/>
        <v>#N/A</v>
      </c>
      <c r="BO1107" s="43" t="e">
        <f>IF(BO1106&lt;'Retirement Calculator'!$B$68,BO1106+1,NA())</f>
        <v>#N/A</v>
      </c>
      <c r="BR1107" s="43" t="str">
        <f t="shared" si="356"/>
        <v/>
      </c>
      <c r="BS1107" s="43" t="e">
        <f t="shared" si="357"/>
        <v>#N/A</v>
      </c>
      <c r="BT1107" s="43" t="e">
        <f>IF(BT1106&lt;'Retirement Calculator'!$B$68,BT1106+1,NA())</f>
        <v>#N/A</v>
      </c>
      <c r="BW1107" s="43" t="str">
        <f t="shared" si="358"/>
        <v/>
      </c>
      <c r="BX1107" s="43" t="e">
        <f t="shared" si="359"/>
        <v>#N/A</v>
      </c>
      <c r="BY1107" s="43" t="e">
        <f>IF(BY1106&lt;'Retirement Calculator'!$B$68,BY1106+1,NA())</f>
        <v>#N/A</v>
      </c>
    </row>
    <row r="1108" spans="1:77">
      <c r="A1108" s="44"/>
      <c r="B1108" s="12" t="e">
        <f xml:space="preserve"> IF(ISERROR(F1108),NA(),AI1108)</f>
        <v>#N/A</v>
      </c>
      <c r="C1108" s="71"/>
      <c r="D1108" s="104"/>
      <c r="E1108" s="99"/>
      <c r="F1108" s="102" t="e">
        <f t="shared" si="343"/>
        <v>#N/A</v>
      </c>
      <c r="G1108" s="103" t="str">
        <f>IF(D1108="","",(D1108+G1107)*(1+((1+'Retirement Calculator'!$B$56)^(1/12)-1)))</f>
        <v/>
      </c>
      <c r="H1108" s="55" t="str">
        <f>IF(C1108="","",FV((1+'Retirement Calculator'!$B$56)^(1/12)-1,AI1108,-C1108,,0))</f>
        <v/>
      </c>
      <c r="I1108" s="71"/>
      <c r="J1108" s="99"/>
      <c r="K1108" s="99"/>
      <c r="L1108" s="102" t="e">
        <f t="shared" si="344"/>
        <v>#N/A</v>
      </c>
      <c r="M1108" s="12" t="str">
        <f>IF(I1108="","",FV((1+'Retirement Calculator'!$B$57)^(1/12)-1,AR1108,-I1108,,0))</f>
        <v/>
      </c>
      <c r="N1108" s="12" t="str">
        <f>IF(J1108="","",(J1108+N1107)*(1+((1+'Retirement Calculator'!$B$57)^(1/12)-1)))</f>
        <v/>
      </c>
      <c r="O1108" s="71"/>
      <c r="P1108" s="71"/>
      <c r="Q1108" s="99"/>
      <c r="R1108" s="69" t="e">
        <f t="shared" si="345"/>
        <v>#N/A</v>
      </c>
      <c r="S1108" s="12" t="str">
        <f>IF(O1108="","",FV((1+'Retirement Calculator'!$B$58)^(1/12)-1,BA1108,-O1108,,0))</f>
        <v/>
      </c>
      <c r="T1108" s="43" t="str">
        <f>IF(P1108="","",(P1108+T1107)*(1+((1+'Retirement Calculator'!$B$58)^(1/12)-1)))</f>
        <v/>
      </c>
      <c r="U1108" s="71"/>
      <c r="V1108" s="99"/>
      <c r="W1108" s="108" t="str">
        <f>IF(U1108="","",(U1108+W1107)*(1+((1+'Retirement Calculator'!$C$65)^(1/12)-1)))</f>
        <v/>
      </c>
      <c r="X1108" s="73">
        <f t="shared" si="340"/>
        <v>0</v>
      </c>
      <c r="Y1108" s="83" t="str">
        <f>IF(ISERROR(B1108),"",SUM($X$5:X1108))</f>
        <v/>
      </c>
      <c r="Z1108" s="73">
        <f t="shared" si="341"/>
        <v>0</v>
      </c>
      <c r="AA1108" s="83" t="str">
        <f>IF(ISERROR(B1108),"",IF(Z1108=0,NA(),SUM($Z$5:Z1108)))</f>
        <v/>
      </c>
      <c r="AB1108" s="83">
        <f t="shared" si="342"/>
        <v>0</v>
      </c>
      <c r="AC1108" s="83" t="str">
        <f>IF(ISERROR(B1108),"",IF(AB1108=0,NA(),SUM($AB$5:AB1108)))</f>
        <v/>
      </c>
      <c r="AD1108" s="68" t="str">
        <f>IF(ISERROR(AI1108),"",IF(AG1108=AG1107+1,AD1107*(1+'Retirement Calculator'!$B$6),AD1107))</f>
        <v/>
      </c>
      <c r="AE1108" s="135"/>
      <c r="AF1108" s="83" t="str">
        <f>IF(AE1108="","",NPER((1+'Retirement Calculator'!$B$15)/(1+'Retirement Calculator'!$B$14)-1,-12*AE1108,AA1108,,1))</f>
        <v/>
      </c>
      <c r="AG1108" s="129" t="str">
        <f t="shared" si="346"/>
        <v/>
      </c>
      <c r="AH1108" s="43" t="e">
        <f t="shared" si="347"/>
        <v>#N/A</v>
      </c>
      <c r="AI1108" s="43" t="e">
        <f>IF(AI1107&lt;'Retirement Calculator'!$B$68,AI1107+1,NA())</f>
        <v>#N/A</v>
      </c>
      <c r="AJ1108" s="47" t="str">
        <f>IF(ISERROR(AI1108),"",IF(AG1108=AG1107+1,AJ1107*(1+'Retirement Calculator'!$B$67),AJ1107))</f>
        <v/>
      </c>
      <c r="AK1108" s="43" t="e">
        <f>IF(ISERROR(AJ1108),"",FV((1+'Retirement Calculator'!$B$56)^(1/12)-1,AI1108,-AJ1108,,0))</f>
        <v>#N/A</v>
      </c>
      <c r="AL1108" s="47">
        <f>SUM($AJ$5:AJ1108)</f>
        <v>15743347.467671828</v>
      </c>
      <c r="AN1108" s="43" t="str">
        <f>IF(C1108="","",SUM($C$5:C1108))</f>
        <v/>
      </c>
      <c r="AP1108" s="43" t="str">
        <f t="shared" si="348"/>
        <v/>
      </c>
      <c r="AQ1108" s="43" t="e">
        <f t="shared" si="349"/>
        <v>#N/A</v>
      </c>
      <c r="AR1108" s="43" t="e">
        <f>IF(AR1107&lt;'Retirement Calculator'!$B$68,AR1107+1,NA())</f>
        <v>#N/A</v>
      </c>
      <c r="AS1108" s="45" t="str">
        <f>IF(ISERROR(AR1108),"",IF(AP1108=AP1107+1,AS1107*(1+'Retirement Calculator'!$B$67),AS1107))</f>
        <v/>
      </c>
      <c r="AT1108" s="43" t="e">
        <f>IF(ISERROR(AS1108),"",FV((1+'Retirement Calculator'!$B$57)^(1/12)-1,AR1108,-AS1108,,0))</f>
        <v>#N/A</v>
      </c>
      <c r="AU1108" s="47" t="e">
        <f>SUM($AJ$5:AS1108)</f>
        <v>#N/A</v>
      </c>
      <c r="AW1108" s="43" t="str">
        <f>IF(I1108="","",SUM($I$5:I1108))</f>
        <v/>
      </c>
      <c r="AY1108" s="43" t="str">
        <f t="shared" si="350"/>
        <v/>
      </c>
      <c r="AZ1108" s="43" t="e">
        <f t="shared" si="351"/>
        <v>#N/A</v>
      </c>
      <c r="BA1108" s="43" t="e">
        <f>IF(BA1107&lt;'Retirement Calculator'!$B$68,BA1107+1,NA())</f>
        <v>#N/A</v>
      </c>
      <c r="BB1108" s="45" t="str">
        <f>IF(ISERROR(BA1108),"",IF(AY1108=AY1107+1,BB1107*(1+'Retirement Calculator'!$B$67),BB1107))</f>
        <v/>
      </c>
      <c r="BC1108" s="43" t="e">
        <f>IF(ISERROR(BB1108),"",FV((1+'Retirement Calculator'!$B$58)^(1/12)-1,BA1108,-BB1108,,0))</f>
        <v>#N/A</v>
      </c>
      <c r="BD1108" s="47" t="e">
        <f>SUM($AJ$5:BB1108)</f>
        <v>#N/A</v>
      </c>
      <c r="BF1108" s="43" t="str">
        <f>IF(O1108="","",SUM($O$5:O1108))</f>
        <v/>
      </c>
      <c r="BH1108" s="43" t="str">
        <f t="shared" si="352"/>
        <v/>
      </c>
      <c r="BI1108" s="43" t="e">
        <f t="shared" si="353"/>
        <v>#N/A</v>
      </c>
      <c r="BJ1108" s="43" t="e">
        <f>IF(BJ1107&lt;'Retirement Calculator'!$B$68,BJ1107+1,NA())</f>
        <v>#N/A</v>
      </c>
      <c r="BM1108" s="43" t="str">
        <f t="shared" si="354"/>
        <v/>
      </c>
      <c r="BN1108" s="43" t="e">
        <f t="shared" si="355"/>
        <v>#N/A</v>
      </c>
      <c r="BO1108" s="43" t="e">
        <f>IF(BO1107&lt;'Retirement Calculator'!$B$68,BO1107+1,NA())</f>
        <v>#N/A</v>
      </c>
      <c r="BR1108" s="43" t="str">
        <f t="shared" si="356"/>
        <v/>
      </c>
      <c r="BS1108" s="43" t="e">
        <f t="shared" si="357"/>
        <v>#N/A</v>
      </c>
      <c r="BT1108" s="43" t="e">
        <f>IF(BT1107&lt;'Retirement Calculator'!$B$68,BT1107+1,NA())</f>
        <v>#N/A</v>
      </c>
      <c r="BW1108" s="43" t="str">
        <f t="shared" si="358"/>
        <v/>
      </c>
      <c r="BX1108" s="43" t="e">
        <f t="shared" si="359"/>
        <v>#N/A</v>
      </c>
      <c r="BY1108" s="43" t="e">
        <f>IF(BY1107&lt;'Retirement Calculator'!$B$68,BY1107+1,NA())</f>
        <v>#N/A</v>
      </c>
    </row>
    <row r="1109" spans="1:77">
      <c r="A1109" s="44"/>
      <c r="B1109" s="12" t="e">
        <f xml:space="preserve"> IF(ISERROR(F1109),NA(),AI1109)</f>
        <v>#N/A</v>
      </c>
      <c r="C1109" s="71"/>
      <c r="D1109" s="104"/>
      <c r="E1109" s="99"/>
      <c r="F1109" s="102" t="e">
        <f t="shared" si="343"/>
        <v>#N/A</v>
      </c>
      <c r="G1109" s="103" t="str">
        <f>IF(D1109="","",(D1109+G1108)*(1+((1+'Retirement Calculator'!$B$56)^(1/12)-1)))</f>
        <v/>
      </c>
      <c r="H1109" s="55" t="str">
        <f>IF(C1109="","",FV((1+'Retirement Calculator'!$B$56)^(1/12)-1,AI1109,-C1109,,0))</f>
        <v/>
      </c>
      <c r="I1109" s="71"/>
      <c r="J1109" s="99"/>
      <c r="K1109" s="99"/>
      <c r="L1109" s="102" t="e">
        <f t="shared" si="344"/>
        <v>#N/A</v>
      </c>
      <c r="M1109" s="12" t="str">
        <f>IF(I1109="","",FV((1+'Retirement Calculator'!$B$57)^(1/12)-1,AR1109,-I1109,,0))</f>
        <v/>
      </c>
      <c r="N1109" s="12" t="str">
        <f>IF(J1109="","",(J1109+N1108)*(1+((1+'Retirement Calculator'!$B$57)^(1/12)-1)))</f>
        <v/>
      </c>
      <c r="O1109" s="71"/>
      <c r="P1109" s="71"/>
      <c r="Q1109" s="99"/>
      <c r="R1109" s="69" t="e">
        <f t="shared" si="345"/>
        <v>#N/A</v>
      </c>
      <c r="S1109" s="12" t="str">
        <f>IF(O1109="","",FV((1+'Retirement Calculator'!$B$58)^(1/12)-1,BA1109,-O1109,,0))</f>
        <v/>
      </c>
      <c r="T1109" s="43" t="str">
        <f>IF(P1109="","",(P1109+T1108)*(1+((1+'Retirement Calculator'!$B$58)^(1/12)-1)))</f>
        <v/>
      </c>
      <c r="U1109" s="71"/>
      <c r="V1109" s="99"/>
      <c r="W1109" s="108" t="str">
        <f>IF(U1109="","",(U1109+W1108)*(1+((1+'Retirement Calculator'!$C$65)^(1/12)-1)))</f>
        <v/>
      </c>
      <c r="X1109" s="73">
        <f t="shared" si="340"/>
        <v>0</v>
      </c>
      <c r="Y1109" s="83" t="str">
        <f>IF(ISERROR(B1109),"",SUM($X$5:X1109))</f>
        <v/>
      </c>
      <c r="Z1109" s="73">
        <f t="shared" si="341"/>
        <v>0</v>
      </c>
      <c r="AA1109" s="83" t="str">
        <f>IF(ISERROR(B1109),"",IF(Z1109=0,NA(),SUM($Z$5:Z1109)))</f>
        <v/>
      </c>
      <c r="AB1109" s="83">
        <f t="shared" si="342"/>
        <v>0</v>
      </c>
      <c r="AC1109" s="83" t="str">
        <f>IF(ISERROR(B1109),"",IF(AB1109=0,NA(),SUM($AB$5:AB1109)))</f>
        <v/>
      </c>
      <c r="AD1109" s="68" t="str">
        <f>IF(ISERROR(AI1109),"",IF(AG1109=AG1108+1,AD1108*(1+'Retirement Calculator'!$B$6),AD1108))</f>
        <v/>
      </c>
      <c r="AE1109" s="135"/>
      <c r="AF1109" s="83" t="str">
        <f>IF(AE1109="","",NPER((1+'Retirement Calculator'!$B$15)/(1+'Retirement Calculator'!$B$14)-1,-12*AE1109,AA1109,,1))</f>
        <v/>
      </c>
      <c r="AG1109" s="129" t="str">
        <f t="shared" si="346"/>
        <v/>
      </c>
      <c r="AH1109" s="43" t="e">
        <f t="shared" si="347"/>
        <v>#N/A</v>
      </c>
      <c r="AI1109" s="43" t="e">
        <f>IF(AI1108&lt;'Retirement Calculator'!$B$68,AI1108+1,NA())</f>
        <v>#N/A</v>
      </c>
      <c r="AJ1109" s="47" t="str">
        <f>IF(ISERROR(AI1109),"",IF(AG1109=AG1108+1,AJ1108*(1+'Retirement Calculator'!$B$67),AJ1108))</f>
        <v/>
      </c>
      <c r="AK1109" s="43" t="e">
        <f>IF(ISERROR(AJ1109),"",FV((1+'Retirement Calculator'!$B$56)^(1/12)-1,AI1109,-AJ1109,,0))</f>
        <v>#N/A</v>
      </c>
      <c r="AL1109" s="47">
        <f>SUM($AJ$5:AJ1109)</f>
        <v>15743347.467671828</v>
      </c>
      <c r="AN1109" s="43" t="str">
        <f>IF(C1109="","",SUM($C$5:C1109))</f>
        <v/>
      </c>
      <c r="AP1109" s="43" t="str">
        <f t="shared" si="348"/>
        <v/>
      </c>
      <c r="AQ1109" s="43" t="e">
        <f t="shared" si="349"/>
        <v>#N/A</v>
      </c>
      <c r="AR1109" s="43" t="e">
        <f>IF(AR1108&lt;'Retirement Calculator'!$B$68,AR1108+1,NA())</f>
        <v>#N/A</v>
      </c>
      <c r="AS1109" s="45" t="str">
        <f>IF(ISERROR(AR1109),"",IF(AP1109=AP1108+1,AS1108*(1+'Retirement Calculator'!$B$67),AS1108))</f>
        <v/>
      </c>
      <c r="AT1109" s="43" t="e">
        <f>IF(ISERROR(AS1109),"",FV((1+'Retirement Calculator'!$B$57)^(1/12)-1,AR1109,-AS1109,,0))</f>
        <v>#N/A</v>
      </c>
      <c r="AU1109" s="47" t="e">
        <f>SUM($AJ$5:AS1109)</f>
        <v>#N/A</v>
      </c>
      <c r="AW1109" s="43" t="str">
        <f>IF(I1109="","",SUM($I$5:I1109))</f>
        <v/>
      </c>
      <c r="AY1109" s="43" t="str">
        <f t="shared" si="350"/>
        <v/>
      </c>
      <c r="AZ1109" s="43" t="e">
        <f t="shared" si="351"/>
        <v>#N/A</v>
      </c>
      <c r="BA1109" s="43" t="e">
        <f>IF(BA1108&lt;'Retirement Calculator'!$B$68,BA1108+1,NA())</f>
        <v>#N/A</v>
      </c>
      <c r="BB1109" s="45" t="str">
        <f>IF(ISERROR(BA1109),"",IF(AY1109=AY1108+1,BB1108*(1+'Retirement Calculator'!$B$67),BB1108))</f>
        <v/>
      </c>
      <c r="BC1109" s="43" t="e">
        <f>IF(ISERROR(BB1109),"",FV((1+'Retirement Calculator'!$B$58)^(1/12)-1,BA1109,-BB1109,,0))</f>
        <v>#N/A</v>
      </c>
      <c r="BD1109" s="47" t="e">
        <f>SUM($AJ$5:BB1109)</f>
        <v>#N/A</v>
      </c>
      <c r="BF1109" s="43" t="str">
        <f>IF(O1109="","",SUM($O$5:O1109))</f>
        <v/>
      </c>
      <c r="BH1109" s="43" t="str">
        <f t="shared" si="352"/>
        <v/>
      </c>
      <c r="BI1109" s="43" t="e">
        <f t="shared" si="353"/>
        <v>#N/A</v>
      </c>
      <c r="BJ1109" s="43" t="e">
        <f>IF(BJ1108&lt;'Retirement Calculator'!$B$68,BJ1108+1,NA())</f>
        <v>#N/A</v>
      </c>
      <c r="BM1109" s="43" t="str">
        <f t="shared" si="354"/>
        <v/>
      </c>
      <c r="BN1109" s="43" t="e">
        <f t="shared" si="355"/>
        <v>#N/A</v>
      </c>
      <c r="BO1109" s="43" t="e">
        <f>IF(BO1108&lt;'Retirement Calculator'!$B$68,BO1108+1,NA())</f>
        <v>#N/A</v>
      </c>
      <c r="BR1109" s="43" t="str">
        <f t="shared" si="356"/>
        <v/>
      </c>
      <c r="BS1109" s="43" t="e">
        <f t="shared" si="357"/>
        <v>#N/A</v>
      </c>
      <c r="BT1109" s="43" t="e">
        <f>IF(BT1108&lt;'Retirement Calculator'!$B$68,BT1108+1,NA())</f>
        <v>#N/A</v>
      </c>
      <c r="BW1109" s="43" t="str">
        <f t="shared" si="358"/>
        <v/>
      </c>
      <c r="BX1109" s="43" t="e">
        <f t="shared" si="359"/>
        <v>#N/A</v>
      </c>
      <c r="BY1109" s="43" t="e">
        <f>IF(BY1108&lt;'Retirement Calculator'!$B$68,BY1108+1,NA())</f>
        <v>#N/A</v>
      </c>
    </row>
    <row r="1110" spans="1:77">
      <c r="A1110" s="44"/>
      <c r="B1110" s="12" t="e">
        <f xml:space="preserve"> IF(ISERROR(F1110),NA(),AI1110)</f>
        <v>#N/A</v>
      </c>
      <c r="C1110" s="71"/>
      <c r="D1110" s="104"/>
      <c r="E1110" s="99"/>
      <c r="F1110" s="102" t="e">
        <f t="shared" si="343"/>
        <v>#N/A</v>
      </c>
      <c r="G1110" s="103" t="str">
        <f>IF(D1110="","",(D1110+G1109)*(1+((1+'Retirement Calculator'!$B$56)^(1/12)-1)))</f>
        <v/>
      </c>
      <c r="H1110" s="55" t="str">
        <f>IF(C1110="","",FV((1+'Retirement Calculator'!$B$56)^(1/12)-1,AI1110,-C1110,,0))</f>
        <v/>
      </c>
      <c r="I1110" s="71"/>
      <c r="J1110" s="99"/>
      <c r="K1110" s="99"/>
      <c r="L1110" s="102" t="e">
        <f t="shared" si="344"/>
        <v>#N/A</v>
      </c>
      <c r="M1110" s="12" t="str">
        <f>IF(I1110="","",FV((1+'Retirement Calculator'!$B$57)^(1/12)-1,AR1110,-I1110,,0))</f>
        <v/>
      </c>
      <c r="N1110" s="12" t="str">
        <f>IF(J1110="","",(J1110+N1109)*(1+((1+'Retirement Calculator'!$B$57)^(1/12)-1)))</f>
        <v/>
      </c>
      <c r="O1110" s="71"/>
      <c r="P1110" s="71"/>
      <c r="Q1110" s="99"/>
      <c r="R1110" s="69" t="e">
        <f t="shared" si="345"/>
        <v>#N/A</v>
      </c>
      <c r="S1110" s="12" t="str">
        <f>IF(O1110="","",FV((1+'Retirement Calculator'!$B$58)^(1/12)-1,BA1110,-O1110,,0))</f>
        <v/>
      </c>
      <c r="T1110" s="43" t="str">
        <f>IF(P1110="","",(P1110+T1109)*(1+((1+'Retirement Calculator'!$B$58)^(1/12)-1)))</f>
        <v/>
      </c>
      <c r="U1110" s="71"/>
      <c r="V1110" s="99"/>
      <c r="W1110" s="108" t="str">
        <f>IF(U1110="","",(U1110+W1109)*(1+((1+'Retirement Calculator'!$C$65)^(1/12)-1)))</f>
        <v/>
      </c>
      <c r="X1110" s="73">
        <f t="shared" si="340"/>
        <v>0</v>
      </c>
      <c r="Y1110" s="83" t="str">
        <f>IF(ISERROR(B1110),"",SUM($X$5:X1110))</f>
        <v/>
      </c>
      <c r="Z1110" s="73">
        <f t="shared" si="341"/>
        <v>0</v>
      </c>
      <c r="AA1110" s="83" t="str">
        <f>IF(ISERROR(B1110),"",IF(Z1110=0,NA(),SUM($Z$5:Z1110)))</f>
        <v/>
      </c>
      <c r="AB1110" s="83">
        <f t="shared" si="342"/>
        <v>0</v>
      </c>
      <c r="AC1110" s="83" t="str">
        <f>IF(ISERROR(B1110),"",IF(AB1110=0,NA(),SUM($AB$5:AB1110)))</f>
        <v/>
      </c>
      <c r="AD1110" s="68" t="str">
        <f>IF(ISERROR(AI1110),"",IF(AG1110=AG1109+1,AD1109*(1+'Retirement Calculator'!$B$6),AD1109))</f>
        <v/>
      </c>
      <c r="AE1110" s="135"/>
      <c r="AF1110" s="83" t="str">
        <f>IF(AE1110="","",NPER((1+'Retirement Calculator'!$B$15)/(1+'Retirement Calculator'!$B$14)-1,-12*AE1110,AA1110,,1))</f>
        <v/>
      </c>
      <c r="AG1110" s="129" t="str">
        <f t="shared" si="346"/>
        <v/>
      </c>
      <c r="AH1110" s="43" t="e">
        <f t="shared" si="347"/>
        <v>#N/A</v>
      </c>
      <c r="AI1110" s="43" t="e">
        <f>IF(AI1109&lt;'Retirement Calculator'!$B$68,AI1109+1,NA())</f>
        <v>#N/A</v>
      </c>
      <c r="AJ1110" s="47" t="str">
        <f>IF(ISERROR(AI1110),"",IF(AG1110=AG1109+1,AJ1109*(1+'Retirement Calculator'!$B$67),AJ1109))</f>
        <v/>
      </c>
      <c r="AK1110" s="43" t="e">
        <f>IF(ISERROR(AJ1110),"",FV((1+'Retirement Calculator'!$B$56)^(1/12)-1,AI1110,-AJ1110,,0))</f>
        <v>#N/A</v>
      </c>
      <c r="AL1110" s="47">
        <f>SUM($AJ$5:AJ1110)</f>
        <v>15743347.467671828</v>
      </c>
      <c r="AN1110" s="43" t="str">
        <f>IF(C1110="","",SUM($C$5:C1110))</f>
        <v/>
      </c>
      <c r="AP1110" s="43" t="str">
        <f t="shared" si="348"/>
        <v/>
      </c>
      <c r="AQ1110" s="43" t="e">
        <f t="shared" si="349"/>
        <v>#N/A</v>
      </c>
      <c r="AR1110" s="43" t="e">
        <f>IF(AR1109&lt;'Retirement Calculator'!$B$68,AR1109+1,NA())</f>
        <v>#N/A</v>
      </c>
      <c r="AS1110" s="45" t="str">
        <f>IF(ISERROR(AR1110),"",IF(AP1110=AP1109+1,AS1109*(1+'Retirement Calculator'!$B$67),AS1109))</f>
        <v/>
      </c>
      <c r="AT1110" s="43" t="e">
        <f>IF(ISERROR(AS1110),"",FV((1+'Retirement Calculator'!$B$57)^(1/12)-1,AR1110,-AS1110,,0))</f>
        <v>#N/A</v>
      </c>
      <c r="AU1110" s="47" t="e">
        <f>SUM($AJ$5:AS1110)</f>
        <v>#N/A</v>
      </c>
      <c r="AW1110" s="43" t="str">
        <f>IF(I1110="","",SUM($I$5:I1110))</f>
        <v/>
      </c>
      <c r="AY1110" s="43" t="str">
        <f t="shared" si="350"/>
        <v/>
      </c>
      <c r="AZ1110" s="43" t="e">
        <f t="shared" si="351"/>
        <v>#N/A</v>
      </c>
      <c r="BA1110" s="43" t="e">
        <f>IF(BA1109&lt;'Retirement Calculator'!$B$68,BA1109+1,NA())</f>
        <v>#N/A</v>
      </c>
      <c r="BB1110" s="45" t="str">
        <f>IF(ISERROR(BA1110),"",IF(AY1110=AY1109+1,BB1109*(1+'Retirement Calculator'!$B$67),BB1109))</f>
        <v/>
      </c>
      <c r="BC1110" s="43" t="e">
        <f>IF(ISERROR(BB1110),"",FV((1+'Retirement Calculator'!$B$58)^(1/12)-1,BA1110,-BB1110,,0))</f>
        <v>#N/A</v>
      </c>
      <c r="BD1110" s="47" t="e">
        <f>SUM($AJ$5:BB1110)</f>
        <v>#N/A</v>
      </c>
      <c r="BF1110" s="43" t="str">
        <f>IF(O1110="","",SUM($O$5:O1110))</f>
        <v/>
      </c>
      <c r="BH1110" s="43" t="str">
        <f t="shared" si="352"/>
        <v/>
      </c>
      <c r="BI1110" s="43" t="e">
        <f t="shared" si="353"/>
        <v>#N/A</v>
      </c>
      <c r="BJ1110" s="43" t="e">
        <f>IF(BJ1109&lt;'Retirement Calculator'!$B$68,BJ1109+1,NA())</f>
        <v>#N/A</v>
      </c>
      <c r="BM1110" s="43" t="str">
        <f t="shared" si="354"/>
        <v/>
      </c>
      <c r="BN1110" s="43" t="e">
        <f t="shared" si="355"/>
        <v>#N/A</v>
      </c>
      <c r="BO1110" s="43" t="e">
        <f>IF(BO1109&lt;'Retirement Calculator'!$B$68,BO1109+1,NA())</f>
        <v>#N/A</v>
      </c>
      <c r="BR1110" s="43" t="str">
        <f t="shared" si="356"/>
        <v/>
      </c>
      <c r="BS1110" s="43" t="e">
        <f t="shared" si="357"/>
        <v>#N/A</v>
      </c>
      <c r="BT1110" s="43" t="e">
        <f>IF(BT1109&lt;'Retirement Calculator'!$B$68,BT1109+1,NA())</f>
        <v>#N/A</v>
      </c>
      <c r="BW1110" s="43" t="str">
        <f t="shared" si="358"/>
        <v/>
      </c>
      <c r="BX1110" s="43" t="e">
        <f t="shared" si="359"/>
        <v>#N/A</v>
      </c>
      <c r="BY1110" s="43" t="e">
        <f>IF(BY1109&lt;'Retirement Calculator'!$B$68,BY1109+1,NA())</f>
        <v>#N/A</v>
      </c>
    </row>
    <row r="1111" spans="1:77">
      <c r="A1111" s="44"/>
      <c r="B1111" s="12" t="e">
        <f xml:space="preserve"> IF(ISERROR(F1111),NA(),AI1111)</f>
        <v>#N/A</v>
      </c>
      <c r="C1111" s="71"/>
      <c r="D1111" s="104"/>
      <c r="E1111" s="99"/>
      <c r="F1111" s="102" t="e">
        <f t="shared" si="343"/>
        <v>#N/A</v>
      </c>
      <c r="G1111" s="103" t="str">
        <f>IF(D1111="","",(D1111+G1110)*(1+((1+'Retirement Calculator'!$B$56)^(1/12)-1)))</f>
        <v/>
      </c>
      <c r="H1111" s="55" t="str">
        <f>IF(C1111="","",FV((1+'Retirement Calculator'!$B$56)^(1/12)-1,AI1111,-C1111,,0))</f>
        <v/>
      </c>
      <c r="I1111" s="71"/>
      <c r="J1111" s="99"/>
      <c r="K1111" s="99"/>
      <c r="L1111" s="102" t="e">
        <f t="shared" si="344"/>
        <v>#N/A</v>
      </c>
      <c r="M1111" s="12" t="str">
        <f>IF(I1111="","",FV((1+'Retirement Calculator'!$B$57)^(1/12)-1,AR1111,-I1111,,0))</f>
        <v/>
      </c>
      <c r="N1111" s="12" t="str">
        <f>IF(J1111="","",(J1111+N1110)*(1+((1+'Retirement Calculator'!$B$57)^(1/12)-1)))</f>
        <v/>
      </c>
      <c r="O1111" s="71"/>
      <c r="P1111" s="71"/>
      <c r="Q1111" s="99"/>
      <c r="R1111" s="69" t="e">
        <f t="shared" si="345"/>
        <v>#N/A</v>
      </c>
      <c r="S1111" s="12" t="str">
        <f>IF(O1111="","",FV((1+'Retirement Calculator'!$B$58)^(1/12)-1,BA1111,-O1111,,0))</f>
        <v/>
      </c>
      <c r="T1111" s="43" t="str">
        <f>IF(P1111="","",(P1111+T1110)*(1+((1+'Retirement Calculator'!$B$58)^(1/12)-1)))</f>
        <v/>
      </c>
      <c r="U1111" s="71"/>
      <c r="V1111" s="99"/>
      <c r="W1111" s="108" t="str">
        <f>IF(U1111="","",(U1111+W1110)*(1+((1+'Retirement Calculator'!$C$65)^(1/12)-1)))</f>
        <v/>
      </c>
      <c r="X1111" s="73">
        <f t="shared" si="340"/>
        <v>0</v>
      </c>
      <c r="Y1111" s="83" t="str">
        <f>IF(ISERROR(B1111),"",SUM($X$5:X1111))</f>
        <v/>
      </c>
      <c r="Z1111" s="73">
        <f t="shared" si="341"/>
        <v>0</v>
      </c>
      <c r="AA1111" s="83" t="str">
        <f>IF(ISERROR(B1111),"",IF(Z1111=0,NA(),SUM($Z$5:Z1111)))</f>
        <v/>
      </c>
      <c r="AB1111" s="83">
        <f t="shared" si="342"/>
        <v>0</v>
      </c>
      <c r="AC1111" s="83" t="str">
        <f>IF(ISERROR(B1111),"",IF(AB1111=0,NA(),SUM($AB$5:AB1111)))</f>
        <v/>
      </c>
      <c r="AD1111" s="68" t="str">
        <f>IF(ISERROR(AI1111),"",IF(AG1111=AG1110+1,AD1110*(1+'Retirement Calculator'!$B$6),AD1110))</f>
        <v/>
      </c>
      <c r="AE1111" s="135"/>
      <c r="AF1111" s="83" t="str">
        <f>IF(AE1111="","",NPER((1+'Retirement Calculator'!$B$15)/(1+'Retirement Calculator'!$B$14)-1,-12*AE1111,AA1111,,1))</f>
        <v/>
      </c>
      <c r="AG1111" s="129" t="str">
        <f t="shared" si="346"/>
        <v/>
      </c>
      <c r="AH1111" s="43" t="e">
        <f t="shared" si="347"/>
        <v>#N/A</v>
      </c>
      <c r="AI1111" s="43" t="e">
        <f>IF(AI1110&lt;'Retirement Calculator'!$B$68,AI1110+1,NA())</f>
        <v>#N/A</v>
      </c>
      <c r="AJ1111" s="47" t="str">
        <f>IF(ISERROR(AI1111),"",IF(AG1111=AG1110+1,AJ1110*(1+'Retirement Calculator'!$B$67),AJ1110))</f>
        <v/>
      </c>
      <c r="AK1111" s="43" t="e">
        <f>IF(ISERROR(AJ1111),"",FV((1+'Retirement Calculator'!$B$56)^(1/12)-1,AI1111,-AJ1111,,0))</f>
        <v>#N/A</v>
      </c>
      <c r="AL1111" s="47">
        <f>SUM($AJ$5:AJ1111)</f>
        <v>15743347.467671828</v>
      </c>
      <c r="AN1111" s="43" t="str">
        <f>IF(C1111="","",SUM($C$5:C1111))</f>
        <v/>
      </c>
      <c r="AP1111" s="43" t="str">
        <f t="shared" si="348"/>
        <v/>
      </c>
      <c r="AQ1111" s="43" t="e">
        <f t="shared" si="349"/>
        <v>#N/A</v>
      </c>
      <c r="AR1111" s="43" t="e">
        <f>IF(AR1110&lt;'Retirement Calculator'!$B$68,AR1110+1,NA())</f>
        <v>#N/A</v>
      </c>
      <c r="AS1111" s="45" t="str">
        <f>IF(ISERROR(AR1111),"",IF(AP1111=AP1110+1,AS1110*(1+'Retirement Calculator'!$B$67),AS1110))</f>
        <v/>
      </c>
      <c r="AT1111" s="43" t="e">
        <f>IF(ISERROR(AS1111),"",FV((1+'Retirement Calculator'!$B$57)^(1/12)-1,AR1111,-AS1111,,0))</f>
        <v>#N/A</v>
      </c>
      <c r="AU1111" s="47" t="e">
        <f>SUM($AJ$5:AS1111)</f>
        <v>#N/A</v>
      </c>
      <c r="AW1111" s="43" t="str">
        <f>IF(I1111="","",SUM($I$5:I1111))</f>
        <v/>
      </c>
      <c r="AY1111" s="43" t="str">
        <f t="shared" si="350"/>
        <v/>
      </c>
      <c r="AZ1111" s="43" t="e">
        <f t="shared" si="351"/>
        <v>#N/A</v>
      </c>
      <c r="BA1111" s="43" t="e">
        <f>IF(BA1110&lt;'Retirement Calculator'!$B$68,BA1110+1,NA())</f>
        <v>#N/A</v>
      </c>
      <c r="BB1111" s="45" t="str">
        <f>IF(ISERROR(BA1111),"",IF(AY1111=AY1110+1,BB1110*(1+'Retirement Calculator'!$B$67),BB1110))</f>
        <v/>
      </c>
      <c r="BC1111" s="43" t="e">
        <f>IF(ISERROR(BB1111),"",FV((1+'Retirement Calculator'!$B$58)^(1/12)-1,BA1111,-BB1111,,0))</f>
        <v>#N/A</v>
      </c>
      <c r="BD1111" s="47" t="e">
        <f>SUM($AJ$5:BB1111)</f>
        <v>#N/A</v>
      </c>
      <c r="BF1111" s="43" t="str">
        <f>IF(O1111="","",SUM($O$5:O1111))</f>
        <v/>
      </c>
      <c r="BH1111" s="43" t="str">
        <f t="shared" si="352"/>
        <v/>
      </c>
      <c r="BI1111" s="43" t="e">
        <f t="shared" si="353"/>
        <v>#N/A</v>
      </c>
      <c r="BJ1111" s="43" t="e">
        <f>IF(BJ1110&lt;'Retirement Calculator'!$B$68,BJ1110+1,NA())</f>
        <v>#N/A</v>
      </c>
      <c r="BM1111" s="43" t="str">
        <f t="shared" si="354"/>
        <v/>
      </c>
      <c r="BN1111" s="43" t="e">
        <f t="shared" si="355"/>
        <v>#N/A</v>
      </c>
      <c r="BO1111" s="43" t="e">
        <f>IF(BO1110&lt;'Retirement Calculator'!$B$68,BO1110+1,NA())</f>
        <v>#N/A</v>
      </c>
      <c r="BR1111" s="43" t="str">
        <f t="shared" si="356"/>
        <v/>
      </c>
      <c r="BS1111" s="43" t="e">
        <f t="shared" si="357"/>
        <v>#N/A</v>
      </c>
      <c r="BT1111" s="43" t="e">
        <f>IF(BT1110&lt;'Retirement Calculator'!$B$68,BT1110+1,NA())</f>
        <v>#N/A</v>
      </c>
      <c r="BW1111" s="43" t="str">
        <f t="shared" si="358"/>
        <v/>
      </c>
      <c r="BX1111" s="43" t="e">
        <f t="shared" si="359"/>
        <v>#N/A</v>
      </c>
      <c r="BY1111" s="43" t="e">
        <f>IF(BY1110&lt;'Retirement Calculator'!$B$68,BY1110+1,NA())</f>
        <v>#N/A</v>
      </c>
    </row>
    <row r="1112" spans="1:77">
      <c r="A1112" s="44"/>
      <c r="B1112" s="12" t="e">
        <f xml:space="preserve"> IF(ISERROR(F1112),NA(),AI1112)</f>
        <v>#N/A</v>
      </c>
      <c r="C1112" s="71"/>
      <c r="D1112" s="104"/>
      <c r="E1112" s="99"/>
      <c r="F1112" s="102" t="e">
        <f t="shared" si="343"/>
        <v>#N/A</v>
      </c>
      <c r="G1112" s="103" t="str">
        <f>IF(D1112="","",(D1112+G1111)*(1+((1+'Retirement Calculator'!$B$56)^(1/12)-1)))</f>
        <v/>
      </c>
      <c r="H1112" s="55" t="str">
        <f>IF(C1112="","",FV((1+'Retirement Calculator'!$B$56)^(1/12)-1,AI1112,-C1112,,0))</f>
        <v/>
      </c>
      <c r="I1112" s="71"/>
      <c r="J1112" s="99"/>
      <c r="K1112" s="99"/>
      <c r="L1112" s="102" t="e">
        <f t="shared" si="344"/>
        <v>#N/A</v>
      </c>
      <c r="M1112" s="12" t="str">
        <f>IF(I1112="","",FV((1+'Retirement Calculator'!$B$57)^(1/12)-1,AR1112,-I1112,,0))</f>
        <v/>
      </c>
      <c r="N1112" s="12" t="str">
        <f>IF(J1112="","",(J1112+N1111)*(1+((1+'Retirement Calculator'!$B$57)^(1/12)-1)))</f>
        <v/>
      </c>
      <c r="O1112" s="71"/>
      <c r="P1112" s="71"/>
      <c r="Q1112" s="99"/>
      <c r="R1112" s="69" t="e">
        <f t="shared" si="345"/>
        <v>#N/A</v>
      </c>
      <c r="S1112" s="12" t="str">
        <f>IF(O1112="","",FV((1+'Retirement Calculator'!$B$58)^(1/12)-1,BA1112,-O1112,,0))</f>
        <v/>
      </c>
      <c r="T1112" s="43" t="str">
        <f>IF(P1112="","",(P1112+T1111)*(1+((1+'Retirement Calculator'!$B$58)^(1/12)-1)))</f>
        <v/>
      </c>
      <c r="U1112" s="71"/>
      <c r="V1112" s="99"/>
      <c r="W1112" s="108" t="str">
        <f>IF(U1112="","",(U1112+W1111)*(1+((1+'Retirement Calculator'!$C$65)^(1/12)-1)))</f>
        <v/>
      </c>
      <c r="X1112" s="73">
        <f t="shared" si="340"/>
        <v>0</v>
      </c>
      <c r="Y1112" s="83" t="str">
        <f>IF(ISERROR(B1112),"",SUM($X$5:X1112))</f>
        <v/>
      </c>
      <c r="Z1112" s="73">
        <f t="shared" si="341"/>
        <v>0</v>
      </c>
      <c r="AA1112" s="83" t="str">
        <f>IF(ISERROR(B1112),"",IF(Z1112=0,NA(),SUM($Z$5:Z1112)))</f>
        <v/>
      </c>
      <c r="AB1112" s="83">
        <f t="shared" si="342"/>
        <v>0</v>
      </c>
      <c r="AC1112" s="83" t="str">
        <f>IF(ISERROR(B1112),"",IF(AB1112=0,NA(),SUM($AB$5:AB1112)))</f>
        <v/>
      </c>
      <c r="AD1112" s="68" t="str">
        <f>IF(ISERROR(AI1112),"",IF(AG1112=AG1111+1,AD1111*(1+'Retirement Calculator'!$B$6),AD1111))</f>
        <v/>
      </c>
      <c r="AE1112" s="135"/>
      <c r="AF1112" s="83" t="str">
        <f>IF(AE1112="","",NPER((1+'Retirement Calculator'!$B$15)/(1+'Retirement Calculator'!$B$14)-1,-12*AE1112,AA1112,,1))</f>
        <v/>
      </c>
      <c r="AG1112" s="129" t="str">
        <f t="shared" si="346"/>
        <v/>
      </c>
      <c r="AH1112" s="43" t="e">
        <f t="shared" si="347"/>
        <v>#N/A</v>
      </c>
      <c r="AI1112" s="43" t="e">
        <f>IF(AI1111&lt;'Retirement Calculator'!$B$68,AI1111+1,NA())</f>
        <v>#N/A</v>
      </c>
      <c r="AJ1112" s="47" t="str">
        <f>IF(ISERROR(AI1112),"",IF(AG1112=AG1111+1,AJ1111*(1+'Retirement Calculator'!$B$67),AJ1111))</f>
        <v/>
      </c>
      <c r="AK1112" s="43" t="e">
        <f>IF(ISERROR(AJ1112),"",FV((1+'Retirement Calculator'!$B$56)^(1/12)-1,AI1112,-AJ1112,,0))</f>
        <v>#N/A</v>
      </c>
      <c r="AL1112" s="47">
        <f>SUM($AJ$5:AJ1112)</f>
        <v>15743347.467671828</v>
      </c>
      <c r="AN1112" s="43" t="str">
        <f>IF(C1112="","",SUM($C$5:C1112))</f>
        <v/>
      </c>
      <c r="AP1112" s="43" t="str">
        <f t="shared" si="348"/>
        <v/>
      </c>
      <c r="AQ1112" s="43" t="e">
        <f t="shared" si="349"/>
        <v>#N/A</v>
      </c>
      <c r="AR1112" s="43" t="e">
        <f>IF(AR1111&lt;'Retirement Calculator'!$B$68,AR1111+1,NA())</f>
        <v>#N/A</v>
      </c>
      <c r="AS1112" s="45" t="str">
        <f>IF(ISERROR(AR1112),"",IF(AP1112=AP1111+1,AS1111*(1+'Retirement Calculator'!$B$67),AS1111))</f>
        <v/>
      </c>
      <c r="AT1112" s="43" t="e">
        <f>IF(ISERROR(AS1112),"",FV((1+'Retirement Calculator'!$B$57)^(1/12)-1,AR1112,-AS1112,,0))</f>
        <v>#N/A</v>
      </c>
      <c r="AU1112" s="47" t="e">
        <f>SUM($AJ$5:AS1112)</f>
        <v>#N/A</v>
      </c>
      <c r="AW1112" s="43" t="str">
        <f>IF(I1112="","",SUM($I$5:I1112))</f>
        <v/>
      </c>
      <c r="AY1112" s="43" t="str">
        <f t="shared" si="350"/>
        <v/>
      </c>
      <c r="AZ1112" s="43" t="e">
        <f t="shared" si="351"/>
        <v>#N/A</v>
      </c>
      <c r="BA1112" s="43" t="e">
        <f>IF(BA1111&lt;'Retirement Calculator'!$B$68,BA1111+1,NA())</f>
        <v>#N/A</v>
      </c>
      <c r="BB1112" s="45" t="str">
        <f>IF(ISERROR(BA1112),"",IF(AY1112=AY1111+1,BB1111*(1+'Retirement Calculator'!$B$67),BB1111))</f>
        <v/>
      </c>
      <c r="BC1112" s="43" t="e">
        <f>IF(ISERROR(BB1112),"",FV((1+'Retirement Calculator'!$B$58)^(1/12)-1,BA1112,-BB1112,,0))</f>
        <v>#N/A</v>
      </c>
      <c r="BD1112" s="47" t="e">
        <f>SUM($AJ$5:BB1112)</f>
        <v>#N/A</v>
      </c>
      <c r="BF1112" s="43" t="str">
        <f>IF(O1112="","",SUM($O$5:O1112))</f>
        <v/>
      </c>
      <c r="BH1112" s="43" t="str">
        <f t="shared" si="352"/>
        <v/>
      </c>
      <c r="BI1112" s="43" t="e">
        <f t="shared" si="353"/>
        <v>#N/A</v>
      </c>
      <c r="BJ1112" s="43" t="e">
        <f>IF(BJ1111&lt;'Retirement Calculator'!$B$68,BJ1111+1,NA())</f>
        <v>#N/A</v>
      </c>
      <c r="BM1112" s="43" t="str">
        <f t="shared" si="354"/>
        <v/>
      </c>
      <c r="BN1112" s="43" t="e">
        <f t="shared" si="355"/>
        <v>#N/A</v>
      </c>
      <c r="BO1112" s="43" t="e">
        <f>IF(BO1111&lt;'Retirement Calculator'!$B$68,BO1111+1,NA())</f>
        <v>#N/A</v>
      </c>
      <c r="BR1112" s="43" t="str">
        <f t="shared" si="356"/>
        <v/>
      </c>
      <c r="BS1112" s="43" t="e">
        <f t="shared" si="357"/>
        <v>#N/A</v>
      </c>
      <c r="BT1112" s="43" t="e">
        <f>IF(BT1111&lt;'Retirement Calculator'!$B$68,BT1111+1,NA())</f>
        <v>#N/A</v>
      </c>
      <c r="BW1112" s="43" t="str">
        <f t="shared" si="358"/>
        <v/>
      </c>
      <c r="BX1112" s="43" t="e">
        <f t="shared" si="359"/>
        <v>#N/A</v>
      </c>
      <c r="BY1112" s="43" t="e">
        <f>IF(BY1111&lt;'Retirement Calculator'!$B$68,BY1111+1,NA())</f>
        <v>#N/A</v>
      </c>
    </row>
    <row r="1113" spans="1:77">
      <c r="A1113" s="44"/>
      <c r="B1113" s="12" t="e">
        <f xml:space="preserve"> IF(ISERROR(F1113),NA(),AI1113)</f>
        <v>#N/A</v>
      </c>
      <c r="C1113" s="71"/>
      <c r="D1113" s="104"/>
      <c r="E1113" s="99"/>
      <c r="F1113" s="102" t="e">
        <f t="shared" si="343"/>
        <v>#N/A</v>
      </c>
      <c r="G1113" s="103" t="str">
        <f>IF(D1113="","",(D1113+G1112)*(1+((1+'Retirement Calculator'!$B$56)^(1/12)-1)))</f>
        <v/>
      </c>
      <c r="H1113" s="55" t="str">
        <f>IF(C1113="","",FV((1+'Retirement Calculator'!$B$56)^(1/12)-1,AI1113,-C1113,,0))</f>
        <v/>
      </c>
      <c r="I1113" s="71"/>
      <c r="J1113" s="99"/>
      <c r="K1113" s="99"/>
      <c r="L1113" s="102" t="e">
        <f t="shared" si="344"/>
        <v>#N/A</v>
      </c>
      <c r="M1113" s="12" t="str">
        <f>IF(I1113="","",FV((1+'Retirement Calculator'!$B$57)^(1/12)-1,AR1113,-I1113,,0))</f>
        <v/>
      </c>
      <c r="N1113" s="12" t="str">
        <f>IF(J1113="","",(J1113+N1112)*(1+((1+'Retirement Calculator'!$B$57)^(1/12)-1)))</f>
        <v/>
      </c>
      <c r="O1113" s="71"/>
      <c r="P1113" s="71"/>
      <c r="Q1113" s="99"/>
      <c r="R1113" s="69" t="e">
        <f t="shared" si="345"/>
        <v>#N/A</v>
      </c>
      <c r="S1113" s="12" t="str">
        <f>IF(O1113="","",FV((1+'Retirement Calculator'!$B$58)^(1/12)-1,BA1113,-O1113,,0))</f>
        <v/>
      </c>
      <c r="T1113" s="43" t="str">
        <f>IF(P1113="","",(P1113+T1112)*(1+((1+'Retirement Calculator'!$B$58)^(1/12)-1)))</f>
        <v/>
      </c>
      <c r="U1113" s="71"/>
      <c r="V1113" s="99"/>
      <c r="W1113" s="108" t="str">
        <f>IF(U1113="","",(U1113+W1112)*(1+((1+'Retirement Calculator'!$C$65)^(1/12)-1)))</f>
        <v/>
      </c>
      <c r="X1113" s="73">
        <f t="shared" si="340"/>
        <v>0</v>
      </c>
      <c r="Y1113" s="83" t="str">
        <f>IF(ISERROR(B1113),"",SUM($X$5:X1113))</f>
        <v/>
      </c>
      <c r="Z1113" s="73">
        <f t="shared" si="341"/>
        <v>0</v>
      </c>
      <c r="AA1113" s="83" t="str">
        <f>IF(ISERROR(B1113),"",IF(Z1113=0,NA(),SUM($Z$5:Z1113)))</f>
        <v/>
      </c>
      <c r="AB1113" s="83">
        <f t="shared" si="342"/>
        <v>0</v>
      </c>
      <c r="AC1113" s="83" t="str">
        <f>IF(ISERROR(B1113),"",IF(AB1113=0,NA(),SUM($AB$5:AB1113)))</f>
        <v/>
      </c>
      <c r="AD1113" s="68" t="str">
        <f>IF(ISERROR(AI1113),"",IF(AG1113=AG1112+1,AD1112*(1+'Retirement Calculator'!$B$6),AD1112))</f>
        <v/>
      </c>
      <c r="AE1113" s="135"/>
      <c r="AF1113" s="83" t="str">
        <f>IF(AE1113="","",NPER((1+'Retirement Calculator'!$B$15)/(1+'Retirement Calculator'!$B$14)-1,-12*AE1113,AA1113,,1))</f>
        <v/>
      </c>
      <c r="AG1113" s="129" t="str">
        <f t="shared" si="346"/>
        <v/>
      </c>
      <c r="AH1113" s="43" t="e">
        <f t="shared" si="347"/>
        <v>#N/A</v>
      </c>
      <c r="AI1113" s="43" t="e">
        <f>IF(AI1112&lt;'Retirement Calculator'!$B$68,AI1112+1,NA())</f>
        <v>#N/A</v>
      </c>
      <c r="AJ1113" s="47" t="str">
        <f>IF(ISERROR(AI1113),"",IF(AG1113=AG1112+1,AJ1112*(1+'Retirement Calculator'!$B$67),AJ1112))</f>
        <v/>
      </c>
      <c r="AK1113" s="43" t="e">
        <f>IF(ISERROR(AJ1113),"",FV((1+'Retirement Calculator'!$B$56)^(1/12)-1,AI1113,-AJ1113,,0))</f>
        <v>#N/A</v>
      </c>
      <c r="AL1113" s="47">
        <f>SUM($AJ$5:AJ1113)</f>
        <v>15743347.467671828</v>
      </c>
      <c r="AN1113" s="43" t="str">
        <f>IF(C1113="","",SUM($C$5:C1113))</f>
        <v/>
      </c>
      <c r="AP1113" s="43" t="str">
        <f t="shared" si="348"/>
        <v/>
      </c>
      <c r="AQ1113" s="43" t="e">
        <f t="shared" si="349"/>
        <v>#N/A</v>
      </c>
      <c r="AR1113" s="43" t="e">
        <f>IF(AR1112&lt;'Retirement Calculator'!$B$68,AR1112+1,NA())</f>
        <v>#N/A</v>
      </c>
      <c r="AS1113" s="45" t="str">
        <f>IF(ISERROR(AR1113),"",IF(AP1113=AP1112+1,AS1112*(1+'Retirement Calculator'!$B$67),AS1112))</f>
        <v/>
      </c>
      <c r="AT1113" s="43" t="e">
        <f>IF(ISERROR(AS1113),"",FV((1+'Retirement Calculator'!$B$57)^(1/12)-1,AR1113,-AS1113,,0))</f>
        <v>#N/A</v>
      </c>
      <c r="AU1113" s="47" t="e">
        <f>SUM($AJ$5:AS1113)</f>
        <v>#N/A</v>
      </c>
      <c r="AW1113" s="43" t="str">
        <f>IF(I1113="","",SUM($I$5:I1113))</f>
        <v/>
      </c>
      <c r="AY1113" s="43" t="str">
        <f t="shared" si="350"/>
        <v/>
      </c>
      <c r="AZ1113" s="43" t="e">
        <f t="shared" si="351"/>
        <v>#N/A</v>
      </c>
      <c r="BA1113" s="43" t="e">
        <f>IF(BA1112&lt;'Retirement Calculator'!$B$68,BA1112+1,NA())</f>
        <v>#N/A</v>
      </c>
      <c r="BB1113" s="45" t="str">
        <f>IF(ISERROR(BA1113),"",IF(AY1113=AY1112+1,BB1112*(1+'Retirement Calculator'!$B$67),BB1112))</f>
        <v/>
      </c>
      <c r="BC1113" s="43" t="e">
        <f>IF(ISERROR(BB1113),"",FV((1+'Retirement Calculator'!$B$58)^(1/12)-1,BA1113,-BB1113,,0))</f>
        <v>#N/A</v>
      </c>
      <c r="BD1113" s="47" t="e">
        <f>SUM($AJ$5:BB1113)</f>
        <v>#N/A</v>
      </c>
      <c r="BF1113" s="43" t="str">
        <f>IF(O1113="","",SUM($O$5:O1113))</f>
        <v/>
      </c>
      <c r="BH1113" s="43" t="str">
        <f t="shared" si="352"/>
        <v/>
      </c>
      <c r="BI1113" s="43" t="e">
        <f t="shared" si="353"/>
        <v>#N/A</v>
      </c>
      <c r="BJ1113" s="43" t="e">
        <f>IF(BJ1112&lt;'Retirement Calculator'!$B$68,BJ1112+1,NA())</f>
        <v>#N/A</v>
      </c>
      <c r="BM1113" s="43" t="str">
        <f t="shared" si="354"/>
        <v/>
      </c>
      <c r="BN1113" s="43" t="e">
        <f t="shared" si="355"/>
        <v>#N/A</v>
      </c>
      <c r="BO1113" s="43" t="e">
        <f>IF(BO1112&lt;'Retirement Calculator'!$B$68,BO1112+1,NA())</f>
        <v>#N/A</v>
      </c>
      <c r="BR1113" s="43" t="str">
        <f t="shared" si="356"/>
        <v/>
      </c>
      <c r="BS1113" s="43" t="e">
        <f t="shared" si="357"/>
        <v>#N/A</v>
      </c>
      <c r="BT1113" s="43" t="e">
        <f>IF(BT1112&lt;'Retirement Calculator'!$B$68,BT1112+1,NA())</f>
        <v>#N/A</v>
      </c>
      <c r="BW1113" s="43" t="str">
        <f t="shared" si="358"/>
        <v/>
      </c>
      <c r="BX1113" s="43" t="e">
        <f t="shared" si="359"/>
        <v>#N/A</v>
      </c>
      <c r="BY1113" s="43" t="e">
        <f>IF(BY1112&lt;'Retirement Calculator'!$B$68,BY1112+1,NA())</f>
        <v>#N/A</v>
      </c>
    </row>
    <row r="1114" spans="1:77">
      <c r="A1114" s="44"/>
      <c r="B1114" s="12" t="e">
        <f xml:space="preserve"> IF(ISERROR(F1114),NA(),AI1114)</f>
        <v>#N/A</v>
      </c>
      <c r="C1114" s="71"/>
      <c r="D1114" s="104"/>
      <c r="E1114" s="99"/>
      <c r="F1114" s="102" t="e">
        <f t="shared" si="343"/>
        <v>#N/A</v>
      </c>
      <c r="G1114" s="103" t="str">
        <f>IF(D1114="","",(D1114+G1113)*(1+((1+'Retirement Calculator'!$B$56)^(1/12)-1)))</f>
        <v/>
      </c>
      <c r="H1114" s="55" t="str">
        <f>IF(C1114="","",FV((1+'Retirement Calculator'!$B$56)^(1/12)-1,AI1114,-C1114,,0))</f>
        <v/>
      </c>
      <c r="I1114" s="71"/>
      <c r="J1114" s="99"/>
      <c r="K1114" s="99"/>
      <c r="L1114" s="102" t="e">
        <f t="shared" si="344"/>
        <v>#N/A</v>
      </c>
      <c r="M1114" s="12" t="str">
        <f>IF(I1114="","",FV((1+'Retirement Calculator'!$B$57)^(1/12)-1,AR1114,-I1114,,0))</f>
        <v/>
      </c>
      <c r="N1114" s="12" t="str">
        <f>IF(J1114="","",(J1114+N1113)*(1+((1+'Retirement Calculator'!$B$57)^(1/12)-1)))</f>
        <v/>
      </c>
      <c r="O1114" s="71"/>
      <c r="P1114" s="71"/>
      <c r="Q1114" s="99"/>
      <c r="R1114" s="69" t="e">
        <f t="shared" si="345"/>
        <v>#N/A</v>
      </c>
      <c r="S1114" s="12" t="str">
        <f>IF(O1114="","",FV((1+'Retirement Calculator'!$B$58)^(1/12)-1,BA1114,-O1114,,0))</f>
        <v/>
      </c>
      <c r="T1114" s="43" t="str">
        <f>IF(P1114="","",(P1114+T1113)*(1+((1+'Retirement Calculator'!$B$58)^(1/12)-1)))</f>
        <v/>
      </c>
      <c r="U1114" s="71"/>
      <c r="V1114" s="99"/>
      <c r="W1114" s="108" t="str">
        <f>IF(U1114="","",(U1114+W1113)*(1+((1+'Retirement Calculator'!$C$65)^(1/12)-1)))</f>
        <v/>
      </c>
      <c r="X1114" s="73">
        <f t="shared" si="340"/>
        <v>0</v>
      </c>
      <c r="Y1114" s="83" t="str">
        <f>IF(ISERROR(B1114),"",SUM($X$5:X1114))</f>
        <v/>
      </c>
      <c r="Z1114" s="73">
        <f t="shared" si="341"/>
        <v>0</v>
      </c>
      <c r="AA1114" s="83" t="str">
        <f>IF(ISERROR(B1114),"",IF(Z1114=0,NA(),SUM($Z$5:Z1114)))</f>
        <v/>
      </c>
      <c r="AB1114" s="83">
        <f t="shared" si="342"/>
        <v>0</v>
      </c>
      <c r="AC1114" s="83" t="str">
        <f>IF(ISERROR(B1114),"",IF(AB1114=0,NA(),SUM($AB$5:AB1114)))</f>
        <v/>
      </c>
      <c r="AD1114" s="68" t="str">
        <f>IF(ISERROR(AI1114),"",IF(AG1114=AG1113+1,AD1113*(1+'Retirement Calculator'!$B$6),AD1113))</f>
        <v/>
      </c>
      <c r="AE1114" s="135"/>
      <c r="AF1114" s="83" t="str">
        <f>IF(AE1114="","",NPER((1+'Retirement Calculator'!$B$15)/(1+'Retirement Calculator'!$B$14)-1,-12*AE1114,AA1114,,1))</f>
        <v/>
      </c>
      <c r="AG1114" s="129" t="str">
        <f t="shared" si="346"/>
        <v/>
      </c>
      <c r="AH1114" s="43" t="e">
        <f t="shared" si="347"/>
        <v>#N/A</v>
      </c>
      <c r="AI1114" s="43" t="e">
        <f>IF(AI1113&lt;'Retirement Calculator'!$B$68,AI1113+1,NA())</f>
        <v>#N/A</v>
      </c>
      <c r="AJ1114" s="47" t="str">
        <f>IF(ISERROR(AI1114),"",IF(AG1114=AG1113+1,AJ1113*(1+'Retirement Calculator'!$B$67),AJ1113))</f>
        <v/>
      </c>
      <c r="AK1114" s="43" t="e">
        <f>IF(ISERROR(AJ1114),"",FV((1+'Retirement Calculator'!$B$56)^(1/12)-1,AI1114,-AJ1114,,0))</f>
        <v>#N/A</v>
      </c>
      <c r="AL1114" s="47">
        <f>SUM($AJ$5:AJ1114)</f>
        <v>15743347.467671828</v>
      </c>
      <c r="AN1114" s="43" t="str">
        <f>IF(C1114="","",SUM($C$5:C1114))</f>
        <v/>
      </c>
      <c r="AP1114" s="43" t="str">
        <f t="shared" si="348"/>
        <v/>
      </c>
      <c r="AQ1114" s="43" t="e">
        <f t="shared" si="349"/>
        <v>#N/A</v>
      </c>
      <c r="AR1114" s="43" t="e">
        <f>IF(AR1113&lt;'Retirement Calculator'!$B$68,AR1113+1,NA())</f>
        <v>#N/A</v>
      </c>
      <c r="AS1114" s="45" t="str">
        <f>IF(ISERROR(AR1114),"",IF(AP1114=AP1113+1,AS1113*(1+'Retirement Calculator'!$B$67),AS1113))</f>
        <v/>
      </c>
      <c r="AT1114" s="43" t="e">
        <f>IF(ISERROR(AS1114),"",FV((1+'Retirement Calculator'!$B$57)^(1/12)-1,AR1114,-AS1114,,0))</f>
        <v>#N/A</v>
      </c>
      <c r="AU1114" s="47" t="e">
        <f>SUM($AJ$5:AS1114)</f>
        <v>#N/A</v>
      </c>
      <c r="AW1114" s="43" t="str">
        <f>IF(I1114="","",SUM($I$5:I1114))</f>
        <v/>
      </c>
      <c r="AY1114" s="43" t="str">
        <f t="shared" si="350"/>
        <v/>
      </c>
      <c r="AZ1114" s="43" t="e">
        <f t="shared" si="351"/>
        <v>#N/A</v>
      </c>
      <c r="BA1114" s="43" t="e">
        <f>IF(BA1113&lt;'Retirement Calculator'!$B$68,BA1113+1,NA())</f>
        <v>#N/A</v>
      </c>
      <c r="BB1114" s="45" t="str">
        <f>IF(ISERROR(BA1114),"",IF(AY1114=AY1113+1,BB1113*(1+'Retirement Calculator'!$B$67),BB1113))</f>
        <v/>
      </c>
      <c r="BC1114" s="43" t="e">
        <f>IF(ISERROR(BB1114),"",FV((1+'Retirement Calculator'!$B$58)^(1/12)-1,BA1114,-BB1114,,0))</f>
        <v>#N/A</v>
      </c>
      <c r="BD1114" s="47" t="e">
        <f>SUM($AJ$5:BB1114)</f>
        <v>#N/A</v>
      </c>
      <c r="BF1114" s="43" t="str">
        <f>IF(O1114="","",SUM($O$5:O1114))</f>
        <v/>
      </c>
      <c r="BH1114" s="43" t="str">
        <f t="shared" si="352"/>
        <v/>
      </c>
      <c r="BI1114" s="43" t="e">
        <f t="shared" si="353"/>
        <v>#N/A</v>
      </c>
      <c r="BJ1114" s="43" t="e">
        <f>IF(BJ1113&lt;'Retirement Calculator'!$B$68,BJ1113+1,NA())</f>
        <v>#N/A</v>
      </c>
      <c r="BM1114" s="43" t="str">
        <f t="shared" si="354"/>
        <v/>
      </c>
      <c r="BN1114" s="43" t="e">
        <f t="shared" si="355"/>
        <v>#N/A</v>
      </c>
      <c r="BO1114" s="43" t="e">
        <f>IF(BO1113&lt;'Retirement Calculator'!$B$68,BO1113+1,NA())</f>
        <v>#N/A</v>
      </c>
      <c r="BR1114" s="43" t="str">
        <f t="shared" si="356"/>
        <v/>
      </c>
      <c r="BS1114" s="43" t="e">
        <f t="shared" si="357"/>
        <v>#N/A</v>
      </c>
      <c r="BT1114" s="43" t="e">
        <f>IF(BT1113&lt;'Retirement Calculator'!$B$68,BT1113+1,NA())</f>
        <v>#N/A</v>
      </c>
      <c r="BW1114" s="43" t="str">
        <f t="shared" si="358"/>
        <v/>
      </c>
      <c r="BX1114" s="43" t="e">
        <f t="shared" si="359"/>
        <v>#N/A</v>
      </c>
      <c r="BY1114" s="43" t="e">
        <f>IF(BY1113&lt;'Retirement Calculator'!$B$68,BY1113+1,NA())</f>
        <v>#N/A</v>
      </c>
    </row>
    <row r="1115" spans="1:77">
      <c r="A1115" s="44"/>
      <c r="B1115" s="12" t="e">
        <f xml:space="preserve"> IF(ISERROR(F1115),NA(),AI1115)</f>
        <v>#N/A</v>
      </c>
      <c r="C1115" s="71"/>
      <c r="D1115" s="104"/>
      <c r="E1115" s="99"/>
      <c r="F1115" s="102" t="e">
        <f t="shared" si="343"/>
        <v>#N/A</v>
      </c>
      <c r="G1115" s="103" t="str">
        <f>IF(D1115="","",(D1115+G1114)*(1+((1+'Retirement Calculator'!$B$56)^(1/12)-1)))</f>
        <v/>
      </c>
      <c r="H1115" s="55" t="str">
        <f>IF(C1115="","",FV((1+'Retirement Calculator'!$B$56)^(1/12)-1,AI1115,-C1115,,0))</f>
        <v/>
      </c>
      <c r="I1115" s="71"/>
      <c r="J1115" s="99"/>
      <c r="K1115" s="99"/>
      <c r="L1115" s="102" t="e">
        <f t="shared" si="344"/>
        <v>#N/A</v>
      </c>
      <c r="M1115" s="12" t="str">
        <f>IF(I1115="","",FV((1+'Retirement Calculator'!$B$57)^(1/12)-1,AR1115,-I1115,,0))</f>
        <v/>
      </c>
      <c r="N1115" s="12" t="str">
        <f>IF(J1115="","",(J1115+N1114)*(1+((1+'Retirement Calculator'!$B$57)^(1/12)-1)))</f>
        <v/>
      </c>
      <c r="O1115" s="71"/>
      <c r="P1115" s="71"/>
      <c r="Q1115" s="99"/>
      <c r="R1115" s="69" t="e">
        <f t="shared" si="345"/>
        <v>#N/A</v>
      </c>
      <c r="S1115" s="12" t="str">
        <f>IF(O1115="","",FV((1+'Retirement Calculator'!$B$58)^(1/12)-1,BA1115,-O1115,,0))</f>
        <v/>
      </c>
      <c r="T1115" s="43" t="str">
        <f>IF(P1115="","",(P1115+T1114)*(1+((1+'Retirement Calculator'!$B$58)^(1/12)-1)))</f>
        <v/>
      </c>
      <c r="U1115" s="71"/>
      <c r="V1115" s="99"/>
      <c r="W1115" s="108" t="str">
        <f>IF(U1115="","",(U1115+W1114)*(1+((1+'Retirement Calculator'!$C$65)^(1/12)-1)))</f>
        <v/>
      </c>
      <c r="X1115" s="73">
        <f t="shared" si="340"/>
        <v>0</v>
      </c>
      <c r="Y1115" s="83" t="str">
        <f>IF(ISERROR(B1115),"",SUM($X$5:X1115))</f>
        <v/>
      </c>
      <c r="Z1115" s="73">
        <f t="shared" si="341"/>
        <v>0</v>
      </c>
      <c r="AA1115" s="83" t="str">
        <f>IF(ISERROR(B1115),"",IF(Z1115=0,NA(),SUM($Z$5:Z1115)))</f>
        <v/>
      </c>
      <c r="AB1115" s="83">
        <f t="shared" si="342"/>
        <v>0</v>
      </c>
      <c r="AC1115" s="83" t="str">
        <f>IF(ISERROR(B1115),"",IF(AB1115=0,NA(),SUM($AB$5:AB1115)))</f>
        <v/>
      </c>
      <c r="AD1115" s="68" t="str">
        <f>IF(ISERROR(AI1115),"",IF(AG1115=AG1114+1,AD1114*(1+'Retirement Calculator'!$B$6),AD1114))</f>
        <v/>
      </c>
      <c r="AE1115" s="135"/>
      <c r="AF1115" s="83" t="str">
        <f>IF(AE1115="","",NPER((1+'Retirement Calculator'!$B$15)/(1+'Retirement Calculator'!$B$14)-1,-12*AE1115,AA1115,,1))</f>
        <v/>
      </c>
      <c r="AG1115" s="129" t="str">
        <f t="shared" si="346"/>
        <v/>
      </c>
      <c r="AH1115" s="43" t="e">
        <f t="shared" si="347"/>
        <v>#N/A</v>
      </c>
      <c r="AI1115" s="43" t="e">
        <f>IF(AI1114&lt;'Retirement Calculator'!$B$68,AI1114+1,NA())</f>
        <v>#N/A</v>
      </c>
      <c r="AJ1115" s="47" t="str">
        <f>IF(ISERROR(AI1115),"",IF(AG1115=AG1114+1,AJ1114*(1+'Retirement Calculator'!$B$67),AJ1114))</f>
        <v/>
      </c>
      <c r="AK1115" s="43" t="e">
        <f>IF(ISERROR(AJ1115),"",FV((1+'Retirement Calculator'!$B$56)^(1/12)-1,AI1115,-AJ1115,,0))</f>
        <v>#N/A</v>
      </c>
      <c r="AL1115" s="47">
        <f>SUM($AJ$5:AJ1115)</f>
        <v>15743347.467671828</v>
      </c>
      <c r="AN1115" s="43" t="str">
        <f>IF(C1115="","",SUM($C$5:C1115))</f>
        <v/>
      </c>
      <c r="AP1115" s="43" t="str">
        <f t="shared" si="348"/>
        <v/>
      </c>
      <c r="AQ1115" s="43" t="e">
        <f t="shared" si="349"/>
        <v>#N/A</v>
      </c>
      <c r="AR1115" s="43" t="e">
        <f>IF(AR1114&lt;'Retirement Calculator'!$B$68,AR1114+1,NA())</f>
        <v>#N/A</v>
      </c>
      <c r="AS1115" s="45" t="str">
        <f>IF(ISERROR(AR1115),"",IF(AP1115=AP1114+1,AS1114*(1+'Retirement Calculator'!$B$67),AS1114))</f>
        <v/>
      </c>
      <c r="AT1115" s="43" t="e">
        <f>IF(ISERROR(AS1115),"",FV((1+'Retirement Calculator'!$B$57)^(1/12)-1,AR1115,-AS1115,,0))</f>
        <v>#N/A</v>
      </c>
      <c r="AU1115" s="47" t="e">
        <f>SUM($AJ$5:AS1115)</f>
        <v>#N/A</v>
      </c>
      <c r="AW1115" s="43" t="str">
        <f>IF(I1115="","",SUM($I$5:I1115))</f>
        <v/>
      </c>
      <c r="AY1115" s="43" t="str">
        <f t="shared" si="350"/>
        <v/>
      </c>
      <c r="AZ1115" s="43" t="e">
        <f t="shared" si="351"/>
        <v>#N/A</v>
      </c>
      <c r="BA1115" s="43" t="e">
        <f>IF(BA1114&lt;'Retirement Calculator'!$B$68,BA1114+1,NA())</f>
        <v>#N/A</v>
      </c>
      <c r="BB1115" s="45" t="str">
        <f>IF(ISERROR(BA1115),"",IF(AY1115=AY1114+1,BB1114*(1+'Retirement Calculator'!$B$67),BB1114))</f>
        <v/>
      </c>
      <c r="BC1115" s="43" t="e">
        <f>IF(ISERROR(BB1115),"",FV((1+'Retirement Calculator'!$B$58)^(1/12)-1,BA1115,-BB1115,,0))</f>
        <v>#N/A</v>
      </c>
      <c r="BD1115" s="47" t="e">
        <f>SUM($AJ$5:BB1115)</f>
        <v>#N/A</v>
      </c>
      <c r="BF1115" s="43" t="str">
        <f>IF(O1115="","",SUM($O$5:O1115))</f>
        <v/>
      </c>
      <c r="BH1115" s="43" t="str">
        <f t="shared" si="352"/>
        <v/>
      </c>
      <c r="BI1115" s="43" t="e">
        <f t="shared" si="353"/>
        <v>#N/A</v>
      </c>
      <c r="BJ1115" s="43" t="e">
        <f>IF(BJ1114&lt;'Retirement Calculator'!$B$68,BJ1114+1,NA())</f>
        <v>#N/A</v>
      </c>
      <c r="BM1115" s="43" t="str">
        <f t="shared" si="354"/>
        <v/>
      </c>
      <c r="BN1115" s="43" t="e">
        <f t="shared" si="355"/>
        <v>#N/A</v>
      </c>
      <c r="BO1115" s="43" t="e">
        <f>IF(BO1114&lt;'Retirement Calculator'!$B$68,BO1114+1,NA())</f>
        <v>#N/A</v>
      </c>
      <c r="BR1115" s="43" t="str">
        <f t="shared" si="356"/>
        <v/>
      </c>
      <c r="BS1115" s="43" t="e">
        <f t="shared" si="357"/>
        <v>#N/A</v>
      </c>
      <c r="BT1115" s="43" t="e">
        <f>IF(BT1114&lt;'Retirement Calculator'!$B$68,BT1114+1,NA())</f>
        <v>#N/A</v>
      </c>
      <c r="BW1115" s="43" t="str">
        <f t="shared" si="358"/>
        <v/>
      </c>
      <c r="BX1115" s="43" t="e">
        <f t="shared" si="359"/>
        <v>#N/A</v>
      </c>
      <c r="BY1115" s="43" t="e">
        <f>IF(BY1114&lt;'Retirement Calculator'!$B$68,BY1114+1,NA())</f>
        <v>#N/A</v>
      </c>
    </row>
    <row r="1116" spans="1:77">
      <c r="A1116" s="44"/>
      <c r="B1116" s="12" t="e">
        <f xml:space="preserve"> IF(ISERROR(F1116),NA(),AI1116)</f>
        <v>#N/A</v>
      </c>
      <c r="C1116" s="71"/>
      <c r="D1116" s="104"/>
      <c r="E1116" s="99"/>
      <c r="F1116" s="102" t="e">
        <f t="shared" si="343"/>
        <v>#N/A</v>
      </c>
      <c r="G1116" s="103" t="str">
        <f>IF(D1116="","",(D1116+G1115)*(1+((1+'Retirement Calculator'!$B$56)^(1/12)-1)))</f>
        <v/>
      </c>
      <c r="H1116" s="55" t="str">
        <f>IF(C1116="","",FV((1+'Retirement Calculator'!$B$56)^(1/12)-1,AI1116,-C1116,,0))</f>
        <v/>
      </c>
      <c r="I1116" s="71"/>
      <c r="J1116" s="99"/>
      <c r="K1116" s="99"/>
      <c r="L1116" s="102" t="e">
        <f t="shared" si="344"/>
        <v>#N/A</v>
      </c>
      <c r="M1116" s="12" t="str">
        <f>IF(I1116="","",FV((1+'Retirement Calculator'!$B$57)^(1/12)-1,AR1116,-I1116,,0))</f>
        <v/>
      </c>
      <c r="N1116" s="12" t="str">
        <f>IF(J1116="","",(J1116+N1115)*(1+((1+'Retirement Calculator'!$B$57)^(1/12)-1)))</f>
        <v/>
      </c>
      <c r="O1116" s="71"/>
      <c r="P1116" s="71"/>
      <c r="Q1116" s="99"/>
      <c r="R1116" s="69" t="e">
        <f t="shared" si="345"/>
        <v>#N/A</v>
      </c>
      <c r="S1116" s="12" t="str">
        <f>IF(O1116="","",FV((1+'Retirement Calculator'!$B$58)^(1/12)-1,BA1116,-O1116,,0))</f>
        <v/>
      </c>
      <c r="T1116" s="43" t="str">
        <f>IF(P1116="","",(P1116+T1115)*(1+((1+'Retirement Calculator'!$B$58)^(1/12)-1)))</f>
        <v/>
      </c>
      <c r="U1116" s="71"/>
      <c r="V1116" s="99"/>
      <c r="W1116" s="108" t="str">
        <f>IF(U1116="","",(U1116+W1115)*(1+((1+'Retirement Calculator'!$C$65)^(1/12)-1)))</f>
        <v/>
      </c>
      <c r="X1116" s="73">
        <f t="shared" si="340"/>
        <v>0</v>
      </c>
      <c r="Y1116" s="83" t="str">
        <f>IF(ISERROR(B1116),"",SUM($X$5:X1116))</f>
        <v/>
      </c>
      <c r="Z1116" s="73">
        <f t="shared" si="341"/>
        <v>0</v>
      </c>
      <c r="AA1116" s="83" t="str">
        <f>IF(ISERROR(B1116),"",IF(Z1116=0,NA(),SUM($Z$5:Z1116)))</f>
        <v/>
      </c>
      <c r="AB1116" s="83">
        <f t="shared" si="342"/>
        <v>0</v>
      </c>
      <c r="AC1116" s="83" t="str">
        <f>IF(ISERROR(B1116),"",IF(AB1116=0,NA(),SUM($AB$5:AB1116)))</f>
        <v/>
      </c>
      <c r="AD1116" s="68" t="str">
        <f>IF(ISERROR(AI1116),"",IF(AG1116=AG1115+1,AD1115*(1+'Retirement Calculator'!$B$6),AD1115))</f>
        <v/>
      </c>
      <c r="AE1116" s="135"/>
      <c r="AF1116" s="83" t="str">
        <f>IF(AE1116="","",NPER((1+'Retirement Calculator'!$B$15)/(1+'Retirement Calculator'!$B$14)-1,-12*AE1116,AA1116,,1))</f>
        <v/>
      </c>
      <c r="AG1116" s="129" t="str">
        <f t="shared" si="346"/>
        <v/>
      </c>
      <c r="AH1116" s="43" t="e">
        <f t="shared" si="347"/>
        <v>#N/A</v>
      </c>
      <c r="AI1116" s="43" t="e">
        <f>IF(AI1115&lt;'Retirement Calculator'!$B$68,AI1115+1,NA())</f>
        <v>#N/A</v>
      </c>
      <c r="AJ1116" s="47" t="str">
        <f>IF(ISERROR(AI1116),"",IF(AG1116=AG1115+1,AJ1115*(1+'Retirement Calculator'!$B$67),AJ1115))</f>
        <v/>
      </c>
      <c r="AK1116" s="43" t="e">
        <f>IF(ISERROR(AJ1116),"",FV((1+'Retirement Calculator'!$B$56)^(1/12)-1,AI1116,-AJ1116,,0))</f>
        <v>#N/A</v>
      </c>
      <c r="AL1116" s="47">
        <f>SUM($AJ$5:AJ1116)</f>
        <v>15743347.467671828</v>
      </c>
      <c r="AN1116" s="43" t="str">
        <f>IF(C1116="","",SUM($C$5:C1116))</f>
        <v/>
      </c>
      <c r="AP1116" s="43" t="str">
        <f t="shared" si="348"/>
        <v/>
      </c>
      <c r="AQ1116" s="43" t="e">
        <f t="shared" si="349"/>
        <v>#N/A</v>
      </c>
      <c r="AR1116" s="43" t="e">
        <f>IF(AR1115&lt;'Retirement Calculator'!$B$68,AR1115+1,NA())</f>
        <v>#N/A</v>
      </c>
      <c r="AS1116" s="45" t="str">
        <f>IF(ISERROR(AR1116),"",IF(AP1116=AP1115+1,AS1115*(1+'Retirement Calculator'!$B$67),AS1115))</f>
        <v/>
      </c>
      <c r="AT1116" s="43" t="e">
        <f>IF(ISERROR(AS1116),"",FV((1+'Retirement Calculator'!$B$57)^(1/12)-1,AR1116,-AS1116,,0))</f>
        <v>#N/A</v>
      </c>
      <c r="AU1116" s="47" t="e">
        <f>SUM($AJ$5:AS1116)</f>
        <v>#N/A</v>
      </c>
      <c r="AW1116" s="43" t="str">
        <f>IF(I1116="","",SUM($I$5:I1116))</f>
        <v/>
      </c>
      <c r="AY1116" s="43" t="str">
        <f t="shared" si="350"/>
        <v/>
      </c>
      <c r="AZ1116" s="43" t="e">
        <f t="shared" si="351"/>
        <v>#N/A</v>
      </c>
      <c r="BA1116" s="43" t="e">
        <f>IF(BA1115&lt;'Retirement Calculator'!$B$68,BA1115+1,NA())</f>
        <v>#N/A</v>
      </c>
      <c r="BB1116" s="45" t="str">
        <f>IF(ISERROR(BA1116),"",IF(AY1116=AY1115+1,BB1115*(1+'Retirement Calculator'!$B$67),BB1115))</f>
        <v/>
      </c>
      <c r="BC1116" s="43" t="e">
        <f>IF(ISERROR(BB1116),"",FV((1+'Retirement Calculator'!$B$58)^(1/12)-1,BA1116,-BB1116,,0))</f>
        <v>#N/A</v>
      </c>
      <c r="BD1116" s="47" t="e">
        <f>SUM($AJ$5:BB1116)</f>
        <v>#N/A</v>
      </c>
      <c r="BF1116" s="43" t="str">
        <f>IF(O1116="","",SUM($O$5:O1116))</f>
        <v/>
      </c>
      <c r="BH1116" s="43" t="str">
        <f t="shared" si="352"/>
        <v/>
      </c>
      <c r="BI1116" s="43" t="e">
        <f t="shared" si="353"/>
        <v>#N/A</v>
      </c>
      <c r="BJ1116" s="43" t="e">
        <f>IF(BJ1115&lt;'Retirement Calculator'!$B$68,BJ1115+1,NA())</f>
        <v>#N/A</v>
      </c>
      <c r="BM1116" s="43" t="str">
        <f t="shared" si="354"/>
        <v/>
      </c>
      <c r="BN1116" s="43" t="e">
        <f t="shared" si="355"/>
        <v>#N/A</v>
      </c>
      <c r="BO1116" s="43" t="e">
        <f>IF(BO1115&lt;'Retirement Calculator'!$B$68,BO1115+1,NA())</f>
        <v>#N/A</v>
      </c>
      <c r="BR1116" s="43" t="str">
        <f t="shared" si="356"/>
        <v/>
      </c>
      <c r="BS1116" s="43" t="e">
        <f t="shared" si="357"/>
        <v>#N/A</v>
      </c>
      <c r="BT1116" s="43" t="e">
        <f>IF(BT1115&lt;'Retirement Calculator'!$B$68,BT1115+1,NA())</f>
        <v>#N/A</v>
      </c>
      <c r="BW1116" s="43" t="str">
        <f t="shared" si="358"/>
        <v/>
      </c>
      <c r="BX1116" s="43" t="e">
        <f t="shared" si="359"/>
        <v>#N/A</v>
      </c>
      <c r="BY1116" s="43" t="e">
        <f>IF(BY1115&lt;'Retirement Calculator'!$B$68,BY1115+1,NA())</f>
        <v>#N/A</v>
      </c>
    </row>
    <row r="1117" spans="1:77">
      <c r="A1117" s="44"/>
      <c r="B1117" s="12" t="e">
        <f xml:space="preserve"> IF(ISERROR(F1117),NA(),AI1117)</f>
        <v>#N/A</v>
      </c>
      <c r="C1117" s="71"/>
      <c r="D1117" s="104"/>
      <c r="E1117" s="99"/>
      <c r="F1117" s="102" t="e">
        <f t="shared" si="343"/>
        <v>#N/A</v>
      </c>
      <c r="G1117" s="103" t="str">
        <f>IF(D1117="","",(D1117+G1116)*(1+((1+'Retirement Calculator'!$B$56)^(1/12)-1)))</f>
        <v/>
      </c>
      <c r="H1117" s="55" t="str">
        <f>IF(C1117="","",FV((1+'Retirement Calculator'!$B$56)^(1/12)-1,AI1117,-C1117,,0))</f>
        <v/>
      </c>
      <c r="I1117" s="71"/>
      <c r="J1117" s="99"/>
      <c r="K1117" s="99"/>
      <c r="L1117" s="102" t="e">
        <f t="shared" si="344"/>
        <v>#N/A</v>
      </c>
      <c r="M1117" s="12" t="str">
        <f>IF(I1117="","",FV((1+'Retirement Calculator'!$B$57)^(1/12)-1,AR1117,-I1117,,0))</f>
        <v/>
      </c>
      <c r="N1117" s="12" t="str">
        <f>IF(J1117="","",(J1117+N1116)*(1+((1+'Retirement Calculator'!$B$57)^(1/12)-1)))</f>
        <v/>
      </c>
      <c r="O1117" s="71"/>
      <c r="P1117" s="71"/>
      <c r="Q1117" s="99"/>
      <c r="R1117" s="69" t="e">
        <f t="shared" si="345"/>
        <v>#N/A</v>
      </c>
      <c r="S1117" s="12" t="str">
        <f>IF(O1117="","",FV((1+'Retirement Calculator'!$B$58)^(1/12)-1,BA1117,-O1117,,0))</f>
        <v/>
      </c>
      <c r="T1117" s="43" t="str">
        <f>IF(P1117="","",(P1117+T1116)*(1+((1+'Retirement Calculator'!$B$58)^(1/12)-1)))</f>
        <v/>
      </c>
      <c r="U1117" s="71"/>
      <c r="V1117" s="99"/>
      <c r="W1117" s="108" t="str">
        <f>IF(U1117="","",(U1117+W1116)*(1+((1+'Retirement Calculator'!$C$65)^(1/12)-1)))</f>
        <v/>
      </c>
      <c r="X1117" s="73">
        <f t="shared" si="340"/>
        <v>0</v>
      </c>
      <c r="Y1117" s="83" t="str">
        <f>IF(ISERROR(B1117),"",SUM($X$5:X1117))</f>
        <v/>
      </c>
      <c r="Z1117" s="73">
        <f t="shared" si="341"/>
        <v>0</v>
      </c>
      <c r="AA1117" s="83" t="str">
        <f>IF(ISERROR(B1117),"",IF(Z1117=0,NA(),SUM($Z$5:Z1117)))</f>
        <v/>
      </c>
      <c r="AB1117" s="83">
        <f t="shared" si="342"/>
        <v>0</v>
      </c>
      <c r="AC1117" s="83" t="str">
        <f>IF(ISERROR(B1117),"",IF(AB1117=0,NA(),SUM($AB$5:AB1117)))</f>
        <v/>
      </c>
      <c r="AD1117" s="68" t="str">
        <f>IF(ISERROR(AI1117),"",IF(AG1117=AG1116+1,AD1116*(1+'Retirement Calculator'!$B$6),AD1116))</f>
        <v/>
      </c>
      <c r="AE1117" s="135"/>
      <c r="AF1117" s="83" t="str">
        <f>IF(AE1117="","",NPER((1+'Retirement Calculator'!$B$15)/(1+'Retirement Calculator'!$B$14)-1,-12*AE1117,AA1117,,1))</f>
        <v/>
      </c>
      <c r="AG1117" s="129" t="str">
        <f t="shared" si="346"/>
        <v/>
      </c>
      <c r="AH1117" s="43" t="e">
        <f t="shared" si="347"/>
        <v>#N/A</v>
      </c>
      <c r="AI1117" s="43" t="e">
        <f>IF(AI1116&lt;'Retirement Calculator'!$B$68,AI1116+1,NA())</f>
        <v>#N/A</v>
      </c>
      <c r="AJ1117" s="47" t="str">
        <f>IF(ISERROR(AI1117),"",IF(AG1117=AG1116+1,AJ1116*(1+'Retirement Calculator'!$B$67),AJ1116))</f>
        <v/>
      </c>
      <c r="AK1117" s="43" t="e">
        <f>IF(ISERROR(AJ1117),"",FV((1+'Retirement Calculator'!$B$56)^(1/12)-1,AI1117,-AJ1117,,0))</f>
        <v>#N/A</v>
      </c>
      <c r="AL1117" s="47">
        <f>SUM($AJ$5:AJ1117)</f>
        <v>15743347.467671828</v>
      </c>
      <c r="AN1117" s="43" t="str">
        <f>IF(C1117="","",SUM($C$5:C1117))</f>
        <v/>
      </c>
      <c r="AP1117" s="43" t="str">
        <f t="shared" si="348"/>
        <v/>
      </c>
      <c r="AQ1117" s="43" t="e">
        <f t="shared" si="349"/>
        <v>#N/A</v>
      </c>
      <c r="AR1117" s="43" t="e">
        <f>IF(AR1116&lt;'Retirement Calculator'!$B$68,AR1116+1,NA())</f>
        <v>#N/A</v>
      </c>
      <c r="AS1117" s="45" t="str">
        <f>IF(ISERROR(AR1117),"",IF(AP1117=AP1116+1,AS1116*(1+'Retirement Calculator'!$B$67),AS1116))</f>
        <v/>
      </c>
      <c r="AT1117" s="43" t="e">
        <f>IF(ISERROR(AS1117),"",FV((1+'Retirement Calculator'!$B$57)^(1/12)-1,AR1117,-AS1117,,0))</f>
        <v>#N/A</v>
      </c>
      <c r="AU1117" s="47" t="e">
        <f>SUM($AJ$5:AS1117)</f>
        <v>#N/A</v>
      </c>
      <c r="AW1117" s="43" t="str">
        <f>IF(I1117="","",SUM($I$5:I1117))</f>
        <v/>
      </c>
      <c r="AY1117" s="43" t="str">
        <f t="shared" si="350"/>
        <v/>
      </c>
      <c r="AZ1117" s="43" t="e">
        <f t="shared" si="351"/>
        <v>#N/A</v>
      </c>
      <c r="BA1117" s="43" t="e">
        <f>IF(BA1116&lt;'Retirement Calculator'!$B$68,BA1116+1,NA())</f>
        <v>#N/A</v>
      </c>
      <c r="BB1117" s="45" t="str">
        <f>IF(ISERROR(BA1117),"",IF(AY1117=AY1116+1,BB1116*(1+'Retirement Calculator'!$B$67),BB1116))</f>
        <v/>
      </c>
      <c r="BC1117" s="43" t="e">
        <f>IF(ISERROR(BB1117),"",FV((1+'Retirement Calculator'!$B$58)^(1/12)-1,BA1117,-BB1117,,0))</f>
        <v>#N/A</v>
      </c>
      <c r="BD1117" s="47" t="e">
        <f>SUM($AJ$5:BB1117)</f>
        <v>#N/A</v>
      </c>
      <c r="BF1117" s="43" t="str">
        <f>IF(O1117="","",SUM($O$5:O1117))</f>
        <v/>
      </c>
      <c r="BH1117" s="43" t="str">
        <f t="shared" si="352"/>
        <v/>
      </c>
      <c r="BI1117" s="43" t="e">
        <f t="shared" si="353"/>
        <v>#N/A</v>
      </c>
      <c r="BJ1117" s="43" t="e">
        <f>IF(BJ1116&lt;'Retirement Calculator'!$B$68,BJ1116+1,NA())</f>
        <v>#N/A</v>
      </c>
      <c r="BM1117" s="43" t="str">
        <f t="shared" si="354"/>
        <v/>
      </c>
      <c r="BN1117" s="43" t="e">
        <f t="shared" si="355"/>
        <v>#N/A</v>
      </c>
      <c r="BO1117" s="43" t="e">
        <f>IF(BO1116&lt;'Retirement Calculator'!$B$68,BO1116+1,NA())</f>
        <v>#N/A</v>
      </c>
      <c r="BR1117" s="43" t="str">
        <f t="shared" si="356"/>
        <v/>
      </c>
      <c r="BS1117" s="43" t="e">
        <f t="shared" si="357"/>
        <v>#N/A</v>
      </c>
      <c r="BT1117" s="43" t="e">
        <f>IF(BT1116&lt;'Retirement Calculator'!$B$68,BT1116+1,NA())</f>
        <v>#N/A</v>
      </c>
      <c r="BW1117" s="43" t="str">
        <f t="shared" si="358"/>
        <v/>
      </c>
      <c r="BX1117" s="43" t="e">
        <f t="shared" si="359"/>
        <v>#N/A</v>
      </c>
      <c r="BY1117" s="43" t="e">
        <f>IF(BY1116&lt;'Retirement Calculator'!$B$68,BY1116+1,NA())</f>
        <v>#N/A</v>
      </c>
    </row>
    <row r="1118" spans="1:77">
      <c r="A1118" s="44"/>
      <c r="B1118" s="12" t="e">
        <f xml:space="preserve"> IF(ISERROR(F1118),NA(),AI1118)</f>
        <v>#N/A</v>
      </c>
      <c r="C1118" s="71"/>
      <c r="D1118" s="104"/>
      <c r="E1118" s="99"/>
      <c r="F1118" s="102" t="e">
        <f t="shared" si="343"/>
        <v>#N/A</v>
      </c>
      <c r="G1118" s="103" t="str">
        <f>IF(D1118="","",(D1118+G1117)*(1+((1+'Retirement Calculator'!$B$56)^(1/12)-1)))</f>
        <v/>
      </c>
      <c r="H1118" s="55" t="str">
        <f>IF(C1118="","",FV((1+'Retirement Calculator'!$B$56)^(1/12)-1,AI1118,-C1118,,0))</f>
        <v/>
      </c>
      <c r="I1118" s="71"/>
      <c r="J1118" s="99"/>
      <c r="K1118" s="99"/>
      <c r="L1118" s="102" t="e">
        <f t="shared" si="344"/>
        <v>#N/A</v>
      </c>
      <c r="M1118" s="12" t="str">
        <f>IF(I1118="","",FV((1+'Retirement Calculator'!$B$57)^(1/12)-1,AR1118,-I1118,,0))</f>
        <v/>
      </c>
      <c r="N1118" s="12" t="str">
        <f>IF(J1118="","",(J1118+N1117)*(1+((1+'Retirement Calculator'!$B$57)^(1/12)-1)))</f>
        <v/>
      </c>
      <c r="O1118" s="71"/>
      <c r="P1118" s="71"/>
      <c r="Q1118" s="99"/>
      <c r="R1118" s="69" t="e">
        <f t="shared" si="345"/>
        <v>#N/A</v>
      </c>
      <c r="S1118" s="12" t="str">
        <f>IF(O1118="","",FV((1+'Retirement Calculator'!$B$58)^(1/12)-1,BA1118,-O1118,,0))</f>
        <v/>
      </c>
      <c r="T1118" s="43" t="str">
        <f>IF(P1118="","",(P1118+T1117)*(1+((1+'Retirement Calculator'!$B$58)^(1/12)-1)))</f>
        <v/>
      </c>
      <c r="U1118" s="71"/>
      <c r="V1118" s="99"/>
      <c r="W1118" s="108" t="str">
        <f>IF(U1118="","",(U1118+W1117)*(1+((1+'Retirement Calculator'!$C$65)^(1/12)-1)))</f>
        <v/>
      </c>
      <c r="X1118" s="73">
        <f t="shared" si="340"/>
        <v>0</v>
      </c>
      <c r="Y1118" s="83" t="str">
        <f>IF(ISERROR(B1118),"",SUM($X$5:X1118))</f>
        <v/>
      </c>
      <c r="Z1118" s="73">
        <f t="shared" si="341"/>
        <v>0</v>
      </c>
      <c r="AA1118" s="83" t="str">
        <f>IF(ISERROR(B1118),"",IF(Z1118=0,NA(),SUM($Z$5:Z1118)))</f>
        <v/>
      </c>
      <c r="AB1118" s="83">
        <f t="shared" si="342"/>
        <v>0</v>
      </c>
      <c r="AC1118" s="83" t="str">
        <f>IF(ISERROR(B1118),"",IF(AB1118=0,NA(),SUM($AB$5:AB1118)))</f>
        <v/>
      </c>
      <c r="AD1118" s="68" t="str">
        <f>IF(ISERROR(AI1118),"",IF(AG1118=AG1117+1,AD1117*(1+'Retirement Calculator'!$B$6),AD1117))</f>
        <v/>
      </c>
      <c r="AE1118" s="135"/>
      <c r="AF1118" s="83" t="str">
        <f>IF(AE1118="","",NPER((1+'Retirement Calculator'!$B$15)/(1+'Retirement Calculator'!$B$14)-1,-12*AE1118,AA1118,,1))</f>
        <v/>
      </c>
      <c r="AG1118" s="129" t="str">
        <f t="shared" si="346"/>
        <v/>
      </c>
      <c r="AH1118" s="43" t="e">
        <f t="shared" si="347"/>
        <v>#N/A</v>
      </c>
      <c r="AI1118" s="43" t="e">
        <f>IF(AI1117&lt;'Retirement Calculator'!$B$68,AI1117+1,NA())</f>
        <v>#N/A</v>
      </c>
      <c r="AJ1118" s="47" t="str">
        <f>IF(ISERROR(AI1118),"",IF(AG1118=AG1117+1,AJ1117*(1+'Retirement Calculator'!$B$67),AJ1117))</f>
        <v/>
      </c>
      <c r="AK1118" s="43" t="e">
        <f>IF(ISERROR(AJ1118),"",FV((1+'Retirement Calculator'!$B$56)^(1/12)-1,AI1118,-AJ1118,,0))</f>
        <v>#N/A</v>
      </c>
      <c r="AL1118" s="47">
        <f>SUM($AJ$5:AJ1118)</f>
        <v>15743347.467671828</v>
      </c>
      <c r="AN1118" s="43" t="str">
        <f>IF(C1118="","",SUM($C$5:C1118))</f>
        <v/>
      </c>
      <c r="AP1118" s="43" t="str">
        <f t="shared" si="348"/>
        <v/>
      </c>
      <c r="AQ1118" s="43" t="e">
        <f t="shared" si="349"/>
        <v>#N/A</v>
      </c>
      <c r="AR1118" s="43" t="e">
        <f>IF(AR1117&lt;'Retirement Calculator'!$B$68,AR1117+1,NA())</f>
        <v>#N/A</v>
      </c>
      <c r="AS1118" s="45" t="str">
        <f>IF(ISERROR(AR1118),"",IF(AP1118=AP1117+1,AS1117*(1+'Retirement Calculator'!$B$67),AS1117))</f>
        <v/>
      </c>
      <c r="AT1118" s="43" t="e">
        <f>IF(ISERROR(AS1118),"",FV((1+'Retirement Calculator'!$B$57)^(1/12)-1,AR1118,-AS1118,,0))</f>
        <v>#N/A</v>
      </c>
      <c r="AU1118" s="47" t="e">
        <f>SUM($AJ$5:AS1118)</f>
        <v>#N/A</v>
      </c>
      <c r="AW1118" s="43" t="str">
        <f>IF(I1118="","",SUM($I$5:I1118))</f>
        <v/>
      </c>
      <c r="AY1118" s="43" t="str">
        <f t="shared" si="350"/>
        <v/>
      </c>
      <c r="AZ1118" s="43" t="e">
        <f t="shared" si="351"/>
        <v>#N/A</v>
      </c>
      <c r="BA1118" s="43" t="e">
        <f>IF(BA1117&lt;'Retirement Calculator'!$B$68,BA1117+1,NA())</f>
        <v>#N/A</v>
      </c>
      <c r="BB1118" s="45" t="str">
        <f>IF(ISERROR(BA1118),"",IF(AY1118=AY1117+1,BB1117*(1+'Retirement Calculator'!$B$67),BB1117))</f>
        <v/>
      </c>
      <c r="BC1118" s="43" t="e">
        <f>IF(ISERROR(BB1118),"",FV((1+'Retirement Calculator'!$B$58)^(1/12)-1,BA1118,-BB1118,,0))</f>
        <v>#N/A</v>
      </c>
      <c r="BD1118" s="47" t="e">
        <f>SUM($AJ$5:BB1118)</f>
        <v>#N/A</v>
      </c>
      <c r="BF1118" s="43" t="str">
        <f>IF(O1118="","",SUM($O$5:O1118))</f>
        <v/>
      </c>
      <c r="BH1118" s="43" t="str">
        <f t="shared" si="352"/>
        <v/>
      </c>
      <c r="BI1118" s="43" t="e">
        <f t="shared" si="353"/>
        <v>#N/A</v>
      </c>
      <c r="BJ1118" s="43" t="e">
        <f>IF(BJ1117&lt;'Retirement Calculator'!$B$68,BJ1117+1,NA())</f>
        <v>#N/A</v>
      </c>
      <c r="BM1118" s="43" t="str">
        <f t="shared" si="354"/>
        <v/>
      </c>
      <c r="BN1118" s="43" t="e">
        <f t="shared" si="355"/>
        <v>#N/A</v>
      </c>
      <c r="BO1118" s="43" t="e">
        <f>IF(BO1117&lt;'Retirement Calculator'!$B$68,BO1117+1,NA())</f>
        <v>#N/A</v>
      </c>
      <c r="BR1118" s="43" t="str">
        <f t="shared" si="356"/>
        <v/>
      </c>
      <c r="BS1118" s="43" t="e">
        <f t="shared" si="357"/>
        <v>#N/A</v>
      </c>
      <c r="BT1118" s="43" t="e">
        <f>IF(BT1117&lt;'Retirement Calculator'!$B$68,BT1117+1,NA())</f>
        <v>#N/A</v>
      </c>
      <c r="BW1118" s="43" t="str">
        <f t="shared" si="358"/>
        <v/>
      </c>
      <c r="BX1118" s="43" t="e">
        <f t="shared" si="359"/>
        <v>#N/A</v>
      </c>
      <c r="BY1118" s="43" t="e">
        <f>IF(BY1117&lt;'Retirement Calculator'!$B$68,BY1117+1,NA())</f>
        <v>#N/A</v>
      </c>
    </row>
    <row r="1119" spans="1:77">
      <c r="A1119" s="44"/>
      <c r="B1119" s="12" t="e">
        <f xml:space="preserve"> IF(ISERROR(F1119),NA(),AI1119)</f>
        <v>#N/A</v>
      </c>
      <c r="C1119" s="71"/>
      <c r="D1119" s="104"/>
      <c r="E1119" s="99"/>
      <c r="F1119" s="102" t="e">
        <f t="shared" si="343"/>
        <v>#N/A</v>
      </c>
      <c r="G1119" s="103" t="str">
        <f>IF(D1119="","",(D1119+G1118)*(1+((1+'Retirement Calculator'!$B$56)^(1/12)-1)))</f>
        <v/>
      </c>
      <c r="H1119" s="55" t="str">
        <f>IF(C1119="","",FV((1+'Retirement Calculator'!$B$56)^(1/12)-1,AI1119,-C1119,,0))</f>
        <v/>
      </c>
      <c r="I1119" s="71"/>
      <c r="J1119" s="99"/>
      <c r="K1119" s="99"/>
      <c r="L1119" s="102" t="e">
        <f t="shared" si="344"/>
        <v>#N/A</v>
      </c>
      <c r="M1119" s="12" t="str">
        <f>IF(I1119="","",FV((1+'Retirement Calculator'!$B$57)^(1/12)-1,AR1119,-I1119,,0))</f>
        <v/>
      </c>
      <c r="N1119" s="12" t="str">
        <f>IF(J1119="","",(J1119+N1118)*(1+((1+'Retirement Calculator'!$B$57)^(1/12)-1)))</f>
        <v/>
      </c>
      <c r="O1119" s="71"/>
      <c r="P1119" s="71"/>
      <c r="Q1119" s="99"/>
      <c r="R1119" s="69" t="e">
        <f t="shared" si="345"/>
        <v>#N/A</v>
      </c>
      <c r="S1119" s="12" t="str">
        <f>IF(O1119="","",FV((1+'Retirement Calculator'!$B$58)^(1/12)-1,BA1119,-O1119,,0))</f>
        <v/>
      </c>
      <c r="T1119" s="43" t="str">
        <f>IF(P1119="","",(P1119+T1118)*(1+((1+'Retirement Calculator'!$B$58)^(1/12)-1)))</f>
        <v/>
      </c>
      <c r="U1119" s="71"/>
      <c r="V1119" s="99"/>
      <c r="W1119" s="108" t="str">
        <f>IF(U1119="","",(U1119+W1118)*(1+((1+'Retirement Calculator'!$C$65)^(1/12)-1)))</f>
        <v/>
      </c>
      <c r="X1119" s="73">
        <f t="shared" si="340"/>
        <v>0</v>
      </c>
      <c r="Y1119" s="83" t="str">
        <f>IF(ISERROR(B1119),"",SUM($X$5:X1119))</f>
        <v/>
      </c>
      <c r="Z1119" s="73">
        <f t="shared" si="341"/>
        <v>0</v>
      </c>
      <c r="AA1119" s="83" t="str">
        <f>IF(ISERROR(B1119),"",IF(Z1119=0,NA(),SUM($Z$5:Z1119)))</f>
        <v/>
      </c>
      <c r="AB1119" s="83">
        <f t="shared" si="342"/>
        <v>0</v>
      </c>
      <c r="AC1119" s="83" t="str">
        <f>IF(ISERROR(B1119),"",IF(AB1119=0,NA(),SUM($AB$5:AB1119)))</f>
        <v/>
      </c>
      <c r="AD1119" s="68" t="str">
        <f>IF(ISERROR(AI1119),"",IF(AG1119=AG1118+1,AD1118*(1+'Retirement Calculator'!$B$6),AD1118))</f>
        <v/>
      </c>
      <c r="AE1119" s="135"/>
      <c r="AF1119" s="83" t="str">
        <f>IF(AE1119="","",NPER((1+'Retirement Calculator'!$B$15)/(1+'Retirement Calculator'!$B$14)-1,-12*AE1119,AA1119,,1))</f>
        <v/>
      </c>
      <c r="AG1119" s="129" t="str">
        <f t="shared" si="346"/>
        <v/>
      </c>
      <c r="AH1119" s="43" t="e">
        <f t="shared" si="347"/>
        <v>#N/A</v>
      </c>
      <c r="AI1119" s="43" t="e">
        <f>IF(AI1118&lt;'Retirement Calculator'!$B$68,AI1118+1,NA())</f>
        <v>#N/A</v>
      </c>
      <c r="AJ1119" s="47" t="str">
        <f>IF(ISERROR(AI1119),"",IF(AG1119=AG1118+1,AJ1118*(1+'Retirement Calculator'!$B$67),AJ1118))</f>
        <v/>
      </c>
      <c r="AK1119" s="43" t="e">
        <f>IF(ISERROR(AJ1119),"",FV((1+'Retirement Calculator'!$B$56)^(1/12)-1,AI1119,-AJ1119,,0))</f>
        <v>#N/A</v>
      </c>
      <c r="AL1119" s="47">
        <f>SUM($AJ$5:AJ1119)</f>
        <v>15743347.467671828</v>
      </c>
      <c r="AN1119" s="43" t="str">
        <f>IF(C1119="","",SUM($C$5:C1119))</f>
        <v/>
      </c>
      <c r="AP1119" s="43" t="str">
        <f t="shared" si="348"/>
        <v/>
      </c>
      <c r="AQ1119" s="43" t="e">
        <f t="shared" si="349"/>
        <v>#N/A</v>
      </c>
      <c r="AR1119" s="43" t="e">
        <f>IF(AR1118&lt;'Retirement Calculator'!$B$68,AR1118+1,NA())</f>
        <v>#N/A</v>
      </c>
      <c r="AS1119" s="45" t="str">
        <f>IF(ISERROR(AR1119),"",IF(AP1119=AP1118+1,AS1118*(1+'Retirement Calculator'!$B$67),AS1118))</f>
        <v/>
      </c>
      <c r="AT1119" s="43" t="e">
        <f>IF(ISERROR(AS1119),"",FV((1+'Retirement Calculator'!$B$57)^(1/12)-1,AR1119,-AS1119,,0))</f>
        <v>#N/A</v>
      </c>
      <c r="AU1119" s="47" t="e">
        <f>SUM($AJ$5:AS1119)</f>
        <v>#N/A</v>
      </c>
      <c r="AW1119" s="43" t="str">
        <f>IF(I1119="","",SUM($I$5:I1119))</f>
        <v/>
      </c>
      <c r="AY1119" s="43" t="str">
        <f t="shared" si="350"/>
        <v/>
      </c>
      <c r="AZ1119" s="43" t="e">
        <f t="shared" si="351"/>
        <v>#N/A</v>
      </c>
      <c r="BA1119" s="43" t="e">
        <f>IF(BA1118&lt;'Retirement Calculator'!$B$68,BA1118+1,NA())</f>
        <v>#N/A</v>
      </c>
      <c r="BB1119" s="45" t="str">
        <f>IF(ISERROR(BA1119),"",IF(AY1119=AY1118+1,BB1118*(1+'Retirement Calculator'!$B$67),BB1118))</f>
        <v/>
      </c>
      <c r="BC1119" s="43" t="e">
        <f>IF(ISERROR(BB1119),"",FV((1+'Retirement Calculator'!$B$58)^(1/12)-1,BA1119,-BB1119,,0))</f>
        <v>#N/A</v>
      </c>
      <c r="BD1119" s="47" t="e">
        <f>SUM($AJ$5:BB1119)</f>
        <v>#N/A</v>
      </c>
      <c r="BF1119" s="43" t="str">
        <f>IF(O1119="","",SUM($O$5:O1119))</f>
        <v/>
      </c>
      <c r="BH1119" s="43" t="str">
        <f t="shared" si="352"/>
        <v/>
      </c>
      <c r="BI1119" s="43" t="e">
        <f t="shared" si="353"/>
        <v>#N/A</v>
      </c>
      <c r="BJ1119" s="43" t="e">
        <f>IF(BJ1118&lt;'Retirement Calculator'!$B$68,BJ1118+1,NA())</f>
        <v>#N/A</v>
      </c>
      <c r="BM1119" s="43" t="str">
        <f t="shared" si="354"/>
        <v/>
      </c>
      <c r="BN1119" s="43" t="e">
        <f t="shared" si="355"/>
        <v>#N/A</v>
      </c>
      <c r="BO1119" s="43" t="e">
        <f>IF(BO1118&lt;'Retirement Calculator'!$B$68,BO1118+1,NA())</f>
        <v>#N/A</v>
      </c>
      <c r="BR1119" s="43" t="str">
        <f t="shared" si="356"/>
        <v/>
      </c>
      <c r="BS1119" s="43" t="e">
        <f t="shared" si="357"/>
        <v>#N/A</v>
      </c>
      <c r="BT1119" s="43" t="e">
        <f>IF(BT1118&lt;'Retirement Calculator'!$B$68,BT1118+1,NA())</f>
        <v>#N/A</v>
      </c>
      <c r="BW1119" s="43" t="str">
        <f t="shared" si="358"/>
        <v/>
      </c>
      <c r="BX1119" s="43" t="e">
        <f t="shared" si="359"/>
        <v>#N/A</v>
      </c>
      <c r="BY1119" s="43" t="e">
        <f>IF(BY1118&lt;'Retirement Calculator'!$B$68,BY1118+1,NA())</f>
        <v>#N/A</v>
      </c>
    </row>
    <row r="1120" spans="1:77">
      <c r="A1120" s="44"/>
      <c r="B1120" s="12" t="e">
        <f xml:space="preserve"> IF(ISERROR(F1120),NA(),AI1120)</f>
        <v>#N/A</v>
      </c>
      <c r="C1120" s="71"/>
      <c r="D1120" s="104"/>
      <c r="E1120" s="99"/>
      <c r="F1120" s="102" t="e">
        <f t="shared" si="343"/>
        <v>#N/A</v>
      </c>
      <c r="G1120" s="103" t="str">
        <f>IF(D1120="","",(D1120+G1119)*(1+((1+'Retirement Calculator'!$B$56)^(1/12)-1)))</f>
        <v/>
      </c>
      <c r="H1120" s="55" t="str">
        <f>IF(C1120="","",FV((1+'Retirement Calculator'!$B$56)^(1/12)-1,AI1120,-C1120,,0))</f>
        <v/>
      </c>
      <c r="I1120" s="71"/>
      <c r="J1120" s="99"/>
      <c r="K1120" s="99"/>
      <c r="L1120" s="102" t="e">
        <f t="shared" si="344"/>
        <v>#N/A</v>
      </c>
      <c r="M1120" s="12" t="str">
        <f>IF(I1120="","",FV((1+'Retirement Calculator'!$B$57)^(1/12)-1,AR1120,-I1120,,0))</f>
        <v/>
      </c>
      <c r="N1120" s="12" t="str">
        <f>IF(J1120="","",(J1120+N1119)*(1+((1+'Retirement Calculator'!$B$57)^(1/12)-1)))</f>
        <v/>
      </c>
      <c r="O1120" s="71"/>
      <c r="P1120" s="71"/>
      <c r="Q1120" s="99"/>
      <c r="R1120" s="69" t="e">
        <f t="shared" si="345"/>
        <v>#N/A</v>
      </c>
      <c r="S1120" s="12" t="str">
        <f>IF(O1120="","",FV((1+'Retirement Calculator'!$B$58)^(1/12)-1,BA1120,-O1120,,0))</f>
        <v/>
      </c>
      <c r="T1120" s="43" t="str">
        <f>IF(P1120="","",(P1120+T1119)*(1+((1+'Retirement Calculator'!$B$58)^(1/12)-1)))</f>
        <v/>
      </c>
      <c r="U1120" s="71"/>
      <c r="V1120" s="99"/>
      <c r="W1120" s="108" t="str">
        <f>IF(U1120="","",(U1120+W1119)*(1+((1+'Retirement Calculator'!$C$65)^(1/12)-1)))</f>
        <v/>
      </c>
      <c r="X1120" s="73">
        <f t="shared" si="340"/>
        <v>0</v>
      </c>
      <c r="Y1120" s="83" t="str">
        <f>IF(ISERROR(B1120),"",SUM($X$5:X1120))</f>
        <v/>
      </c>
      <c r="Z1120" s="73">
        <f t="shared" si="341"/>
        <v>0</v>
      </c>
      <c r="AA1120" s="83" t="str">
        <f>IF(ISERROR(B1120),"",IF(Z1120=0,NA(),SUM($Z$5:Z1120)))</f>
        <v/>
      </c>
      <c r="AB1120" s="83">
        <f t="shared" si="342"/>
        <v>0</v>
      </c>
      <c r="AC1120" s="83" t="str">
        <f>IF(ISERROR(B1120),"",IF(AB1120=0,NA(),SUM($AB$5:AB1120)))</f>
        <v/>
      </c>
      <c r="AD1120" s="68" t="str">
        <f>IF(ISERROR(AI1120),"",IF(AG1120=AG1119+1,AD1119*(1+'Retirement Calculator'!$B$6),AD1119))</f>
        <v/>
      </c>
      <c r="AE1120" s="135"/>
      <c r="AF1120" s="83" t="str">
        <f>IF(AE1120="","",NPER((1+'Retirement Calculator'!$B$15)/(1+'Retirement Calculator'!$B$14)-1,-12*AE1120,AA1120,,1))</f>
        <v/>
      </c>
      <c r="AG1120" s="129" t="str">
        <f t="shared" si="346"/>
        <v/>
      </c>
      <c r="AH1120" s="43" t="e">
        <f t="shared" si="347"/>
        <v>#N/A</v>
      </c>
      <c r="AI1120" s="43" t="e">
        <f>IF(AI1119&lt;'Retirement Calculator'!$B$68,AI1119+1,NA())</f>
        <v>#N/A</v>
      </c>
      <c r="AJ1120" s="47" t="str">
        <f>IF(ISERROR(AI1120),"",IF(AG1120=AG1119+1,AJ1119*(1+'Retirement Calculator'!$B$67),AJ1119))</f>
        <v/>
      </c>
      <c r="AK1120" s="43" t="e">
        <f>IF(ISERROR(AJ1120),"",FV((1+'Retirement Calculator'!$B$56)^(1/12)-1,AI1120,-AJ1120,,0))</f>
        <v>#N/A</v>
      </c>
      <c r="AL1120" s="47">
        <f>SUM($AJ$5:AJ1120)</f>
        <v>15743347.467671828</v>
      </c>
      <c r="AN1120" s="43" t="str">
        <f>IF(C1120="","",SUM($C$5:C1120))</f>
        <v/>
      </c>
      <c r="AP1120" s="43" t="str">
        <f t="shared" si="348"/>
        <v/>
      </c>
      <c r="AQ1120" s="43" t="e">
        <f t="shared" si="349"/>
        <v>#N/A</v>
      </c>
      <c r="AR1120" s="43" t="e">
        <f>IF(AR1119&lt;'Retirement Calculator'!$B$68,AR1119+1,NA())</f>
        <v>#N/A</v>
      </c>
      <c r="AS1120" s="45" t="str">
        <f>IF(ISERROR(AR1120),"",IF(AP1120=AP1119+1,AS1119*(1+'Retirement Calculator'!$B$67),AS1119))</f>
        <v/>
      </c>
      <c r="AT1120" s="43" t="e">
        <f>IF(ISERROR(AS1120),"",FV((1+'Retirement Calculator'!$B$57)^(1/12)-1,AR1120,-AS1120,,0))</f>
        <v>#N/A</v>
      </c>
      <c r="AU1120" s="47" t="e">
        <f>SUM($AJ$5:AS1120)</f>
        <v>#N/A</v>
      </c>
      <c r="AW1120" s="43" t="str">
        <f>IF(I1120="","",SUM($I$5:I1120))</f>
        <v/>
      </c>
      <c r="AY1120" s="43" t="str">
        <f t="shared" si="350"/>
        <v/>
      </c>
      <c r="AZ1120" s="43" t="e">
        <f t="shared" si="351"/>
        <v>#N/A</v>
      </c>
      <c r="BA1120" s="43" t="e">
        <f>IF(BA1119&lt;'Retirement Calculator'!$B$68,BA1119+1,NA())</f>
        <v>#N/A</v>
      </c>
      <c r="BB1120" s="45" t="str">
        <f>IF(ISERROR(BA1120),"",IF(AY1120=AY1119+1,BB1119*(1+'Retirement Calculator'!$B$67),BB1119))</f>
        <v/>
      </c>
      <c r="BC1120" s="43" t="e">
        <f>IF(ISERROR(BB1120),"",FV((1+'Retirement Calculator'!$B$58)^(1/12)-1,BA1120,-BB1120,,0))</f>
        <v>#N/A</v>
      </c>
      <c r="BD1120" s="47" t="e">
        <f>SUM($AJ$5:BB1120)</f>
        <v>#N/A</v>
      </c>
      <c r="BF1120" s="43" t="str">
        <f>IF(O1120="","",SUM($O$5:O1120))</f>
        <v/>
      </c>
      <c r="BH1120" s="43" t="str">
        <f t="shared" si="352"/>
        <v/>
      </c>
      <c r="BI1120" s="43" t="e">
        <f t="shared" si="353"/>
        <v>#N/A</v>
      </c>
      <c r="BJ1120" s="43" t="e">
        <f>IF(BJ1119&lt;'Retirement Calculator'!$B$68,BJ1119+1,NA())</f>
        <v>#N/A</v>
      </c>
      <c r="BM1120" s="43" t="str">
        <f t="shared" si="354"/>
        <v/>
      </c>
      <c r="BN1120" s="43" t="e">
        <f t="shared" si="355"/>
        <v>#N/A</v>
      </c>
      <c r="BO1120" s="43" t="e">
        <f>IF(BO1119&lt;'Retirement Calculator'!$B$68,BO1119+1,NA())</f>
        <v>#N/A</v>
      </c>
      <c r="BR1120" s="43" t="str">
        <f t="shared" si="356"/>
        <v/>
      </c>
      <c r="BS1120" s="43" t="e">
        <f t="shared" si="357"/>
        <v>#N/A</v>
      </c>
      <c r="BT1120" s="43" t="e">
        <f>IF(BT1119&lt;'Retirement Calculator'!$B$68,BT1119+1,NA())</f>
        <v>#N/A</v>
      </c>
      <c r="BW1120" s="43" t="str">
        <f t="shared" si="358"/>
        <v/>
      </c>
      <c r="BX1120" s="43" t="e">
        <f t="shared" si="359"/>
        <v>#N/A</v>
      </c>
      <c r="BY1120" s="43" t="e">
        <f>IF(BY1119&lt;'Retirement Calculator'!$B$68,BY1119+1,NA())</f>
        <v>#N/A</v>
      </c>
    </row>
    <row r="1121" spans="1:77">
      <c r="A1121" s="44"/>
      <c r="B1121" s="12" t="e">
        <f xml:space="preserve"> IF(ISERROR(F1121),NA(),AI1121)</f>
        <v>#N/A</v>
      </c>
      <c r="C1121" s="71"/>
      <c r="D1121" s="104"/>
      <c r="E1121" s="99"/>
      <c r="F1121" s="102" t="e">
        <f t="shared" si="343"/>
        <v>#N/A</v>
      </c>
      <c r="G1121" s="103" t="str">
        <f>IF(D1121="","",(D1121+G1120)*(1+((1+'Retirement Calculator'!$B$56)^(1/12)-1)))</f>
        <v/>
      </c>
      <c r="H1121" s="55" t="str">
        <f>IF(C1121="","",FV((1+'Retirement Calculator'!$B$56)^(1/12)-1,AI1121,-C1121,,0))</f>
        <v/>
      </c>
      <c r="I1121" s="71"/>
      <c r="J1121" s="99"/>
      <c r="K1121" s="99"/>
      <c r="L1121" s="102" t="e">
        <f t="shared" si="344"/>
        <v>#N/A</v>
      </c>
      <c r="M1121" s="12" t="str">
        <f>IF(I1121="","",FV((1+'Retirement Calculator'!$B$57)^(1/12)-1,AR1121,-I1121,,0))</f>
        <v/>
      </c>
      <c r="N1121" s="12" t="str">
        <f>IF(J1121="","",(J1121+N1120)*(1+((1+'Retirement Calculator'!$B$57)^(1/12)-1)))</f>
        <v/>
      </c>
      <c r="O1121" s="71"/>
      <c r="P1121" s="71"/>
      <c r="Q1121" s="99"/>
      <c r="R1121" s="69" t="e">
        <f t="shared" si="345"/>
        <v>#N/A</v>
      </c>
      <c r="S1121" s="12" t="str">
        <f>IF(O1121="","",FV((1+'Retirement Calculator'!$B$58)^(1/12)-1,BA1121,-O1121,,0))</f>
        <v/>
      </c>
      <c r="T1121" s="43" t="str">
        <f>IF(P1121="","",(P1121+T1120)*(1+((1+'Retirement Calculator'!$B$58)^(1/12)-1)))</f>
        <v/>
      </c>
      <c r="U1121" s="71"/>
      <c r="V1121" s="99"/>
      <c r="W1121" s="108" t="str">
        <f>IF(U1121="","",(U1121+W1120)*(1+((1+'Retirement Calculator'!$C$65)^(1/12)-1)))</f>
        <v/>
      </c>
      <c r="X1121" s="73">
        <f t="shared" si="340"/>
        <v>0</v>
      </c>
      <c r="Y1121" s="83" t="str">
        <f>IF(ISERROR(B1121),"",SUM($X$5:X1121))</f>
        <v/>
      </c>
      <c r="Z1121" s="73">
        <f t="shared" si="341"/>
        <v>0</v>
      </c>
      <c r="AA1121" s="83" t="str">
        <f>IF(ISERROR(B1121),"",IF(Z1121=0,NA(),SUM($Z$5:Z1121)))</f>
        <v/>
      </c>
      <c r="AB1121" s="83">
        <f t="shared" si="342"/>
        <v>0</v>
      </c>
      <c r="AC1121" s="83" t="str">
        <f>IF(ISERROR(B1121),"",IF(AB1121=0,NA(),SUM($AB$5:AB1121)))</f>
        <v/>
      </c>
      <c r="AD1121" s="68" t="str">
        <f>IF(ISERROR(AI1121),"",IF(AG1121=AG1120+1,AD1120*(1+'Retirement Calculator'!$B$6),AD1120))</f>
        <v/>
      </c>
      <c r="AE1121" s="135"/>
      <c r="AF1121" s="83" t="str">
        <f>IF(AE1121="","",NPER((1+'Retirement Calculator'!$B$15)/(1+'Retirement Calculator'!$B$14)-1,-12*AE1121,AA1121,,1))</f>
        <v/>
      </c>
      <c r="AG1121" s="129" t="str">
        <f t="shared" si="346"/>
        <v/>
      </c>
      <c r="AH1121" s="43" t="e">
        <f t="shared" si="347"/>
        <v>#N/A</v>
      </c>
      <c r="AI1121" s="43" t="e">
        <f>IF(AI1120&lt;'Retirement Calculator'!$B$68,AI1120+1,NA())</f>
        <v>#N/A</v>
      </c>
      <c r="AJ1121" s="47" t="str">
        <f>IF(ISERROR(AI1121),"",IF(AG1121=AG1120+1,AJ1120*(1+'Retirement Calculator'!$B$67),AJ1120))</f>
        <v/>
      </c>
      <c r="AK1121" s="43" t="e">
        <f>IF(ISERROR(AJ1121),"",FV((1+'Retirement Calculator'!$B$56)^(1/12)-1,AI1121,-AJ1121,,0))</f>
        <v>#N/A</v>
      </c>
      <c r="AL1121" s="47">
        <f>SUM($AJ$5:AJ1121)</f>
        <v>15743347.467671828</v>
      </c>
      <c r="AN1121" s="43" t="str">
        <f>IF(C1121="","",SUM($C$5:C1121))</f>
        <v/>
      </c>
      <c r="AP1121" s="43" t="str">
        <f t="shared" si="348"/>
        <v/>
      </c>
      <c r="AQ1121" s="43" t="e">
        <f t="shared" si="349"/>
        <v>#N/A</v>
      </c>
      <c r="AR1121" s="43" t="e">
        <f>IF(AR1120&lt;'Retirement Calculator'!$B$68,AR1120+1,NA())</f>
        <v>#N/A</v>
      </c>
      <c r="AS1121" s="45" t="str">
        <f>IF(ISERROR(AR1121),"",IF(AP1121=AP1120+1,AS1120*(1+'Retirement Calculator'!$B$67),AS1120))</f>
        <v/>
      </c>
      <c r="AT1121" s="43" t="e">
        <f>IF(ISERROR(AS1121),"",FV((1+'Retirement Calculator'!$B$57)^(1/12)-1,AR1121,-AS1121,,0))</f>
        <v>#N/A</v>
      </c>
      <c r="AU1121" s="47" t="e">
        <f>SUM($AJ$5:AS1121)</f>
        <v>#N/A</v>
      </c>
      <c r="AW1121" s="43" t="str">
        <f>IF(I1121="","",SUM($I$5:I1121))</f>
        <v/>
      </c>
      <c r="AY1121" s="43" t="str">
        <f t="shared" si="350"/>
        <v/>
      </c>
      <c r="AZ1121" s="43" t="e">
        <f t="shared" si="351"/>
        <v>#N/A</v>
      </c>
      <c r="BA1121" s="43" t="e">
        <f>IF(BA1120&lt;'Retirement Calculator'!$B$68,BA1120+1,NA())</f>
        <v>#N/A</v>
      </c>
      <c r="BB1121" s="45" t="str">
        <f>IF(ISERROR(BA1121),"",IF(AY1121=AY1120+1,BB1120*(1+'Retirement Calculator'!$B$67),BB1120))</f>
        <v/>
      </c>
      <c r="BC1121" s="43" t="e">
        <f>IF(ISERROR(BB1121),"",FV((1+'Retirement Calculator'!$B$58)^(1/12)-1,BA1121,-BB1121,,0))</f>
        <v>#N/A</v>
      </c>
      <c r="BD1121" s="47" t="e">
        <f>SUM($AJ$5:BB1121)</f>
        <v>#N/A</v>
      </c>
      <c r="BF1121" s="43" t="str">
        <f>IF(O1121="","",SUM($O$5:O1121))</f>
        <v/>
      </c>
      <c r="BH1121" s="43" t="str">
        <f t="shared" si="352"/>
        <v/>
      </c>
      <c r="BI1121" s="43" t="e">
        <f t="shared" si="353"/>
        <v>#N/A</v>
      </c>
      <c r="BJ1121" s="43" t="e">
        <f>IF(BJ1120&lt;'Retirement Calculator'!$B$68,BJ1120+1,NA())</f>
        <v>#N/A</v>
      </c>
      <c r="BM1121" s="43" t="str">
        <f t="shared" si="354"/>
        <v/>
      </c>
      <c r="BN1121" s="43" t="e">
        <f t="shared" si="355"/>
        <v>#N/A</v>
      </c>
      <c r="BO1121" s="43" t="e">
        <f>IF(BO1120&lt;'Retirement Calculator'!$B$68,BO1120+1,NA())</f>
        <v>#N/A</v>
      </c>
      <c r="BR1121" s="43" t="str">
        <f t="shared" si="356"/>
        <v/>
      </c>
      <c r="BS1121" s="43" t="e">
        <f t="shared" si="357"/>
        <v>#N/A</v>
      </c>
      <c r="BT1121" s="43" t="e">
        <f>IF(BT1120&lt;'Retirement Calculator'!$B$68,BT1120+1,NA())</f>
        <v>#N/A</v>
      </c>
      <c r="BW1121" s="43" t="str">
        <f t="shared" si="358"/>
        <v/>
      </c>
      <c r="BX1121" s="43" t="e">
        <f t="shared" si="359"/>
        <v>#N/A</v>
      </c>
      <c r="BY1121" s="43" t="e">
        <f>IF(BY1120&lt;'Retirement Calculator'!$B$68,BY1120+1,NA())</f>
        <v>#N/A</v>
      </c>
    </row>
    <row r="1122" spans="1:77">
      <c r="A1122" s="44"/>
      <c r="B1122" s="12" t="e">
        <f xml:space="preserve"> IF(ISERROR(F1122),NA(),AI1122)</f>
        <v>#N/A</v>
      </c>
      <c r="C1122" s="71"/>
      <c r="D1122" s="104"/>
      <c r="E1122" s="99"/>
      <c r="F1122" s="102" t="e">
        <f t="shared" si="343"/>
        <v>#N/A</v>
      </c>
      <c r="G1122" s="103" t="str">
        <f>IF(D1122="","",(D1122+G1121)*(1+((1+'Retirement Calculator'!$B$56)^(1/12)-1)))</f>
        <v/>
      </c>
      <c r="H1122" s="55" t="str">
        <f>IF(C1122="","",FV((1+'Retirement Calculator'!$B$56)^(1/12)-1,AI1122,-C1122,,0))</f>
        <v/>
      </c>
      <c r="I1122" s="71"/>
      <c r="J1122" s="99"/>
      <c r="K1122" s="99"/>
      <c r="L1122" s="102" t="e">
        <f t="shared" si="344"/>
        <v>#N/A</v>
      </c>
      <c r="M1122" s="12" t="str">
        <f>IF(I1122="","",FV((1+'Retirement Calculator'!$B$57)^(1/12)-1,AR1122,-I1122,,0))</f>
        <v/>
      </c>
      <c r="N1122" s="12" t="str">
        <f>IF(J1122="","",(J1122+N1121)*(1+((1+'Retirement Calculator'!$B$57)^(1/12)-1)))</f>
        <v/>
      </c>
      <c r="O1122" s="71"/>
      <c r="P1122" s="71"/>
      <c r="Q1122" s="99"/>
      <c r="R1122" s="69" t="e">
        <f t="shared" si="345"/>
        <v>#N/A</v>
      </c>
      <c r="S1122" s="12" t="str">
        <f>IF(O1122="","",FV((1+'Retirement Calculator'!$B$58)^(1/12)-1,BA1122,-O1122,,0))</f>
        <v/>
      </c>
      <c r="T1122" s="43" t="str">
        <f>IF(P1122="","",(P1122+T1121)*(1+((1+'Retirement Calculator'!$B$58)^(1/12)-1)))</f>
        <v/>
      </c>
      <c r="U1122" s="71"/>
      <c r="V1122" s="99"/>
      <c r="W1122" s="108" t="str">
        <f>IF(U1122="","",(U1122+W1121)*(1+((1+'Retirement Calculator'!$C$65)^(1/12)-1)))</f>
        <v/>
      </c>
      <c r="X1122" s="73">
        <f t="shared" si="340"/>
        <v>0</v>
      </c>
      <c r="Y1122" s="83" t="str">
        <f>IF(ISERROR(B1122),"",SUM($X$5:X1122))</f>
        <v/>
      </c>
      <c r="Z1122" s="73">
        <f t="shared" si="341"/>
        <v>0</v>
      </c>
      <c r="AA1122" s="83" t="str">
        <f>IF(ISERROR(B1122),"",IF(Z1122=0,NA(),SUM($Z$5:Z1122)))</f>
        <v/>
      </c>
      <c r="AB1122" s="83">
        <f t="shared" si="342"/>
        <v>0</v>
      </c>
      <c r="AC1122" s="83" t="str">
        <f>IF(ISERROR(B1122),"",IF(AB1122=0,NA(),SUM($AB$5:AB1122)))</f>
        <v/>
      </c>
      <c r="AD1122" s="68" t="str">
        <f>IF(ISERROR(AI1122),"",IF(AG1122=AG1121+1,AD1121*(1+'Retirement Calculator'!$B$6),AD1121))</f>
        <v/>
      </c>
      <c r="AE1122" s="135"/>
      <c r="AF1122" s="83" t="str">
        <f>IF(AE1122="","",NPER((1+'Retirement Calculator'!$B$15)/(1+'Retirement Calculator'!$B$14)-1,-12*AE1122,AA1122,,1))</f>
        <v/>
      </c>
      <c r="AG1122" s="129" t="str">
        <f t="shared" si="346"/>
        <v/>
      </c>
      <c r="AH1122" s="43" t="e">
        <f t="shared" si="347"/>
        <v>#N/A</v>
      </c>
      <c r="AI1122" s="43" t="e">
        <f>IF(AI1121&lt;'Retirement Calculator'!$B$68,AI1121+1,NA())</f>
        <v>#N/A</v>
      </c>
      <c r="AJ1122" s="47" t="str">
        <f>IF(ISERROR(AI1122),"",IF(AG1122=AG1121+1,AJ1121*(1+'Retirement Calculator'!$B$67),AJ1121))</f>
        <v/>
      </c>
      <c r="AK1122" s="43" t="e">
        <f>IF(ISERROR(AJ1122),"",FV((1+'Retirement Calculator'!$B$56)^(1/12)-1,AI1122,-AJ1122,,0))</f>
        <v>#N/A</v>
      </c>
      <c r="AL1122" s="47">
        <f>SUM($AJ$5:AJ1122)</f>
        <v>15743347.467671828</v>
      </c>
      <c r="AN1122" s="43" t="str">
        <f>IF(C1122="","",SUM($C$5:C1122))</f>
        <v/>
      </c>
      <c r="AP1122" s="43" t="str">
        <f t="shared" si="348"/>
        <v/>
      </c>
      <c r="AQ1122" s="43" t="e">
        <f t="shared" si="349"/>
        <v>#N/A</v>
      </c>
      <c r="AR1122" s="43" t="e">
        <f>IF(AR1121&lt;'Retirement Calculator'!$B$68,AR1121+1,NA())</f>
        <v>#N/A</v>
      </c>
      <c r="AS1122" s="45" t="str">
        <f>IF(ISERROR(AR1122),"",IF(AP1122=AP1121+1,AS1121*(1+'Retirement Calculator'!$B$67),AS1121))</f>
        <v/>
      </c>
      <c r="AT1122" s="43" t="e">
        <f>IF(ISERROR(AS1122),"",FV((1+'Retirement Calculator'!$B$57)^(1/12)-1,AR1122,-AS1122,,0))</f>
        <v>#N/A</v>
      </c>
      <c r="AU1122" s="47" t="e">
        <f>SUM($AJ$5:AS1122)</f>
        <v>#N/A</v>
      </c>
      <c r="AW1122" s="43" t="str">
        <f>IF(I1122="","",SUM($I$5:I1122))</f>
        <v/>
      </c>
      <c r="AY1122" s="43" t="str">
        <f t="shared" si="350"/>
        <v/>
      </c>
      <c r="AZ1122" s="43" t="e">
        <f t="shared" si="351"/>
        <v>#N/A</v>
      </c>
      <c r="BA1122" s="43" t="e">
        <f>IF(BA1121&lt;'Retirement Calculator'!$B$68,BA1121+1,NA())</f>
        <v>#N/A</v>
      </c>
      <c r="BB1122" s="45" t="str">
        <f>IF(ISERROR(BA1122),"",IF(AY1122=AY1121+1,BB1121*(1+'Retirement Calculator'!$B$67),BB1121))</f>
        <v/>
      </c>
      <c r="BC1122" s="43" t="e">
        <f>IF(ISERROR(BB1122),"",FV((1+'Retirement Calculator'!$B$58)^(1/12)-1,BA1122,-BB1122,,0))</f>
        <v>#N/A</v>
      </c>
      <c r="BD1122" s="47" t="e">
        <f>SUM($AJ$5:BB1122)</f>
        <v>#N/A</v>
      </c>
      <c r="BF1122" s="43" t="str">
        <f>IF(O1122="","",SUM($O$5:O1122))</f>
        <v/>
      </c>
      <c r="BH1122" s="43" t="str">
        <f t="shared" si="352"/>
        <v/>
      </c>
      <c r="BI1122" s="43" t="e">
        <f t="shared" si="353"/>
        <v>#N/A</v>
      </c>
      <c r="BJ1122" s="43" t="e">
        <f>IF(BJ1121&lt;'Retirement Calculator'!$B$68,BJ1121+1,NA())</f>
        <v>#N/A</v>
      </c>
      <c r="BM1122" s="43" t="str">
        <f t="shared" si="354"/>
        <v/>
      </c>
      <c r="BN1122" s="43" t="e">
        <f t="shared" si="355"/>
        <v>#N/A</v>
      </c>
      <c r="BO1122" s="43" t="e">
        <f>IF(BO1121&lt;'Retirement Calculator'!$B$68,BO1121+1,NA())</f>
        <v>#N/A</v>
      </c>
      <c r="BR1122" s="43" t="str">
        <f t="shared" si="356"/>
        <v/>
      </c>
      <c r="BS1122" s="43" t="e">
        <f t="shared" si="357"/>
        <v>#N/A</v>
      </c>
      <c r="BT1122" s="43" t="e">
        <f>IF(BT1121&lt;'Retirement Calculator'!$B$68,BT1121+1,NA())</f>
        <v>#N/A</v>
      </c>
      <c r="BW1122" s="43" t="str">
        <f t="shared" si="358"/>
        <v/>
      </c>
      <c r="BX1122" s="43" t="e">
        <f t="shared" si="359"/>
        <v>#N/A</v>
      </c>
      <c r="BY1122" s="43" t="e">
        <f>IF(BY1121&lt;'Retirement Calculator'!$B$68,BY1121+1,NA())</f>
        <v>#N/A</v>
      </c>
    </row>
    <row r="1123" spans="1:77">
      <c r="A1123" s="44"/>
      <c r="B1123" s="12" t="e">
        <f xml:space="preserve"> IF(ISERROR(F1123),NA(),AI1123)</f>
        <v>#N/A</v>
      </c>
      <c r="C1123" s="71"/>
      <c r="D1123" s="104"/>
      <c r="E1123" s="99"/>
      <c r="F1123" s="102" t="e">
        <f t="shared" si="343"/>
        <v>#N/A</v>
      </c>
      <c r="G1123" s="103" t="str">
        <f>IF(D1123="","",(D1123+G1122)*(1+((1+'Retirement Calculator'!$B$56)^(1/12)-1)))</f>
        <v/>
      </c>
      <c r="H1123" s="55" t="str">
        <f>IF(C1123="","",FV((1+'Retirement Calculator'!$B$56)^(1/12)-1,AI1123,-C1123,,0))</f>
        <v/>
      </c>
      <c r="I1123" s="71"/>
      <c r="J1123" s="99"/>
      <c r="K1123" s="99"/>
      <c r="L1123" s="102" t="e">
        <f t="shared" si="344"/>
        <v>#N/A</v>
      </c>
      <c r="M1123" s="12" t="str">
        <f>IF(I1123="","",FV((1+'Retirement Calculator'!$B$57)^(1/12)-1,AR1123,-I1123,,0))</f>
        <v/>
      </c>
      <c r="N1123" s="12" t="str">
        <f>IF(J1123="","",(J1123+N1122)*(1+((1+'Retirement Calculator'!$B$57)^(1/12)-1)))</f>
        <v/>
      </c>
      <c r="O1123" s="71"/>
      <c r="P1123" s="71"/>
      <c r="Q1123" s="99"/>
      <c r="R1123" s="69" t="e">
        <f t="shared" si="345"/>
        <v>#N/A</v>
      </c>
      <c r="S1123" s="12" t="str">
        <f>IF(O1123="","",FV((1+'Retirement Calculator'!$B$58)^(1/12)-1,BA1123,-O1123,,0))</f>
        <v/>
      </c>
      <c r="T1123" s="43" t="str">
        <f>IF(P1123="","",(P1123+T1122)*(1+((1+'Retirement Calculator'!$B$58)^(1/12)-1)))</f>
        <v/>
      </c>
      <c r="U1123" s="71"/>
      <c r="V1123" s="99"/>
      <c r="W1123" s="108" t="str">
        <f>IF(U1123="","",(U1123+W1122)*(1+((1+'Retirement Calculator'!$C$65)^(1/12)-1)))</f>
        <v/>
      </c>
      <c r="X1123" s="73">
        <f t="shared" si="340"/>
        <v>0</v>
      </c>
      <c r="Y1123" s="83" t="str">
        <f>IF(ISERROR(B1123),"",SUM($X$5:X1123))</f>
        <v/>
      </c>
      <c r="Z1123" s="73">
        <f t="shared" si="341"/>
        <v>0</v>
      </c>
      <c r="AA1123" s="83" t="str">
        <f>IF(ISERROR(B1123),"",IF(Z1123=0,NA(),SUM($Z$5:Z1123)))</f>
        <v/>
      </c>
      <c r="AB1123" s="83">
        <f t="shared" si="342"/>
        <v>0</v>
      </c>
      <c r="AC1123" s="83" t="str">
        <f>IF(ISERROR(B1123),"",IF(AB1123=0,NA(),SUM($AB$5:AB1123)))</f>
        <v/>
      </c>
      <c r="AD1123" s="68" t="str">
        <f>IF(ISERROR(AI1123),"",IF(AG1123=AG1122+1,AD1122*(1+'Retirement Calculator'!$B$6),AD1122))</f>
        <v/>
      </c>
      <c r="AE1123" s="135"/>
      <c r="AF1123" s="83" t="str">
        <f>IF(AE1123="","",NPER((1+'Retirement Calculator'!$B$15)/(1+'Retirement Calculator'!$B$14)-1,-12*AE1123,AA1123,,1))</f>
        <v/>
      </c>
      <c r="AG1123" s="129" t="str">
        <f t="shared" si="346"/>
        <v/>
      </c>
      <c r="AH1123" s="43" t="e">
        <f t="shared" si="347"/>
        <v>#N/A</v>
      </c>
      <c r="AI1123" s="43" t="e">
        <f>IF(AI1122&lt;'Retirement Calculator'!$B$68,AI1122+1,NA())</f>
        <v>#N/A</v>
      </c>
      <c r="AJ1123" s="47" t="str">
        <f>IF(ISERROR(AI1123),"",IF(AG1123=AG1122+1,AJ1122*(1+'Retirement Calculator'!$B$67),AJ1122))</f>
        <v/>
      </c>
      <c r="AK1123" s="43" t="e">
        <f>IF(ISERROR(AJ1123),"",FV((1+'Retirement Calculator'!$B$56)^(1/12)-1,AI1123,-AJ1123,,0))</f>
        <v>#N/A</v>
      </c>
      <c r="AL1123" s="47">
        <f>SUM($AJ$5:AJ1123)</f>
        <v>15743347.467671828</v>
      </c>
      <c r="AN1123" s="43" t="str">
        <f>IF(C1123="","",SUM($C$5:C1123))</f>
        <v/>
      </c>
      <c r="AP1123" s="43" t="str">
        <f t="shared" si="348"/>
        <v/>
      </c>
      <c r="AQ1123" s="43" t="e">
        <f t="shared" si="349"/>
        <v>#N/A</v>
      </c>
      <c r="AR1123" s="43" t="e">
        <f>IF(AR1122&lt;'Retirement Calculator'!$B$68,AR1122+1,NA())</f>
        <v>#N/A</v>
      </c>
      <c r="AS1123" s="45" t="str">
        <f>IF(ISERROR(AR1123),"",IF(AP1123=AP1122+1,AS1122*(1+'Retirement Calculator'!$B$67),AS1122))</f>
        <v/>
      </c>
      <c r="AT1123" s="43" t="e">
        <f>IF(ISERROR(AS1123),"",FV((1+'Retirement Calculator'!$B$57)^(1/12)-1,AR1123,-AS1123,,0))</f>
        <v>#N/A</v>
      </c>
      <c r="AU1123" s="47" t="e">
        <f>SUM($AJ$5:AS1123)</f>
        <v>#N/A</v>
      </c>
      <c r="AW1123" s="43" t="str">
        <f>IF(I1123="","",SUM($I$5:I1123))</f>
        <v/>
      </c>
      <c r="AY1123" s="43" t="str">
        <f t="shared" si="350"/>
        <v/>
      </c>
      <c r="AZ1123" s="43" t="e">
        <f t="shared" si="351"/>
        <v>#N/A</v>
      </c>
      <c r="BA1123" s="43" t="e">
        <f>IF(BA1122&lt;'Retirement Calculator'!$B$68,BA1122+1,NA())</f>
        <v>#N/A</v>
      </c>
      <c r="BB1123" s="45" t="str">
        <f>IF(ISERROR(BA1123),"",IF(AY1123=AY1122+1,BB1122*(1+'Retirement Calculator'!$B$67),BB1122))</f>
        <v/>
      </c>
      <c r="BC1123" s="43" t="e">
        <f>IF(ISERROR(BB1123),"",FV((1+'Retirement Calculator'!$B$58)^(1/12)-1,BA1123,-BB1123,,0))</f>
        <v>#N/A</v>
      </c>
      <c r="BD1123" s="47" t="e">
        <f>SUM($AJ$5:BB1123)</f>
        <v>#N/A</v>
      </c>
      <c r="BF1123" s="43" t="str">
        <f>IF(O1123="","",SUM($O$5:O1123))</f>
        <v/>
      </c>
      <c r="BH1123" s="43" t="str">
        <f t="shared" si="352"/>
        <v/>
      </c>
      <c r="BI1123" s="43" t="e">
        <f t="shared" si="353"/>
        <v>#N/A</v>
      </c>
      <c r="BJ1123" s="43" t="e">
        <f>IF(BJ1122&lt;'Retirement Calculator'!$B$68,BJ1122+1,NA())</f>
        <v>#N/A</v>
      </c>
      <c r="BM1123" s="43" t="str">
        <f t="shared" si="354"/>
        <v/>
      </c>
      <c r="BN1123" s="43" t="e">
        <f t="shared" si="355"/>
        <v>#N/A</v>
      </c>
      <c r="BO1123" s="43" t="e">
        <f>IF(BO1122&lt;'Retirement Calculator'!$B$68,BO1122+1,NA())</f>
        <v>#N/A</v>
      </c>
      <c r="BR1123" s="43" t="str">
        <f t="shared" si="356"/>
        <v/>
      </c>
      <c r="BS1123" s="43" t="e">
        <f t="shared" si="357"/>
        <v>#N/A</v>
      </c>
      <c r="BT1123" s="43" t="e">
        <f>IF(BT1122&lt;'Retirement Calculator'!$B$68,BT1122+1,NA())</f>
        <v>#N/A</v>
      </c>
      <c r="BW1123" s="43" t="str">
        <f t="shared" si="358"/>
        <v/>
      </c>
      <c r="BX1123" s="43" t="e">
        <f t="shared" si="359"/>
        <v>#N/A</v>
      </c>
      <c r="BY1123" s="43" t="e">
        <f>IF(BY1122&lt;'Retirement Calculator'!$B$68,BY1122+1,NA())</f>
        <v>#N/A</v>
      </c>
    </row>
    <row r="1124" spans="1:77">
      <c r="A1124" s="44"/>
      <c r="B1124" s="12" t="e">
        <f xml:space="preserve"> IF(ISERROR(F1124),NA(),AI1124)</f>
        <v>#N/A</v>
      </c>
      <c r="C1124" s="71"/>
      <c r="D1124" s="104"/>
      <c r="E1124" s="99"/>
      <c r="F1124" s="102" t="e">
        <f t="shared" si="343"/>
        <v>#N/A</v>
      </c>
      <c r="G1124" s="103" t="str">
        <f>IF(D1124="","",(D1124+G1123)*(1+((1+'Retirement Calculator'!$B$56)^(1/12)-1)))</f>
        <v/>
      </c>
      <c r="H1124" s="55" t="str">
        <f>IF(C1124="","",FV((1+'Retirement Calculator'!$B$56)^(1/12)-1,AI1124,-C1124,,0))</f>
        <v/>
      </c>
      <c r="I1124" s="71"/>
      <c r="J1124" s="99"/>
      <c r="K1124" s="99"/>
      <c r="L1124" s="102" t="e">
        <f t="shared" si="344"/>
        <v>#N/A</v>
      </c>
      <c r="M1124" s="12" t="str">
        <f>IF(I1124="","",FV((1+'Retirement Calculator'!$B$57)^(1/12)-1,AR1124,-I1124,,0))</f>
        <v/>
      </c>
      <c r="N1124" s="12" t="str">
        <f>IF(J1124="","",(J1124+N1123)*(1+((1+'Retirement Calculator'!$B$57)^(1/12)-1)))</f>
        <v/>
      </c>
      <c r="O1124" s="71"/>
      <c r="P1124" s="71"/>
      <c r="Q1124" s="99"/>
      <c r="R1124" s="69" t="e">
        <f t="shared" si="345"/>
        <v>#N/A</v>
      </c>
      <c r="S1124" s="12" t="str">
        <f>IF(O1124="","",FV((1+'Retirement Calculator'!$B$58)^(1/12)-1,BA1124,-O1124,,0))</f>
        <v/>
      </c>
      <c r="T1124" s="43" t="str">
        <f>IF(P1124="","",(P1124+T1123)*(1+((1+'Retirement Calculator'!$B$58)^(1/12)-1)))</f>
        <v/>
      </c>
      <c r="U1124" s="71"/>
      <c r="V1124" s="99"/>
      <c r="W1124" s="108" t="str">
        <f>IF(U1124="","",(U1124+W1123)*(1+((1+'Retirement Calculator'!$C$65)^(1/12)-1)))</f>
        <v/>
      </c>
      <c r="X1124" s="73">
        <f t="shared" si="340"/>
        <v>0</v>
      </c>
      <c r="Y1124" s="83" t="str">
        <f>IF(ISERROR(B1124),"",SUM($X$5:X1124))</f>
        <v/>
      </c>
      <c r="Z1124" s="73">
        <f t="shared" si="341"/>
        <v>0</v>
      </c>
      <c r="AA1124" s="83" t="str">
        <f>IF(ISERROR(B1124),"",IF(Z1124=0,NA(),SUM($Z$5:Z1124)))</f>
        <v/>
      </c>
      <c r="AB1124" s="83">
        <f t="shared" si="342"/>
        <v>0</v>
      </c>
      <c r="AC1124" s="83" t="str">
        <f>IF(ISERROR(B1124),"",IF(AB1124=0,NA(),SUM($AB$5:AB1124)))</f>
        <v/>
      </c>
      <c r="AD1124" s="68" t="str">
        <f>IF(ISERROR(AI1124),"",IF(AG1124=AG1123+1,AD1123*(1+'Retirement Calculator'!$B$6),AD1123))</f>
        <v/>
      </c>
      <c r="AE1124" s="135"/>
      <c r="AF1124" s="83" t="str">
        <f>IF(AE1124="","",NPER((1+'Retirement Calculator'!$B$15)/(1+'Retirement Calculator'!$B$14)-1,-12*AE1124,AA1124,,1))</f>
        <v/>
      </c>
      <c r="AG1124" s="129" t="str">
        <f t="shared" si="346"/>
        <v/>
      </c>
      <c r="AH1124" s="43" t="e">
        <f t="shared" si="347"/>
        <v>#N/A</v>
      </c>
      <c r="AI1124" s="43" t="e">
        <f>IF(AI1123&lt;'Retirement Calculator'!$B$68,AI1123+1,NA())</f>
        <v>#N/A</v>
      </c>
      <c r="AJ1124" s="47" t="str">
        <f>IF(ISERROR(AI1124),"",IF(AG1124=AG1123+1,AJ1123*(1+'Retirement Calculator'!$B$67),AJ1123))</f>
        <v/>
      </c>
      <c r="AK1124" s="43" t="e">
        <f>IF(ISERROR(AJ1124),"",FV((1+'Retirement Calculator'!$B$56)^(1/12)-1,AI1124,-AJ1124,,0))</f>
        <v>#N/A</v>
      </c>
      <c r="AL1124" s="47">
        <f>SUM($AJ$5:AJ1124)</f>
        <v>15743347.467671828</v>
      </c>
      <c r="AN1124" s="43" t="str">
        <f>IF(C1124="","",SUM($C$5:C1124))</f>
        <v/>
      </c>
      <c r="AP1124" s="43" t="str">
        <f t="shared" si="348"/>
        <v/>
      </c>
      <c r="AQ1124" s="43" t="e">
        <f t="shared" si="349"/>
        <v>#N/A</v>
      </c>
      <c r="AR1124" s="43" t="e">
        <f>IF(AR1123&lt;'Retirement Calculator'!$B$68,AR1123+1,NA())</f>
        <v>#N/A</v>
      </c>
      <c r="AS1124" s="45" t="str">
        <f>IF(ISERROR(AR1124),"",IF(AP1124=AP1123+1,AS1123*(1+'Retirement Calculator'!$B$67),AS1123))</f>
        <v/>
      </c>
      <c r="AT1124" s="43" t="e">
        <f>IF(ISERROR(AS1124),"",FV((1+'Retirement Calculator'!$B$57)^(1/12)-1,AR1124,-AS1124,,0))</f>
        <v>#N/A</v>
      </c>
      <c r="AU1124" s="47" t="e">
        <f>SUM($AJ$5:AS1124)</f>
        <v>#N/A</v>
      </c>
      <c r="AW1124" s="43" t="str">
        <f>IF(I1124="","",SUM($I$5:I1124))</f>
        <v/>
      </c>
      <c r="AY1124" s="43" t="str">
        <f t="shared" si="350"/>
        <v/>
      </c>
      <c r="AZ1124" s="43" t="e">
        <f t="shared" si="351"/>
        <v>#N/A</v>
      </c>
      <c r="BA1124" s="43" t="e">
        <f>IF(BA1123&lt;'Retirement Calculator'!$B$68,BA1123+1,NA())</f>
        <v>#N/A</v>
      </c>
      <c r="BB1124" s="45" t="str">
        <f>IF(ISERROR(BA1124),"",IF(AY1124=AY1123+1,BB1123*(1+'Retirement Calculator'!$B$67),BB1123))</f>
        <v/>
      </c>
      <c r="BC1124" s="43" t="e">
        <f>IF(ISERROR(BB1124),"",FV((1+'Retirement Calculator'!$B$58)^(1/12)-1,BA1124,-BB1124,,0))</f>
        <v>#N/A</v>
      </c>
      <c r="BD1124" s="47" t="e">
        <f>SUM($AJ$5:BB1124)</f>
        <v>#N/A</v>
      </c>
      <c r="BF1124" s="43" t="str">
        <f>IF(O1124="","",SUM($O$5:O1124))</f>
        <v/>
      </c>
      <c r="BH1124" s="43" t="str">
        <f t="shared" si="352"/>
        <v/>
      </c>
      <c r="BI1124" s="43" t="e">
        <f t="shared" si="353"/>
        <v>#N/A</v>
      </c>
      <c r="BJ1124" s="43" t="e">
        <f>IF(BJ1123&lt;'Retirement Calculator'!$B$68,BJ1123+1,NA())</f>
        <v>#N/A</v>
      </c>
      <c r="BM1124" s="43" t="str">
        <f t="shared" si="354"/>
        <v/>
      </c>
      <c r="BN1124" s="43" t="e">
        <f t="shared" si="355"/>
        <v>#N/A</v>
      </c>
      <c r="BO1124" s="43" t="e">
        <f>IF(BO1123&lt;'Retirement Calculator'!$B$68,BO1123+1,NA())</f>
        <v>#N/A</v>
      </c>
      <c r="BR1124" s="43" t="str">
        <f t="shared" si="356"/>
        <v/>
      </c>
      <c r="BS1124" s="43" t="e">
        <f t="shared" si="357"/>
        <v>#N/A</v>
      </c>
      <c r="BT1124" s="43" t="e">
        <f>IF(BT1123&lt;'Retirement Calculator'!$B$68,BT1123+1,NA())</f>
        <v>#N/A</v>
      </c>
      <c r="BW1124" s="43" t="str">
        <f t="shared" si="358"/>
        <v/>
      </c>
      <c r="BX1124" s="43" t="e">
        <f t="shared" si="359"/>
        <v>#N/A</v>
      </c>
      <c r="BY1124" s="43" t="e">
        <f>IF(BY1123&lt;'Retirement Calculator'!$B$68,BY1123+1,NA())</f>
        <v>#N/A</v>
      </c>
    </row>
    <row r="1125" spans="1:77">
      <c r="A1125" s="44"/>
      <c r="B1125" s="12" t="e">
        <f xml:space="preserve"> IF(ISERROR(F1125),NA(),AI1125)</f>
        <v>#N/A</v>
      </c>
      <c r="C1125" s="71"/>
      <c r="D1125" s="104"/>
      <c r="E1125" s="99"/>
      <c r="F1125" s="102" t="e">
        <f t="shared" si="343"/>
        <v>#N/A</v>
      </c>
      <c r="G1125" s="103" t="str">
        <f>IF(D1125="","",(D1125+G1124)*(1+((1+'Retirement Calculator'!$B$56)^(1/12)-1)))</f>
        <v/>
      </c>
      <c r="H1125" s="55" t="str">
        <f>IF(C1125="","",FV((1+'Retirement Calculator'!$B$56)^(1/12)-1,AI1125,-C1125,,0))</f>
        <v/>
      </c>
      <c r="I1125" s="71"/>
      <c r="J1125" s="99"/>
      <c r="K1125" s="99"/>
      <c r="L1125" s="102" t="e">
        <f t="shared" si="344"/>
        <v>#N/A</v>
      </c>
      <c r="M1125" s="12" t="str">
        <f>IF(I1125="","",FV((1+'Retirement Calculator'!$B$57)^(1/12)-1,AR1125,-I1125,,0))</f>
        <v/>
      </c>
      <c r="N1125" s="12" t="str">
        <f>IF(J1125="","",(J1125+N1124)*(1+((1+'Retirement Calculator'!$B$57)^(1/12)-1)))</f>
        <v/>
      </c>
      <c r="O1125" s="71"/>
      <c r="P1125" s="71"/>
      <c r="Q1125" s="99"/>
      <c r="R1125" s="69" t="e">
        <f t="shared" si="345"/>
        <v>#N/A</v>
      </c>
      <c r="S1125" s="12" t="str">
        <f>IF(O1125="","",FV((1+'Retirement Calculator'!$B$58)^(1/12)-1,BA1125,-O1125,,0))</f>
        <v/>
      </c>
      <c r="T1125" s="43" t="str">
        <f>IF(P1125="","",(P1125+T1124)*(1+((1+'Retirement Calculator'!$B$58)^(1/12)-1)))</f>
        <v/>
      </c>
      <c r="U1125" s="71"/>
      <c r="V1125" s="99"/>
      <c r="W1125" s="108" t="str">
        <f>IF(U1125="","",(U1125+W1124)*(1+((1+'Retirement Calculator'!$C$65)^(1/12)-1)))</f>
        <v/>
      </c>
      <c r="X1125" s="73">
        <f t="shared" si="340"/>
        <v>0</v>
      </c>
      <c r="Y1125" s="83" t="str">
        <f>IF(ISERROR(B1125),"",SUM($X$5:X1125))</f>
        <v/>
      </c>
      <c r="Z1125" s="73">
        <f t="shared" si="341"/>
        <v>0</v>
      </c>
      <c r="AA1125" s="83" t="str">
        <f>IF(ISERROR(B1125),"",IF(Z1125=0,NA(),SUM($Z$5:Z1125)))</f>
        <v/>
      </c>
      <c r="AB1125" s="83">
        <f t="shared" si="342"/>
        <v>0</v>
      </c>
      <c r="AC1125" s="83" t="str">
        <f>IF(ISERROR(B1125),"",IF(AB1125=0,NA(),SUM($AB$5:AB1125)))</f>
        <v/>
      </c>
      <c r="AD1125" s="68" t="str">
        <f>IF(ISERROR(AI1125),"",IF(AG1125=AG1124+1,AD1124*(1+'Retirement Calculator'!$B$6),AD1124))</f>
        <v/>
      </c>
      <c r="AE1125" s="135"/>
      <c r="AF1125" s="83" t="str">
        <f>IF(AE1125="","",NPER((1+'Retirement Calculator'!$B$15)/(1+'Retirement Calculator'!$B$14)-1,-12*AE1125,AA1125,,1))</f>
        <v/>
      </c>
      <c r="AG1125" s="129" t="str">
        <f t="shared" si="346"/>
        <v/>
      </c>
      <c r="AH1125" s="43" t="e">
        <f t="shared" si="347"/>
        <v>#N/A</v>
      </c>
      <c r="AI1125" s="43" t="e">
        <f>IF(AI1124&lt;'Retirement Calculator'!$B$68,AI1124+1,NA())</f>
        <v>#N/A</v>
      </c>
      <c r="AJ1125" s="47" t="str">
        <f>IF(ISERROR(AI1125),"",IF(AG1125=AG1124+1,AJ1124*(1+'Retirement Calculator'!$B$67),AJ1124))</f>
        <v/>
      </c>
      <c r="AK1125" s="43" t="e">
        <f>IF(ISERROR(AJ1125),"",FV((1+'Retirement Calculator'!$B$56)^(1/12)-1,AI1125,-AJ1125,,0))</f>
        <v>#N/A</v>
      </c>
      <c r="AL1125" s="47">
        <f>SUM($AJ$5:AJ1125)</f>
        <v>15743347.467671828</v>
      </c>
      <c r="AN1125" s="43" t="str">
        <f>IF(C1125="","",SUM($C$5:C1125))</f>
        <v/>
      </c>
      <c r="AP1125" s="43" t="str">
        <f t="shared" si="348"/>
        <v/>
      </c>
      <c r="AQ1125" s="43" t="e">
        <f t="shared" si="349"/>
        <v>#N/A</v>
      </c>
      <c r="AR1125" s="43" t="e">
        <f>IF(AR1124&lt;'Retirement Calculator'!$B$68,AR1124+1,NA())</f>
        <v>#N/A</v>
      </c>
      <c r="AS1125" s="45" t="str">
        <f>IF(ISERROR(AR1125),"",IF(AP1125=AP1124+1,AS1124*(1+'Retirement Calculator'!$B$67),AS1124))</f>
        <v/>
      </c>
      <c r="AT1125" s="43" t="e">
        <f>IF(ISERROR(AS1125),"",FV((1+'Retirement Calculator'!$B$57)^(1/12)-1,AR1125,-AS1125,,0))</f>
        <v>#N/A</v>
      </c>
      <c r="AU1125" s="47" t="e">
        <f>SUM($AJ$5:AS1125)</f>
        <v>#N/A</v>
      </c>
      <c r="AW1125" s="43" t="str">
        <f>IF(I1125="","",SUM($I$5:I1125))</f>
        <v/>
      </c>
      <c r="AY1125" s="43" t="str">
        <f t="shared" si="350"/>
        <v/>
      </c>
      <c r="AZ1125" s="43" t="e">
        <f t="shared" si="351"/>
        <v>#N/A</v>
      </c>
      <c r="BA1125" s="43" t="e">
        <f>IF(BA1124&lt;'Retirement Calculator'!$B$68,BA1124+1,NA())</f>
        <v>#N/A</v>
      </c>
      <c r="BB1125" s="45" t="str">
        <f>IF(ISERROR(BA1125),"",IF(AY1125=AY1124+1,BB1124*(1+'Retirement Calculator'!$B$67),BB1124))</f>
        <v/>
      </c>
      <c r="BC1125" s="43" t="e">
        <f>IF(ISERROR(BB1125),"",FV((1+'Retirement Calculator'!$B$58)^(1/12)-1,BA1125,-BB1125,,0))</f>
        <v>#N/A</v>
      </c>
      <c r="BD1125" s="47" t="e">
        <f>SUM($AJ$5:BB1125)</f>
        <v>#N/A</v>
      </c>
      <c r="BF1125" s="43" t="str">
        <f>IF(O1125="","",SUM($O$5:O1125))</f>
        <v/>
      </c>
      <c r="BH1125" s="43" t="str">
        <f t="shared" si="352"/>
        <v/>
      </c>
      <c r="BI1125" s="43" t="e">
        <f t="shared" si="353"/>
        <v>#N/A</v>
      </c>
      <c r="BJ1125" s="43" t="e">
        <f>IF(BJ1124&lt;'Retirement Calculator'!$B$68,BJ1124+1,NA())</f>
        <v>#N/A</v>
      </c>
      <c r="BM1125" s="43" t="str">
        <f t="shared" si="354"/>
        <v/>
      </c>
      <c r="BN1125" s="43" t="e">
        <f t="shared" si="355"/>
        <v>#N/A</v>
      </c>
      <c r="BO1125" s="43" t="e">
        <f>IF(BO1124&lt;'Retirement Calculator'!$B$68,BO1124+1,NA())</f>
        <v>#N/A</v>
      </c>
      <c r="BR1125" s="43" t="str">
        <f t="shared" si="356"/>
        <v/>
      </c>
      <c r="BS1125" s="43" t="e">
        <f t="shared" si="357"/>
        <v>#N/A</v>
      </c>
      <c r="BT1125" s="43" t="e">
        <f>IF(BT1124&lt;'Retirement Calculator'!$B$68,BT1124+1,NA())</f>
        <v>#N/A</v>
      </c>
      <c r="BW1125" s="43" t="str">
        <f t="shared" si="358"/>
        <v/>
      </c>
      <c r="BX1125" s="43" t="e">
        <f t="shared" si="359"/>
        <v>#N/A</v>
      </c>
      <c r="BY1125" s="43" t="e">
        <f>IF(BY1124&lt;'Retirement Calculator'!$B$68,BY1124+1,NA())</f>
        <v>#N/A</v>
      </c>
    </row>
    <row r="1126" spans="1:77">
      <c r="A1126" s="44"/>
      <c r="B1126" s="12" t="e">
        <f xml:space="preserve"> IF(ISERROR(F1126),NA(),AI1126)</f>
        <v>#N/A</v>
      </c>
      <c r="C1126" s="71"/>
      <c r="D1126" s="104"/>
      <c r="E1126" s="99"/>
      <c r="F1126" s="102" t="e">
        <f t="shared" si="343"/>
        <v>#N/A</v>
      </c>
      <c r="G1126" s="103" t="str">
        <f>IF(D1126="","",(D1126+G1125)*(1+((1+'Retirement Calculator'!$B$56)^(1/12)-1)))</f>
        <v/>
      </c>
      <c r="H1126" s="55" t="str">
        <f>IF(C1126="","",FV((1+'Retirement Calculator'!$B$56)^(1/12)-1,AI1126,-C1126,,0))</f>
        <v/>
      </c>
      <c r="I1126" s="71"/>
      <c r="J1126" s="99"/>
      <c r="K1126" s="99"/>
      <c r="L1126" s="102" t="e">
        <f t="shared" si="344"/>
        <v>#N/A</v>
      </c>
      <c r="M1126" s="12" t="str">
        <f>IF(I1126="","",FV((1+'Retirement Calculator'!$B$57)^(1/12)-1,AR1126,-I1126,,0))</f>
        <v/>
      </c>
      <c r="N1126" s="12" t="str">
        <f>IF(J1126="","",(J1126+N1125)*(1+((1+'Retirement Calculator'!$B$57)^(1/12)-1)))</f>
        <v/>
      </c>
      <c r="O1126" s="71"/>
      <c r="P1126" s="71"/>
      <c r="Q1126" s="99"/>
      <c r="R1126" s="69" t="e">
        <f t="shared" si="345"/>
        <v>#N/A</v>
      </c>
      <c r="S1126" s="12" t="str">
        <f>IF(O1126="","",FV((1+'Retirement Calculator'!$B$58)^(1/12)-1,BA1126,-O1126,,0))</f>
        <v/>
      </c>
      <c r="T1126" s="43" t="str">
        <f>IF(P1126="","",(P1126+T1125)*(1+((1+'Retirement Calculator'!$B$58)^(1/12)-1)))</f>
        <v/>
      </c>
      <c r="U1126" s="71"/>
      <c r="V1126" s="99"/>
      <c r="W1126" s="108" t="str">
        <f>IF(U1126="","",(U1126+W1125)*(1+((1+'Retirement Calculator'!$C$65)^(1/12)-1)))</f>
        <v/>
      </c>
      <c r="X1126" s="73">
        <f t="shared" si="340"/>
        <v>0</v>
      </c>
      <c r="Y1126" s="83" t="str">
        <f>IF(ISERROR(B1126),"",SUM($X$5:X1126))</f>
        <v/>
      </c>
      <c r="Z1126" s="73">
        <f t="shared" si="341"/>
        <v>0</v>
      </c>
      <c r="AA1126" s="83" t="str">
        <f>IF(ISERROR(B1126),"",IF(Z1126=0,NA(),SUM($Z$5:Z1126)))</f>
        <v/>
      </c>
      <c r="AB1126" s="83">
        <f t="shared" si="342"/>
        <v>0</v>
      </c>
      <c r="AC1126" s="83" t="str">
        <f>IF(ISERROR(B1126),"",IF(AB1126=0,NA(),SUM($AB$5:AB1126)))</f>
        <v/>
      </c>
      <c r="AD1126" s="68" t="str">
        <f>IF(ISERROR(AI1126),"",IF(AG1126=AG1125+1,AD1125*(1+'Retirement Calculator'!$B$6),AD1125))</f>
        <v/>
      </c>
      <c r="AE1126" s="135"/>
      <c r="AF1126" s="83" t="str">
        <f>IF(AE1126="","",NPER((1+'Retirement Calculator'!$B$15)/(1+'Retirement Calculator'!$B$14)-1,-12*AE1126,AA1126,,1))</f>
        <v/>
      </c>
      <c r="AG1126" s="129" t="str">
        <f t="shared" si="346"/>
        <v/>
      </c>
      <c r="AH1126" s="43" t="e">
        <f t="shared" si="347"/>
        <v>#N/A</v>
      </c>
      <c r="AI1126" s="43" t="e">
        <f>IF(AI1125&lt;'Retirement Calculator'!$B$68,AI1125+1,NA())</f>
        <v>#N/A</v>
      </c>
      <c r="AJ1126" s="47" t="str">
        <f>IF(ISERROR(AI1126),"",IF(AG1126=AG1125+1,AJ1125*(1+'Retirement Calculator'!$B$67),AJ1125))</f>
        <v/>
      </c>
      <c r="AK1126" s="43" t="e">
        <f>IF(ISERROR(AJ1126),"",FV((1+'Retirement Calculator'!$B$56)^(1/12)-1,AI1126,-AJ1126,,0))</f>
        <v>#N/A</v>
      </c>
      <c r="AL1126" s="47">
        <f>SUM($AJ$5:AJ1126)</f>
        <v>15743347.467671828</v>
      </c>
      <c r="AN1126" s="43" t="str">
        <f>IF(C1126="","",SUM($C$5:C1126))</f>
        <v/>
      </c>
      <c r="AP1126" s="43" t="str">
        <f t="shared" si="348"/>
        <v/>
      </c>
      <c r="AQ1126" s="43" t="e">
        <f t="shared" si="349"/>
        <v>#N/A</v>
      </c>
      <c r="AR1126" s="43" t="e">
        <f>IF(AR1125&lt;'Retirement Calculator'!$B$68,AR1125+1,NA())</f>
        <v>#N/A</v>
      </c>
      <c r="AS1126" s="45" t="str">
        <f>IF(ISERROR(AR1126),"",IF(AP1126=AP1125+1,AS1125*(1+'Retirement Calculator'!$B$67),AS1125))</f>
        <v/>
      </c>
      <c r="AT1126" s="43" t="e">
        <f>IF(ISERROR(AS1126),"",FV((1+'Retirement Calculator'!$B$57)^(1/12)-1,AR1126,-AS1126,,0))</f>
        <v>#N/A</v>
      </c>
      <c r="AU1126" s="47" t="e">
        <f>SUM($AJ$5:AS1126)</f>
        <v>#N/A</v>
      </c>
      <c r="AW1126" s="43" t="str">
        <f>IF(I1126="","",SUM($I$5:I1126))</f>
        <v/>
      </c>
      <c r="AY1126" s="43" t="str">
        <f t="shared" si="350"/>
        <v/>
      </c>
      <c r="AZ1126" s="43" t="e">
        <f t="shared" si="351"/>
        <v>#N/A</v>
      </c>
      <c r="BA1126" s="43" t="e">
        <f>IF(BA1125&lt;'Retirement Calculator'!$B$68,BA1125+1,NA())</f>
        <v>#N/A</v>
      </c>
      <c r="BB1126" s="45" t="str">
        <f>IF(ISERROR(BA1126),"",IF(AY1126=AY1125+1,BB1125*(1+'Retirement Calculator'!$B$67),BB1125))</f>
        <v/>
      </c>
      <c r="BC1126" s="43" t="e">
        <f>IF(ISERROR(BB1126),"",FV((1+'Retirement Calculator'!$B$58)^(1/12)-1,BA1126,-BB1126,,0))</f>
        <v>#N/A</v>
      </c>
      <c r="BD1126" s="47" t="e">
        <f>SUM($AJ$5:BB1126)</f>
        <v>#N/A</v>
      </c>
      <c r="BF1126" s="43" t="str">
        <f>IF(O1126="","",SUM($O$5:O1126))</f>
        <v/>
      </c>
      <c r="BH1126" s="43" t="str">
        <f t="shared" si="352"/>
        <v/>
      </c>
      <c r="BI1126" s="43" t="e">
        <f t="shared" si="353"/>
        <v>#N/A</v>
      </c>
      <c r="BJ1126" s="43" t="e">
        <f>IF(BJ1125&lt;'Retirement Calculator'!$B$68,BJ1125+1,NA())</f>
        <v>#N/A</v>
      </c>
      <c r="BM1126" s="43" t="str">
        <f t="shared" si="354"/>
        <v/>
      </c>
      <c r="BN1126" s="43" t="e">
        <f t="shared" si="355"/>
        <v>#N/A</v>
      </c>
      <c r="BO1126" s="43" t="e">
        <f>IF(BO1125&lt;'Retirement Calculator'!$B$68,BO1125+1,NA())</f>
        <v>#N/A</v>
      </c>
      <c r="BR1126" s="43" t="str">
        <f t="shared" si="356"/>
        <v/>
      </c>
      <c r="BS1126" s="43" t="e">
        <f t="shared" si="357"/>
        <v>#N/A</v>
      </c>
      <c r="BT1126" s="43" t="e">
        <f>IF(BT1125&lt;'Retirement Calculator'!$B$68,BT1125+1,NA())</f>
        <v>#N/A</v>
      </c>
      <c r="BW1126" s="43" t="str">
        <f t="shared" si="358"/>
        <v/>
      </c>
      <c r="BX1126" s="43" t="e">
        <f t="shared" si="359"/>
        <v>#N/A</v>
      </c>
      <c r="BY1126" s="43" t="e">
        <f>IF(BY1125&lt;'Retirement Calculator'!$B$68,BY1125+1,NA())</f>
        <v>#N/A</v>
      </c>
    </row>
    <row r="1127" spans="1:77">
      <c r="A1127" s="44"/>
      <c r="B1127" s="12" t="e">
        <f xml:space="preserve"> IF(ISERROR(F1127),NA(),AI1127)</f>
        <v>#N/A</v>
      </c>
      <c r="C1127" s="71"/>
      <c r="D1127" s="104"/>
      <c r="E1127" s="99"/>
      <c r="F1127" s="102" t="e">
        <f t="shared" si="343"/>
        <v>#N/A</v>
      </c>
      <c r="G1127" s="103" t="str">
        <f>IF(D1127="","",(D1127+G1126)*(1+((1+'Retirement Calculator'!$B$56)^(1/12)-1)))</f>
        <v/>
      </c>
      <c r="H1127" s="55" t="str">
        <f>IF(C1127="","",FV((1+'Retirement Calculator'!$B$56)^(1/12)-1,AI1127,-C1127,,0))</f>
        <v/>
      </c>
      <c r="I1127" s="71"/>
      <c r="J1127" s="99"/>
      <c r="K1127" s="99"/>
      <c r="L1127" s="102" t="e">
        <f t="shared" si="344"/>
        <v>#N/A</v>
      </c>
      <c r="M1127" s="12" t="str">
        <f>IF(I1127="","",FV((1+'Retirement Calculator'!$B$57)^(1/12)-1,AR1127,-I1127,,0))</f>
        <v/>
      </c>
      <c r="N1127" s="12" t="str">
        <f>IF(J1127="","",(J1127+N1126)*(1+((1+'Retirement Calculator'!$B$57)^(1/12)-1)))</f>
        <v/>
      </c>
      <c r="O1127" s="71"/>
      <c r="P1127" s="71"/>
      <c r="Q1127" s="99"/>
      <c r="R1127" s="69" t="e">
        <f t="shared" si="345"/>
        <v>#N/A</v>
      </c>
      <c r="S1127" s="12" t="str">
        <f>IF(O1127="","",FV((1+'Retirement Calculator'!$B$58)^(1/12)-1,BA1127,-O1127,,0))</f>
        <v/>
      </c>
      <c r="T1127" s="43" t="str">
        <f>IF(P1127="","",(P1127+T1126)*(1+((1+'Retirement Calculator'!$B$58)^(1/12)-1)))</f>
        <v/>
      </c>
      <c r="U1127" s="71"/>
      <c r="V1127" s="99"/>
      <c r="W1127" s="108" t="str">
        <f>IF(U1127="","",(U1127+W1126)*(1+((1+'Retirement Calculator'!$C$65)^(1/12)-1)))</f>
        <v/>
      </c>
      <c r="X1127" s="73">
        <f t="shared" si="340"/>
        <v>0</v>
      </c>
      <c r="Y1127" s="83" t="str">
        <f>IF(ISERROR(B1127),"",SUM($X$5:X1127))</f>
        <v/>
      </c>
      <c r="Z1127" s="73">
        <f t="shared" si="341"/>
        <v>0</v>
      </c>
      <c r="AA1127" s="83" t="str">
        <f>IF(ISERROR(B1127),"",IF(Z1127=0,NA(),SUM($Z$5:Z1127)))</f>
        <v/>
      </c>
      <c r="AB1127" s="83">
        <f t="shared" si="342"/>
        <v>0</v>
      </c>
      <c r="AC1127" s="83" t="str">
        <f>IF(ISERROR(B1127),"",IF(AB1127=0,NA(),SUM($AB$5:AB1127)))</f>
        <v/>
      </c>
      <c r="AD1127" s="68" t="str">
        <f>IF(ISERROR(AI1127),"",IF(AG1127=AG1126+1,AD1126*(1+'Retirement Calculator'!$B$6),AD1126))</f>
        <v/>
      </c>
      <c r="AE1127" s="135"/>
      <c r="AF1127" s="83" t="str">
        <f>IF(AE1127="","",NPER((1+'Retirement Calculator'!$B$15)/(1+'Retirement Calculator'!$B$14)-1,-12*AE1127,AA1127,,1))</f>
        <v/>
      </c>
      <c r="AG1127" s="129" t="str">
        <f t="shared" si="346"/>
        <v/>
      </c>
      <c r="AH1127" s="43" t="e">
        <f t="shared" si="347"/>
        <v>#N/A</v>
      </c>
      <c r="AI1127" s="43" t="e">
        <f>IF(AI1126&lt;'Retirement Calculator'!$B$68,AI1126+1,NA())</f>
        <v>#N/A</v>
      </c>
      <c r="AJ1127" s="47" t="str">
        <f>IF(ISERROR(AI1127),"",IF(AG1127=AG1126+1,AJ1126*(1+'Retirement Calculator'!$B$67),AJ1126))</f>
        <v/>
      </c>
      <c r="AK1127" s="43" t="e">
        <f>IF(ISERROR(AJ1127),"",FV((1+'Retirement Calculator'!$B$56)^(1/12)-1,AI1127,-AJ1127,,0))</f>
        <v>#N/A</v>
      </c>
      <c r="AL1127" s="47">
        <f>SUM($AJ$5:AJ1127)</f>
        <v>15743347.467671828</v>
      </c>
      <c r="AN1127" s="43" t="str">
        <f>IF(C1127="","",SUM($C$5:C1127))</f>
        <v/>
      </c>
      <c r="AP1127" s="43" t="str">
        <f t="shared" si="348"/>
        <v/>
      </c>
      <c r="AQ1127" s="43" t="e">
        <f t="shared" si="349"/>
        <v>#N/A</v>
      </c>
      <c r="AR1127" s="43" t="e">
        <f>IF(AR1126&lt;'Retirement Calculator'!$B$68,AR1126+1,NA())</f>
        <v>#N/A</v>
      </c>
      <c r="AS1127" s="45" t="str">
        <f>IF(ISERROR(AR1127),"",IF(AP1127=AP1126+1,AS1126*(1+'Retirement Calculator'!$B$67),AS1126))</f>
        <v/>
      </c>
      <c r="AT1127" s="43" t="e">
        <f>IF(ISERROR(AS1127),"",FV((1+'Retirement Calculator'!$B$57)^(1/12)-1,AR1127,-AS1127,,0))</f>
        <v>#N/A</v>
      </c>
      <c r="AU1127" s="47" t="e">
        <f>SUM($AJ$5:AS1127)</f>
        <v>#N/A</v>
      </c>
      <c r="AW1127" s="43" t="str">
        <f>IF(I1127="","",SUM($I$5:I1127))</f>
        <v/>
      </c>
      <c r="AY1127" s="43" t="str">
        <f t="shared" si="350"/>
        <v/>
      </c>
      <c r="AZ1127" s="43" t="e">
        <f t="shared" si="351"/>
        <v>#N/A</v>
      </c>
      <c r="BA1127" s="43" t="e">
        <f>IF(BA1126&lt;'Retirement Calculator'!$B$68,BA1126+1,NA())</f>
        <v>#N/A</v>
      </c>
      <c r="BB1127" s="45" t="str">
        <f>IF(ISERROR(BA1127),"",IF(AY1127=AY1126+1,BB1126*(1+'Retirement Calculator'!$B$67),BB1126))</f>
        <v/>
      </c>
      <c r="BC1127" s="43" t="e">
        <f>IF(ISERROR(BB1127),"",FV((1+'Retirement Calculator'!$B$58)^(1/12)-1,BA1127,-BB1127,,0))</f>
        <v>#N/A</v>
      </c>
      <c r="BD1127" s="47" t="e">
        <f>SUM($AJ$5:BB1127)</f>
        <v>#N/A</v>
      </c>
      <c r="BF1127" s="43" t="str">
        <f>IF(O1127="","",SUM($O$5:O1127))</f>
        <v/>
      </c>
      <c r="BH1127" s="43" t="str">
        <f t="shared" si="352"/>
        <v/>
      </c>
      <c r="BI1127" s="43" t="e">
        <f t="shared" si="353"/>
        <v>#N/A</v>
      </c>
      <c r="BJ1127" s="43" t="e">
        <f>IF(BJ1126&lt;'Retirement Calculator'!$B$68,BJ1126+1,NA())</f>
        <v>#N/A</v>
      </c>
      <c r="BM1127" s="43" t="str">
        <f t="shared" si="354"/>
        <v/>
      </c>
      <c r="BN1127" s="43" t="e">
        <f t="shared" si="355"/>
        <v>#N/A</v>
      </c>
      <c r="BO1127" s="43" t="e">
        <f>IF(BO1126&lt;'Retirement Calculator'!$B$68,BO1126+1,NA())</f>
        <v>#N/A</v>
      </c>
      <c r="BR1127" s="43" t="str">
        <f t="shared" si="356"/>
        <v/>
      </c>
      <c r="BS1127" s="43" t="e">
        <f t="shared" si="357"/>
        <v>#N/A</v>
      </c>
      <c r="BT1127" s="43" t="e">
        <f>IF(BT1126&lt;'Retirement Calculator'!$B$68,BT1126+1,NA())</f>
        <v>#N/A</v>
      </c>
      <c r="BW1127" s="43" t="str">
        <f t="shared" si="358"/>
        <v/>
      </c>
      <c r="BX1127" s="43" t="e">
        <f t="shared" si="359"/>
        <v>#N/A</v>
      </c>
      <c r="BY1127" s="43" t="e">
        <f>IF(BY1126&lt;'Retirement Calculator'!$B$68,BY1126+1,NA())</f>
        <v>#N/A</v>
      </c>
    </row>
    <row r="1128" spans="1:77">
      <c r="A1128" s="44"/>
      <c r="B1128" s="12" t="e">
        <f xml:space="preserve"> IF(ISERROR(F1128),NA(),AI1128)</f>
        <v>#N/A</v>
      </c>
      <c r="C1128" s="71"/>
      <c r="D1128" s="104"/>
      <c r="E1128" s="99"/>
      <c r="F1128" s="102" t="e">
        <f t="shared" si="343"/>
        <v>#N/A</v>
      </c>
      <c r="G1128" s="103" t="str">
        <f>IF(D1128="","",(D1128+G1127)*(1+((1+'Retirement Calculator'!$B$56)^(1/12)-1)))</f>
        <v/>
      </c>
      <c r="H1128" s="55" t="str">
        <f>IF(C1128="","",FV((1+'Retirement Calculator'!$B$56)^(1/12)-1,AI1128,-C1128,,0))</f>
        <v/>
      </c>
      <c r="I1128" s="71"/>
      <c r="J1128" s="99"/>
      <c r="K1128" s="99"/>
      <c r="L1128" s="102" t="e">
        <f t="shared" si="344"/>
        <v>#N/A</v>
      </c>
      <c r="M1128" s="12" t="str">
        <f>IF(I1128="","",FV((1+'Retirement Calculator'!$B$57)^(1/12)-1,AR1128,-I1128,,0))</f>
        <v/>
      </c>
      <c r="N1128" s="12" t="str">
        <f>IF(J1128="","",(J1128+N1127)*(1+((1+'Retirement Calculator'!$B$57)^(1/12)-1)))</f>
        <v/>
      </c>
      <c r="O1128" s="71"/>
      <c r="P1128" s="71"/>
      <c r="Q1128" s="99"/>
      <c r="R1128" s="69" t="e">
        <f t="shared" si="345"/>
        <v>#N/A</v>
      </c>
      <c r="S1128" s="12" t="str">
        <f>IF(O1128="","",FV((1+'Retirement Calculator'!$B$58)^(1/12)-1,BA1128,-O1128,,0))</f>
        <v/>
      </c>
      <c r="T1128" s="43" t="str">
        <f>IF(P1128="","",(P1128+T1127)*(1+((1+'Retirement Calculator'!$B$58)^(1/12)-1)))</f>
        <v/>
      </c>
      <c r="U1128" s="71"/>
      <c r="V1128" s="99"/>
      <c r="W1128" s="108" t="str">
        <f>IF(U1128="","",(U1128+W1127)*(1+((1+'Retirement Calculator'!$C$65)^(1/12)-1)))</f>
        <v/>
      </c>
      <c r="X1128" s="73">
        <f t="shared" si="340"/>
        <v>0</v>
      </c>
      <c r="Y1128" s="83" t="str">
        <f>IF(ISERROR(B1128),"",SUM($X$5:X1128))</f>
        <v/>
      </c>
      <c r="Z1128" s="73">
        <f t="shared" si="341"/>
        <v>0</v>
      </c>
      <c r="AA1128" s="83" t="str">
        <f>IF(ISERROR(B1128),"",IF(Z1128=0,NA(),SUM($Z$5:Z1128)))</f>
        <v/>
      </c>
      <c r="AB1128" s="83">
        <f t="shared" si="342"/>
        <v>0</v>
      </c>
      <c r="AC1128" s="83" t="str">
        <f>IF(ISERROR(B1128),"",IF(AB1128=0,NA(),SUM($AB$5:AB1128)))</f>
        <v/>
      </c>
      <c r="AD1128" s="68" t="str">
        <f>IF(ISERROR(AI1128),"",IF(AG1128=AG1127+1,AD1127*(1+'Retirement Calculator'!$B$6),AD1127))</f>
        <v/>
      </c>
      <c r="AE1128" s="135"/>
      <c r="AF1128" s="83" t="str">
        <f>IF(AE1128="","",NPER((1+'Retirement Calculator'!$B$15)/(1+'Retirement Calculator'!$B$14)-1,-12*AE1128,AA1128,,1))</f>
        <v/>
      </c>
      <c r="AG1128" s="129" t="str">
        <f t="shared" si="346"/>
        <v/>
      </c>
      <c r="AH1128" s="43" t="e">
        <f t="shared" si="347"/>
        <v>#N/A</v>
      </c>
      <c r="AI1128" s="43" t="e">
        <f>IF(AI1127&lt;'Retirement Calculator'!$B$68,AI1127+1,NA())</f>
        <v>#N/A</v>
      </c>
      <c r="AJ1128" s="47" t="str">
        <f>IF(ISERROR(AI1128),"",IF(AG1128=AG1127+1,AJ1127*(1+'Retirement Calculator'!$B$67),AJ1127))</f>
        <v/>
      </c>
      <c r="AK1128" s="43" t="e">
        <f>IF(ISERROR(AJ1128),"",FV((1+'Retirement Calculator'!$B$56)^(1/12)-1,AI1128,-AJ1128,,0))</f>
        <v>#N/A</v>
      </c>
      <c r="AL1128" s="47">
        <f>SUM($AJ$5:AJ1128)</f>
        <v>15743347.467671828</v>
      </c>
      <c r="AN1128" s="43" t="str">
        <f>IF(C1128="","",SUM($C$5:C1128))</f>
        <v/>
      </c>
      <c r="AP1128" s="43" t="str">
        <f t="shared" si="348"/>
        <v/>
      </c>
      <c r="AQ1128" s="43" t="e">
        <f t="shared" si="349"/>
        <v>#N/A</v>
      </c>
      <c r="AR1128" s="43" t="e">
        <f>IF(AR1127&lt;'Retirement Calculator'!$B$68,AR1127+1,NA())</f>
        <v>#N/A</v>
      </c>
      <c r="AS1128" s="45" t="str">
        <f>IF(ISERROR(AR1128),"",IF(AP1128=AP1127+1,AS1127*(1+'Retirement Calculator'!$B$67),AS1127))</f>
        <v/>
      </c>
      <c r="AT1128" s="43" t="e">
        <f>IF(ISERROR(AS1128),"",FV((1+'Retirement Calculator'!$B$57)^(1/12)-1,AR1128,-AS1128,,0))</f>
        <v>#N/A</v>
      </c>
      <c r="AU1128" s="47" t="e">
        <f>SUM($AJ$5:AS1128)</f>
        <v>#N/A</v>
      </c>
      <c r="AW1128" s="43" t="str">
        <f>IF(I1128="","",SUM($I$5:I1128))</f>
        <v/>
      </c>
      <c r="AY1128" s="43" t="str">
        <f t="shared" si="350"/>
        <v/>
      </c>
      <c r="AZ1128" s="43" t="e">
        <f t="shared" si="351"/>
        <v>#N/A</v>
      </c>
      <c r="BA1128" s="43" t="e">
        <f>IF(BA1127&lt;'Retirement Calculator'!$B$68,BA1127+1,NA())</f>
        <v>#N/A</v>
      </c>
      <c r="BB1128" s="45" t="str">
        <f>IF(ISERROR(BA1128),"",IF(AY1128=AY1127+1,BB1127*(1+'Retirement Calculator'!$B$67),BB1127))</f>
        <v/>
      </c>
      <c r="BC1128" s="43" t="e">
        <f>IF(ISERROR(BB1128),"",FV((1+'Retirement Calculator'!$B$58)^(1/12)-1,BA1128,-BB1128,,0))</f>
        <v>#N/A</v>
      </c>
      <c r="BD1128" s="47" t="e">
        <f>SUM($AJ$5:BB1128)</f>
        <v>#N/A</v>
      </c>
      <c r="BF1128" s="43" t="str">
        <f>IF(O1128="","",SUM($O$5:O1128))</f>
        <v/>
      </c>
      <c r="BH1128" s="43" t="str">
        <f t="shared" si="352"/>
        <v/>
      </c>
      <c r="BI1128" s="43" t="e">
        <f t="shared" si="353"/>
        <v>#N/A</v>
      </c>
      <c r="BJ1128" s="43" t="e">
        <f>IF(BJ1127&lt;'Retirement Calculator'!$B$68,BJ1127+1,NA())</f>
        <v>#N/A</v>
      </c>
      <c r="BM1128" s="43" t="str">
        <f t="shared" si="354"/>
        <v/>
      </c>
      <c r="BN1128" s="43" t="e">
        <f t="shared" si="355"/>
        <v>#N/A</v>
      </c>
      <c r="BO1128" s="43" t="e">
        <f>IF(BO1127&lt;'Retirement Calculator'!$B$68,BO1127+1,NA())</f>
        <v>#N/A</v>
      </c>
      <c r="BR1128" s="43" t="str">
        <f t="shared" si="356"/>
        <v/>
      </c>
      <c r="BS1128" s="43" t="e">
        <f t="shared" si="357"/>
        <v>#N/A</v>
      </c>
      <c r="BT1128" s="43" t="e">
        <f>IF(BT1127&lt;'Retirement Calculator'!$B$68,BT1127+1,NA())</f>
        <v>#N/A</v>
      </c>
      <c r="BW1128" s="43" t="str">
        <f t="shared" si="358"/>
        <v/>
      </c>
      <c r="BX1128" s="43" t="e">
        <f t="shared" si="359"/>
        <v>#N/A</v>
      </c>
      <c r="BY1128" s="43" t="e">
        <f>IF(BY1127&lt;'Retirement Calculator'!$B$68,BY1127+1,NA())</f>
        <v>#N/A</v>
      </c>
    </row>
    <row r="1129" spans="1:77">
      <c r="A1129" s="44"/>
      <c r="B1129" s="12" t="e">
        <f xml:space="preserve"> IF(ISERROR(F1129),NA(),AI1129)</f>
        <v>#N/A</v>
      </c>
      <c r="C1129" s="71"/>
      <c r="D1129" s="104"/>
      <c r="E1129" s="99"/>
      <c r="F1129" s="102" t="e">
        <f t="shared" si="343"/>
        <v>#N/A</v>
      </c>
      <c r="G1129" s="103" t="str">
        <f>IF(D1129="","",(D1129+G1128)*(1+((1+'Retirement Calculator'!$B$56)^(1/12)-1)))</f>
        <v/>
      </c>
      <c r="H1129" s="55" t="str">
        <f>IF(C1129="","",FV((1+'Retirement Calculator'!$B$56)^(1/12)-1,AI1129,-C1129,,0))</f>
        <v/>
      </c>
      <c r="I1129" s="71"/>
      <c r="J1129" s="99"/>
      <c r="K1129" s="99"/>
      <c r="L1129" s="102" t="e">
        <f t="shared" si="344"/>
        <v>#N/A</v>
      </c>
      <c r="M1129" s="12" t="str">
        <f>IF(I1129="","",FV((1+'Retirement Calculator'!$B$57)^(1/12)-1,AR1129,-I1129,,0))</f>
        <v/>
      </c>
      <c r="N1129" s="12" t="str">
        <f>IF(J1129="","",(J1129+N1128)*(1+((1+'Retirement Calculator'!$B$57)^(1/12)-1)))</f>
        <v/>
      </c>
      <c r="O1129" s="71"/>
      <c r="P1129" s="71"/>
      <c r="Q1129" s="99"/>
      <c r="R1129" s="69" t="e">
        <f t="shared" si="345"/>
        <v>#N/A</v>
      </c>
      <c r="S1129" s="12" t="str">
        <f>IF(O1129="","",FV((1+'Retirement Calculator'!$B$58)^(1/12)-1,BA1129,-O1129,,0))</f>
        <v/>
      </c>
      <c r="T1129" s="43" t="str">
        <f>IF(P1129="","",(P1129+T1128)*(1+((1+'Retirement Calculator'!$B$58)^(1/12)-1)))</f>
        <v/>
      </c>
      <c r="U1129" s="71"/>
      <c r="V1129" s="99"/>
      <c r="W1129" s="108" t="str">
        <f>IF(U1129="","",(U1129+W1128)*(1+((1+'Retirement Calculator'!$C$65)^(1/12)-1)))</f>
        <v/>
      </c>
      <c r="X1129" s="73">
        <f t="shared" si="340"/>
        <v>0</v>
      </c>
      <c r="Y1129" s="83" t="str">
        <f>IF(ISERROR(B1129),"",SUM($X$5:X1129))</f>
        <v/>
      </c>
      <c r="Z1129" s="73">
        <f t="shared" si="341"/>
        <v>0</v>
      </c>
      <c r="AA1129" s="83" t="str">
        <f>IF(ISERROR(B1129),"",IF(Z1129=0,NA(),SUM($Z$5:Z1129)))</f>
        <v/>
      </c>
      <c r="AB1129" s="83">
        <f t="shared" si="342"/>
        <v>0</v>
      </c>
      <c r="AC1129" s="83" t="str">
        <f>IF(ISERROR(B1129),"",IF(AB1129=0,NA(),SUM($AB$5:AB1129)))</f>
        <v/>
      </c>
      <c r="AD1129" s="68" t="str">
        <f>IF(ISERROR(AI1129),"",IF(AG1129=AG1128+1,AD1128*(1+'Retirement Calculator'!$B$6),AD1128))</f>
        <v/>
      </c>
      <c r="AE1129" s="135"/>
      <c r="AF1129" s="83" t="str">
        <f>IF(AE1129="","",NPER((1+'Retirement Calculator'!$B$15)/(1+'Retirement Calculator'!$B$14)-1,-12*AE1129,AA1129,,1))</f>
        <v/>
      </c>
      <c r="AG1129" s="129" t="str">
        <f t="shared" si="346"/>
        <v/>
      </c>
      <c r="AH1129" s="43" t="e">
        <f t="shared" si="347"/>
        <v>#N/A</v>
      </c>
      <c r="AI1129" s="43" t="e">
        <f>IF(AI1128&lt;'Retirement Calculator'!$B$68,AI1128+1,NA())</f>
        <v>#N/A</v>
      </c>
      <c r="AJ1129" s="47" t="str">
        <f>IF(ISERROR(AI1129),"",IF(AG1129=AG1128+1,AJ1128*(1+'Retirement Calculator'!$B$67),AJ1128))</f>
        <v/>
      </c>
      <c r="AK1129" s="43" t="e">
        <f>IF(ISERROR(AJ1129),"",FV((1+'Retirement Calculator'!$B$56)^(1/12)-1,AI1129,-AJ1129,,0))</f>
        <v>#N/A</v>
      </c>
      <c r="AL1129" s="47">
        <f>SUM($AJ$5:AJ1129)</f>
        <v>15743347.467671828</v>
      </c>
      <c r="AN1129" s="43" t="str">
        <f>IF(C1129="","",SUM($C$5:C1129))</f>
        <v/>
      </c>
      <c r="AP1129" s="43" t="str">
        <f t="shared" si="348"/>
        <v/>
      </c>
      <c r="AQ1129" s="43" t="e">
        <f t="shared" si="349"/>
        <v>#N/A</v>
      </c>
      <c r="AR1129" s="43" t="e">
        <f>IF(AR1128&lt;'Retirement Calculator'!$B$68,AR1128+1,NA())</f>
        <v>#N/A</v>
      </c>
      <c r="AS1129" s="45" t="str">
        <f>IF(ISERROR(AR1129),"",IF(AP1129=AP1128+1,AS1128*(1+'Retirement Calculator'!$B$67),AS1128))</f>
        <v/>
      </c>
      <c r="AT1129" s="43" t="e">
        <f>IF(ISERROR(AS1129),"",FV((1+'Retirement Calculator'!$B$57)^(1/12)-1,AR1129,-AS1129,,0))</f>
        <v>#N/A</v>
      </c>
      <c r="AU1129" s="47" t="e">
        <f>SUM($AJ$5:AS1129)</f>
        <v>#N/A</v>
      </c>
      <c r="AW1129" s="43" t="str">
        <f>IF(I1129="","",SUM($I$5:I1129))</f>
        <v/>
      </c>
      <c r="AY1129" s="43" t="str">
        <f t="shared" si="350"/>
        <v/>
      </c>
      <c r="AZ1129" s="43" t="e">
        <f t="shared" si="351"/>
        <v>#N/A</v>
      </c>
      <c r="BA1129" s="43" t="e">
        <f>IF(BA1128&lt;'Retirement Calculator'!$B$68,BA1128+1,NA())</f>
        <v>#N/A</v>
      </c>
      <c r="BB1129" s="45" t="str">
        <f>IF(ISERROR(BA1129),"",IF(AY1129=AY1128+1,BB1128*(1+'Retirement Calculator'!$B$67),BB1128))</f>
        <v/>
      </c>
      <c r="BC1129" s="43" t="e">
        <f>IF(ISERROR(BB1129),"",FV((1+'Retirement Calculator'!$B$58)^(1/12)-1,BA1129,-BB1129,,0))</f>
        <v>#N/A</v>
      </c>
      <c r="BD1129" s="47" t="e">
        <f>SUM($AJ$5:BB1129)</f>
        <v>#N/A</v>
      </c>
      <c r="BF1129" s="43" t="str">
        <f>IF(O1129="","",SUM($O$5:O1129))</f>
        <v/>
      </c>
      <c r="BH1129" s="43" t="str">
        <f t="shared" si="352"/>
        <v/>
      </c>
      <c r="BI1129" s="43" t="e">
        <f t="shared" si="353"/>
        <v>#N/A</v>
      </c>
      <c r="BJ1129" s="43" t="e">
        <f>IF(BJ1128&lt;'Retirement Calculator'!$B$68,BJ1128+1,NA())</f>
        <v>#N/A</v>
      </c>
      <c r="BM1129" s="43" t="str">
        <f t="shared" si="354"/>
        <v/>
      </c>
      <c r="BN1129" s="43" t="e">
        <f t="shared" si="355"/>
        <v>#N/A</v>
      </c>
      <c r="BO1129" s="43" t="e">
        <f>IF(BO1128&lt;'Retirement Calculator'!$B$68,BO1128+1,NA())</f>
        <v>#N/A</v>
      </c>
      <c r="BR1129" s="43" t="str">
        <f t="shared" si="356"/>
        <v/>
      </c>
      <c r="BS1129" s="43" t="e">
        <f t="shared" si="357"/>
        <v>#N/A</v>
      </c>
      <c r="BT1129" s="43" t="e">
        <f>IF(BT1128&lt;'Retirement Calculator'!$B$68,BT1128+1,NA())</f>
        <v>#N/A</v>
      </c>
      <c r="BW1129" s="43" t="str">
        <f t="shared" si="358"/>
        <v/>
      </c>
      <c r="BX1129" s="43" t="e">
        <f t="shared" si="359"/>
        <v>#N/A</v>
      </c>
      <c r="BY1129" s="43" t="e">
        <f>IF(BY1128&lt;'Retirement Calculator'!$B$68,BY1128+1,NA())</f>
        <v>#N/A</v>
      </c>
    </row>
    <row r="1130" spans="1:77">
      <c r="A1130" s="44"/>
      <c r="B1130" s="12" t="e">
        <f xml:space="preserve"> IF(ISERROR(F1130),NA(),AI1130)</f>
        <v>#N/A</v>
      </c>
      <c r="C1130" s="71"/>
      <c r="D1130" s="104"/>
      <c r="E1130" s="99"/>
      <c r="F1130" s="102" t="e">
        <f t="shared" si="343"/>
        <v>#N/A</v>
      </c>
      <c r="G1130" s="103" t="str">
        <f>IF(D1130="","",(D1130+G1129)*(1+((1+'Retirement Calculator'!$B$56)^(1/12)-1)))</f>
        <v/>
      </c>
      <c r="H1130" s="55" t="str">
        <f>IF(C1130="","",FV((1+'Retirement Calculator'!$B$56)^(1/12)-1,AI1130,-C1130,,0))</f>
        <v/>
      </c>
      <c r="I1130" s="71"/>
      <c r="J1130" s="99"/>
      <c r="K1130" s="99"/>
      <c r="L1130" s="102" t="e">
        <f t="shared" si="344"/>
        <v>#N/A</v>
      </c>
      <c r="M1130" s="12" t="str">
        <f>IF(I1130="","",FV((1+'Retirement Calculator'!$B$57)^(1/12)-1,AR1130,-I1130,,0))</f>
        <v/>
      </c>
      <c r="N1130" s="12" t="str">
        <f>IF(J1130="","",(J1130+N1129)*(1+((1+'Retirement Calculator'!$B$57)^(1/12)-1)))</f>
        <v/>
      </c>
      <c r="O1130" s="71"/>
      <c r="P1130" s="71"/>
      <c r="Q1130" s="99"/>
      <c r="R1130" s="69" t="e">
        <f t="shared" si="345"/>
        <v>#N/A</v>
      </c>
      <c r="S1130" s="12" t="str">
        <f>IF(O1130="","",FV((1+'Retirement Calculator'!$B$58)^(1/12)-1,BA1130,-O1130,,0))</f>
        <v/>
      </c>
      <c r="T1130" s="43" t="str">
        <f>IF(P1130="","",(P1130+T1129)*(1+((1+'Retirement Calculator'!$B$58)^(1/12)-1)))</f>
        <v/>
      </c>
      <c r="U1130" s="71"/>
      <c r="V1130" s="99"/>
      <c r="W1130" s="108" t="str">
        <f>IF(U1130="","",(U1130+W1129)*(1+((1+'Retirement Calculator'!$C$65)^(1/12)-1)))</f>
        <v/>
      </c>
      <c r="X1130" s="73">
        <f t="shared" si="340"/>
        <v>0</v>
      </c>
      <c r="Y1130" s="83" t="str">
        <f>IF(ISERROR(B1130),"",SUM($X$5:X1130))</f>
        <v/>
      </c>
      <c r="Z1130" s="73">
        <f t="shared" si="341"/>
        <v>0</v>
      </c>
      <c r="AA1130" s="83" t="str">
        <f>IF(ISERROR(B1130),"",IF(Z1130=0,NA(),SUM($Z$5:Z1130)))</f>
        <v/>
      </c>
      <c r="AB1130" s="83">
        <f t="shared" si="342"/>
        <v>0</v>
      </c>
      <c r="AC1130" s="83" t="str">
        <f>IF(ISERROR(B1130),"",IF(AB1130=0,NA(),SUM($AB$5:AB1130)))</f>
        <v/>
      </c>
      <c r="AD1130" s="68" t="str">
        <f>IF(ISERROR(AI1130),"",IF(AG1130=AG1129+1,AD1129*(1+'Retirement Calculator'!$B$6),AD1129))</f>
        <v/>
      </c>
      <c r="AE1130" s="135"/>
      <c r="AF1130" s="83" t="str">
        <f>IF(AE1130="","",NPER((1+'Retirement Calculator'!$B$15)/(1+'Retirement Calculator'!$B$14)-1,-12*AE1130,AA1130,,1))</f>
        <v/>
      </c>
      <c r="AG1130" s="129" t="str">
        <f t="shared" si="346"/>
        <v/>
      </c>
      <c r="AH1130" s="43" t="e">
        <f t="shared" si="347"/>
        <v>#N/A</v>
      </c>
      <c r="AI1130" s="43" t="e">
        <f>IF(AI1129&lt;'Retirement Calculator'!$B$68,AI1129+1,NA())</f>
        <v>#N/A</v>
      </c>
      <c r="AJ1130" s="47" t="str">
        <f>IF(ISERROR(AI1130),"",IF(AG1130=AG1129+1,AJ1129*(1+'Retirement Calculator'!$B$67),AJ1129))</f>
        <v/>
      </c>
      <c r="AK1130" s="43" t="e">
        <f>IF(ISERROR(AJ1130),"",FV((1+'Retirement Calculator'!$B$56)^(1/12)-1,AI1130,-AJ1130,,0))</f>
        <v>#N/A</v>
      </c>
      <c r="AL1130" s="47">
        <f>SUM($AJ$5:AJ1130)</f>
        <v>15743347.467671828</v>
      </c>
      <c r="AN1130" s="43" t="str">
        <f>IF(C1130="","",SUM($C$5:C1130))</f>
        <v/>
      </c>
      <c r="AP1130" s="43" t="str">
        <f t="shared" si="348"/>
        <v/>
      </c>
      <c r="AQ1130" s="43" t="e">
        <f t="shared" si="349"/>
        <v>#N/A</v>
      </c>
      <c r="AR1130" s="43" t="e">
        <f>IF(AR1129&lt;'Retirement Calculator'!$B$68,AR1129+1,NA())</f>
        <v>#N/A</v>
      </c>
      <c r="AS1130" s="45" t="str">
        <f>IF(ISERROR(AR1130),"",IF(AP1130=AP1129+1,AS1129*(1+'Retirement Calculator'!$B$67),AS1129))</f>
        <v/>
      </c>
      <c r="AT1130" s="43" t="e">
        <f>IF(ISERROR(AS1130),"",FV((1+'Retirement Calculator'!$B$57)^(1/12)-1,AR1130,-AS1130,,0))</f>
        <v>#N/A</v>
      </c>
      <c r="AU1130" s="47" t="e">
        <f>SUM($AJ$5:AS1130)</f>
        <v>#N/A</v>
      </c>
      <c r="AW1130" s="43" t="str">
        <f>IF(I1130="","",SUM($I$5:I1130))</f>
        <v/>
      </c>
      <c r="AY1130" s="43" t="str">
        <f t="shared" si="350"/>
        <v/>
      </c>
      <c r="AZ1130" s="43" t="e">
        <f t="shared" si="351"/>
        <v>#N/A</v>
      </c>
      <c r="BA1130" s="43" t="e">
        <f>IF(BA1129&lt;'Retirement Calculator'!$B$68,BA1129+1,NA())</f>
        <v>#N/A</v>
      </c>
      <c r="BB1130" s="45" t="str">
        <f>IF(ISERROR(BA1130),"",IF(AY1130=AY1129+1,BB1129*(1+'Retirement Calculator'!$B$67),BB1129))</f>
        <v/>
      </c>
      <c r="BC1130" s="43" t="e">
        <f>IF(ISERROR(BB1130),"",FV((1+'Retirement Calculator'!$B$58)^(1/12)-1,BA1130,-BB1130,,0))</f>
        <v>#N/A</v>
      </c>
      <c r="BD1130" s="47" t="e">
        <f>SUM($AJ$5:BB1130)</f>
        <v>#N/A</v>
      </c>
      <c r="BF1130" s="43" t="str">
        <f>IF(O1130="","",SUM($O$5:O1130))</f>
        <v/>
      </c>
      <c r="BH1130" s="43" t="str">
        <f t="shared" si="352"/>
        <v/>
      </c>
      <c r="BI1130" s="43" t="e">
        <f t="shared" si="353"/>
        <v>#N/A</v>
      </c>
      <c r="BJ1130" s="43" t="e">
        <f>IF(BJ1129&lt;'Retirement Calculator'!$B$68,BJ1129+1,NA())</f>
        <v>#N/A</v>
      </c>
      <c r="BM1130" s="43" t="str">
        <f t="shared" si="354"/>
        <v/>
      </c>
      <c r="BN1130" s="43" t="e">
        <f t="shared" si="355"/>
        <v>#N/A</v>
      </c>
      <c r="BO1130" s="43" t="e">
        <f>IF(BO1129&lt;'Retirement Calculator'!$B$68,BO1129+1,NA())</f>
        <v>#N/A</v>
      </c>
      <c r="BR1130" s="43" t="str">
        <f t="shared" si="356"/>
        <v/>
      </c>
      <c r="BS1130" s="43" t="e">
        <f t="shared" si="357"/>
        <v>#N/A</v>
      </c>
      <c r="BT1130" s="43" t="e">
        <f>IF(BT1129&lt;'Retirement Calculator'!$B$68,BT1129+1,NA())</f>
        <v>#N/A</v>
      </c>
      <c r="BW1130" s="43" t="str">
        <f t="shared" si="358"/>
        <v/>
      </c>
      <c r="BX1130" s="43" t="e">
        <f t="shared" si="359"/>
        <v>#N/A</v>
      </c>
      <c r="BY1130" s="43" t="e">
        <f>IF(BY1129&lt;'Retirement Calculator'!$B$68,BY1129+1,NA())</f>
        <v>#N/A</v>
      </c>
    </row>
    <row r="1131" spans="1:77">
      <c r="A1131" s="44"/>
      <c r="B1131" s="12" t="e">
        <f xml:space="preserve"> IF(ISERROR(F1131),NA(),AI1131)</f>
        <v>#N/A</v>
      </c>
      <c r="C1131" s="71"/>
      <c r="D1131" s="104"/>
      <c r="E1131" s="99"/>
      <c r="F1131" s="102" t="e">
        <f t="shared" si="343"/>
        <v>#N/A</v>
      </c>
      <c r="G1131" s="103" t="str">
        <f>IF(D1131="","",(D1131+G1130)*(1+((1+'Retirement Calculator'!$B$56)^(1/12)-1)))</f>
        <v/>
      </c>
      <c r="H1131" s="55" t="str">
        <f>IF(C1131="","",FV((1+'Retirement Calculator'!$B$56)^(1/12)-1,AI1131,-C1131,,0))</f>
        <v/>
      </c>
      <c r="I1131" s="71"/>
      <c r="J1131" s="99"/>
      <c r="K1131" s="99"/>
      <c r="L1131" s="102" t="e">
        <f t="shared" si="344"/>
        <v>#N/A</v>
      </c>
      <c r="M1131" s="12" t="str">
        <f>IF(I1131="","",FV((1+'Retirement Calculator'!$B$57)^(1/12)-1,AR1131,-I1131,,0))</f>
        <v/>
      </c>
      <c r="N1131" s="12" t="str">
        <f>IF(J1131="","",(J1131+N1130)*(1+((1+'Retirement Calculator'!$B$57)^(1/12)-1)))</f>
        <v/>
      </c>
      <c r="O1131" s="71"/>
      <c r="P1131" s="71"/>
      <c r="Q1131" s="99"/>
      <c r="R1131" s="69" t="e">
        <f t="shared" si="345"/>
        <v>#N/A</v>
      </c>
      <c r="S1131" s="12" t="str">
        <f>IF(O1131="","",FV((1+'Retirement Calculator'!$B$58)^(1/12)-1,BA1131,-O1131,,0))</f>
        <v/>
      </c>
      <c r="T1131" s="43" t="str">
        <f>IF(P1131="","",(P1131+T1130)*(1+((1+'Retirement Calculator'!$B$58)^(1/12)-1)))</f>
        <v/>
      </c>
      <c r="U1131" s="71"/>
      <c r="V1131" s="99"/>
      <c r="W1131" s="108" t="str">
        <f>IF(U1131="","",(U1131+W1130)*(1+((1+'Retirement Calculator'!$C$65)^(1/12)-1)))</f>
        <v/>
      </c>
      <c r="X1131" s="73">
        <f t="shared" si="340"/>
        <v>0</v>
      </c>
      <c r="Y1131" s="83" t="str">
        <f>IF(ISERROR(B1131),"",SUM($X$5:X1131))</f>
        <v/>
      </c>
      <c r="Z1131" s="73">
        <f t="shared" si="341"/>
        <v>0</v>
      </c>
      <c r="AA1131" s="83" t="str">
        <f>IF(ISERROR(B1131),"",IF(Z1131=0,NA(),SUM($Z$5:Z1131)))</f>
        <v/>
      </c>
      <c r="AB1131" s="83">
        <f t="shared" si="342"/>
        <v>0</v>
      </c>
      <c r="AC1131" s="83" t="str">
        <f>IF(ISERROR(B1131),"",IF(AB1131=0,NA(),SUM($AB$5:AB1131)))</f>
        <v/>
      </c>
      <c r="AD1131" s="68" t="str">
        <f>IF(ISERROR(AI1131),"",IF(AG1131=AG1130+1,AD1130*(1+'Retirement Calculator'!$B$6),AD1130))</f>
        <v/>
      </c>
      <c r="AE1131" s="135"/>
      <c r="AF1131" s="83" t="str">
        <f>IF(AE1131="","",NPER((1+'Retirement Calculator'!$B$15)/(1+'Retirement Calculator'!$B$14)-1,-12*AE1131,AA1131,,1))</f>
        <v/>
      </c>
      <c r="AG1131" s="129" t="str">
        <f t="shared" si="346"/>
        <v/>
      </c>
      <c r="AH1131" s="43" t="e">
        <f t="shared" si="347"/>
        <v>#N/A</v>
      </c>
      <c r="AI1131" s="43" t="e">
        <f>IF(AI1130&lt;'Retirement Calculator'!$B$68,AI1130+1,NA())</f>
        <v>#N/A</v>
      </c>
      <c r="AJ1131" s="47" t="str">
        <f>IF(ISERROR(AI1131),"",IF(AG1131=AG1130+1,AJ1130*(1+'Retirement Calculator'!$B$67),AJ1130))</f>
        <v/>
      </c>
      <c r="AK1131" s="43" t="e">
        <f>IF(ISERROR(AJ1131),"",FV((1+'Retirement Calculator'!$B$56)^(1/12)-1,AI1131,-AJ1131,,0))</f>
        <v>#N/A</v>
      </c>
      <c r="AL1131" s="47">
        <f>SUM($AJ$5:AJ1131)</f>
        <v>15743347.467671828</v>
      </c>
      <c r="AN1131" s="43" t="str">
        <f>IF(C1131="","",SUM($C$5:C1131))</f>
        <v/>
      </c>
      <c r="AP1131" s="43" t="str">
        <f t="shared" si="348"/>
        <v/>
      </c>
      <c r="AQ1131" s="43" t="e">
        <f t="shared" si="349"/>
        <v>#N/A</v>
      </c>
      <c r="AR1131" s="43" t="e">
        <f>IF(AR1130&lt;'Retirement Calculator'!$B$68,AR1130+1,NA())</f>
        <v>#N/A</v>
      </c>
      <c r="AS1131" s="45" t="str">
        <f>IF(ISERROR(AR1131),"",IF(AP1131=AP1130+1,AS1130*(1+'Retirement Calculator'!$B$67),AS1130))</f>
        <v/>
      </c>
      <c r="AT1131" s="43" t="e">
        <f>IF(ISERROR(AS1131),"",FV((1+'Retirement Calculator'!$B$57)^(1/12)-1,AR1131,-AS1131,,0))</f>
        <v>#N/A</v>
      </c>
      <c r="AU1131" s="47" t="e">
        <f>SUM($AJ$5:AS1131)</f>
        <v>#N/A</v>
      </c>
      <c r="AW1131" s="43" t="str">
        <f>IF(I1131="","",SUM($I$5:I1131))</f>
        <v/>
      </c>
      <c r="AY1131" s="43" t="str">
        <f t="shared" si="350"/>
        <v/>
      </c>
      <c r="AZ1131" s="43" t="e">
        <f t="shared" si="351"/>
        <v>#N/A</v>
      </c>
      <c r="BA1131" s="43" t="e">
        <f>IF(BA1130&lt;'Retirement Calculator'!$B$68,BA1130+1,NA())</f>
        <v>#N/A</v>
      </c>
      <c r="BB1131" s="45" t="str">
        <f>IF(ISERROR(BA1131),"",IF(AY1131=AY1130+1,BB1130*(1+'Retirement Calculator'!$B$67),BB1130))</f>
        <v/>
      </c>
      <c r="BC1131" s="43" t="e">
        <f>IF(ISERROR(BB1131),"",FV((1+'Retirement Calculator'!$B$58)^(1/12)-1,BA1131,-BB1131,,0))</f>
        <v>#N/A</v>
      </c>
      <c r="BD1131" s="47" t="e">
        <f>SUM($AJ$5:BB1131)</f>
        <v>#N/A</v>
      </c>
      <c r="BF1131" s="43" t="str">
        <f>IF(O1131="","",SUM($O$5:O1131))</f>
        <v/>
      </c>
      <c r="BH1131" s="43" t="str">
        <f t="shared" si="352"/>
        <v/>
      </c>
      <c r="BI1131" s="43" t="e">
        <f t="shared" si="353"/>
        <v>#N/A</v>
      </c>
      <c r="BJ1131" s="43" t="e">
        <f>IF(BJ1130&lt;'Retirement Calculator'!$B$68,BJ1130+1,NA())</f>
        <v>#N/A</v>
      </c>
      <c r="BM1131" s="43" t="str">
        <f t="shared" si="354"/>
        <v/>
      </c>
      <c r="BN1131" s="43" t="e">
        <f t="shared" si="355"/>
        <v>#N/A</v>
      </c>
      <c r="BO1131" s="43" t="e">
        <f>IF(BO1130&lt;'Retirement Calculator'!$B$68,BO1130+1,NA())</f>
        <v>#N/A</v>
      </c>
      <c r="BR1131" s="43" t="str">
        <f t="shared" si="356"/>
        <v/>
      </c>
      <c r="BS1131" s="43" t="e">
        <f t="shared" si="357"/>
        <v>#N/A</v>
      </c>
      <c r="BT1131" s="43" t="e">
        <f>IF(BT1130&lt;'Retirement Calculator'!$B$68,BT1130+1,NA())</f>
        <v>#N/A</v>
      </c>
      <c r="BW1131" s="43" t="str">
        <f t="shared" si="358"/>
        <v/>
      </c>
      <c r="BX1131" s="43" t="e">
        <f t="shared" si="359"/>
        <v>#N/A</v>
      </c>
      <c r="BY1131" s="43" t="e">
        <f>IF(BY1130&lt;'Retirement Calculator'!$B$68,BY1130+1,NA())</f>
        <v>#N/A</v>
      </c>
    </row>
    <row r="1132" spans="1:77">
      <c r="A1132" s="44"/>
      <c r="B1132" s="12" t="e">
        <f xml:space="preserve"> IF(ISERROR(F1132),NA(),AI1132)</f>
        <v>#N/A</v>
      </c>
      <c r="C1132" s="71"/>
      <c r="D1132" s="104"/>
      <c r="E1132" s="99"/>
      <c r="F1132" s="102" t="e">
        <f t="shared" si="343"/>
        <v>#N/A</v>
      </c>
      <c r="G1132" s="103" t="str">
        <f>IF(D1132="","",(D1132+G1131)*(1+((1+'Retirement Calculator'!$B$56)^(1/12)-1)))</f>
        <v/>
      </c>
      <c r="H1132" s="55" t="str">
        <f>IF(C1132="","",FV((1+'Retirement Calculator'!$B$56)^(1/12)-1,AI1132,-C1132,,0))</f>
        <v/>
      </c>
      <c r="I1132" s="71"/>
      <c r="J1132" s="99"/>
      <c r="K1132" s="99"/>
      <c r="L1132" s="102" t="e">
        <f t="shared" si="344"/>
        <v>#N/A</v>
      </c>
      <c r="M1132" s="12" t="str">
        <f>IF(I1132="","",FV((1+'Retirement Calculator'!$B$57)^(1/12)-1,AR1132,-I1132,,0))</f>
        <v/>
      </c>
      <c r="N1132" s="12" t="str">
        <f>IF(J1132="","",(J1132+N1131)*(1+((1+'Retirement Calculator'!$B$57)^(1/12)-1)))</f>
        <v/>
      </c>
      <c r="O1132" s="71"/>
      <c r="P1132" s="71"/>
      <c r="Q1132" s="99"/>
      <c r="R1132" s="69" t="e">
        <f t="shared" si="345"/>
        <v>#N/A</v>
      </c>
      <c r="S1132" s="12" t="str">
        <f>IF(O1132="","",FV((1+'Retirement Calculator'!$B$58)^(1/12)-1,BA1132,-O1132,,0))</f>
        <v/>
      </c>
      <c r="T1132" s="43" t="str">
        <f>IF(P1132="","",(P1132+T1131)*(1+((1+'Retirement Calculator'!$B$58)^(1/12)-1)))</f>
        <v/>
      </c>
      <c r="U1132" s="71"/>
      <c r="V1132" s="99"/>
      <c r="W1132" s="108" t="str">
        <f>IF(U1132="","",(U1132+W1131)*(1+((1+'Retirement Calculator'!$C$65)^(1/12)-1)))</f>
        <v/>
      </c>
      <c r="X1132" s="73">
        <f t="shared" si="340"/>
        <v>0</v>
      </c>
      <c r="Y1132" s="83" t="str">
        <f>IF(ISERROR(B1132),"",SUM($X$5:X1132))</f>
        <v/>
      </c>
      <c r="Z1132" s="73">
        <f t="shared" si="341"/>
        <v>0</v>
      </c>
      <c r="AA1132" s="83" t="str">
        <f>IF(ISERROR(B1132),"",IF(Z1132=0,NA(),SUM($Z$5:Z1132)))</f>
        <v/>
      </c>
      <c r="AB1132" s="83">
        <f t="shared" si="342"/>
        <v>0</v>
      </c>
      <c r="AC1132" s="83" t="str">
        <f>IF(ISERROR(B1132),"",IF(AB1132=0,NA(),SUM($AB$5:AB1132)))</f>
        <v/>
      </c>
      <c r="AD1132" s="68" t="str">
        <f>IF(ISERROR(AI1132),"",IF(AG1132=AG1131+1,AD1131*(1+'Retirement Calculator'!$B$6),AD1131))</f>
        <v/>
      </c>
      <c r="AE1132" s="135"/>
      <c r="AF1132" s="83" t="str">
        <f>IF(AE1132="","",NPER((1+'Retirement Calculator'!$B$15)/(1+'Retirement Calculator'!$B$14)-1,-12*AE1132,AA1132,,1))</f>
        <v/>
      </c>
      <c r="AG1132" s="129" t="str">
        <f t="shared" si="346"/>
        <v/>
      </c>
      <c r="AH1132" s="43" t="e">
        <f t="shared" si="347"/>
        <v>#N/A</v>
      </c>
      <c r="AI1132" s="43" t="e">
        <f>IF(AI1131&lt;'Retirement Calculator'!$B$68,AI1131+1,NA())</f>
        <v>#N/A</v>
      </c>
      <c r="AJ1132" s="47" t="str">
        <f>IF(ISERROR(AI1132),"",IF(AG1132=AG1131+1,AJ1131*(1+'Retirement Calculator'!$B$67),AJ1131))</f>
        <v/>
      </c>
      <c r="AK1132" s="43" t="e">
        <f>IF(ISERROR(AJ1132),"",FV((1+'Retirement Calculator'!$B$56)^(1/12)-1,AI1132,-AJ1132,,0))</f>
        <v>#N/A</v>
      </c>
      <c r="AL1132" s="47">
        <f>SUM($AJ$5:AJ1132)</f>
        <v>15743347.467671828</v>
      </c>
      <c r="AN1132" s="43" t="str">
        <f>IF(C1132="","",SUM($C$5:C1132))</f>
        <v/>
      </c>
      <c r="AP1132" s="43" t="str">
        <f t="shared" si="348"/>
        <v/>
      </c>
      <c r="AQ1132" s="43" t="e">
        <f t="shared" si="349"/>
        <v>#N/A</v>
      </c>
      <c r="AR1132" s="43" t="e">
        <f>IF(AR1131&lt;'Retirement Calculator'!$B$68,AR1131+1,NA())</f>
        <v>#N/A</v>
      </c>
      <c r="AS1132" s="45" t="str">
        <f>IF(ISERROR(AR1132),"",IF(AP1132=AP1131+1,AS1131*(1+'Retirement Calculator'!$B$67),AS1131))</f>
        <v/>
      </c>
      <c r="AT1132" s="43" t="e">
        <f>IF(ISERROR(AS1132),"",FV((1+'Retirement Calculator'!$B$57)^(1/12)-1,AR1132,-AS1132,,0))</f>
        <v>#N/A</v>
      </c>
      <c r="AU1132" s="47" t="e">
        <f>SUM($AJ$5:AS1132)</f>
        <v>#N/A</v>
      </c>
      <c r="AW1132" s="43" t="str">
        <f>IF(I1132="","",SUM($I$5:I1132))</f>
        <v/>
      </c>
      <c r="AY1132" s="43" t="str">
        <f t="shared" si="350"/>
        <v/>
      </c>
      <c r="AZ1132" s="43" t="e">
        <f t="shared" si="351"/>
        <v>#N/A</v>
      </c>
      <c r="BA1132" s="43" t="e">
        <f>IF(BA1131&lt;'Retirement Calculator'!$B$68,BA1131+1,NA())</f>
        <v>#N/A</v>
      </c>
      <c r="BB1132" s="45" t="str">
        <f>IF(ISERROR(BA1132),"",IF(AY1132=AY1131+1,BB1131*(1+'Retirement Calculator'!$B$67),BB1131))</f>
        <v/>
      </c>
      <c r="BC1132" s="43" t="e">
        <f>IF(ISERROR(BB1132),"",FV((1+'Retirement Calculator'!$B$58)^(1/12)-1,BA1132,-BB1132,,0))</f>
        <v>#N/A</v>
      </c>
      <c r="BD1132" s="47" t="e">
        <f>SUM($AJ$5:BB1132)</f>
        <v>#N/A</v>
      </c>
      <c r="BF1132" s="43" t="str">
        <f>IF(O1132="","",SUM($O$5:O1132))</f>
        <v/>
      </c>
      <c r="BH1132" s="43" t="str">
        <f t="shared" si="352"/>
        <v/>
      </c>
      <c r="BI1132" s="43" t="e">
        <f t="shared" si="353"/>
        <v>#N/A</v>
      </c>
      <c r="BJ1132" s="43" t="e">
        <f>IF(BJ1131&lt;'Retirement Calculator'!$B$68,BJ1131+1,NA())</f>
        <v>#N/A</v>
      </c>
      <c r="BM1132" s="43" t="str">
        <f t="shared" si="354"/>
        <v/>
      </c>
      <c r="BN1132" s="43" t="e">
        <f t="shared" si="355"/>
        <v>#N/A</v>
      </c>
      <c r="BO1132" s="43" t="e">
        <f>IF(BO1131&lt;'Retirement Calculator'!$B$68,BO1131+1,NA())</f>
        <v>#N/A</v>
      </c>
      <c r="BR1132" s="43" t="str">
        <f t="shared" si="356"/>
        <v/>
      </c>
      <c r="BS1132" s="43" t="e">
        <f t="shared" si="357"/>
        <v>#N/A</v>
      </c>
      <c r="BT1132" s="43" t="e">
        <f>IF(BT1131&lt;'Retirement Calculator'!$B$68,BT1131+1,NA())</f>
        <v>#N/A</v>
      </c>
      <c r="BW1132" s="43" t="str">
        <f t="shared" si="358"/>
        <v/>
      </c>
      <c r="BX1132" s="43" t="e">
        <f t="shared" si="359"/>
        <v>#N/A</v>
      </c>
      <c r="BY1132" s="43" t="e">
        <f>IF(BY1131&lt;'Retirement Calculator'!$B$68,BY1131+1,NA())</f>
        <v>#N/A</v>
      </c>
    </row>
    <row r="1133" spans="1:77">
      <c r="A1133" s="44"/>
      <c r="B1133" s="12" t="e">
        <f xml:space="preserve"> IF(ISERROR(F1133),NA(),AI1133)</f>
        <v>#N/A</v>
      </c>
      <c r="C1133" s="71"/>
      <c r="D1133" s="104"/>
      <c r="E1133" s="99"/>
      <c r="F1133" s="102" t="e">
        <f t="shared" si="343"/>
        <v>#N/A</v>
      </c>
      <c r="G1133" s="103" t="str">
        <f>IF(D1133="","",(D1133+G1132)*(1+((1+'Retirement Calculator'!$B$56)^(1/12)-1)))</f>
        <v/>
      </c>
      <c r="H1133" s="55" t="str">
        <f>IF(C1133="","",FV((1+'Retirement Calculator'!$B$56)^(1/12)-1,AI1133,-C1133,,0))</f>
        <v/>
      </c>
      <c r="I1133" s="71"/>
      <c r="J1133" s="99"/>
      <c r="K1133" s="99"/>
      <c r="L1133" s="102" t="e">
        <f t="shared" si="344"/>
        <v>#N/A</v>
      </c>
      <c r="M1133" s="12" t="str">
        <f>IF(I1133="","",FV((1+'Retirement Calculator'!$B$57)^(1/12)-1,AR1133,-I1133,,0))</f>
        <v/>
      </c>
      <c r="N1133" s="12" t="str">
        <f>IF(J1133="","",(J1133+N1132)*(1+((1+'Retirement Calculator'!$B$57)^(1/12)-1)))</f>
        <v/>
      </c>
      <c r="O1133" s="71"/>
      <c r="P1133" s="71"/>
      <c r="Q1133" s="99"/>
      <c r="R1133" s="69" t="e">
        <f t="shared" si="345"/>
        <v>#N/A</v>
      </c>
      <c r="S1133" s="12" t="str">
        <f>IF(O1133="","",FV((1+'Retirement Calculator'!$B$58)^(1/12)-1,BA1133,-O1133,,0))</f>
        <v/>
      </c>
      <c r="T1133" s="43" t="str">
        <f>IF(P1133="","",(P1133+T1132)*(1+((1+'Retirement Calculator'!$B$58)^(1/12)-1)))</f>
        <v/>
      </c>
      <c r="U1133" s="71"/>
      <c r="V1133" s="99"/>
      <c r="W1133" s="108" t="str">
        <f>IF(U1133="","",(U1133+W1132)*(1+((1+'Retirement Calculator'!$C$65)^(1/12)-1)))</f>
        <v/>
      </c>
      <c r="X1133" s="73">
        <f t="shared" si="340"/>
        <v>0</v>
      </c>
      <c r="Y1133" s="83" t="str">
        <f>IF(ISERROR(B1133),"",SUM($X$5:X1133))</f>
        <v/>
      </c>
      <c r="Z1133" s="73">
        <f t="shared" si="341"/>
        <v>0</v>
      </c>
      <c r="AA1133" s="83" t="str">
        <f>IF(ISERROR(B1133),"",IF(Z1133=0,NA(),SUM($Z$5:Z1133)))</f>
        <v/>
      </c>
      <c r="AB1133" s="83">
        <f t="shared" si="342"/>
        <v>0</v>
      </c>
      <c r="AC1133" s="83" t="str">
        <f>IF(ISERROR(B1133),"",IF(AB1133=0,NA(),SUM($AB$5:AB1133)))</f>
        <v/>
      </c>
      <c r="AD1133" s="68" t="str">
        <f>IF(ISERROR(AI1133),"",IF(AG1133=AG1132+1,AD1132*(1+'Retirement Calculator'!$B$6),AD1132))</f>
        <v/>
      </c>
      <c r="AE1133" s="135"/>
      <c r="AF1133" s="83" t="str">
        <f>IF(AE1133="","",NPER((1+'Retirement Calculator'!$B$15)/(1+'Retirement Calculator'!$B$14)-1,-12*AE1133,AA1133,,1))</f>
        <v/>
      </c>
      <c r="AG1133" s="129" t="str">
        <f t="shared" si="346"/>
        <v/>
      </c>
      <c r="AH1133" s="43" t="e">
        <f t="shared" si="347"/>
        <v>#N/A</v>
      </c>
      <c r="AI1133" s="43" t="e">
        <f>IF(AI1132&lt;'Retirement Calculator'!$B$68,AI1132+1,NA())</f>
        <v>#N/A</v>
      </c>
      <c r="AJ1133" s="47" t="str">
        <f>IF(ISERROR(AI1133),"",IF(AG1133=AG1132+1,AJ1132*(1+'Retirement Calculator'!$B$67),AJ1132))</f>
        <v/>
      </c>
      <c r="AK1133" s="43" t="e">
        <f>IF(ISERROR(AJ1133),"",FV((1+'Retirement Calculator'!$B$56)^(1/12)-1,AI1133,-AJ1133,,0))</f>
        <v>#N/A</v>
      </c>
      <c r="AL1133" s="47">
        <f>SUM($AJ$5:AJ1133)</f>
        <v>15743347.467671828</v>
      </c>
      <c r="AN1133" s="43" t="str">
        <f>IF(C1133="","",SUM($C$5:C1133))</f>
        <v/>
      </c>
      <c r="AP1133" s="43" t="str">
        <f t="shared" si="348"/>
        <v/>
      </c>
      <c r="AQ1133" s="43" t="e">
        <f t="shared" si="349"/>
        <v>#N/A</v>
      </c>
      <c r="AR1133" s="43" t="e">
        <f>IF(AR1132&lt;'Retirement Calculator'!$B$68,AR1132+1,NA())</f>
        <v>#N/A</v>
      </c>
      <c r="AS1133" s="45" t="str">
        <f>IF(ISERROR(AR1133),"",IF(AP1133=AP1132+1,AS1132*(1+'Retirement Calculator'!$B$67),AS1132))</f>
        <v/>
      </c>
      <c r="AT1133" s="43" t="e">
        <f>IF(ISERROR(AS1133),"",FV((1+'Retirement Calculator'!$B$57)^(1/12)-1,AR1133,-AS1133,,0))</f>
        <v>#N/A</v>
      </c>
      <c r="AU1133" s="47" t="e">
        <f>SUM($AJ$5:AS1133)</f>
        <v>#N/A</v>
      </c>
      <c r="AW1133" s="43" t="str">
        <f>IF(I1133="","",SUM($I$5:I1133))</f>
        <v/>
      </c>
      <c r="AY1133" s="43" t="str">
        <f t="shared" si="350"/>
        <v/>
      </c>
      <c r="AZ1133" s="43" t="e">
        <f t="shared" si="351"/>
        <v>#N/A</v>
      </c>
      <c r="BA1133" s="43" t="e">
        <f>IF(BA1132&lt;'Retirement Calculator'!$B$68,BA1132+1,NA())</f>
        <v>#N/A</v>
      </c>
      <c r="BB1133" s="45" t="str">
        <f>IF(ISERROR(BA1133),"",IF(AY1133=AY1132+1,BB1132*(1+'Retirement Calculator'!$B$67),BB1132))</f>
        <v/>
      </c>
      <c r="BC1133" s="43" t="e">
        <f>IF(ISERROR(BB1133),"",FV((1+'Retirement Calculator'!$B$58)^(1/12)-1,BA1133,-BB1133,,0))</f>
        <v>#N/A</v>
      </c>
      <c r="BD1133" s="47" t="e">
        <f>SUM($AJ$5:BB1133)</f>
        <v>#N/A</v>
      </c>
      <c r="BF1133" s="43" t="str">
        <f>IF(O1133="","",SUM($O$5:O1133))</f>
        <v/>
      </c>
      <c r="BH1133" s="43" t="str">
        <f t="shared" si="352"/>
        <v/>
      </c>
      <c r="BI1133" s="43" t="e">
        <f t="shared" si="353"/>
        <v>#N/A</v>
      </c>
      <c r="BJ1133" s="43" t="e">
        <f>IF(BJ1132&lt;'Retirement Calculator'!$B$68,BJ1132+1,NA())</f>
        <v>#N/A</v>
      </c>
      <c r="BM1133" s="43" t="str">
        <f t="shared" si="354"/>
        <v/>
      </c>
      <c r="BN1133" s="43" t="e">
        <f t="shared" si="355"/>
        <v>#N/A</v>
      </c>
      <c r="BO1133" s="43" t="e">
        <f>IF(BO1132&lt;'Retirement Calculator'!$B$68,BO1132+1,NA())</f>
        <v>#N/A</v>
      </c>
      <c r="BR1133" s="43" t="str">
        <f t="shared" si="356"/>
        <v/>
      </c>
      <c r="BS1133" s="43" t="e">
        <f t="shared" si="357"/>
        <v>#N/A</v>
      </c>
      <c r="BT1133" s="43" t="e">
        <f>IF(BT1132&lt;'Retirement Calculator'!$B$68,BT1132+1,NA())</f>
        <v>#N/A</v>
      </c>
      <c r="BW1133" s="43" t="str">
        <f t="shared" si="358"/>
        <v/>
      </c>
      <c r="BX1133" s="43" t="e">
        <f t="shared" si="359"/>
        <v>#N/A</v>
      </c>
      <c r="BY1133" s="43" t="e">
        <f>IF(BY1132&lt;'Retirement Calculator'!$B$68,BY1132+1,NA())</f>
        <v>#N/A</v>
      </c>
    </row>
    <row r="1134" spans="1:77">
      <c r="A1134" s="44"/>
      <c r="B1134" s="12" t="e">
        <f xml:space="preserve"> IF(ISERROR(F1134),NA(),AI1134)</f>
        <v>#N/A</v>
      </c>
      <c r="C1134" s="71"/>
      <c r="D1134" s="104"/>
      <c r="E1134" s="99"/>
      <c r="F1134" s="102" t="e">
        <f t="shared" si="343"/>
        <v>#N/A</v>
      </c>
      <c r="G1134" s="103" t="str">
        <f>IF(D1134="","",(D1134+G1133)*(1+((1+'Retirement Calculator'!$B$56)^(1/12)-1)))</f>
        <v/>
      </c>
      <c r="H1134" s="55" t="str">
        <f>IF(C1134="","",FV((1+'Retirement Calculator'!$B$56)^(1/12)-1,AI1134,-C1134,,0))</f>
        <v/>
      </c>
      <c r="I1134" s="71"/>
      <c r="J1134" s="99"/>
      <c r="K1134" s="99"/>
      <c r="L1134" s="102" t="e">
        <f t="shared" si="344"/>
        <v>#N/A</v>
      </c>
      <c r="M1134" s="12" t="str">
        <f>IF(I1134="","",FV((1+'Retirement Calculator'!$B$57)^(1/12)-1,AR1134,-I1134,,0))</f>
        <v/>
      </c>
      <c r="N1134" s="12" t="str">
        <f>IF(J1134="","",(J1134+N1133)*(1+((1+'Retirement Calculator'!$B$57)^(1/12)-1)))</f>
        <v/>
      </c>
      <c r="O1134" s="71"/>
      <c r="P1134" s="71"/>
      <c r="Q1134" s="99"/>
      <c r="R1134" s="69" t="e">
        <f t="shared" si="345"/>
        <v>#N/A</v>
      </c>
      <c r="S1134" s="12" t="str">
        <f>IF(O1134="","",FV((1+'Retirement Calculator'!$B$58)^(1/12)-1,BA1134,-O1134,,0))</f>
        <v/>
      </c>
      <c r="T1134" s="43" t="str">
        <f>IF(P1134="","",(P1134+T1133)*(1+((1+'Retirement Calculator'!$B$58)^(1/12)-1)))</f>
        <v/>
      </c>
      <c r="U1134" s="71"/>
      <c r="V1134" s="99"/>
      <c r="W1134" s="108" t="str">
        <f>IF(U1134="","",(U1134+W1133)*(1+((1+'Retirement Calculator'!$C$65)^(1/12)-1)))</f>
        <v/>
      </c>
      <c r="X1134" s="73">
        <f t="shared" si="340"/>
        <v>0</v>
      </c>
      <c r="Y1134" s="83" t="str">
        <f>IF(ISERROR(B1134),"",SUM($X$5:X1134))</f>
        <v/>
      </c>
      <c r="Z1134" s="73">
        <f t="shared" si="341"/>
        <v>0</v>
      </c>
      <c r="AA1134" s="83" t="str">
        <f>IF(ISERROR(B1134),"",IF(Z1134=0,NA(),SUM($Z$5:Z1134)))</f>
        <v/>
      </c>
      <c r="AB1134" s="83">
        <f t="shared" si="342"/>
        <v>0</v>
      </c>
      <c r="AC1134" s="83" t="str">
        <f>IF(ISERROR(B1134),"",IF(AB1134=0,NA(),SUM($AB$5:AB1134)))</f>
        <v/>
      </c>
      <c r="AD1134" s="68" t="str">
        <f>IF(ISERROR(AI1134),"",IF(AG1134=AG1133+1,AD1133*(1+'Retirement Calculator'!$B$6),AD1133))</f>
        <v/>
      </c>
      <c r="AE1134" s="135"/>
      <c r="AF1134" s="83" t="str">
        <f>IF(AE1134="","",NPER((1+'Retirement Calculator'!$B$15)/(1+'Retirement Calculator'!$B$14)-1,-12*AE1134,AA1134,,1))</f>
        <v/>
      </c>
      <c r="AG1134" s="129" t="str">
        <f t="shared" si="346"/>
        <v/>
      </c>
      <c r="AH1134" s="43" t="e">
        <f t="shared" si="347"/>
        <v>#N/A</v>
      </c>
      <c r="AI1134" s="43" t="e">
        <f>IF(AI1133&lt;'Retirement Calculator'!$B$68,AI1133+1,NA())</f>
        <v>#N/A</v>
      </c>
      <c r="AJ1134" s="47" t="str">
        <f>IF(ISERROR(AI1134),"",IF(AG1134=AG1133+1,AJ1133*(1+'Retirement Calculator'!$B$67),AJ1133))</f>
        <v/>
      </c>
      <c r="AK1134" s="43" t="e">
        <f>IF(ISERROR(AJ1134),"",FV((1+'Retirement Calculator'!$B$56)^(1/12)-1,AI1134,-AJ1134,,0))</f>
        <v>#N/A</v>
      </c>
      <c r="AL1134" s="47">
        <f>SUM($AJ$5:AJ1134)</f>
        <v>15743347.467671828</v>
      </c>
      <c r="AN1134" s="43" t="str">
        <f>IF(C1134="","",SUM($C$5:C1134))</f>
        <v/>
      </c>
      <c r="AP1134" s="43" t="str">
        <f t="shared" si="348"/>
        <v/>
      </c>
      <c r="AQ1134" s="43" t="e">
        <f t="shared" si="349"/>
        <v>#N/A</v>
      </c>
      <c r="AR1134" s="43" t="e">
        <f>IF(AR1133&lt;'Retirement Calculator'!$B$68,AR1133+1,NA())</f>
        <v>#N/A</v>
      </c>
      <c r="AS1134" s="45" t="str">
        <f>IF(ISERROR(AR1134),"",IF(AP1134=AP1133+1,AS1133*(1+'Retirement Calculator'!$B$67),AS1133))</f>
        <v/>
      </c>
      <c r="AT1134" s="43" t="e">
        <f>IF(ISERROR(AS1134),"",FV((1+'Retirement Calculator'!$B$57)^(1/12)-1,AR1134,-AS1134,,0))</f>
        <v>#N/A</v>
      </c>
      <c r="AU1134" s="47" t="e">
        <f>SUM($AJ$5:AS1134)</f>
        <v>#N/A</v>
      </c>
      <c r="AW1134" s="43" t="str">
        <f>IF(I1134="","",SUM($I$5:I1134))</f>
        <v/>
      </c>
      <c r="AY1134" s="43" t="str">
        <f t="shared" si="350"/>
        <v/>
      </c>
      <c r="AZ1134" s="43" t="e">
        <f t="shared" si="351"/>
        <v>#N/A</v>
      </c>
      <c r="BA1134" s="43" t="e">
        <f>IF(BA1133&lt;'Retirement Calculator'!$B$68,BA1133+1,NA())</f>
        <v>#N/A</v>
      </c>
      <c r="BB1134" s="45" t="str">
        <f>IF(ISERROR(BA1134),"",IF(AY1134=AY1133+1,BB1133*(1+'Retirement Calculator'!$B$67),BB1133))</f>
        <v/>
      </c>
      <c r="BC1134" s="43" t="e">
        <f>IF(ISERROR(BB1134),"",FV((1+'Retirement Calculator'!$B$58)^(1/12)-1,BA1134,-BB1134,,0))</f>
        <v>#N/A</v>
      </c>
      <c r="BD1134" s="47" t="e">
        <f>SUM($AJ$5:BB1134)</f>
        <v>#N/A</v>
      </c>
      <c r="BF1134" s="43" t="str">
        <f>IF(O1134="","",SUM($O$5:O1134))</f>
        <v/>
      </c>
      <c r="BH1134" s="43" t="str">
        <f t="shared" si="352"/>
        <v/>
      </c>
      <c r="BI1134" s="43" t="e">
        <f t="shared" si="353"/>
        <v>#N/A</v>
      </c>
      <c r="BJ1134" s="43" t="e">
        <f>IF(BJ1133&lt;'Retirement Calculator'!$B$68,BJ1133+1,NA())</f>
        <v>#N/A</v>
      </c>
      <c r="BM1134" s="43" t="str">
        <f t="shared" si="354"/>
        <v/>
      </c>
      <c r="BN1134" s="43" t="e">
        <f t="shared" si="355"/>
        <v>#N/A</v>
      </c>
      <c r="BO1134" s="43" t="e">
        <f>IF(BO1133&lt;'Retirement Calculator'!$B$68,BO1133+1,NA())</f>
        <v>#N/A</v>
      </c>
      <c r="BR1134" s="43" t="str">
        <f t="shared" si="356"/>
        <v/>
      </c>
      <c r="BS1134" s="43" t="e">
        <f t="shared" si="357"/>
        <v>#N/A</v>
      </c>
      <c r="BT1134" s="43" t="e">
        <f>IF(BT1133&lt;'Retirement Calculator'!$B$68,BT1133+1,NA())</f>
        <v>#N/A</v>
      </c>
      <c r="BW1134" s="43" t="str">
        <f t="shared" si="358"/>
        <v/>
      </c>
      <c r="BX1134" s="43" t="e">
        <f t="shared" si="359"/>
        <v>#N/A</v>
      </c>
      <c r="BY1134" s="43" t="e">
        <f>IF(BY1133&lt;'Retirement Calculator'!$B$68,BY1133+1,NA())</f>
        <v>#N/A</v>
      </c>
    </row>
    <row r="1135" spans="1:77">
      <c r="A1135" s="44"/>
      <c r="B1135" s="12" t="e">
        <f xml:space="preserve"> IF(ISERROR(F1135),NA(),AI1135)</f>
        <v>#N/A</v>
      </c>
      <c r="C1135" s="71"/>
      <c r="D1135" s="104"/>
      <c r="E1135" s="99"/>
      <c r="F1135" s="102" t="e">
        <f t="shared" si="343"/>
        <v>#N/A</v>
      </c>
      <c r="G1135" s="103" t="str">
        <f>IF(D1135="","",(D1135+G1134)*(1+((1+'Retirement Calculator'!$B$56)^(1/12)-1)))</f>
        <v/>
      </c>
      <c r="H1135" s="55" t="str">
        <f>IF(C1135="","",FV((1+'Retirement Calculator'!$B$56)^(1/12)-1,AI1135,-C1135,,0))</f>
        <v/>
      </c>
      <c r="I1135" s="71"/>
      <c r="J1135" s="99"/>
      <c r="K1135" s="99"/>
      <c r="L1135" s="102" t="e">
        <f t="shared" si="344"/>
        <v>#N/A</v>
      </c>
      <c r="M1135" s="12" t="str">
        <f>IF(I1135="","",FV((1+'Retirement Calculator'!$B$57)^(1/12)-1,AR1135,-I1135,,0))</f>
        <v/>
      </c>
      <c r="N1135" s="12" t="str">
        <f>IF(J1135="","",(J1135+N1134)*(1+((1+'Retirement Calculator'!$B$57)^(1/12)-1)))</f>
        <v/>
      </c>
      <c r="O1135" s="71"/>
      <c r="P1135" s="71"/>
      <c r="Q1135" s="99"/>
      <c r="R1135" s="69" t="e">
        <f t="shared" si="345"/>
        <v>#N/A</v>
      </c>
      <c r="S1135" s="12" t="str">
        <f>IF(O1135="","",FV((1+'Retirement Calculator'!$B$58)^(1/12)-1,BA1135,-O1135,,0))</f>
        <v/>
      </c>
      <c r="T1135" s="43" t="str">
        <f>IF(P1135="","",(P1135+T1134)*(1+((1+'Retirement Calculator'!$B$58)^(1/12)-1)))</f>
        <v/>
      </c>
      <c r="U1135" s="71"/>
      <c r="V1135" s="99"/>
      <c r="W1135" s="108" t="str">
        <f>IF(U1135="","",(U1135+W1134)*(1+((1+'Retirement Calculator'!$C$65)^(1/12)-1)))</f>
        <v/>
      </c>
      <c r="X1135" s="73">
        <f t="shared" si="340"/>
        <v>0</v>
      </c>
      <c r="Y1135" s="83" t="str">
        <f>IF(ISERROR(B1135),"",SUM($X$5:X1135))</f>
        <v/>
      </c>
      <c r="Z1135" s="73">
        <f t="shared" si="341"/>
        <v>0</v>
      </c>
      <c r="AA1135" s="83" t="str">
        <f>IF(ISERROR(B1135),"",IF(Z1135=0,NA(),SUM($Z$5:Z1135)))</f>
        <v/>
      </c>
      <c r="AB1135" s="83">
        <f t="shared" si="342"/>
        <v>0</v>
      </c>
      <c r="AC1135" s="83" t="str">
        <f>IF(ISERROR(B1135),"",IF(AB1135=0,NA(),SUM($AB$5:AB1135)))</f>
        <v/>
      </c>
      <c r="AD1135" s="68" t="str">
        <f>IF(ISERROR(AI1135),"",IF(AG1135=AG1134+1,AD1134*(1+'Retirement Calculator'!$B$6),AD1134))</f>
        <v/>
      </c>
      <c r="AE1135" s="135"/>
      <c r="AF1135" s="83" t="str">
        <f>IF(AE1135="","",NPER((1+'Retirement Calculator'!$B$15)/(1+'Retirement Calculator'!$B$14)-1,-12*AE1135,AA1135,,1))</f>
        <v/>
      </c>
      <c r="AG1135" s="129" t="str">
        <f t="shared" si="346"/>
        <v/>
      </c>
      <c r="AH1135" s="43" t="e">
        <f t="shared" si="347"/>
        <v>#N/A</v>
      </c>
      <c r="AI1135" s="43" t="e">
        <f>IF(AI1134&lt;'Retirement Calculator'!$B$68,AI1134+1,NA())</f>
        <v>#N/A</v>
      </c>
      <c r="AJ1135" s="47" t="str">
        <f>IF(ISERROR(AI1135),"",IF(AG1135=AG1134+1,AJ1134*(1+'Retirement Calculator'!$B$67),AJ1134))</f>
        <v/>
      </c>
      <c r="AK1135" s="43" t="e">
        <f>IF(ISERROR(AJ1135),"",FV((1+'Retirement Calculator'!$B$56)^(1/12)-1,AI1135,-AJ1135,,0))</f>
        <v>#N/A</v>
      </c>
      <c r="AL1135" s="47">
        <f>SUM($AJ$5:AJ1135)</f>
        <v>15743347.467671828</v>
      </c>
      <c r="AN1135" s="43" t="str">
        <f>IF(C1135="","",SUM($C$5:C1135))</f>
        <v/>
      </c>
      <c r="AP1135" s="43" t="str">
        <f t="shared" si="348"/>
        <v/>
      </c>
      <c r="AQ1135" s="43" t="e">
        <f t="shared" si="349"/>
        <v>#N/A</v>
      </c>
      <c r="AR1135" s="43" t="e">
        <f>IF(AR1134&lt;'Retirement Calculator'!$B$68,AR1134+1,NA())</f>
        <v>#N/A</v>
      </c>
      <c r="AS1135" s="45" t="str">
        <f>IF(ISERROR(AR1135),"",IF(AP1135=AP1134+1,AS1134*(1+'Retirement Calculator'!$B$67),AS1134))</f>
        <v/>
      </c>
      <c r="AT1135" s="43" t="e">
        <f>IF(ISERROR(AS1135),"",FV((1+'Retirement Calculator'!$B$57)^(1/12)-1,AR1135,-AS1135,,0))</f>
        <v>#N/A</v>
      </c>
      <c r="AU1135" s="47" t="e">
        <f>SUM($AJ$5:AS1135)</f>
        <v>#N/A</v>
      </c>
      <c r="AW1135" s="43" t="str">
        <f>IF(I1135="","",SUM($I$5:I1135))</f>
        <v/>
      </c>
      <c r="AY1135" s="43" t="str">
        <f t="shared" si="350"/>
        <v/>
      </c>
      <c r="AZ1135" s="43" t="e">
        <f t="shared" si="351"/>
        <v>#N/A</v>
      </c>
      <c r="BA1135" s="43" t="e">
        <f>IF(BA1134&lt;'Retirement Calculator'!$B$68,BA1134+1,NA())</f>
        <v>#N/A</v>
      </c>
      <c r="BB1135" s="45" t="str">
        <f>IF(ISERROR(BA1135),"",IF(AY1135=AY1134+1,BB1134*(1+'Retirement Calculator'!$B$67),BB1134))</f>
        <v/>
      </c>
      <c r="BC1135" s="43" t="e">
        <f>IF(ISERROR(BB1135),"",FV((1+'Retirement Calculator'!$B$58)^(1/12)-1,BA1135,-BB1135,,0))</f>
        <v>#N/A</v>
      </c>
      <c r="BD1135" s="47" t="e">
        <f>SUM($AJ$5:BB1135)</f>
        <v>#N/A</v>
      </c>
      <c r="BF1135" s="43" t="str">
        <f>IF(O1135="","",SUM($O$5:O1135))</f>
        <v/>
      </c>
      <c r="BH1135" s="43" t="str">
        <f t="shared" si="352"/>
        <v/>
      </c>
      <c r="BI1135" s="43" t="e">
        <f t="shared" si="353"/>
        <v>#N/A</v>
      </c>
      <c r="BJ1135" s="43" t="e">
        <f>IF(BJ1134&lt;'Retirement Calculator'!$B$68,BJ1134+1,NA())</f>
        <v>#N/A</v>
      </c>
      <c r="BM1135" s="43" t="str">
        <f t="shared" si="354"/>
        <v/>
      </c>
      <c r="BN1135" s="43" t="e">
        <f t="shared" si="355"/>
        <v>#N/A</v>
      </c>
      <c r="BO1135" s="43" t="e">
        <f>IF(BO1134&lt;'Retirement Calculator'!$B$68,BO1134+1,NA())</f>
        <v>#N/A</v>
      </c>
      <c r="BR1135" s="43" t="str">
        <f t="shared" si="356"/>
        <v/>
      </c>
      <c r="BS1135" s="43" t="e">
        <f t="shared" si="357"/>
        <v>#N/A</v>
      </c>
      <c r="BT1135" s="43" t="e">
        <f>IF(BT1134&lt;'Retirement Calculator'!$B$68,BT1134+1,NA())</f>
        <v>#N/A</v>
      </c>
      <c r="BW1135" s="43" t="str">
        <f t="shared" si="358"/>
        <v/>
      </c>
      <c r="BX1135" s="43" t="e">
        <f t="shared" si="359"/>
        <v>#N/A</v>
      </c>
      <c r="BY1135" s="43" t="e">
        <f>IF(BY1134&lt;'Retirement Calculator'!$B$68,BY1134+1,NA())</f>
        <v>#N/A</v>
      </c>
    </row>
    <row r="1136" spans="1:77">
      <c r="A1136" s="44"/>
      <c r="B1136" s="12" t="e">
        <f xml:space="preserve"> IF(ISERROR(F1136),NA(),AI1136)</f>
        <v>#N/A</v>
      </c>
      <c r="C1136" s="71"/>
      <c r="D1136" s="104"/>
      <c r="E1136" s="99"/>
      <c r="F1136" s="102" t="e">
        <f t="shared" si="343"/>
        <v>#N/A</v>
      </c>
      <c r="G1136" s="103" t="str">
        <f>IF(D1136="","",(D1136+G1135)*(1+((1+'Retirement Calculator'!$B$56)^(1/12)-1)))</f>
        <v/>
      </c>
      <c r="H1136" s="55" t="str">
        <f>IF(C1136="","",FV((1+'Retirement Calculator'!$B$56)^(1/12)-1,AI1136,-C1136,,0))</f>
        <v/>
      </c>
      <c r="I1136" s="71"/>
      <c r="J1136" s="99"/>
      <c r="K1136" s="99"/>
      <c r="L1136" s="102" t="e">
        <f t="shared" si="344"/>
        <v>#N/A</v>
      </c>
      <c r="M1136" s="12" t="str">
        <f>IF(I1136="","",FV((1+'Retirement Calculator'!$B$57)^(1/12)-1,AR1136,-I1136,,0))</f>
        <v/>
      </c>
      <c r="N1136" s="12" t="str">
        <f>IF(J1136="","",(J1136+N1135)*(1+((1+'Retirement Calculator'!$B$57)^(1/12)-1)))</f>
        <v/>
      </c>
      <c r="O1136" s="71"/>
      <c r="P1136" s="71"/>
      <c r="Q1136" s="99"/>
      <c r="R1136" s="69" t="e">
        <f t="shared" si="345"/>
        <v>#N/A</v>
      </c>
      <c r="S1136" s="12" t="str">
        <f>IF(O1136="","",FV((1+'Retirement Calculator'!$B$58)^(1/12)-1,BA1136,-O1136,,0))</f>
        <v/>
      </c>
      <c r="T1136" s="43" t="str">
        <f>IF(P1136="","",(P1136+T1135)*(1+((1+'Retirement Calculator'!$B$58)^(1/12)-1)))</f>
        <v/>
      </c>
      <c r="U1136" s="71"/>
      <c r="V1136" s="99"/>
      <c r="W1136" s="108" t="str">
        <f>IF(U1136="","",(U1136+W1135)*(1+((1+'Retirement Calculator'!$C$65)^(1/12)-1)))</f>
        <v/>
      </c>
      <c r="X1136" s="73">
        <f t="shared" si="340"/>
        <v>0</v>
      </c>
      <c r="Y1136" s="83" t="str">
        <f>IF(ISERROR(B1136),"",SUM($X$5:X1136))</f>
        <v/>
      </c>
      <c r="Z1136" s="73">
        <f t="shared" si="341"/>
        <v>0</v>
      </c>
      <c r="AA1136" s="83" t="str">
        <f>IF(ISERROR(B1136),"",IF(Z1136=0,NA(),SUM($Z$5:Z1136)))</f>
        <v/>
      </c>
      <c r="AB1136" s="83">
        <f t="shared" si="342"/>
        <v>0</v>
      </c>
      <c r="AC1136" s="83" t="str">
        <f>IF(ISERROR(B1136),"",IF(AB1136=0,NA(),SUM($AB$5:AB1136)))</f>
        <v/>
      </c>
      <c r="AD1136" s="68" t="str">
        <f>IF(ISERROR(AI1136),"",IF(AG1136=AG1135+1,AD1135*(1+'Retirement Calculator'!$B$6),AD1135))</f>
        <v/>
      </c>
      <c r="AE1136" s="135"/>
      <c r="AF1136" s="83" t="str">
        <f>IF(AE1136="","",NPER((1+'Retirement Calculator'!$B$15)/(1+'Retirement Calculator'!$B$14)-1,-12*AE1136,AA1136,,1))</f>
        <v/>
      </c>
      <c r="AG1136" s="129" t="str">
        <f t="shared" si="346"/>
        <v/>
      </c>
      <c r="AH1136" s="43" t="e">
        <f t="shared" si="347"/>
        <v>#N/A</v>
      </c>
      <c r="AI1136" s="43" t="e">
        <f>IF(AI1135&lt;'Retirement Calculator'!$B$68,AI1135+1,NA())</f>
        <v>#N/A</v>
      </c>
      <c r="AJ1136" s="47" t="str">
        <f>IF(ISERROR(AI1136),"",IF(AG1136=AG1135+1,AJ1135*(1+'Retirement Calculator'!$B$67),AJ1135))</f>
        <v/>
      </c>
      <c r="AK1136" s="43" t="e">
        <f>IF(ISERROR(AJ1136),"",FV((1+'Retirement Calculator'!$B$56)^(1/12)-1,AI1136,-AJ1136,,0))</f>
        <v>#N/A</v>
      </c>
      <c r="AL1136" s="47">
        <f>SUM($AJ$5:AJ1136)</f>
        <v>15743347.467671828</v>
      </c>
      <c r="AN1136" s="43" t="str">
        <f>IF(C1136="","",SUM($C$5:C1136))</f>
        <v/>
      </c>
      <c r="AP1136" s="43" t="str">
        <f t="shared" si="348"/>
        <v/>
      </c>
      <c r="AQ1136" s="43" t="e">
        <f t="shared" si="349"/>
        <v>#N/A</v>
      </c>
      <c r="AR1136" s="43" t="e">
        <f>IF(AR1135&lt;'Retirement Calculator'!$B$68,AR1135+1,NA())</f>
        <v>#N/A</v>
      </c>
      <c r="AS1136" s="45" t="str">
        <f>IF(ISERROR(AR1136),"",IF(AP1136=AP1135+1,AS1135*(1+'Retirement Calculator'!$B$67),AS1135))</f>
        <v/>
      </c>
      <c r="AT1136" s="43" t="e">
        <f>IF(ISERROR(AS1136),"",FV((1+'Retirement Calculator'!$B$57)^(1/12)-1,AR1136,-AS1136,,0))</f>
        <v>#N/A</v>
      </c>
      <c r="AU1136" s="47" t="e">
        <f>SUM($AJ$5:AS1136)</f>
        <v>#N/A</v>
      </c>
      <c r="AW1136" s="43" t="str">
        <f>IF(I1136="","",SUM($I$5:I1136))</f>
        <v/>
      </c>
      <c r="AY1136" s="43" t="str">
        <f t="shared" si="350"/>
        <v/>
      </c>
      <c r="AZ1136" s="43" t="e">
        <f t="shared" si="351"/>
        <v>#N/A</v>
      </c>
      <c r="BA1136" s="43" t="e">
        <f>IF(BA1135&lt;'Retirement Calculator'!$B$68,BA1135+1,NA())</f>
        <v>#N/A</v>
      </c>
      <c r="BB1136" s="45" t="str">
        <f>IF(ISERROR(BA1136),"",IF(AY1136=AY1135+1,BB1135*(1+'Retirement Calculator'!$B$67),BB1135))</f>
        <v/>
      </c>
      <c r="BC1136" s="43" t="e">
        <f>IF(ISERROR(BB1136),"",FV((1+'Retirement Calculator'!$B$58)^(1/12)-1,BA1136,-BB1136,,0))</f>
        <v>#N/A</v>
      </c>
      <c r="BD1136" s="47" t="e">
        <f>SUM($AJ$5:BB1136)</f>
        <v>#N/A</v>
      </c>
      <c r="BF1136" s="43" t="str">
        <f>IF(O1136="","",SUM($O$5:O1136))</f>
        <v/>
      </c>
      <c r="BH1136" s="43" t="str">
        <f t="shared" si="352"/>
        <v/>
      </c>
      <c r="BI1136" s="43" t="e">
        <f t="shared" si="353"/>
        <v>#N/A</v>
      </c>
      <c r="BJ1136" s="43" t="e">
        <f>IF(BJ1135&lt;'Retirement Calculator'!$B$68,BJ1135+1,NA())</f>
        <v>#N/A</v>
      </c>
      <c r="BM1136" s="43" t="str">
        <f t="shared" si="354"/>
        <v/>
      </c>
      <c r="BN1136" s="43" t="e">
        <f t="shared" si="355"/>
        <v>#N/A</v>
      </c>
      <c r="BO1136" s="43" t="e">
        <f>IF(BO1135&lt;'Retirement Calculator'!$B$68,BO1135+1,NA())</f>
        <v>#N/A</v>
      </c>
      <c r="BR1136" s="43" t="str">
        <f t="shared" si="356"/>
        <v/>
      </c>
      <c r="BS1136" s="43" t="e">
        <f t="shared" si="357"/>
        <v>#N/A</v>
      </c>
      <c r="BT1136" s="43" t="e">
        <f>IF(BT1135&lt;'Retirement Calculator'!$B$68,BT1135+1,NA())</f>
        <v>#N/A</v>
      </c>
      <c r="BW1136" s="43" t="str">
        <f t="shared" si="358"/>
        <v/>
      </c>
      <c r="BX1136" s="43" t="e">
        <f t="shared" si="359"/>
        <v>#N/A</v>
      </c>
      <c r="BY1136" s="43" t="e">
        <f>IF(BY1135&lt;'Retirement Calculator'!$B$68,BY1135+1,NA())</f>
        <v>#N/A</v>
      </c>
    </row>
    <row r="1137" spans="1:77">
      <c r="A1137" s="44"/>
      <c r="B1137" s="12" t="e">
        <f xml:space="preserve"> IF(ISERROR(F1137),NA(),AI1137)</f>
        <v>#N/A</v>
      </c>
      <c r="C1137" s="71"/>
      <c r="D1137" s="104"/>
      <c r="E1137" s="99"/>
      <c r="F1137" s="102" t="e">
        <f t="shared" si="343"/>
        <v>#N/A</v>
      </c>
      <c r="G1137" s="103" t="str">
        <f>IF(D1137="","",(D1137+G1136)*(1+((1+'Retirement Calculator'!$B$56)^(1/12)-1)))</f>
        <v/>
      </c>
      <c r="H1137" s="55" t="str">
        <f>IF(C1137="","",FV((1+'Retirement Calculator'!$B$56)^(1/12)-1,AI1137,-C1137,,0))</f>
        <v/>
      </c>
      <c r="I1137" s="71"/>
      <c r="J1137" s="99"/>
      <c r="K1137" s="99"/>
      <c r="L1137" s="102" t="e">
        <f t="shared" si="344"/>
        <v>#N/A</v>
      </c>
      <c r="M1137" s="12" t="str">
        <f>IF(I1137="","",FV((1+'Retirement Calculator'!$B$57)^(1/12)-1,AR1137,-I1137,,0))</f>
        <v/>
      </c>
      <c r="N1137" s="12" t="str">
        <f>IF(J1137="","",(J1137+N1136)*(1+((1+'Retirement Calculator'!$B$57)^(1/12)-1)))</f>
        <v/>
      </c>
      <c r="O1137" s="71"/>
      <c r="P1137" s="71"/>
      <c r="Q1137" s="99"/>
      <c r="R1137" s="69" t="e">
        <f t="shared" si="345"/>
        <v>#N/A</v>
      </c>
      <c r="S1137" s="12" t="str">
        <f>IF(O1137="","",FV((1+'Retirement Calculator'!$B$58)^(1/12)-1,BA1137,-O1137,,0))</f>
        <v/>
      </c>
      <c r="T1137" s="43" t="str">
        <f>IF(P1137="","",(P1137+T1136)*(1+((1+'Retirement Calculator'!$B$58)^(1/12)-1)))</f>
        <v/>
      </c>
      <c r="U1137" s="71"/>
      <c r="V1137" s="99"/>
      <c r="W1137" s="108" t="str">
        <f>IF(U1137="","",(U1137+W1136)*(1+((1+'Retirement Calculator'!$C$65)^(1/12)-1)))</f>
        <v/>
      </c>
      <c r="X1137" s="73">
        <f t="shared" si="340"/>
        <v>0</v>
      </c>
      <c r="Y1137" s="83" t="str">
        <f>IF(ISERROR(B1137),"",SUM($X$5:X1137))</f>
        <v/>
      </c>
      <c r="Z1137" s="73">
        <f t="shared" si="341"/>
        <v>0</v>
      </c>
      <c r="AA1137" s="83" t="str">
        <f>IF(ISERROR(B1137),"",IF(Z1137=0,NA(),SUM($Z$5:Z1137)))</f>
        <v/>
      </c>
      <c r="AB1137" s="83">
        <f t="shared" si="342"/>
        <v>0</v>
      </c>
      <c r="AC1137" s="83" t="str">
        <f>IF(ISERROR(B1137),"",IF(AB1137=0,NA(),SUM($AB$5:AB1137)))</f>
        <v/>
      </c>
      <c r="AD1137" s="68" t="str">
        <f>IF(ISERROR(AI1137),"",IF(AG1137=AG1136+1,AD1136*(1+'Retirement Calculator'!$B$6),AD1136))</f>
        <v/>
      </c>
      <c r="AE1137" s="135"/>
      <c r="AF1137" s="83" t="str">
        <f>IF(AE1137="","",NPER((1+'Retirement Calculator'!$B$15)/(1+'Retirement Calculator'!$B$14)-1,-12*AE1137,AA1137,,1))</f>
        <v/>
      </c>
      <c r="AG1137" s="129" t="str">
        <f t="shared" si="346"/>
        <v/>
      </c>
      <c r="AH1137" s="43" t="e">
        <f t="shared" si="347"/>
        <v>#N/A</v>
      </c>
      <c r="AI1137" s="43" t="e">
        <f>IF(AI1136&lt;'Retirement Calculator'!$B$68,AI1136+1,NA())</f>
        <v>#N/A</v>
      </c>
      <c r="AJ1137" s="47" t="str">
        <f>IF(ISERROR(AI1137),"",IF(AG1137=AG1136+1,AJ1136*(1+'Retirement Calculator'!$B$67),AJ1136))</f>
        <v/>
      </c>
      <c r="AK1137" s="43" t="e">
        <f>IF(ISERROR(AJ1137),"",FV((1+'Retirement Calculator'!$B$56)^(1/12)-1,AI1137,-AJ1137,,0))</f>
        <v>#N/A</v>
      </c>
      <c r="AL1137" s="47">
        <f>SUM($AJ$5:AJ1137)</f>
        <v>15743347.467671828</v>
      </c>
      <c r="AN1137" s="43" t="str">
        <f>IF(C1137="","",SUM($C$5:C1137))</f>
        <v/>
      </c>
      <c r="AP1137" s="43" t="str">
        <f t="shared" si="348"/>
        <v/>
      </c>
      <c r="AQ1137" s="43" t="e">
        <f t="shared" si="349"/>
        <v>#N/A</v>
      </c>
      <c r="AR1137" s="43" t="e">
        <f>IF(AR1136&lt;'Retirement Calculator'!$B$68,AR1136+1,NA())</f>
        <v>#N/A</v>
      </c>
      <c r="AS1137" s="45" t="str">
        <f>IF(ISERROR(AR1137),"",IF(AP1137=AP1136+1,AS1136*(1+'Retirement Calculator'!$B$67),AS1136))</f>
        <v/>
      </c>
      <c r="AT1137" s="43" t="e">
        <f>IF(ISERROR(AS1137),"",FV((1+'Retirement Calculator'!$B$57)^(1/12)-1,AR1137,-AS1137,,0))</f>
        <v>#N/A</v>
      </c>
      <c r="AU1137" s="47" t="e">
        <f>SUM($AJ$5:AS1137)</f>
        <v>#N/A</v>
      </c>
      <c r="AW1137" s="43" t="str">
        <f>IF(I1137="","",SUM($I$5:I1137))</f>
        <v/>
      </c>
      <c r="AY1137" s="43" t="str">
        <f t="shared" si="350"/>
        <v/>
      </c>
      <c r="AZ1137" s="43" t="e">
        <f t="shared" si="351"/>
        <v>#N/A</v>
      </c>
      <c r="BA1137" s="43" t="e">
        <f>IF(BA1136&lt;'Retirement Calculator'!$B$68,BA1136+1,NA())</f>
        <v>#N/A</v>
      </c>
      <c r="BB1137" s="45" t="str">
        <f>IF(ISERROR(BA1137),"",IF(AY1137=AY1136+1,BB1136*(1+'Retirement Calculator'!$B$67),BB1136))</f>
        <v/>
      </c>
      <c r="BC1137" s="43" t="e">
        <f>IF(ISERROR(BB1137),"",FV((1+'Retirement Calculator'!$B$58)^(1/12)-1,BA1137,-BB1137,,0))</f>
        <v>#N/A</v>
      </c>
      <c r="BD1137" s="47" t="e">
        <f>SUM($AJ$5:BB1137)</f>
        <v>#N/A</v>
      </c>
      <c r="BF1137" s="43" t="str">
        <f>IF(O1137="","",SUM($O$5:O1137))</f>
        <v/>
      </c>
      <c r="BH1137" s="43" t="str">
        <f t="shared" si="352"/>
        <v/>
      </c>
      <c r="BI1137" s="43" t="e">
        <f t="shared" si="353"/>
        <v>#N/A</v>
      </c>
      <c r="BJ1137" s="43" t="e">
        <f>IF(BJ1136&lt;'Retirement Calculator'!$B$68,BJ1136+1,NA())</f>
        <v>#N/A</v>
      </c>
      <c r="BM1137" s="43" t="str">
        <f t="shared" si="354"/>
        <v/>
      </c>
      <c r="BN1137" s="43" t="e">
        <f t="shared" si="355"/>
        <v>#N/A</v>
      </c>
      <c r="BO1137" s="43" t="e">
        <f>IF(BO1136&lt;'Retirement Calculator'!$B$68,BO1136+1,NA())</f>
        <v>#N/A</v>
      </c>
      <c r="BR1137" s="43" t="str">
        <f t="shared" si="356"/>
        <v/>
      </c>
      <c r="BS1137" s="43" t="e">
        <f t="shared" si="357"/>
        <v>#N/A</v>
      </c>
      <c r="BT1137" s="43" t="e">
        <f>IF(BT1136&lt;'Retirement Calculator'!$B$68,BT1136+1,NA())</f>
        <v>#N/A</v>
      </c>
      <c r="BW1137" s="43" t="str">
        <f t="shared" si="358"/>
        <v/>
      </c>
      <c r="BX1137" s="43" t="e">
        <f t="shared" si="359"/>
        <v>#N/A</v>
      </c>
      <c r="BY1137" s="43" t="e">
        <f>IF(BY1136&lt;'Retirement Calculator'!$B$68,BY1136+1,NA())</f>
        <v>#N/A</v>
      </c>
    </row>
    <row r="1138" spans="1:77">
      <c r="A1138" s="44"/>
      <c r="B1138" s="12" t="e">
        <f xml:space="preserve"> IF(ISERROR(F1138),NA(),AI1138)</f>
        <v>#N/A</v>
      </c>
      <c r="C1138" s="71"/>
      <c r="D1138" s="104"/>
      <c r="E1138" s="99"/>
      <c r="F1138" s="102" t="e">
        <f t="shared" si="343"/>
        <v>#N/A</v>
      </c>
      <c r="G1138" s="103" t="str">
        <f>IF(D1138="","",(D1138+G1137)*(1+((1+'Retirement Calculator'!$B$56)^(1/12)-1)))</f>
        <v/>
      </c>
      <c r="H1138" s="55" t="str">
        <f>IF(C1138="","",FV((1+'Retirement Calculator'!$B$56)^(1/12)-1,AI1138,-C1138,,0))</f>
        <v/>
      </c>
      <c r="I1138" s="71"/>
      <c r="J1138" s="99"/>
      <c r="K1138" s="99"/>
      <c r="L1138" s="102" t="e">
        <f t="shared" si="344"/>
        <v>#N/A</v>
      </c>
      <c r="M1138" s="12" t="str">
        <f>IF(I1138="","",FV((1+'Retirement Calculator'!$B$57)^(1/12)-1,AR1138,-I1138,,0))</f>
        <v/>
      </c>
      <c r="N1138" s="12" t="str">
        <f>IF(J1138="","",(J1138+N1137)*(1+((1+'Retirement Calculator'!$B$57)^(1/12)-1)))</f>
        <v/>
      </c>
      <c r="O1138" s="71"/>
      <c r="P1138" s="71"/>
      <c r="Q1138" s="99"/>
      <c r="R1138" s="69" t="e">
        <f t="shared" si="345"/>
        <v>#N/A</v>
      </c>
      <c r="S1138" s="12" t="str">
        <f>IF(O1138="","",FV((1+'Retirement Calculator'!$B$58)^(1/12)-1,BA1138,-O1138,,0))</f>
        <v/>
      </c>
      <c r="T1138" s="43" t="str">
        <f>IF(P1138="","",(P1138+T1137)*(1+((1+'Retirement Calculator'!$B$58)^(1/12)-1)))</f>
        <v/>
      </c>
      <c r="U1138" s="71"/>
      <c r="V1138" s="99"/>
      <c r="W1138" s="108" t="str">
        <f>IF(U1138="","",(U1138+W1137)*(1+((1+'Retirement Calculator'!$C$65)^(1/12)-1)))</f>
        <v/>
      </c>
      <c r="X1138" s="73">
        <f t="shared" si="340"/>
        <v>0</v>
      </c>
      <c r="Y1138" s="83" t="str">
        <f>IF(ISERROR(B1138),"",SUM($X$5:X1138))</f>
        <v/>
      </c>
      <c r="Z1138" s="73">
        <f t="shared" si="341"/>
        <v>0</v>
      </c>
      <c r="AA1138" s="83" t="str">
        <f>IF(ISERROR(B1138),"",IF(Z1138=0,NA(),SUM($Z$5:Z1138)))</f>
        <v/>
      </c>
      <c r="AB1138" s="83">
        <f t="shared" si="342"/>
        <v>0</v>
      </c>
      <c r="AC1138" s="83" t="str">
        <f>IF(ISERROR(B1138),"",IF(AB1138=0,NA(),SUM($AB$5:AB1138)))</f>
        <v/>
      </c>
      <c r="AD1138" s="68" t="str">
        <f>IF(ISERROR(AI1138),"",IF(AG1138=AG1137+1,AD1137*(1+'Retirement Calculator'!$B$6),AD1137))</f>
        <v/>
      </c>
      <c r="AE1138" s="135"/>
      <c r="AF1138" s="83" t="str">
        <f>IF(AE1138="","",NPER((1+'Retirement Calculator'!$B$15)/(1+'Retirement Calculator'!$B$14)-1,-12*AE1138,AA1138,,1))</f>
        <v/>
      </c>
      <c r="AG1138" s="129" t="str">
        <f t="shared" si="346"/>
        <v/>
      </c>
      <c r="AH1138" s="43" t="e">
        <f t="shared" si="347"/>
        <v>#N/A</v>
      </c>
      <c r="AI1138" s="43" t="e">
        <f>IF(AI1137&lt;'Retirement Calculator'!$B$68,AI1137+1,NA())</f>
        <v>#N/A</v>
      </c>
      <c r="AJ1138" s="47" t="str">
        <f>IF(ISERROR(AI1138),"",IF(AG1138=AG1137+1,AJ1137*(1+'Retirement Calculator'!$B$67),AJ1137))</f>
        <v/>
      </c>
      <c r="AK1138" s="43" t="e">
        <f>IF(ISERROR(AJ1138),"",FV((1+'Retirement Calculator'!$B$56)^(1/12)-1,AI1138,-AJ1138,,0))</f>
        <v>#N/A</v>
      </c>
      <c r="AL1138" s="47">
        <f>SUM($AJ$5:AJ1138)</f>
        <v>15743347.467671828</v>
      </c>
      <c r="AN1138" s="43" t="str">
        <f>IF(C1138="","",SUM($C$5:C1138))</f>
        <v/>
      </c>
      <c r="AP1138" s="43" t="str">
        <f t="shared" si="348"/>
        <v/>
      </c>
      <c r="AQ1138" s="43" t="e">
        <f t="shared" si="349"/>
        <v>#N/A</v>
      </c>
      <c r="AR1138" s="43" t="e">
        <f>IF(AR1137&lt;'Retirement Calculator'!$B$68,AR1137+1,NA())</f>
        <v>#N/A</v>
      </c>
      <c r="AS1138" s="45" t="str">
        <f>IF(ISERROR(AR1138),"",IF(AP1138=AP1137+1,AS1137*(1+'Retirement Calculator'!$B$67),AS1137))</f>
        <v/>
      </c>
      <c r="AT1138" s="43" t="e">
        <f>IF(ISERROR(AS1138),"",FV((1+'Retirement Calculator'!$B$57)^(1/12)-1,AR1138,-AS1138,,0))</f>
        <v>#N/A</v>
      </c>
      <c r="AU1138" s="47" t="e">
        <f>SUM($AJ$5:AS1138)</f>
        <v>#N/A</v>
      </c>
      <c r="AW1138" s="43" t="str">
        <f>IF(I1138="","",SUM($I$5:I1138))</f>
        <v/>
      </c>
      <c r="AY1138" s="43" t="str">
        <f t="shared" si="350"/>
        <v/>
      </c>
      <c r="AZ1138" s="43" t="e">
        <f t="shared" si="351"/>
        <v>#N/A</v>
      </c>
      <c r="BA1138" s="43" t="e">
        <f>IF(BA1137&lt;'Retirement Calculator'!$B$68,BA1137+1,NA())</f>
        <v>#N/A</v>
      </c>
      <c r="BB1138" s="45" t="str">
        <f>IF(ISERROR(BA1138),"",IF(AY1138=AY1137+1,BB1137*(1+'Retirement Calculator'!$B$67),BB1137))</f>
        <v/>
      </c>
      <c r="BC1138" s="43" t="e">
        <f>IF(ISERROR(BB1138),"",FV((1+'Retirement Calculator'!$B$58)^(1/12)-1,BA1138,-BB1138,,0))</f>
        <v>#N/A</v>
      </c>
      <c r="BD1138" s="47" t="e">
        <f>SUM($AJ$5:BB1138)</f>
        <v>#N/A</v>
      </c>
      <c r="BF1138" s="43" t="str">
        <f>IF(O1138="","",SUM($O$5:O1138))</f>
        <v/>
      </c>
      <c r="BH1138" s="43" t="str">
        <f t="shared" si="352"/>
        <v/>
      </c>
      <c r="BI1138" s="43" t="e">
        <f t="shared" si="353"/>
        <v>#N/A</v>
      </c>
      <c r="BJ1138" s="43" t="e">
        <f>IF(BJ1137&lt;'Retirement Calculator'!$B$68,BJ1137+1,NA())</f>
        <v>#N/A</v>
      </c>
      <c r="BM1138" s="43" t="str">
        <f t="shared" si="354"/>
        <v/>
      </c>
      <c r="BN1138" s="43" t="e">
        <f t="shared" si="355"/>
        <v>#N/A</v>
      </c>
      <c r="BO1138" s="43" t="e">
        <f>IF(BO1137&lt;'Retirement Calculator'!$B$68,BO1137+1,NA())</f>
        <v>#N/A</v>
      </c>
      <c r="BR1138" s="43" t="str">
        <f t="shared" si="356"/>
        <v/>
      </c>
      <c r="BS1138" s="43" t="e">
        <f t="shared" si="357"/>
        <v>#N/A</v>
      </c>
      <c r="BT1138" s="43" t="e">
        <f>IF(BT1137&lt;'Retirement Calculator'!$B$68,BT1137+1,NA())</f>
        <v>#N/A</v>
      </c>
      <c r="BW1138" s="43" t="str">
        <f t="shared" si="358"/>
        <v/>
      </c>
      <c r="BX1138" s="43" t="e">
        <f t="shared" si="359"/>
        <v>#N/A</v>
      </c>
      <c r="BY1138" s="43" t="e">
        <f>IF(BY1137&lt;'Retirement Calculator'!$B$68,BY1137+1,NA())</f>
        <v>#N/A</v>
      </c>
    </row>
    <row r="1139" spans="1:77">
      <c r="A1139" s="44"/>
      <c r="B1139" s="12" t="e">
        <f xml:space="preserve"> IF(ISERROR(F1139),NA(),AI1139)</f>
        <v>#N/A</v>
      </c>
      <c r="C1139" s="71"/>
      <c r="D1139" s="104"/>
      <c r="E1139" s="99"/>
      <c r="F1139" s="102" t="e">
        <f t="shared" si="343"/>
        <v>#N/A</v>
      </c>
      <c r="G1139" s="103" t="str">
        <f>IF(D1139="","",(D1139+G1138)*(1+((1+'Retirement Calculator'!$B$56)^(1/12)-1)))</f>
        <v/>
      </c>
      <c r="H1139" s="55" t="str">
        <f>IF(C1139="","",FV((1+'Retirement Calculator'!$B$56)^(1/12)-1,AI1139,-C1139,,0))</f>
        <v/>
      </c>
      <c r="I1139" s="71"/>
      <c r="J1139" s="99"/>
      <c r="K1139" s="99"/>
      <c r="L1139" s="102" t="e">
        <f t="shared" si="344"/>
        <v>#N/A</v>
      </c>
      <c r="M1139" s="12" t="str">
        <f>IF(I1139="","",FV((1+'Retirement Calculator'!$B$57)^(1/12)-1,AR1139,-I1139,,0))</f>
        <v/>
      </c>
      <c r="N1139" s="12" t="str">
        <f>IF(J1139="","",(J1139+N1138)*(1+((1+'Retirement Calculator'!$B$57)^(1/12)-1)))</f>
        <v/>
      </c>
      <c r="O1139" s="71"/>
      <c r="P1139" s="71"/>
      <c r="Q1139" s="99"/>
      <c r="R1139" s="69" t="e">
        <f t="shared" si="345"/>
        <v>#N/A</v>
      </c>
      <c r="S1139" s="12" t="str">
        <f>IF(O1139="","",FV((1+'Retirement Calculator'!$B$58)^(1/12)-1,BA1139,-O1139,,0))</f>
        <v/>
      </c>
      <c r="T1139" s="43" t="str">
        <f>IF(P1139="","",(P1139+T1138)*(1+((1+'Retirement Calculator'!$B$58)^(1/12)-1)))</f>
        <v/>
      </c>
      <c r="U1139" s="71"/>
      <c r="V1139" s="99"/>
      <c r="W1139" s="108" t="str">
        <f>IF(U1139="","",(U1139+W1138)*(1+((1+'Retirement Calculator'!$C$65)^(1/12)-1)))</f>
        <v/>
      </c>
      <c r="X1139" s="73">
        <f t="shared" si="340"/>
        <v>0</v>
      </c>
      <c r="Y1139" s="83" t="str">
        <f>IF(ISERROR(B1139),"",SUM($X$5:X1139))</f>
        <v/>
      </c>
      <c r="Z1139" s="73">
        <f t="shared" si="341"/>
        <v>0</v>
      </c>
      <c r="AA1139" s="83" t="str">
        <f>IF(ISERROR(B1139),"",IF(Z1139=0,NA(),SUM($Z$5:Z1139)))</f>
        <v/>
      </c>
      <c r="AB1139" s="83">
        <f t="shared" si="342"/>
        <v>0</v>
      </c>
      <c r="AC1139" s="83" t="str">
        <f>IF(ISERROR(B1139),"",IF(AB1139=0,NA(),SUM($AB$5:AB1139)))</f>
        <v/>
      </c>
      <c r="AD1139" s="68" t="str">
        <f>IF(ISERROR(AI1139),"",IF(AG1139=AG1138+1,AD1138*(1+'Retirement Calculator'!$B$6),AD1138))</f>
        <v/>
      </c>
      <c r="AE1139" s="135"/>
      <c r="AF1139" s="83" t="str">
        <f>IF(AE1139="","",NPER((1+'Retirement Calculator'!$B$15)/(1+'Retirement Calculator'!$B$14)-1,-12*AE1139,AA1139,,1))</f>
        <v/>
      </c>
      <c r="AG1139" s="129" t="str">
        <f t="shared" si="346"/>
        <v/>
      </c>
      <c r="AH1139" s="43" t="e">
        <f t="shared" si="347"/>
        <v>#N/A</v>
      </c>
      <c r="AI1139" s="43" t="e">
        <f>IF(AI1138&lt;'Retirement Calculator'!$B$68,AI1138+1,NA())</f>
        <v>#N/A</v>
      </c>
      <c r="AJ1139" s="47" t="str">
        <f>IF(ISERROR(AI1139),"",IF(AG1139=AG1138+1,AJ1138*(1+'Retirement Calculator'!$B$67),AJ1138))</f>
        <v/>
      </c>
      <c r="AK1139" s="43" t="e">
        <f>IF(ISERROR(AJ1139),"",FV((1+'Retirement Calculator'!$B$56)^(1/12)-1,AI1139,-AJ1139,,0))</f>
        <v>#N/A</v>
      </c>
      <c r="AL1139" s="47">
        <f>SUM($AJ$5:AJ1139)</f>
        <v>15743347.467671828</v>
      </c>
      <c r="AN1139" s="43" t="str">
        <f>IF(C1139="","",SUM($C$5:C1139))</f>
        <v/>
      </c>
      <c r="AP1139" s="43" t="str">
        <f t="shared" si="348"/>
        <v/>
      </c>
      <c r="AQ1139" s="43" t="e">
        <f t="shared" si="349"/>
        <v>#N/A</v>
      </c>
      <c r="AR1139" s="43" t="e">
        <f>IF(AR1138&lt;'Retirement Calculator'!$B$68,AR1138+1,NA())</f>
        <v>#N/A</v>
      </c>
      <c r="AS1139" s="45" t="str">
        <f>IF(ISERROR(AR1139),"",IF(AP1139=AP1138+1,AS1138*(1+'Retirement Calculator'!$B$67),AS1138))</f>
        <v/>
      </c>
      <c r="AT1139" s="43" t="e">
        <f>IF(ISERROR(AS1139),"",FV((1+'Retirement Calculator'!$B$57)^(1/12)-1,AR1139,-AS1139,,0))</f>
        <v>#N/A</v>
      </c>
      <c r="AU1139" s="47" t="e">
        <f>SUM($AJ$5:AS1139)</f>
        <v>#N/A</v>
      </c>
      <c r="AW1139" s="43" t="str">
        <f>IF(I1139="","",SUM($I$5:I1139))</f>
        <v/>
      </c>
      <c r="AY1139" s="43" t="str">
        <f t="shared" si="350"/>
        <v/>
      </c>
      <c r="AZ1139" s="43" t="e">
        <f t="shared" si="351"/>
        <v>#N/A</v>
      </c>
      <c r="BA1139" s="43" t="e">
        <f>IF(BA1138&lt;'Retirement Calculator'!$B$68,BA1138+1,NA())</f>
        <v>#N/A</v>
      </c>
      <c r="BB1139" s="45" t="str">
        <f>IF(ISERROR(BA1139),"",IF(AY1139=AY1138+1,BB1138*(1+'Retirement Calculator'!$B$67),BB1138))</f>
        <v/>
      </c>
      <c r="BC1139" s="43" t="e">
        <f>IF(ISERROR(BB1139),"",FV((1+'Retirement Calculator'!$B$58)^(1/12)-1,BA1139,-BB1139,,0))</f>
        <v>#N/A</v>
      </c>
      <c r="BD1139" s="47" t="e">
        <f>SUM($AJ$5:BB1139)</f>
        <v>#N/A</v>
      </c>
      <c r="BF1139" s="43" t="str">
        <f>IF(O1139="","",SUM($O$5:O1139))</f>
        <v/>
      </c>
      <c r="BH1139" s="43" t="str">
        <f t="shared" si="352"/>
        <v/>
      </c>
      <c r="BI1139" s="43" t="e">
        <f t="shared" si="353"/>
        <v>#N/A</v>
      </c>
      <c r="BJ1139" s="43" t="e">
        <f>IF(BJ1138&lt;'Retirement Calculator'!$B$68,BJ1138+1,NA())</f>
        <v>#N/A</v>
      </c>
      <c r="BM1139" s="43" t="str">
        <f t="shared" si="354"/>
        <v/>
      </c>
      <c r="BN1139" s="43" t="e">
        <f t="shared" si="355"/>
        <v>#N/A</v>
      </c>
      <c r="BO1139" s="43" t="e">
        <f>IF(BO1138&lt;'Retirement Calculator'!$B$68,BO1138+1,NA())</f>
        <v>#N/A</v>
      </c>
      <c r="BR1139" s="43" t="str">
        <f t="shared" si="356"/>
        <v/>
      </c>
      <c r="BS1139" s="43" t="e">
        <f t="shared" si="357"/>
        <v>#N/A</v>
      </c>
      <c r="BT1139" s="43" t="e">
        <f>IF(BT1138&lt;'Retirement Calculator'!$B$68,BT1138+1,NA())</f>
        <v>#N/A</v>
      </c>
      <c r="BW1139" s="43" t="str">
        <f t="shared" si="358"/>
        <v/>
      </c>
      <c r="BX1139" s="43" t="e">
        <f t="shared" si="359"/>
        <v>#N/A</v>
      </c>
      <c r="BY1139" s="43" t="e">
        <f>IF(BY1138&lt;'Retirement Calculator'!$B$68,BY1138+1,NA())</f>
        <v>#N/A</v>
      </c>
    </row>
    <row r="1140" spans="1:77">
      <c r="A1140" s="44"/>
      <c r="B1140" s="12" t="e">
        <f xml:space="preserve"> IF(ISERROR(F1140),NA(),AI1140)</f>
        <v>#N/A</v>
      </c>
      <c r="C1140" s="71"/>
      <c r="D1140" s="104"/>
      <c r="E1140" s="99"/>
      <c r="F1140" s="102" t="e">
        <f t="shared" si="343"/>
        <v>#N/A</v>
      </c>
      <c r="G1140" s="103" t="str">
        <f>IF(D1140="","",(D1140+G1139)*(1+((1+'Retirement Calculator'!$B$56)^(1/12)-1)))</f>
        <v/>
      </c>
      <c r="H1140" s="55" t="str">
        <f>IF(C1140="","",FV((1+'Retirement Calculator'!$B$56)^(1/12)-1,AI1140,-C1140,,0))</f>
        <v/>
      </c>
      <c r="I1140" s="71"/>
      <c r="J1140" s="99"/>
      <c r="K1140" s="99"/>
      <c r="L1140" s="102" t="e">
        <f t="shared" si="344"/>
        <v>#N/A</v>
      </c>
      <c r="M1140" s="12" t="str">
        <f>IF(I1140="","",FV((1+'Retirement Calculator'!$B$57)^(1/12)-1,AR1140,-I1140,,0))</f>
        <v/>
      </c>
      <c r="N1140" s="12" t="str">
        <f>IF(J1140="","",(J1140+N1139)*(1+((1+'Retirement Calculator'!$B$57)^(1/12)-1)))</f>
        <v/>
      </c>
      <c r="O1140" s="71"/>
      <c r="P1140" s="71"/>
      <c r="Q1140" s="99"/>
      <c r="R1140" s="69" t="e">
        <f t="shared" si="345"/>
        <v>#N/A</v>
      </c>
      <c r="S1140" s="12" t="str">
        <f>IF(O1140="","",FV((1+'Retirement Calculator'!$B$58)^(1/12)-1,BA1140,-O1140,,0))</f>
        <v/>
      </c>
      <c r="T1140" s="43" t="str">
        <f>IF(P1140="","",(P1140+T1139)*(1+((1+'Retirement Calculator'!$B$58)^(1/12)-1)))</f>
        <v/>
      </c>
      <c r="U1140" s="71"/>
      <c r="V1140" s="99"/>
      <c r="W1140" s="108" t="str">
        <f>IF(U1140="","",(U1140+W1139)*(1+((1+'Retirement Calculator'!$C$65)^(1/12)-1)))</f>
        <v/>
      </c>
      <c r="X1140" s="73">
        <f t="shared" si="340"/>
        <v>0</v>
      </c>
      <c r="Y1140" s="83" t="str">
        <f>IF(ISERROR(B1140),"",SUM($X$5:X1140))</f>
        <v/>
      </c>
      <c r="Z1140" s="73">
        <f t="shared" si="341"/>
        <v>0</v>
      </c>
      <c r="AA1140" s="83" t="str">
        <f>IF(ISERROR(B1140),"",IF(Z1140=0,NA(),SUM($Z$5:Z1140)))</f>
        <v/>
      </c>
      <c r="AB1140" s="83">
        <f t="shared" si="342"/>
        <v>0</v>
      </c>
      <c r="AC1140" s="83" t="str">
        <f>IF(ISERROR(B1140),"",IF(AB1140=0,NA(),SUM($AB$5:AB1140)))</f>
        <v/>
      </c>
      <c r="AD1140" s="68" t="str">
        <f>IF(ISERROR(AI1140),"",IF(AG1140=AG1139+1,AD1139*(1+'Retirement Calculator'!$B$6),AD1139))</f>
        <v/>
      </c>
      <c r="AE1140" s="135"/>
      <c r="AF1140" s="83" t="str">
        <f>IF(AE1140="","",NPER((1+'Retirement Calculator'!$B$15)/(1+'Retirement Calculator'!$B$14)-1,-12*AE1140,AA1140,,1))</f>
        <v/>
      </c>
      <c r="AG1140" s="129" t="str">
        <f t="shared" si="346"/>
        <v/>
      </c>
      <c r="AH1140" s="43" t="e">
        <f t="shared" si="347"/>
        <v>#N/A</v>
      </c>
      <c r="AI1140" s="43" t="e">
        <f>IF(AI1139&lt;'Retirement Calculator'!$B$68,AI1139+1,NA())</f>
        <v>#N/A</v>
      </c>
      <c r="AJ1140" s="47" t="str">
        <f>IF(ISERROR(AI1140),"",IF(AG1140=AG1139+1,AJ1139*(1+'Retirement Calculator'!$B$67),AJ1139))</f>
        <v/>
      </c>
      <c r="AK1140" s="43" t="e">
        <f>IF(ISERROR(AJ1140),"",FV((1+'Retirement Calculator'!$B$56)^(1/12)-1,AI1140,-AJ1140,,0))</f>
        <v>#N/A</v>
      </c>
      <c r="AL1140" s="47">
        <f>SUM($AJ$5:AJ1140)</f>
        <v>15743347.467671828</v>
      </c>
      <c r="AN1140" s="43" t="str">
        <f>IF(C1140="","",SUM($C$5:C1140))</f>
        <v/>
      </c>
      <c r="AP1140" s="43" t="str">
        <f t="shared" si="348"/>
        <v/>
      </c>
      <c r="AQ1140" s="43" t="e">
        <f t="shared" si="349"/>
        <v>#N/A</v>
      </c>
      <c r="AR1140" s="43" t="e">
        <f>IF(AR1139&lt;'Retirement Calculator'!$B$68,AR1139+1,NA())</f>
        <v>#N/A</v>
      </c>
      <c r="AS1140" s="45" t="str">
        <f>IF(ISERROR(AR1140),"",IF(AP1140=AP1139+1,AS1139*(1+'Retirement Calculator'!$B$67),AS1139))</f>
        <v/>
      </c>
      <c r="AT1140" s="43" t="e">
        <f>IF(ISERROR(AS1140),"",FV((1+'Retirement Calculator'!$B$57)^(1/12)-1,AR1140,-AS1140,,0))</f>
        <v>#N/A</v>
      </c>
      <c r="AU1140" s="47" t="e">
        <f>SUM($AJ$5:AS1140)</f>
        <v>#N/A</v>
      </c>
      <c r="AW1140" s="43" t="str">
        <f>IF(I1140="","",SUM($I$5:I1140))</f>
        <v/>
      </c>
      <c r="AY1140" s="43" t="str">
        <f t="shared" si="350"/>
        <v/>
      </c>
      <c r="AZ1140" s="43" t="e">
        <f t="shared" si="351"/>
        <v>#N/A</v>
      </c>
      <c r="BA1140" s="43" t="e">
        <f>IF(BA1139&lt;'Retirement Calculator'!$B$68,BA1139+1,NA())</f>
        <v>#N/A</v>
      </c>
      <c r="BB1140" s="45" t="str">
        <f>IF(ISERROR(BA1140),"",IF(AY1140=AY1139+1,BB1139*(1+'Retirement Calculator'!$B$67),BB1139))</f>
        <v/>
      </c>
      <c r="BC1140" s="43" t="e">
        <f>IF(ISERROR(BB1140),"",FV((1+'Retirement Calculator'!$B$58)^(1/12)-1,BA1140,-BB1140,,0))</f>
        <v>#N/A</v>
      </c>
      <c r="BD1140" s="47" t="e">
        <f>SUM($AJ$5:BB1140)</f>
        <v>#N/A</v>
      </c>
      <c r="BF1140" s="43" t="str">
        <f>IF(O1140="","",SUM($O$5:O1140))</f>
        <v/>
      </c>
      <c r="BH1140" s="43" t="str">
        <f t="shared" si="352"/>
        <v/>
      </c>
      <c r="BI1140" s="43" t="e">
        <f t="shared" si="353"/>
        <v>#N/A</v>
      </c>
      <c r="BJ1140" s="43" t="e">
        <f>IF(BJ1139&lt;'Retirement Calculator'!$B$68,BJ1139+1,NA())</f>
        <v>#N/A</v>
      </c>
      <c r="BM1140" s="43" t="str">
        <f t="shared" si="354"/>
        <v/>
      </c>
      <c r="BN1140" s="43" t="e">
        <f t="shared" si="355"/>
        <v>#N/A</v>
      </c>
      <c r="BO1140" s="43" t="e">
        <f>IF(BO1139&lt;'Retirement Calculator'!$B$68,BO1139+1,NA())</f>
        <v>#N/A</v>
      </c>
      <c r="BR1140" s="43" t="str">
        <f t="shared" si="356"/>
        <v/>
      </c>
      <c r="BS1140" s="43" t="e">
        <f t="shared" si="357"/>
        <v>#N/A</v>
      </c>
      <c r="BT1140" s="43" t="e">
        <f>IF(BT1139&lt;'Retirement Calculator'!$B$68,BT1139+1,NA())</f>
        <v>#N/A</v>
      </c>
      <c r="BW1140" s="43" t="str">
        <f t="shared" si="358"/>
        <v/>
      </c>
      <c r="BX1140" s="43" t="e">
        <f t="shared" si="359"/>
        <v>#N/A</v>
      </c>
      <c r="BY1140" s="43" t="e">
        <f>IF(BY1139&lt;'Retirement Calculator'!$B$68,BY1139+1,NA())</f>
        <v>#N/A</v>
      </c>
    </row>
    <row r="1141" spans="1:77">
      <c r="A1141" s="44"/>
      <c r="B1141" s="12" t="e">
        <f xml:space="preserve"> IF(ISERROR(F1141),NA(),AI1141)</f>
        <v>#N/A</v>
      </c>
      <c r="C1141" s="71"/>
      <c r="D1141" s="104"/>
      <c r="E1141" s="99"/>
      <c r="F1141" s="102" t="e">
        <f t="shared" si="343"/>
        <v>#N/A</v>
      </c>
      <c r="G1141" s="103" t="str">
        <f>IF(D1141="","",(D1141+G1140)*(1+((1+'Retirement Calculator'!$B$56)^(1/12)-1)))</f>
        <v/>
      </c>
      <c r="H1141" s="55" t="str">
        <f>IF(C1141="","",FV((1+'Retirement Calculator'!$B$56)^(1/12)-1,AI1141,-C1141,,0))</f>
        <v/>
      </c>
      <c r="I1141" s="71"/>
      <c r="J1141" s="99"/>
      <c r="K1141" s="99"/>
      <c r="L1141" s="102" t="e">
        <f t="shared" si="344"/>
        <v>#N/A</v>
      </c>
      <c r="M1141" s="12" t="str">
        <f>IF(I1141="","",FV((1+'Retirement Calculator'!$B$57)^(1/12)-1,AR1141,-I1141,,0))</f>
        <v/>
      </c>
      <c r="N1141" s="12" t="str">
        <f>IF(J1141="","",(J1141+N1140)*(1+((1+'Retirement Calculator'!$B$57)^(1/12)-1)))</f>
        <v/>
      </c>
      <c r="O1141" s="71"/>
      <c r="P1141" s="71"/>
      <c r="Q1141" s="99"/>
      <c r="R1141" s="69" t="e">
        <f t="shared" si="345"/>
        <v>#N/A</v>
      </c>
      <c r="S1141" s="12" t="str">
        <f>IF(O1141="","",FV((1+'Retirement Calculator'!$B$58)^(1/12)-1,BA1141,-O1141,,0))</f>
        <v/>
      </c>
      <c r="T1141" s="43" t="str">
        <f>IF(P1141="","",(P1141+T1140)*(1+((1+'Retirement Calculator'!$B$58)^(1/12)-1)))</f>
        <v/>
      </c>
      <c r="U1141" s="71"/>
      <c r="V1141" s="99"/>
      <c r="W1141" s="108" t="str">
        <f>IF(U1141="","",(U1141+W1140)*(1+((1+'Retirement Calculator'!$C$65)^(1/12)-1)))</f>
        <v/>
      </c>
      <c r="X1141" s="73">
        <f t="shared" si="340"/>
        <v>0</v>
      </c>
      <c r="Y1141" s="83" t="str">
        <f>IF(ISERROR(B1141),"",SUM($X$5:X1141))</f>
        <v/>
      </c>
      <c r="Z1141" s="73">
        <f t="shared" si="341"/>
        <v>0</v>
      </c>
      <c r="AA1141" s="83" t="str">
        <f>IF(ISERROR(B1141),"",IF(Z1141=0,NA(),SUM($Z$5:Z1141)))</f>
        <v/>
      </c>
      <c r="AB1141" s="83">
        <f t="shared" si="342"/>
        <v>0</v>
      </c>
      <c r="AC1141" s="83" t="str">
        <f>IF(ISERROR(B1141),"",IF(AB1141=0,NA(),SUM($AB$5:AB1141)))</f>
        <v/>
      </c>
      <c r="AD1141" s="68" t="str">
        <f>IF(ISERROR(AI1141),"",IF(AG1141=AG1140+1,AD1140*(1+'Retirement Calculator'!$B$6),AD1140))</f>
        <v/>
      </c>
      <c r="AE1141" s="135"/>
      <c r="AF1141" s="83" t="str">
        <f>IF(AE1141="","",NPER((1+'Retirement Calculator'!$B$15)/(1+'Retirement Calculator'!$B$14)-1,-12*AE1141,AA1141,,1))</f>
        <v/>
      </c>
      <c r="AG1141" s="129" t="str">
        <f t="shared" si="346"/>
        <v/>
      </c>
      <c r="AH1141" s="43" t="e">
        <f t="shared" si="347"/>
        <v>#N/A</v>
      </c>
      <c r="AI1141" s="43" t="e">
        <f>IF(AI1140&lt;'Retirement Calculator'!$B$68,AI1140+1,NA())</f>
        <v>#N/A</v>
      </c>
      <c r="AJ1141" s="47" t="str">
        <f>IF(ISERROR(AI1141),"",IF(AG1141=AG1140+1,AJ1140*(1+'Retirement Calculator'!$B$67),AJ1140))</f>
        <v/>
      </c>
      <c r="AK1141" s="43" t="e">
        <f>IF(ISERROR(AJ1141),"",FV((1+'Retirement Calculator'!$B$56)^(1/12)-1,AI1141,-AJ1141,,0))</f>
        <v>#N/A</v>
      </c>
      <c r="AL1141" s="47">
        <f>SUM($AJ$5:AJ1141)</f>
        <v>15743347.467671828</v>
      </c>
      <c r="AN1141" s="43" t="str">
        <f>IF(C1141="","",SUM($C$5:C1141))</f>
        <v/>
      </c>
      <c r="AP1141" s="43" t="str">
        <f t="shared" si="348"/>
        <v/>
      </c>
      <c r="AQ1141" s="43" t="e">
        <f t="shared" si="349"/>
        <v>#N/A</v>
      </c>
      <c r="AR1141" s="43" t="e">
        <f>IF(AR1140&lt;'Retirement Calculator'!$B$68,AR1140+1,NA())</f>
        <v>#N/A</v>
      </c>
      <c r="AS1141" s="45" t="str">
        <f>IF(ISERROR(AR1141),"",IF(AP1141=AP1140+1,AS1140*(1+'Retirement Calculator'!$B$67),AS1140))</f>
        <v/>
      </c>
      <c r="AT1141" s="43" t="e">
        <f>IF(ISERROR(AS1141),"",FV((1+'Retirement Calculator'!$B$57)^(1/12)-1,AR1141,-AS1141,,0))</f>
        <v>#N/A</v>
      </c>
      <c r="AU1141" s="47" t="e">
        <f>SUM($AJ$5:AS1141)</f>
        <v>#N/A</v>
      </c>
      <c r="AW1141" s="43" t="str">
        <f>IF(I1141="","",SUM($I$5:I1141))</f>
        <v/>
      </c>
      <c r="AY1141" s="43" t="str">
        <f t="shared" si="350"/>
        <v/>
      </c>
      <c r="AZ1141" s="43" t="e">
        <f t="shared" si="351"/>
        <v>#N/A</v>
      </c>
      <c r="BA1141" s="43" t="e">
        <f>IF(BA1140&lt;'Retirement Calculator'!$B$68,BA1140+1,NA())</f>
        <v>#N/A</v>
      </c>
      <c r="BB1141" s="45" t="str">
        <f>IF(ISERROR(BA1141),"",IF(AY1141=AY1140+1,BB1140*(1+'Retirement Calculator'!$B$67),BB1140))</f>
        <v/>
      </c>
      <c r="BC1141" s="43" t="e">
        <f>IF(ISERROR(BB1141),"",FV((1+'Retirement Calculator'!$B$58)^(1/12)-1,BA1141,-BB1141,,0))</f>
        <v>#N/A</v>
      </c>
      <c r="BD1141" s="47" t="e">
        <f>SUM($AJ$5:BB1141)</f>
        <v>#N/A</v>
      </c>
      <c r="BF1141" s="43" t="str">
        <f>IF(O1141="","",SUM($O$5:O1141))</f>
        <v/>
      </c>
      <c r="BH1141" s="43" t="str">
        <f t="shared" si="352"/>
        <v/>
      </c>
      <c r="BI1141" s="43" t="e">
        <f t="shared" si="353"/>
        <v>#N/A</v>
      </c>
      <c r="BJ1141" s="43" t="e">
        <f>IF(BJ1140&lt;'Retirement Calculator'!$B$68,BJ1140+1,NA())</f>
        <v>#N/A</v>
      </c>
      <c r="BM1141" s="43" t="str">
        <f t="shared" si="354"/>
        <v/>
      </c>
      <c r="BN1141" s="43" t="e">
        <f t="shared" si="355"/>
        <v>#N/A</v>
      </c>
      <c r="BO1141" s="43" t="e">
        <f>IF(BO1140&lt;'Retirement Calculator'!$B$68,BO1140+1,NA())</f>
        <v>#N/A</v>
      </c>
      <c r="BR1141" s="43" t="str">
        <f t="shared" si="356"/>
        <v/>
      </c>
      <c r="BS1141" s="43" t="e">
        <f t="shared" si="357"/>
        <v>#N/A</v>
      </c>
      <c r="BT1141" s="43" t="e">
        <f>IF(BT1140&lt;'Retirement Calculator'!$B$68,BT1140+1,NA())</f>
        <v>#N/A</v>
      </c>
      <c r="BW1141" s="43" t="str">
        <f t="shared" si="358"/>
        <v/>
      </c>
      <c r="BX1141" s="43" t="e">
        <f t="shared" si="359"/>
        <v>#N/A</v>
      </c>
      <c r="BY1141" s="43" t="e">
        <f>IF(BY1140&lt;'Retirement Calculator'!$B$68,BY1140+1,NA())</f>
        <v>#N/A</v>
      </c>
    </row>
    <row r="1142" spans="1:77">
      <c r="A1142" s="44"/>
      <c r="B1142" s="12" t="e">
        <f xml:space="preserve"> IF(ISERROR(F1142),NA(),AI1142)</f>
        <v>#N/A</v>
      </c>
      <c r="C1142" s="71"/>
      <c r="D1142" s="104"/>
      <c r="E1142" s="99"/>
      <c r="F1142" s="102" t="e">
        <f t="shared" si="343"/>
        <v>#N/A</v>
      </c>
      <c r="G1142" s="103" t="str">
        <f>IF(D1142="","",(D1142+G1141)*(1+((1+'Retirement Calculator'!$B$56)^(1/12)-1)))</f>
        <v/>
      </c>
      <c r="H1142" s="55" t="str">
        <f>IF(C1142="","",FV((1+'Retirement Calculator'!$B$56)^(1/12)-1,AI1142,-C1142,,0))</f>
        <v/>
      </c>
      <c r="I1142" s="71"/>
      <c r="J1142" s="99"/>
      <c r="K1142" s="99"/>
      <c r="L1142" s="102" t="e">
        <f t="shared" si="344"/>
        <v>#N/A</v>
      </c>
      <c r="M1142" s="12" t="str">
        <f>IF(I1142="","",FV((1+'Retirement Calculator'!$B$57)^(1/12)-1,AR1142,-I1142,,0))</f>
        <v/>
      </c>
      <c r="N1142" s="12" t="str">
        <f>IF(J1142="","",(J1142+N1141)*(1+((1+'Retirement Calculator'!$B$57)^(1/12)-1)))</f>
        <v/>
      </c>
      <c r="O1142" s="71"/>
      <c r="P1142" s="71"/>
      <c r="Q1142" s="99"/>
      <c r="R1142" s="69" t="e">
        <f t="shared" si="345"/>
        <v>#N/A</v>
      </c>
      <c r="S1142" s="12" t="str">
        <f>IF(O1142="","",FV((1+'Retirement Calculator'!$B$58)^(1/12)-1,BA1142,-O1142,,0))</f>
        <v/>
      </c>
      <c r="T1142" s="43" t="str">
        <f>IF(P1142="","",(P1142+T1141)*(1+((1+'Retirement Calculator'!$B$58)^(1/12)-1)))</f>
        <v/>
      </c>
      <c r="U1142" s="71"/>
      <c r="V1142" s="99"/>
      <c r="W1142" s="108" t="str">
        <f>IF(U1142="","",(U1142+W1141)*(1+((1+'Retirement Calculator'!$C$65)^(1/12)-1)))</f>
        <v/>
      </c>
      <c r="X1142" s="73">
        <f t="shared" si="340"/>
        <v>0</v>
      </c>
      <c r="Y1142" s="83" t="str">
        <f>IF(ISERROR(B1142),"",SUM($X$5:X1142))</f>
        <v/>
      </c>
      <c r="Z1142" s="73">
        <f t="shared" si="341"/>
        <v>0</v>
      </c>
      <c r="AA1142" s="83" t="str">
        <f>IF(ISERROR(B1142),"",IF(Z1142=0,NA(),SUM($Z$5:Z1142)))</f>
        <v/>
      </c>
      <c r="AB1142" s="83">
        <f t="shared" si="342"/>
        <v>0</v>
      </c>
      <c r="AC1142" s="83" t="str">
        <f>IF(ISERROR(B1142),"",IF(AB1142=0,NA(),SUM($AB$5:AB1142)))</f>
        <v/>
      </c>
      <c r="AD1142" s="68" t="str">
        <f>IF(ISERROR(AI1142),"",IF(AG1142=AG1141+1,AD1141*(1+'Retirement Calculator'!$B$6),AD1141))</f>
        <v/>
      </c>
      <c r="AE1142" s="135"/>
      <c r="AF1142" s="83" t="str">
        <f>IF(AE1142="","",NPER((1+'Retirement Calculator'!$B$15)/(1+'Retirement Calculator'!$B$14)-1,-12*AE1142,AA1142,,1))</f>
        <v/>
      </c>
      <c r="AG1142" s="129" t="str">
        <f t="shared" si="346"/>
        <v/>
      </c>
      <c r="AH1142" s="43" t="e">
        <f t="shared" si="347"/>
        <v>#N/A</v>
      </c>
      <c r="AI1142" s="43" t="e">
        <f>IF(AI1141&lt;'Retirement Calculator'!$B$68,AI1141+1,NA())</f>
        <v>#N/A</v>
      </c>
      <c r="AJ1142" s="47" t="str">
        <f>IF(ISERROR(AI1142),"",IF(AG1142=AG1141+1,AJ1141*(1+'Retirement Calculator'!$B$67),AJ1141))</f>
        <v/>
      </c>
      <c r="AK1142" s="43" t="e">
        <f>IF(ISERROR(AJ1142),"",FV((1+'Retirement Calculator'!$B$56)^(1/12)-1,AI1142,-AJ1142,,0))</f>
        <v>#N/A</v>
      </c>
      <c r="AL1142" s="47">
        <f>SUM($AJ$5:AJ1142)</f>
        <v>15743347.467671828</v>
      </c>
      <c r="AN1142" s="43" t="str">
        <f>IF(C1142="","",SUM($C$5:C1142))</f>
        <v/>
      </c>
      <c r="AP1142" s="43" t="str">
        <f t="shared" si="348"/>
        <v/>
      </c>
      <c r="AQ1142" s="43" t="e">
        <f t="shared" si="349"/>
        <v>#N/A</v>
      </c>
      <c r="AR1142" s="43" t="e">
        <f>IF(AR1141&lt;'Retirement Calculator'!$B$68,AR1141+1,NA())</f>
        <v>#N/A</v>
      </c>
      <c r="AS1142" s="45" t="str">
        <f>IF(ISERROR(AR1142),"",IF(AP1142=AP1141+1,AS1141*(1+'Retirement Calculator'!$B$67),AS1141))</f>
        <v/>
      </c>
      <c r="AT1142" s="43" t="e">
        <f>IF(ISERROR(AS1142),"",FV((1+'Retirement Calculator'!$B$57)^(1/12)-1,AR1142,-AS1142,,0))</f>
        <v>#N/A</v>
      </c>
      <c r="AU1142" s="47" t="e">
        <f>SUM($AJ$5:AS1142)</f>
        <v>#N/A</v>
      </c>
      <c r="AW1142" s="43" t="str">
        <f>IF(I1142="","",SUM($I$5:I1142))</f>
        <v/>
      </c>
      <c r="AY1142" s="43" t="str">
        <f t="shared" si="350"/>
        <v/>
      </c>
      <c r="AZ1142" s="43" t="e">
        <f t="shared" si="351"/>
        <v>#N/A</v>
      </c>
      <c r="BA1142" s="43" t="e">
        <f>IF(BA1141&lt;'Retirement Calculator'!$B$68,BA1141+1,NA())</f>
        <v>#N/A</v>
      </c>
      <c r="BB1142" s="45" t="str">
        <f>IF(ISERROR(BA1142),"",IF(AY1142=AY1141+1,BB1141*(1+'Retirement Calculator'!$B$67),BB1141))</f>
        <v/>
      </c>
      <c r="BC1142" s="43" t="e">
        <f>IF(ISERROR(BB1142),"",FV((1+'Retirement Calculator'!$B$58)^(1/12)-1,BA1142,-BB1142,,0))</f>
        <v>#N/A</v>
      </c>
      <c r="BD1142" s="47" t="e">
        <f>SUM($AJ$5:BB1142)</f>
        <v>#N/A</v>
      </c>
      <c r="BF1142" s="43" t="str">
        <f>IF(O1142="","",SUM($O$5:O1142))</f>
        <v/>
      </c>
      <c r="BH1142" s="43" t="str">
        <f t="shared" si="352"/>
        <v/>
      </c>
      <c r="BI1142" s="43" t="e">
        <f t="shared" si="353"/>
        <v>#N/A</v>
      </c>
      <c r="BJ1142" s="43" t="e">
        <f>IF(BJ1141&lt;'Retirement Calculator'!$B$68,BJ1141+1,NA())</f>
        <v>#N/A</v>
      </c>
      <c r="BM1142" s="43" t="str">
        <f t="shared" si="354"/>
        <v/>
      </c>
      <c r="BN1142" s="43" t="e">
        <f t="shared" si="355"/>
        <v>#N/A</v>
      </c>
      <c r="BO1142" s="43" t="e">
        <f>IF(BO1141&lt;'Retirement Calculator'!$B$68,BO1141+1,NA())</f>
        <v>#N/A</v>
      </c>
      <c r="BR1142" s="43" t="str">
        <f t="shared" si="356"/>
        <v/>
      </c>
      <c r="BS1142" s="43" t="e">
        <f t="shared" si="357"/>
        <v>#N/A</v>
      </c>
      <c r="BT1142" s="43" t="e">
        <f>IF(BT1141&lt;'Retirement Calculator'!$B$68,BT1141+1,NA())</f>
        <v>#N/A</v>
      </c>
      <c r="BW1142" s="43" t="str">
        <f t="shared" si="358"/>
        <v/>
      </c>
      <c r="BX1142" s="43" t="e">
        <f t="shared" si="359"/>
        <v>#N/A</v>
      </c>
      <c r="BY1142" s="43" t="e">
        <f>IF(BY1141&lt;'Retirement Calculator'!$B$68,BY1141+1,NA())</f>
        <v>#N/A</v>
      </c>
    </row>
    <row r="1143" spans="1:77">
      <c r="A1143" s="44"/>
      <c r="B1143" s="12" t="e">
        <f xml:space="preserve"> IF(ISERROR(F1143),NA(),AI1143)</f>
        <v>#N/A</v>
      </c>
      <c r="C1143" s="71"/>
      <c r="D1143" s="104"/>
      <c r="E1143" s="99"/>
      <c r="F1143" s="102" t="e">
        <f t="shared" si="343"/>
        <v>#N/A</v>
      </c>
      <c r="G1143" s="103" t="str">
        <f>IF(D1143="","",(D1143+G1142)*(1+((1+'Retirement Calculator'!$B$56)^(1/12)-1)))</f>
        <v/>
      </c>
      <c r="H1143" s="55" t="str">
        <f>IF(C1143="","",FV((1+'Retirement Calculator'!$B$56)^(1/12)-1,AI1143,-C1143,,0))</f>
        <v/>
      </c>
      <c r="I1143" s="71"/>
      <c r="J1143" s="99"/>
      <c r="K1143" s="99"/>
      <c r="L1143" s="102" t="e">
        <f t="shared" si="344"/>
        <v>#N/A</v>
      </c>
      <c r="M1143" s="12" t="str">
        <f>IF(I1143="","",FV((1+'Retirement Calculator'!$B$57)^(1/12)-1,AR1143,-I1143,,0))</f>
        <v/>
      </c>
      <c r="N1143" s="12" t="str">
        <f>IF(J1143="","",(J1143+N1142)*(1+((1+'Retirement Calculator'!$B$57)^(1/12)-1)))</f>
        <v/>
      </c>
      <c r="O1143" s="71"/>
      <c r="P1143" s="71"/>
      <c r="Q1143" s="99"/>
      <c r="R1143" s="69" t="e">
        <f t="shared" si="345"/>
        <v>#N/A</v>
      </c>
      <c r="S1143" s="12" t="str">
        <f>IF(O1143="","",FV((1+'Retirement Calculator'!$B$58)^(1/12)-1,BA1143,-O1143,,0))</f>
        <v/>
      </c>
      <c r="T1143" s="43" t="str">
        <f>IF(P1143="","",(P1143+T1142)*(1+((1+'Retirement Calculator'!$B$58)^(1/12)-1)))</f>
        <v/>
      </c>
      <c r="U1143" s="71"/>
      <c r="V1143" s="99"/>
      <c r="W1143" s="108" t="str">
        <f>IF(U1143="","",(U1143+W1142)*(1+((1+'Retirement Calculator'!$C$65)^(1/12)-1)))</f>
        <v/>
      </c>
      <c r="X1143" s="73">
        <f t="shared" si="340"/>
        <v>0</v>
      </c>
      <c r="Y1143" s="83" t="str">
        <f>IF(ISERROR(B1143),"",SUM($X$5:X1143))</f>
        <v/>
      </c>
      <c r="Z1143" s="73">
        <f t="shared" si="341"/>
        <v>0</v>
      </c>
      <c r="AA1143" s="83" t="str">
        <f>IF(ISERROR(B1143),"",IF(Z1143=0,NA(),SUM($Z$5:Z1143)))</f>
        <v/>
      </c>
      <c r="AB1143" s="83">
        <f t="shared" si="342"/>
        <v>0</v>
      </c>
      <c r="AC1143" s="83" t="str">
        <f>IF(ISERROR(B1143),"",IF(AB1143=0,NA(),SUM($AB$5:AB1143)))</f>
        <v/>
      </c>
      <c r="AD1143" s="68" t="str">
        <f>IF(ISERROR(AI1143),"",IF(AG1143=AG1142+1,AD1142*(1+'Retirement Calculator'!$B$6),AD1142))</f>
        <v/>
      </c>
      <c r="AE1143" s="135"/>
      <c r="AF1143" s="83" t="str">
        <f>IF(AE1143="","",NPER((1+'Retirement Calculator'!$B$15)/(1+'Retirement Calculator'!$B$14)-1,-12*AE1143,AA1143,,1))</f>
        <v/>
      </c>
      <c r="AG1143" s="129" t="str">
        <f t="shared" si="346"/>
        <v/>
      </c>
      <c r="AH1143" s="43" t="e">
        <f t="shared" si="347"/>
        <v>#N/A</v>
      </c>
      <c r="AI1143" s="43" t="e">
        <f>IF(AI1142&lt;'Retirement Calculator'!$B$68,AI1142+1,NA())</f>
        <v>#N/A</v>
      </c>
      <c r="AJ1143" s="47" t="str">
        <f>IF(ISERROR(AI1143),"",IF(AG1143=AG1142+1,AJ1142*(1+'Retirement Calculator'!$B$67),AJ1142))</f>
        <v/>
      </c>
      <c r="AK1143" s="43" t="e">
        <f>IF(ISERROR(AJ1143),"",FV((1+'Retirement Calculator'!$B$56)^(1/12)-1,AI1143,-AJ1143,,0))</f>
        <v>#N/A</v>
      </c>
      <c r="AL1143" s="47">
        <f>SUM($AJ$5:AJ1143)</f>
        <v>15743347.467671828</v>
      </c>
      <c r="AN1143" s="43" t="str">
        <f>IF(C1143="","",SUM($C$5:C1143))</f>
        <v/>
      </c>
      <c r="AP1143" s="43" t="str">
        <f t="shared" si="348"/>
        <v/>
      </c>
      <c r="AQ1143" s="43" t="e">
        <f t="shared" si="349"/>
        <v>#N/A</v>
      </c>
      <c r="AR1143" s="43" t="e">
        <f>IF(AR1142&lt;'Retirement Calculator'!$B$68,AR1142+1,NA())</f>
        <v>#N/A</v>
      </c>
      <c r="AS1143" s="45" t="str">
        <f>IF(ISERROR(AR1143),"",IF(AP1143=AP1142+1,AS1142*(1+'Retirement Calculator'!$B$67),AS1142))</f>
        <v/>
      </c>
      <c r="AT1143" s="43" t="e">
        <f>IF(ISERROR(AS1143),"",FV((1+'Retirement Calculator'!$B$57)^(1/12)-1,AR1143,-AS1143,,0))</f>
        <v>#N/A</v>
      </c>
      <c r="AU1143" s="47" t="e">
        <f>SUM($AJ$5:AS1143)</f>
        <v>#N/A</v>
      </c>
      <c r="AW1143" s="43" t="str">
        <f>IF(I1143="","",SUM($I$5:I1143))</f>
        <v/>
      </c>
      <c r="AY1143" s="43" t="str">
        <f t="shared" si="350"/>
        <v/>
      </c>
      <c r="AZ1143" s="43" t="e">
        <f t="shared" si="351"/>
        <v>#N/A</v>
      </c>
      <c r="BA1143" s="43" t="e">
        <f>IF(BA1142&lt;'Retirement Calculator'!$B$68,BA1142+1,NA())</f>
        <v>#N/A</v>
      </c>
      <c r="BB1143" s="45" t="str">
        <f>IF(ISERROR(BA1143),"",IF(AY1143=AY1142+1,BB1142*(1+'Retirement Calculator'!$B$67),BB1142))</f>
        <v/>
      </c>
      <c r="BC1143" s="43" t="e">
        <f>IF(ISERROR(BB1143),"",FV((1+'Retirement Calculator'!$B$58)^(1/12)-1,BA1143,-BB1143,,0))</f>
        <v>#N/A</v>
      </c>
      <c r="BD1143" s="47" t="e">
        <f>SUM($AJ$5:BB1143)</f>
        <v>#N/A</v>
      </c>
      <c r="BF1143" s="43" t="str">
        <f>IF(O1143="","",SUM($O$5:O1143))</f>
        <v/>
      </c>
      <c r="BH1143" s="43" t="str">
        <f t="shared" si="352"/>
        <v/>
      </c>
      <c r="BI1143" s="43" t="e">
        <f t="shared" si="353"/>
        <v>#N/A</v>
      </c>
      <c r="BJ1143" s="43" t="e">
        <f>IF(BJ1142&lt;'Retirement Calculator'!$B$68,BJ1142+1,NA())</f>
        <v>#N/A</v>
      </c>
      <c r="BM1143" s="43" t="str">
        <f t="shared" si="354"/>
        <v/>
      </c>
      <c r="BN1143" s="43" t="e">
        <f t="shared" si="355"/>
        <v>#N/A</v>
      </c>
      <c r="BO1143" s="43" t="e">
        <f>IF(BO1142&lt;'Retirement Calculator'!$B$68,BO1142+1,NA())</f>
        <v>#N/A</v>
      </c>
      <c r="BR1143" s="43" t="str">
        <f t="shared" si="356"/>
        <v/>
      </c>
      <c r="BS1143" s="43" t="e">
        <f t="shared" si="357"/>
        <v>#N/A</v>
      </c>
      <c r="BT1143" s="43" t="e">
        <f>IF(BT1142&lt;'Retirement Calculator'!$B$68,BT1142+1,NA())</f>
        <v>#N/A</v>
      </c>
      <c r="BW1143" s="43" t="str">
        <f t="shared" si="358"/>
        <v/>
      </c>
      <c r="BX1143" s="43" t="e">
        <f t="shared" si="359"/>
        <v>#N/A</v>
      </c>
      <c r="BY1143" s="43" t="e">
        <f>IF(BY1142&lt;'Retirement Calculator'!$B$68,BY1142+1,NA())</f>
        <v>#N/A</v>
      </c>
    </row>
    <row r="1144" spans="1:77">
      <c r="A1144" s="44"/>
      <c r="B1144" s="12" t="e">
        <f xml:space="preserve"> IF(ISERROR(F1144),NA(),AI1144)</f>
        <v>#N/A</v>
      </c>
      <c r="C1144" s="71"/>
      <c r="D1144" s="104"/>
      <c r="E1144" s="99"/>
      <c r="F1144" s="102" t="e">
        <f t="shared" si="343"/>
        <v>#N/A</v>
      </c>
      <c r="G1144" s="103" t="str">
        <f>IF(D1144="","",(D1144+G1143)*(1+((1+'Retirement Calculator'!$B$56)^(1/12)-1)))</f>
        <v/>
      </c>
      <c r="H1144" s="55" t="str">
        <f>IF(C1144="","",FV((1+'Retirement Calculator'!$B$56)^(1/12)-1,AI1144,-C1144,,0))</f>
        <v/>
      </c>
      <c r="I1144" s="71"/>
      <c r="J1144" s="99"/>
      <c r="K1144" s="99"/>
      <c r="L1144" s="102" t="e">
        <f t="shared" si="344"/>
        <v>#N/A</v>
      </c>
      <c r="M1144" s="12" t="str">
        <f>IF(I1144="","",FV((1+'Retirement Calculator'!$B$57)^(1/12)-1,AR1144,-I1144,,0))</f>
        <v/>
      </c>
      <c r="N1144" s="12" t="str">
        <f>IF(J1144="","",(J1144+N1143)*(1+((1+'Retirement Calculator'!$B$57)^(1/12)-1)))</f>
        <v/>
      </c>
      <c r="O1144" s="71"/>
      <c r="P1144" s="71"/>
      <c r="Q1144" s="99"/>
      <c r="R1144" s="69" t="e">
        <f t="shared" si="345"/>
        <v>#N/A</v>
      </c>
      <c r="S1144" s="12" t="str">
        <f>IF(O1144="","",FV((1+'Retirement Calculator'!$B$58)^(1/12)-1,BA1144,-O1144,,0))</f>
        <v/>
      </c>
      <c r="T1144" s="43" t="str">
        <f>IF(P1144="","",(P1144+T1143)*(1+((1+'Retirement Calculator'!$B$58)^(1/12)-1)))</f>
        <v/>
      </c>
      <c r="U1144" s="71"/>
      <c r="V1144" s="99"/>
      <c r="W1144" s="108" t="str">
        <f>IF(U1144="","",(U1144+W1143)*(1+((1+'Retirement Calculator'!$C$65)^(1/12)-1)))</f>
        <v/>
      </c>
      <c r="X1144" s="73">
        <f t="shared" si="340"/>
        <v>0</v>
      </c>
      <c r="Y1144" s="83" t="str">
        <f>IF(ISERROR(B1144),"",SUM($X$5:X1144))</f>
        <v/>
      </c>
      <c r="Z1144" s="73">
        <f t="shared" si="341"/>
        <v>0</v>
      </c>
      <c r="AA1144" s="83" t="str">
        <f>IF(ISERROR(B1144),"",IF(Z1144=0,NA(),SUM($Z$5:Z1144)))</f>
        <v/>
      </c>
      <c r="AB1144" s="83">
        <f t="shared" si="342"/>
        <v>0</v>
      </c>
      <c r="AC1144" s="83" t="str">
        <f>IF(ISERROR(B1144),"",IF(AB1144=0,NA(),SUM($AB$5:AB1144)))</f>
        <v/>
      </c>
      <c r="AD1144" s="68" t="str">
        <f>IF(ISERROR(AI1144),"",IF(AG1144=AG1143+1,AD1143*(1+'Retirement Calculator'!$B$6),AD1143))</f>
        <v/>
      </c>
      <c r="AE1144" s="135"/>
      <c r="AF1144" s="83" t="str">
        <f>IF(AE1144="","",NPER((1+'Retirement Calculator'!$B$15)/(1+'Retirement Calculator'!$B$14)-1,-12*AE1144,AA1144,,1))</f>
        <v/>
      </c>
      <c r="AG1144" s="129" t="str">
        <f t="shared" si="346"/>
        <v/>
      </c>
      <c r="AH1144" s="43" t="e">
        <f t="shared" si="347"/>
        <v>#N/A</v>
      </c>
      <c r="AI1144" s="43" t="e">
        <f>IF(AI1143&lt;'Retirement Calculator'!$B$68,AI1143+1,NA())</f>
        <v>#N/A</v>
      </c>
      <c r="AJ1144" s="47" t="str">
        <f>IF(ISERROR(AI1144),"",IF(AG1144=AG1143+1,AJ1143*(1+'Retirement Calculator'!$B$67),AJ1143))</f>
        <v/>
      </c>
      <c r="AK1144" s="43" t="e">
        <f>IF(ISERROR(AJ1144),"",FV((1+'Retirement Calculator'!$B$56)^(1/12)-1,AI1144,-AJ1144,,0))</f>
        <v>#N/A</v>
      </c>
      <c r="AL1144" s="47">
        <f>SUM($AJ$5:AJ1144)</f>
        <v>15743347.467671828</v>
      </c>
      <c r="AN1144" s="43" t="str">
        <f>IF(C1144="","",SUM($C$5:C1144))</f>
        <v/>
      </c>
      <c r="AP1144" s="43" t="str">
        <f t="shared" si="348"/>
        <v/>
      </c>
      <c r="AQ1144" s="43" t="e">
        <f t="shared" si="349"/>
        <v>#N/A</v>
      </c>
      <c r="AR1144" s="43" t="e">
        <f>IF(AR1143&lt;'Retirement Calculator'!$B$68,AR1143+1,NA())</f>
        <v>#N/A</v>
      </c>
      <c r="AS1144" s="45" t="str">
        <f>IF(ISERROR(AR1144),"",IF(AP1144=AP1143+1,AS1143*(1+'Retirement Calculator'!$B$67),AS1143))</f>
        <v/>
      </c>
      <c r="AT1144" s="43" t="e">
        <f>IF(ISERROR(AS1144),"",FV((1+'Retirement Calculator'!$B$57)^(1/12)-1,AR1144,-AS1144,,0))</f>
        <v>#N/A</v>
      </c>
      <c r="AU1144" s="47" t="e">
        <f>SUM($AJ$5:AS1144)</f>
        <v>#N/A</v>
      </c>
      <c r="AW1144" s="43" t="str">
        <f>IF(I1144="","",SUM($I$5:I1144))</f>
        <v/>
      </c>
      <c r="AY1144" s="43" t="str">
        <f t="shared" si="350"/>
        <v/>
      </c>
      <c r="AZ1144" s="43" t="e">
        <f t="shared" si="351"/>
        <v>#N/A</v>
      </c>
      <c r="BA1144" s="43" t="e">
        <f>IF(BA1143&lt;'Retirement Calculator'!$B$68,BA1143+1,NA())</f>
        <v>#N/A</v>
      </c>
      <c r="BB1144" s="45" t="str">
        <f>IF(ISERROR(BA1144),"",IF(AY1144=AY1143+1,BB1143*(1+'Retirement Calculator'!$B$67),BB1143))</f>
        <v/>
      </c>
      <c r="BC1144" s="43" t="e">
        <f>IF(ISERROR(BB1144),"",FV((1+'Retirement Calculator'!$B$58)^(1/12)-1,BA1144,-BB1144,,0))</f>
        <v>#N/A</v>
      </c>
      <c r="BD1144" s="47" t="e">
        <f>SUM($AJ$5:BB1144)</f>
        <v>#N/A</v>
      </c>
      <c r="BF1144" s="43" t="str">
        <f>IF(O1144="","",SUM($O$5:O1144))</f>
        <v/>
      </c>
      <c r="BH1144" s="43" t="str">
        <f t="shared" si="352"/>
        <v/>
      </c>
      <c r="BI1144" s="43" t="e">
        <f t="shared" si="353"/>
        <v>#N/A</v>
      </c>
      <c r="BJ1144" s="43" t="e">
        <f>IF(BJ1143&lt;'Retirement Calculator'!$B$68,BJ1143+1,NA())</f>
        <v>#N/A</v>
      </c>
      <c r="BM1144" s="43" t="str">
        <f t="shared" si="354"/>
        <v/>
      </c>
      <c r="BN1144" s="43" t="e">
        <f t="shared" si="355"/>
        <v>#N/A</v>
      </c>
      <c r="BO1144" s="43" t="e">
        <f>IF(BO1143&lt;'Retirement Calculator'!$B$68,BO1143+1,NA())</f>
        <v>#N/A</v>
      </c>
      <c r="BR1144" s="43" t="str">
        <f t="shared" si="356"/>
        <v/>
      </c>
      <c r="BS1144" s="43" t="e">
        <f t="shared" si="357"/>
        <v>#N/A</v>
      </c>
      <c r="BT1144" s="43" t="e">
        <f>IF(BT1143&lt;'Retirement Calculator'!$B$68,BT1143+1,NA())</f>
        <v>#N/A</v>
      </c>
      <c r="BW1144" s="43" t="str">
        <f t="shared" si="358"/>
        <v/>
      </c>
      <c r="BX1144" s="43" t="e">
        <f t="shared" si="359"/>
        <v>#N/A</v>
      </c>
      <c r="BY1144" s="43" t="e">
        <f>IF(BY1143&lt;'Retirement Calculator'!$B$68,BY1143+1,NA())</f>
        <v>#N/A</v>
      </c>
    </row>
    <row r="1145" spans="1:77">
      <c r="A1145" s="44"/>
      <c r="B1145" s="12" t="e">
        <f xml:space="preserve"> IF(ISERROR(F1145),NA(),AI1145)</f>
        <v>#N/A</v>
      </c>
      <c r="C1145" s="71"/>
      <c r="D1145" s="104"/>
      <c r="E1145" s="99"/>
      <c r="F1145" s="102" t="e">
        <f t="shared" si="343"/>
        <v>#N/A</v>
      </c>
      <c r="G1145" s="103" t="str">
        <f>IF(D1145="","",(D1145+G1144)*(1+((1+'Retirement Calculator'!$B$56)^(1/12)-1)))</f>
        <v/>
      </c>
      <c r="H1145" s="55" t="str">
        <f>IF(C1145="","",FV((1+'Retirement Calculator'!$B$56)^(1/12)-1,AI1145,-C1145,,0))</f>
        <v/>
      </c>
      <c r="I1145" s="71"/>
      <c r="J1145" s="99"/>
      <c r="K1145" s="99"/>
      <c r="L1145" s="102" t="e">
        <f t="shared" si="344"/>
        <v>#N/A</v>
      </c>
      <c r="M1145" s="12" t="str">
        <f>IF(I1145="","",FV((1+'Retirement Calculator'!$B$57)^(1/12)-1,AR1145,-I1145,,0))</f>
        <v/>
      </c>
      <c r="N1145" s="12" t="str">
        <f>IF(J1145="","",(J1145+N1144)*(1+((1+'Retirement Calculator'!$B$57)^(1/12)-1)))</f>
        <v/>
      </c>
      <c r="O1145" s="71"/>
      <c r="P1145" s="71"/>
      <c r="Q1145" s="99"/>
      <c r="R1145" s="69" t="e">
        <f t="shared" si="345"/>
        <v>#N/A</v>
      </c>
      <c r="S1145" s="12" t="str">
        <f>IF(O1145="","",FV((1+'Retirement Calculator'!$B$58)^(1/12)-1,BA1145,-O1145,,0))</f>
        <v/>
      </c>
      <c r="T1145" s="43" t="str">
        <f>IF(P1145="","",(P1145+T1144)*(1+((1+'Retirement Calculator'!$B$58)^(1/12)-1)))</f>
        <v/>
      </c>
      <c r="U1145" s="71"/>
      <c r="V1145" s="99"/>
      <c r="W1145" s="108" t="str">
        <f>IF(U1145="","",(U1145+W1144)*(1+((1+'Retirement Calculator'!$C$65)^(1/12)-1)))</f>
        <v/>
      </c>
      <c r="X1145" s="73">
        <f t="shared" si="340"/>
        <v>0</v>
      </c>
      <c r="Y1145" s="83" t="str">
        <f>IF(ISERROR(B1145),"",SUM($X$5:X1145))</f>
        <v/>
      </c>
      <c r="Z1145" s="73">
        <f t="shared" si="341"/>
        <v>0</v>
      </c>
      <c r="AA1145" s="83" t="str">
        <f>IF(ISERROR(B1145),"",IF(Z1145=0,NA(),SUM($Z$5:Z1145)))</f>
        <v/>
      </c>
      <c r="AB1145" s="83">
        <f t="shared" si="342"/>
        <v>0</v>
      </c>
      <c r="AC1145" s="83" t="str">
        <f>IF(ISERROR(B1145),"",IF(AB1145=0,NA(),SUM($AB$5:AB1145)))</f>
        <v/>
      </c>
      <c r="AD1145" s="68" t="str">
        <f>IF(ISERROR(AI1145),"",IF(AG1145=AG1144+1,AD1144*(1+'Retirement Calculator'!$B$6),AD1144))</f>
        <v/>
      </c>
      <c r="AE1145" s="135"/>
      <c r="AF1145" s="83" t="str">
        <f>IF(AE1145="","",NPER((1+'Retirement Calculator'!$B$15)/(1+'Retirement Calculator'!$B$14)-1,-12*AE1145,AA1145,,1))</f>
        <v/>
      </c>
      <c r="AG1145" s="129" t="str">
        <f t="shared" si="346"/>
        <v/>
      </c>
      <c r="AH1145" s="43" t="e">
        <f t="shared" si="347"/>
        <v>#N/A</v>
      </c>
      <c r="AI1145" s="43" t="e">
        <f>IF(AI1144&lt;'Retirement Calculator'!$B$68,AI1144+1,NA())</f>
        <v>#N/A</v>
      </c>
      <c r="AJ1145" s="47" t="str">
        <f>IF(ISERROR(AI1145),"",IF(AG1145=AG1144+1,AJ1144*(1+'Retirement Calculator'!$B$67),AJ1144))</f>
        <v/>
      </c>
      <c r="AK1145" s="43" t="e">
        <f>IF(ISERROR(AJ1145),"",FV((1+'Retirement Calculator'!$B$56)^(1/12)-1,AI1145,-AJ1145,,0))</f>
        <v>#N/A</v>
      </c>
      <c r="AL1145" s="47">
        <f>SUM($AJ$5:AJ1145)</f>
        <v>15743347.467671828</v>
      </c>
      <c r="AN1145" s="43" t="str">
        <f>IF(C1145="","",SUM($C$5:C1145))</f>
        <v/>
      </c>
      <c r="AP1145" s="43" t="str">
        <f t="shared" si="348"/>
        <v/>
      </c>
      <c r="AQ1145" s="43" t="e">
        <f t="shared" si="349"/>
        <v>#N/A</v>
      </c>
      <c r="AR1145" s="43" t="e">
        <f>IF(AR1144&lt;'Retirement Calculator'!$B$68,AR1144+1,NA())</f>
        <v>#N/A</v>
      </c>
      <c r="AS1145" s="45" t="str">
        <f>IF(ISERROR(AR1145),"",IF(AP1145=AP1144+1,AS1144*(1+'Retirement Calculator'!$B$67),AS1144))</f>
        <v/>
      </c>
      <c r="AT1145" s="43" t="e">
        <f>IF(ISERROR(AS1145),"",FV((1+'Retirement Calculator'!$B$57)^(1/12)-1,AR1145,-AS1145,,0))</f>
        <v>#N/A</v>
      </c>
      <c r="AU1145" s="47" t="e">
        <f>SUM($AJ$5:AS1145)</f>
        <v>#N/A</v>
      </c>
      <c r="AW1145" s="43" t="str">
        <f>IF(I1145="","",SUM($I$5:I1145))</f>
        <v/>
      </c>
      <c r="AY1145" s="43" t="str">
        <f t="shared" si="350"/>
        <v/>
      </c>
      <c r="AZ1145" s="43" t="e">
        <f t="shared" si="351"/>
        <v>#N/A</v>
      </c>
      <c r="BA1145" s="43" t="e">
        <f>IF(BA1144&lt;'Retirement Calculator'!$B$68,BA1144+1,NA())</f>
        <v>#N/A</v>
      </c>
      <c r="BB1145" s="45" t="str">
        <f>IF(ISERROR(BA1145),"",IF(AY1145=AY1144+1,BB1144*(1+'Retirement Calculator'!$B$67),BB1144))</f>
        <v/>
      </c>
      <c r="BC1145" s="43" t="e">
        <f>IF(ISERROR(BB1145),"",FV((1+'Retirement Calculator'!$B$58)^(1/12)-1,BA1145,-BB1145,,0))</f>
        <v>#N/A</v>
      </c>
      <c r="BD1145" s="47" t="e">
        <f>SUM($AJ$5:BB1145)</f>
        <v>#N/A</v>
      </c>
      <c r="BF1145" s="43" t="str">
        <f>IF(O1145="","",SUM($O$5:O1145))</f>
        <v/>
      </c>
      <c r="BH1145" s="43" t="str">
        <f t="shared" si="352"/>
        <v/>
      </c>
      <c r="BI1145" s="43" t="e">
        <f t="shared" si="353"/>
        <v>#N/A</v>
      </c>
      <c r="BJ1145" s="43" t="e">
        <f>IF(BJ1144&lt;'Retirement Calculator'!$B$68,BJ1144+1,NA())</f>
        <v>#N/A</v>
      </c>
      <c r="BM1145" s="43" t="str">
        <f t="shared" si="354"/>
        <v/>
      </c>
      <c r="BN1145" s="43" t="e">
        <f t="shared" si="355"/>
        <v>#N/A</v>
      </c>
      <c r="BO1145" s="43" t="e">
        <f>IF(BO1144&lt;'Retirement Calculator'!$B$68,BO1144+1,NA())</f>
        <v>#N/A</v>
      </c>
      <c r="BR1145" s="43" t="str">
        <f t="shared" si="356"/>
        <v/>
      </c>
      <c r="BS1145" s="43" t="e">
        <f t="shared" si="357"/>
        <v>#N/A</v>
      </c>
      <c r="BT1145" s="43" t="e">
        <f>IF(BT1144&lt;'Retirement Calculator'!$B$68,BT1144+1,NA())</f>
        <v>#N/A</v>
      </c>
      <c r="BW1145" s="43" t="str">
        <f t="shared" si="358"/>
        <v/>
      </c>
      <c r="BX1145" s="43" t="e">
        <f t="shared" si="359"/>
        <v>#N/A</v>
      </c>
      <c r="BY1145" s="43" t="e">
        <f>IF(BY1144&lt;'Retirement Calculator'!$B$68,BY1144+1,NA())</f>
        <v>#N/A</v>
      </c>
    </row>
    <row r="1146" spans="1:77">
      <c r="A1146" s="44"/>
      <c r="B1146" s="12" t="e">
        <f xml:space="preserve"> IF(ISERROR(F1146),NA(),AI1146)</f>
        <v>#N/A</v>
      </c>
      <c r="C1146" s="71"/>
      <c r="D1146" s="104"/>
      <c r="E1146" s="99"/>
      <c r="F1146" s="102" t="e">
        <f t="shared" si="343"/>
        <v>#N/A</v>
      </c>
      <c r="G1146" s="103" t="str">
        <f>IF(D1146="","",(D1146+G1145)*(1+((1+'Retirement Calculator'!$B$56)^(1/12)-1)))</f>
        <v/>
      </c>
      <c r="H1146" s="55" t="str">
        <f>IF(C1146="","",FV((1+'Retirement Calculator'!$B$56)^(1/12)-1,AI1146,-C1146,,0))</f>
        <v/>
      </c>
      <c r="I1146" s="71"/>
      <c r="J1146" s="99"/>
      <c r="K1146" s="99"/>
      <c r="L1146" s="102" t="e">
        <f t="shared" si="344"/>
        <v>#N/A</v>
      </c>
      <c r="M1146" s="12" t="str">
        <f>IF(I1146="","",FV((1+'Retirement Calculator'!$B$57)^(1/12)-1,AR1146,-I1146,,0))</f>
        <v/>
      </c>
      <c r="N1146" s="12" t="str">
        <f>IF(J1146="","",(J1146+N1145)*(1+((1+'Retirement Calculator'!$B$57)^(1/12)-1)))</f>
        <v/>
      </c>
      <c r="O1146" s="71"/>
      <c r="P1146" s="71"/>
      <c r="Q1146" s="99"/>
      <c r="R1146" s="69" t="e">
        <f t="shared" si="345"/>
        <v>#N/A</v>
      </c>
      <c r="S1146" s="12" t="str">
        <f>IF(O1146="","",FV((1+'Retirement Calculator'!$B$58)^(1/12)-1,BA1146,-O1146,,0))</f>
        <v/>
      </c>
      <c r="T1146" s="43" t="str">
        <f>IF(P1146="","",(P1146+T1145)*(1+((1+'Retirement Calculator'!$B$58)^(1/12)-1)))</f>
        <v/>
      </c>
      <c r="U1146" s="71"/>
      <c r="V1146" s="99"/>
      <c r="W1146" s="108" t="str">
        <f>IF(U1146="","",(U1146+W1145)*(1+((1+'Retirement Calculator'!$C$65)^(1/12)-1)))</f>
        <v/>
      </c>
      <c r="X1146" s="73">
        <f t="shared" si="340"/>
        <v>0</v>
      </c>
      <c r="Y1146" s="83" t="str">
        <f>IF(ISERROR(B1146),"",SUM($X$5:X1146))</f>
        <v/>
      </c>
      <c r="Z1146" s="73">
        <f t="shared" si="341"/>
        <v>0</v>
      </c>
      <c r="AA1146" s="83" t="str">
        <f>IF(ISERROR(B1146),"",IF(Z1146=0,NA(),SUM($Z$5:Z1146)))</f>
        <v/>
      </c>
      <c r="AB1146" s="83">
        <f t="shared" si="342"/>
        <v>0</v>
      </c>
      <c r="AC1146" s="83" t="str">
        <f>IF(ISERROR(B1146),"",IF(AB1146=0,NA(),SUM($AB$5:AB1146)))</f>
        <v/>
      </c>
      <c r="AD1146" s="68" t="str">
        <f>IF(ISERROR(AI1146),"",IF(AG1146=AG1145+1,AD1145*(1+'Retirement Calculator'!$B$6),AD1145))</f>
        <v/>
      </c>
      <c r="AE1146" s="135"/>
      <c r="AF1146" s="83" t="str">
        <f>IF(AE1146="","",NPER((1+'Retirement Calculator'!$B$15)/(1+'Retirement Calculator'!$B$14)-1,-12*AE1146,AA1146,,1))</f>
        <v/>
      </c>
      <c r="AG1146" s="129" t="str">
        <f t="shared" si="346"/>
        <v/>
      </c>
      <c r="AH1146" s="43" t="e">
        <f t="shared" si="347"/>
        <v>#N/A</v>
      </c>
      <c r="AI1146" s="43" t="e">
        <f>IF(AI1145&lt;'Retirement Calculator'!$B$68,AI1145+1,NA())</f>
        <v>#N/A</v>
      </c>
      <c r="AJ1146" s="47" t="str">
        <f>IF(ISERROR(AI1146),"",IF(AG1146=AG1145+1,AJ1145*(1+'Retirement Calculator'!$B$67),AJ1145))</f>
        <v/>
      </c>
      <c r="AK1146" s="43" t="e">
        <f>IF(ISERROR(AJ1146),"",FV((1+'Retirement Calculator'!$B$56)^(1/12)-1,AI1146,-AJ1146,,0))</f>
        <v>#N/A</v>
      </c>
      <c r="AL1146" s="47">
        <f>SUM($AJ$5:AJ1146)</f>
        <v>15743347.467671828</v>
      </c>
      <c r="AN1146" s="43" t="str">
        <f>IF(C1146="","",SUM($C$5:C1146))</f>
        <v/>
      </c>
      <c r="AP1146" s="43" t="str">
        <f t="shared" si="348"/>
        <v/>
      </c>
      <c r="AQ1146" s="43" t="e">
        <f t="shared" si="349"/>
        <v>#N/A</v>
      </c>
      <c r="AR1146" s="43" t="e">
        <f>IF(AR1145&lt;'Retirement Calculator'!$B$68,AR1145+1,NA())</f>
        <v>#N/A</v>
      </c>
      <c r="AS1146" s="45" t="str">
        <f>IF(ISERROR(AR1146),"",IF(AP1146=AP1145+1,AS1145*(1+'Retirement Calculator'!$B$67),AS1145))</f>
        <v/>
      </c>
      <c r="AT1146" s="43" t="e">
        <f>IF(ISERROR(AS1146),"",FV((1+'Retirement Calculator'!$B$57)^(1/12)-1,AR1146,-AS1146,,0))</f>
        <v>#N/A</v>
      </c>
      <c r="AU1146" s="47" t="e">
        <f>SUM($AJ$5:AS1146)</f>
        <v>#N/A</v>
      </c>
      <c r="AW1146" s="43" t="str">
        <f>IF(I1146="","",SUM($I$5:I1146))</f>
        <v/>
      </c>
      <c r="AY1146" s="43" t="str">
        <f t="shared" si="350"/>
        <v/>
      </c>
      <c r="AZ1146" s="43" t="e">
        <f t="shared" si="351"/>
        <v>#N/A</v>
      </c>
      <c r="BA1146" s="43" t="e">
        <f>IF(BA1145&lt;'Retirement Calculator'!$B$68,BA1145+1,NA())</f>
        <v>#N/A</v>
      </c>
      <c r="BB1146" s="45" t="str">
        <f>IF(ISERROR(BA1146),"",IF(AY1146=AY1145+1,BB1145*(1+'Retirement Calculator'!$B$67),BB1145))</f>
        <v/>
      </c>
      <c r="BC1146" s="43" t="e">
        <f>IF(ISERROR(BB1146),"",FV((1+'Retirement Calculator'!$B$58)^(1/12)-1,BA1146,-BB1146,,0))</f>
        <v>#N/A</v>
      </c>
      <c r="BD1146" s="47" t="e">
        <f>SUM($AJ$5:BB1146)</f>
        <v>#N/A</v>
      </c>
      <c r="BF1146" s="43" t="str">
        <f>IF(O1146="","",SUM($O$5:O1146))</f>
        <v/>
      </c>
      <c r="BH1146" s="43" t="str">
        <f t="shared" si="352"/>
        <v/>
      </c>
      <c r="BI1146" s="43" t="e">
        <f t="shared" si="353"/>
        <v>#N/A</v>
      </c>
      <c r="BJ1146" s="43" t="e">
        <f>IF(BJ1145&lt;'Retirement Calculator'!$B$68,BJ1145+1,NA())</f>
        <v>#N/A</v>
      </c>
      <c r="BM1146" s="43" t="str">
        <f t="shared" si="354"/>
        <v/>
      </c>
      <c r="BN1146" s="43" t="e">
        <f t="shared" si="355"/>
        <v>#N/A</v>
      </c>
      <c r="BO1146" s="43" t="e">
        <f>IF(BO1145&lt;'Retirement Calculator'!$B$68,BO1145+1,NA())</f>
        <v>#N/A</v>
      </c>
      <c r="BR1146" s="43" t="str">
        <f t="shared" si="356"/>
        <v/>
      </c>
      <c r="BS1146" s="43" t="e">
        <f t="shared" si="357"/>
        <v>#N/A</v>
      </c>
      <c r="BT1146" s="43" t="e">
        <f>IF(BT1145&lt;'Retirement Calculator'!$B$68,BT1145+1,NA())</f>
        <v>#N/A</v>
      </c>
      <c r="BW1146" s="43" t="str">
        <f t="shared" si="358"/>
        <v/>
      </c>
      <c r="BX1146" s="43" t="e">
        <f t="shared" si="359"/>
        <v>#N/A</v>
      </c>
      <c r="BY1146" s="43" t="e">
        <f>IF(BY1145&lt;'Retirement Calculator'!$B$68,BY1145+1,NA())</f>
        <v>#N/A</v>
      </c>
    </row>
    <row r="1147" spans="1:77">
      <c r="A1147" s="44"/>
      <c r="B1147" s="12" t="e">
        <f xml:space="preserve"> IF(ISERROR(F1147),NA(),AI1147)</f>
        <v>#N/A</v>
      </c>
      <c r="C1147" s="71"/>
      <c r="D1147" s="104"/>
      <c r="E1147" s="99"/>
      <c r="F1147" s="102" t="e">
        <f t="shared" si="343"/>
        <v>#N/A</v>
      </c>
      <c r="G1147" s="103" t="str">
        <f>IF(D1147="","",(D1147+G1146)*(1+((1+'Retirement Calculator'!$B$56)^(1/12)-1)))</f>
        <v/>
      </c>
      <c r="H1147" s="55" t="str">
        <f>IF(C1147="","",FV((1+'Retirement Calculator'!$B$56)^(1/12)-1,AI1147,-C1147,,0))</f>
        <v/>
      </c>
      <c r="I1147" s="71"/>
      <c r="J1147" s="99"/>
      <c r="K1147" s="99"/>
      <c r="L1147" s="102" t="e">
        <f t="shared" si="344"/>
        <v>#N/A</v>
      </c>
      <c r="M1147" s="12" t="str">
        <f>IF(I1147="","",FV((1+'Retirement Calculator'!$B$57)^(1/12)-1,AR1147,-I1147,,0))</f>
        <v/>
      </c>
      <c r="N1147" s="12" t="str">
        <f>IF(J1147="","",(J1147+N1146)*(1+((1+'Retirement Calculator'!$B$57)^(1/12)-1)))</f>
        <v/>
      </c>
      <c r="O1147" s="71"/>
      <c r="P1147" s="71"/>
      <c r="Q1147" s="99"/>
      <c r="R1147" s="69" t="e">
        <f t="shared" si="345"/>
        <v>#N/A</v>
      </c>
      <c r="S1147" s="12" t="str">
        <f>IF(O1147="","",FV((1+'Retirement Calculator'!$B$58)^(1/12)-1,BA1147,-O1147,,0))</f>
        <v/>
      </c>
      <c r="T1147" s="43" t="str">
        <f>IF(P1147="","",(P1147+T1146)*(1+((1+'Retirement Calculator'!$B$58)^(1/12)-1)))</f>
        <v/>
      </c>
      <c r="U1147" s="71"/>
      <c r="V1147" s="99"/>
      <c r="W1147" s="108" t="str">
        <f>IF(U1147="","",(U1147+W1146)*(1+((1+'Retirement Calculator'!$C$65)^(1/12)-1)))</f>
        <v/>
      </c>
      <c r="X1147" s="73">
        <f t="shared" si="340"/>
        <v>0</v>
      </c>
      <c r="Y1147" s="83" t="str">
        <f>IF(ISERROR(B1147),"",SUM($X$5:X1147))</f>
        <v/>
      </c>
      <c r="Z1147" s="73">
        <f t="shared" si="341"/>
        <v>0</v>
      </c>
      <c r="AA1147" s="83" t="str">
        <f>IF(ISERROR(B1147),"",IF(Z1147=0,NA(),SUM($Z$5:Z1147)))</f>
        <v/>
      </c>
      <c r="AB1147" s="83">
        <f t="shared" si="342"/>
        <v>0</v>
      </c>
      <c r="AC1147" s="83" t="str">
        <f>IF(ISERROR(B1147),"",IF(AB1147=0,NA(),SUM($AB$5:AB1147)))</f>
        <v/>
      </c>
      <c r="AD1147" s="68" t="str">
        <f>IF(ISERROR(AI1147),"",IF(AG1147=AG1146+1,AD1146*(1+'Retirement Calculator'!$B$6),AD1146))</f>
        <v/>
      </c>
      <c r="AE1147" s="135"/>
      <c r="AF1147" s="83" t="str">
        <f>IF(AE1147="","",NPER((1+'Retirement Calculator'!$B$15)/(1+'Retirement Calculator'!$B$14)-1,-12*AE1147,AA1147,,1))</f>
        <v/>
      </c>
      <c r="AG1147" s="129" t="str">
        <f t="shared" si="346"/>
        <v/>
      </c>
      <c r="AH1147" s="43" t="e">
        <f t="shared" si="347"/>
        <v>#N/A</v>
      </c>
      <c r="AI1147" s="43" t="e">
        <f>IF(AI1146&lt;'Retirement Calculator'!$B$68,AI1146+1,NA())</f>
        <v>#N/A</v>
      </c>
      <c r="AJ1147" s="47" t="str">
        <f>IF(ISERROR(AI1147),"",IF(AG1147=AG1146+1,AJ1146*(1+'Retirement Calculator'!$B$67),AJ1146))</f>
        <v/>
      </c>
      <c r="AK1147" s="43" t="e">
        <f>IF(ISERROR(AJ1147),"",FV((1+'Retirement Calculator'!$B$56)^(1/12)-1,AI1147,-AJ1147,,0))</f>
        <v>#N/A</v>
      </c>
      <c r="AL1147" s="47">
        <f>SUM($AJ$5:AJ1147)</f>
        <v>15743347.467671828</v>
      </c>
      <c r="AN1147" s="43" t="str">
        <f>IF(C1147="","",SUM($C$5:C1147))</f>
        <v/>
      </c>
      <c r="AP1147" s="43" t="str">
        <f t="shared" si="348"/>
        <v/>
      </c>
      <c r="AQ1147" s="43" t="e">
        <f t="shared" si="349"/>
        <v>#N/A</v>
      </c>
      <c r="AR1147" s="43" t="e">
        <f>IF(AR1146&lt;'Retirement Calculator'!$B$68,AR1146+1,NA())</f>
        <v>#N/A</v>
      </c>
      <c r="AS1147" s="45" t="str">
        <f>IF(ISERROR(AR1147),"",IF(AP1147=AP1146+1,AS1146*(1+'Retirement Calculator'!$B$67),AS1146))</f>
        <v/>
      </c>
      <c r="AT1147" s="43" t="e">
        <f>IF(ISERROR(AS1147),"",FV((1+'Retirement Calculator'!$B$57)^(1/12)-1,AR1147,-AS1147,,0))</f>
        <v>#N/A</v>
      </c>
      <c r="AU1147" s="47" t="e">
        <f>SUM($AJ$5:AS1147)</f>
        <v>#N/A</v>
      </c>
      <c r="AW1147" s="43" t="str">
        <f>IF(I1147="","",SUM($I$5:I1147))</f>
        <v/>
      </c>
      <c r="AY1147" s="43" t="str">
        <f t="shared" si="350"/>
        <v/>
      </c>
      <c r="AZ1147" s="43" t="e">
        <f t="shared" si="351"/>
        <v>#N/A</v>
      </c>
      <c r="BA1147" s="43" t="e">
        <f>IF(BA1146&lt;'Retirement Calculator'!$B$68,BA1146+1,NA())</f>
        <v>#N/A</v>
      </c>
      <c r="BB1147" s="45" t="str">
        <f>IF(ISERROR(BA1147),"",IF(AY1147=AY1146+1,BB1146*(1+'Retirement Calculator'!$B$67),BB1146))</f>
        <v/>
      </c>
      <c r="BC1147" s="43" t="e">
        <f>IF(ISERROR(BB1147),"",FV((1+'Retirement Calculator'!$B$58)^(1/12)-1,BA1147,-BB1147,,0))</f>
        <v>#N/A</v>
      </c>
      <c r="BD1147" s="47" t="e">
        <f>SUM($AJ$5:BB1147)</f>
        <v>#N/A</v>
      </c>
      <c r="BF1147" s="43" t="str">
        <f>IF(O1147="","",SUM($O$5:O1147))</f>
        <v/>
      </c>
      <c r="BH1147" s="43" t="str">
        <f t="shared" si="352"/>
        <v/>
      </c>
      <c r="BI1147" s="43" t="e">
        <f t="shared" si="353"/>
        <v>#N/A</v>
      </c>
      <c r="BJ1147" s="43" t="e">
        <f>IF(BJ1146&lt;'Retirement Calculator'!$B$68,BJ1146+1,NA())</f>
        <v>#N/A</v>
      </c>
      <c r="BM1147" s="43" t="str">
        <f t="shared" si="354"/>
        <v/>
      </c>
      <c r="BN1147" s="43" t="e">
        <f t="shared" si="355"/>
        <v>#N/A</v>
      </c>
      <c r="BO1147" s="43" t="e">
        <f>IF(BO1146&lt;'Retirement Calculator'!$B$68,BO1146+1,NA())</f>
        <v>#N/A</v>
      </c>
      <c r="BR1147" s="43" t="str">
        <f t="shared" si="356"/>
        <v/>
      </c>
      <c r="BS1147" s="43" t="e">
        <f t="shared" si="357"/>
        <v>#N/A</v>
      </c>
      <c r="BT1147" s="43" t="e">
        <f>IF(BT1146&lt;'Retirement Calculator'!$B$68,BT1146+1,NA())</f>
        <v>#N/A</v>
      </c>
      <c r="BW1147" s="43" t="str">
        <f t="shared" si="358"/>
        <v/>
      </c>
      <c r="BX1147" s="43" t="e">
        <f t="shared" si="359"/>
        <v>#N/A</v>
      </c>
      <c r="BY1147" s="43" t="e">
        <f>IF(BY1146&lt;'Retirement Calculator'!$B$68,BY1146+1,NA())</f>
        <v>#N/A</v>
      </c>
    </row>
    <row r="1148" spans="1:77">
      <c r="B1148" s="61"/>
      <c r="C1148" s="61"/>
      <c r="D1148" s="105"/>
      <c r="E1148" s="100"/>
      <c r="F1148" s="61"/>
      <c r="I1148" s="61"/>
      <c r="J1148" s="100"/>
      <c r="K1148" s="100"/>
      <c r="L1148" s="61"/>
      <c r="O1148" s="61"/>
      <c r="P1148" s="61"/>
      <c r="Q1148" s="100"/>
      <c r="R1148" s="61"/>
      <c r="U1148" s="61"/>
      <c r="V1148" s="100"/>
      <c r="X1148" s="61"/>
      <c r="Y1148" s="61"/>
      <c r="Z1148" s="61"/>
      <c r="AA1148" s="61"/>
      <c r="AB1148" s="61"/>
    </row>
    <row r="1149" spans="1:77">
      <c r="B1149" s="61"/>
      <c r="C1149" s="61"/>
      <c r="D1149" s="105"/>
      <c r="E1149" s="100"/>
      <c r="F1149" s="61"/>
      <c r="I1149" s="61"/>
      <c r="J1149" s="100"/>
      <c r="K1149" s="100"/>
      <c r="L1149" s="61"/>
      <c r="O1149" s="61"/>
      <c r="P1149" s="61"/>
      <c r="Q1149" s="100"/>
      <c r="R1149" s="61"/>
      <c r="U1149" s="61"/>
      <c r="V1149" s="100"/>
      <c r="X1149" s="61"/>
      <c r="Y1149" s="61"/>
      <c r="Z1149" s="61"/>
      <c r="AA1149" s="61"/>
      <c r="AB1149" s="61"/>
    </row>
    <row r="1150" spans="1:77">
      <c r="B1150" s="61"/>
      <c r="C1150" s="61"/>
      <c r="D1150" s="105"/>
      <c r="E1150" s="100"/>
      <c r="F1150" s="61"/>
      <c r="I1150" s="61"/>
      <c r="J1150" s="100"/>
      <c r="K1150" s="100"/>
      <c r="L1150" s="61"/>
      <c r="O1150" s="61"/>
      <c r="P1150" s="61"/>
      <c r="Q1150" s="100"/>
      <c r="R1150" s="61"/>
      <c r="U1150" s="61"/>
      <c r="V1150" s="100"/>
      <c r="X1150" s="61"/>
      <c r="Y1150" s="61"/>
      <c r="Z1150" s="61"/>
      <c r="AA1150" s="61"/>
      <c r="AB1150" s="61"/>
    </row>
    <row r="1151" spans="1:77">
      <c r="B1151" s="61"/>
      <c r="C1151" s="61"/>
      <c r="D1151" s="105"/>
      <c r="E1151" s="100"/>
      <c r="F1151" s="61"/>
      <c r="I1151" s="61"/>
      <c r="J1151" s="100"/>
      <c r="K1151" s="100"/>
      <c r="L1151" s="61"/>
      <c r="O1151" s="61"/>
      <c r="P1151" s="61"/>
      <c r="Q1151" s="100"/>
      <c r="R1151" s="61"/>
      <c r="U1151" s="61"/>
      <c r="V1151" s="100"/>
      <c r="X1151" s="61"/>
      <c r="Y1151" s="61"/>
      <c r="Z1151" s="61"/>
      <c r="AA1151" s="61"/>
      <c r="AB1151" s="61"/>
    </row>
    <row r="1152" spans="1:77">
      <c r="B1152" s="61"/>
      <c r="C1152" s="61"/>
      <c r="D1152" s="105"/>
      <c r="E1152" s="100"/>
      <c r="F1152" s="61"/>
      <c r="I1152" s="61"/>
      <c r="J1152" s="100"/>
      <c r="K1152" s="100"/>
      <c r="L1152" s="61"/>
      <c r="O1152" s="61"/>
      <c r="P1152" s="61"/>
      <c r="Q1152" s="100"/>
      <c r="R1152" s="61"/>
      <c r="U1152" s="61"/>
      <c r="V1152" s="100"/>
      <c r="X1152" s="61"/>
      <c r="Y1152" s="61"/>
      <c r="Z1152" s="61"/>
      <c r="AA1152" s="61"/>
      <c r="AB1152" s="61"/>
    </row>
    <row r="1153" spans="2:28">
      <c r="B1153" s="61"/>
      <c r="C1153" s="61"/>
      <c r="D1153" s="105"/>
      <c r="E1153" s="100"/>
      <c r="F1153" s="61"/>
      <c r="I1153" s="61"/>
      <c r="J1153" s="100"/>
      <c r="K1153" s="100"/>
      <c r="L1153" s="61"/>
      <c r="O1153" s="61"/>
      <c r="P1153" s="61"/>
      <c r="Q1153" s="100"/>
      <c r="R1153" s="61"/>
      <c r="U1153" s="61"/>
      <c r="V1153" s="100"/>
      <c r="X1153" s="61"/>
      <c r="Y1153" s="61"/>
      <c r="Z1153" s="61"/>
      <c r="AA1153" s="61"/>
      <c r="AB1153" s="61"/>
    </row>
    <row r="1154" spans="2:28">
      <c r="B1154" s="61"/>
      <c r="C1154" s="61"/>
      <c r="D1154" s="105"/>
      <c r="E1154" s="100"/>
      <c r="F1154" s="61"/>
      <c r="I1154" s="61"/>
      <c r="J1154" s="100"/>
      <c r="K1154" s="100"/>
      <c r="L1154" s="61"/>
      <c r="O1154" s="61"/>
      <c r="P1154" s="61"/>
      <c r="Q1154" s="100"/>
      <c r="R1154" s="61"/>
      <c r="U1154" s="61"/>
      <c r="V1154" s="100"/>
      <c r="X1154" s="61"/>
      <c r="Y1154" s="61"/>
      <c r="Z1154" s="61"/>
      <c r="AA1154" s="61"/>
      <c r="AB1154" s="61"/>
    </row>
    <row r="1155" spans="2:28">
      <c r="B1155" s="61"/>
      <c r="C1155" s="61"/>
      <c r="D1155" s="105"/>
      <c r="E1155" s="100"/>
      <c r="F1155" s="61"/>
      <c r="I1155" s="61"/>
      <c r="J1155" s="100"/>
      <c r="K1155" s="100"/>
      <c r="L1155" s="61"/>
      <c r="O1155" s="61"/>
      <c r="P1155" s="61"/>
      <c r="Q1155" s="100"/>
      <c r="R1155" s="61"/>
      <c r="U1155" s="61"/>
      <c r="V1155" s="100"/>
      <c r="X1155" s="61"/>
      <c r="Y1155" s="61"/>
      <c r="Z1155" s="61"/>
      <c r="AA1155" s="61"/>
      <c r="AB1155" s="61"/>
    </row>
    <row r="1156" spans="2:28">
      <c r="B1156" s="61"/>
      <c r="C1156" s="61"/>
      <c r="D1156" s="105"/>
      <c r="E1156" s="100"/>
      <c r="F1156" s="61"/>
      <c r="I1156" s="61"/>
      <c r="J1156" s="100"/>
      <c r="K1156" s="100"/>
      <c r="L1156" s="61"/>
      <c r="O1156" s="61"/>
      <c r="P1156" s="61"/>
      <c r="Q1156" s="100"/>
      <c r="R1156" s="61"/>
      <c r="U1156" s="61"/>
      <c r="V1156" s="100"/>
      <c r="X1156" s="61"/>
      <c r="Y1156" s="61"/>
      <c r="Z1156" s="61"/>
      <c r="AA1156" s="61"/>
      <c r="AB1156" s="61"/>
    </row>
    <row r="1157" spans="2:28">
      <c r="B1157" s="61"/>
      <c r="C1157" s="61"/>
      <c r="D1157" s="105"/>
      <c r="E1157" s="100"/>
      <c r="F1157" s="61"/>
      <c r="I1157" s="61"/>
      <c r="J1157" s="100"/>
      <c r="K1157" s="100"/>
      <c r="L1157" s="61"/>
      <c r="O1157" s="61"/>
      <c r="P1157" s="61"/>
      <c r="Q1157" s="100"/>
      <c r="R1157" s="61"/>
      <c r="U1157" s="61"/>
      <c r="V1157" s="100"/>
      <c r="X1157" s="61"/>
      <c r="Y1157" s="61"/>
      <c r="Z1157" s="61"/>
      <c r="AA1157" s="61"/>
      <c r="AB1157" s="61"/>
    </row>
    <row r="1158" spans="2:28">
      <c r="B1158" s="61"/>
      <c r="C1158" s="61"/>
      <c r="D1158" s="105"/>
      <c r="E1158" s="100"/>
      <c r="F1158" s="61"/>
      <c r="I1158" s="61"/>
      <c r="J1158" s="100"/>
      <c r="K1158" s="100"/>
      <c r="L1158" s="61"/>
      <c r="O1158" s="61"/>
      <c r="P1158" s="61"/>
      <c r="Q1158" s="100"/>
      <c r="R1158" s="61"/>
      <c r="U1158" s="61"/>
      <c r="V1158" s="100"/>
      <c r="X1158" s="61"/>
      <c r="Y1158" s="61"/>
      <c r="Z1158" s="61"/>
      <c r="AA1158" s="61"/>
      <c r="AB1158" s="61"/>
    </row>
    <row r="1159" spans="2:28">
      <c r="B1159" s="61"/>
      <c r="C1159" s="61"/>
      <c r="D1159" s="105"/>
      <c r="E1159" s="100"/>
      <c r="F1159" s="61"/>
      <c r="I1159" s="61"/>
      <c r="J1159" s="100"/>
      <c r="K1159" s="100"/>
      <c r="L1159" s="61"/>
      <c r="O1159" s="61"/>
      <c r="P1159" s="61"/>
      <c r="Q1159" s="100"/>
      <c r="R1159" s="61"/>
      <c r="U1159" s="61"/>
      <c r="V1159" s="100"/>
      <c r="X1159" s="61"/>
      <c r="Y1159" s="61"/>
      <c r="Z1159" s="61"/>
      <c r="AA1159" s="61"/>
      <c r="AB1159" s="61"/>
    </row>
    <row r="1160" spans="2:28">
      <c r="B1160" s="61"/>
      <c r="C1160" s="61"/>
      <c r="D1160" s="105"/>
      <c r="E1160" s="100"/>
      <c r="F1160" s="61"/>
      <c r="I1160" s="61"/>
      <c r="J1160" s="100"/>
      <c r="K1160" s="100"/>
      <c r="L1160" s="61"/>
      <c r="O1160" s="61"/>
      <c r="P1160" s="61"/>
      <c r="Q1160" s="100"/>
      <c r="R1160" s="61"/>
      <c r="U1160" s="61"/>
      <c r="V1160" s="100"/>
      <c r="X1160" s="61"/>
      <c r="Y1160" s="61"/>
      <c r="Z1160" s="61"/>
      <c r="AA1160" s="61"/>
      <c r="AB1160" s="61"/>
    </row>
  </sheetData>
  <mergeCells count="9">
    <mergeCell ref="AY3:BF3"/>
    <mergeCell ref="U3:W3"/>
    <mergeCell ref="AG3:AN3"/>
    <mergeCell ref="AP3:AW3"/>
    <mergeCell ref="A3:A4"/>
    <mergeCell ref="B3:B4"/>
    <mergeCell ref="C3:F3"/>
    <mergeCell ref="I3:M3"/>
    <mergeCell ref="O3:S3"/>
  </mergeCells>
  <phoneticPr fontId="6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20"/>
  <sheetViews>
    <sheetView workbookViewId="0">
      <selection activeCell="K1" sqref="K1"/>
    </sheetView>
  </sheetViews>
  <sheetFormatPr defaultRowHeight="14.4"/>
  <sheetData>
    <row r="1" spans="1:27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</row>
    <row r="2" spans="1:27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</row>
    <row r="3" spans="1:27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</row>
    <row r="4" spans="1:27">
      <c r="A4" s="79"/>
      <c r="B4" s="79"/>
      <c r="C4" s="79"/>
      <c r="D4" s="79"/>
      <c r="E4" s="79"/>
      <c r="F4" s="79"/>
      <c r="G4" s="79"/>
      <c r="H4" s="79"/>
      <c r="I4" s="79"/>
      <c r="J4" s="79"/>
      <c r="K4" s="92" t="s">
        <v>99</v>
      </c>
      <c r="L4" s="87"/>
      <c r="M4" s="87"/>
      <c r="N4" s="88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</row>
    <row r="5" spans="1:27">
      <c r="A5" s="79"/>
      <c r="B5" s="79"/>
      <c r="C5" s="79"/>
      <c r="D5" s="79"/>
      <c r="E5" s="79"/>
      <c r="F5" s="79"/>
      <c r="G5" s="79"/>
      <c r="H5" s="79"/>
      <c r="I5" s="79"/>
      <c r="J5" s="79"/>
      <c r="K5" s="89" t="s">
        <v>97</v>
      </c>
      <c r="L5" s="90"/>
      <c r="M5" s="90"/>
      <c r="N5" s="91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</row>
    <row r="6" spans="1:27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</row>
    <row r="7" spans="1:27">
      <c r="A7" s="79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</row>
    <row r="8" spans="1:27">
      <c r="A8" s="79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</row>
    <row r="9" spans="1:27">
      <c r="A9" s="79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</row>
    <row r="10" spans="1:27">
      <c r="A10" s="79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</row>
    <row r="11" spans="1:27">
      <c r="A11" s="79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</row>
    <row r="12" spans="1:27">
      <c r="A12" s="79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</row>
    <row r="13" spans="1:27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</row>
    <row r="14" spans="1:27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</row>
    <row r="15" spans="1:27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</row>
    <row r="16" spans="1:27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</row>
    <row r="17" spans="1:27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</row>
    <row r="18" spans="1:27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</row>
    <row r="19" spans="1:27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</row>
    <row r="20" spans="1:27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Retirement Calculator</vt:lpstr>
      <vt:lpstr>Tracker</vt:lpstr>
      <vt:lpstr>Graph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</dc:creator>
  <cp:lastModifiedBy>rama</cp:lastModifiedBy>
  <dcterms:created xsi:type="dcterms:W3CDTF">2014-09-28T06:43:03Z</dcterms:created>
  <dcterms:modified xsi:type="dcterms:W3CDTF">2014-10-03T04:50:21Z</dcterms:modified>
</cp:coreProperties>
</file>