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reefincal\"/>
    </mc:Choice>
  </mc:AlternateContent>
  <bookViews>
    <workbookView xWindow="0" yWindow="0" windowWidth="20490" windowHeight="7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Q2" i="1" l="1"/>
  <c r="P2" i="1" s="1"/>
  <c r="R2" i="1"/>
  <c r="O2" i="1"/>
  <c r="N3" i="1"/>
  <c r="T2" i="1" l="1"/>
  <c r="Q3" i="1"/>
  <c r="R3" i="1"/>
  <c r="N4" i="1"/>
  <c r="O3" i="1"/>
  <c r="S3" i="1" l="1"/>
  <c r="O4" i="1"/>
  <c r="P3" i="1"/>
  <c r="T3" i="1" s="1"/>
  <c r="Q4" i="1"/>
  <c r="N5" i="1"/>
  <c r="P4" i="1"/>
  <c r="T4" i="1" s="1"/>
  <c r="R4" i="1"/>
  <c r="S4" i="1" l="1"/>
  <c r="R5" i="1"/>
  <c r="Q5" i="1"/>
  <c r="O5" i="1"/>
  <c r="N6" i="1"/>
  <c r="S5" i="1" l="1"/>
  <c r="P5" i="1"/>
  <c r="T5" i="1" s="1"/>
  <c r="N7" i="1"/>
  <c r="Q7" i="1" s="1"/>
  <c r="Q6" i="1"/>
  <c r="R6" i="1"/>
  <c r="O6" i="1"/>
  <c r="R7" i="1"/>
  <c r="S6" i="1" l="1"/>
  <c r="S7" i="1"/>
  <c r="O7" i="1"/>
  <c r="N8" i="1"/>
  <c r="R8" i="1" s="1"/>
  <c r="P6" i="1"/>
  <c r="T6" i="1" s="1"/>
  <c r="P7" i="1"/>
  <c r="T7" i="1" l="1"/>
  <c r="O8" i="1"/>
  <c r="N9" i="1"/>
  <c r="N10" i="1" s="1"/>
  <c r="Q8" i="1"/>
  <c r="P8" i="1" s="1"/>
  <c r="T8" i="1" s="1"/>
  <c r="S8" i="1"/>
  <c r="Q9" i="1" l="1"/>
  <c r="S9" i="1" s="1"/>
  <c r="R9" i="1"/>
  <c r="O9" i="1"/>
  <c r="R10" i="1"/>
  <c r="N11" i="1"/>
  <c r="O10" i="1"/>
  <c r="Q10" i="1"/>
  <c r="S10" i="1" l="1"/>
  <c r="P9" i="1"/>
  <c r="T9" i="1" s="1"/>
  <c r="P10" i="1"/>
  <c r="T10" i="1" s="1"/>
  <c r="R11" i="1"/>
  <c r="N12" i="1"/>
  <c r="Q11" i="1"/>
  <c r="P11" i="1" s="1"/>
  <c r="O11" i="1"/>
  <c r="T11" i="1" l="1"/>
  <c r="S11" i="1"/>
  <c r="R12" i="1"/>
  <c r="N13" i="1"/>
  <c r="Q12" i="1"/>
  <c r="P12" i="1" s="1"/>
  <c r="O12" i="1"/>
  <c r="T12" i="1" l="1"/>
  <c r="S12" i="1"/>
  <c r="R13" i="1"/>
  <c r="N14" i="1"/>
  <c r="Q13" i="1"/>
  <c r="S13" i="1" s="1"/>
  <c r="O13" i="1"/>
  <c r="P13" i="1" l="1"/>
  <c r="T13" i="1" s="1"/>
  <c r="R14" i="1"/>
  <c r="N15" i="1"/>
  <c r="O14" i="1"/>
  <c r="Q14" i="1"/>
  <c r="S14" i="1" s="1"/>
  <c r="P14" i="1" l="1"/>
  <c r="T14" i="1" s="1"/>
  <c r="R15" i="1"/>
  <c r="N16" i="1"/>
  <c r="Q15" i="1"/>
  <c r="P15" i="1" s="1"/>
  <c r="O15" i="1"/>
  <c r="T15" i="1" l="1"/>
  <c r="S15" i="1"/>
  <c r="R16" i="1"/>
  <c r="N17" i="1"/>
  <c r="Q16" i="1"/>
  <c r="S16" i="1" s="1"/>
  <c r="O16" i="1"/>
  <c r="P16" i="1" l="1"/>
  <c r="T16" i="1" s="1"/>
  <c r="R17" i="1"/>
  <c r="N18" i="1"/>
  <c r="Q17" i="1"/>
  <c r="P17" i="1" s="1"/>
  <c r="O17" i="1"/>
  <c r="T17" i="1" l="1"/>
  <c r="S17" i="1"/>
  <c r="R18" i="1"/>
  <c r="N19" i="1"/>
  <c r="O18" i="1"/>
  <c r="Q18" i="1"/>
  <c r="S18" i="1" l="1"/>
  <c r="P18" i="1"/>
  <c r="T18" i="1" s="1"/>
  <c r="R19" i="1"/>
  <c r="N20" i="1"/>
  <c r="Q19" i="1"/>
  <c r="S19" i="1" s="1"/>
  <c r="O19" i="1"/>
  <c r="P19" i="1" l="1"/>
  <c r="T19" i="1" s="1"/>
  <c r="R20" i="1"/>
  <c r="N21" i="1"/>
  <c r="Q20" i="1"/>
  <c r="S20" i="1" s="1"/>
  <c r="O20" i="1"/>
  <c r="P20" i="1" l="1"/>
  <c r="T20" i="1" s="1"/>
  <c r="R21" i="1"/>
  <c r="N22" i="1"/>
  <c r="Q21" i="1"/>
  <c r="S21" i="1" s="1"/>
  <c r="O21" i="1"/>
  <c r="P21" i="1" l="1"/>
  <c r="R22" i="1"/>
  <c r="N23" i="1"/>
  <c r="O22" i="1"/>
  <c r="Q22" i="1"/>
  <c r="P22" i="1" s="1"/>
  <c r="T22" i="1" s="1"/>
  <c r="T21" i="1" l="1"/>
  <c r="S22" i="1"/>
  <c r="R23" i="1"/>
  <c r="N24" i="1"/>
  <c r="Q23" i="1"/>
  <c r="S23" i="1" s="1"/>
  <c r="O23" i="1"/>
  <c r="P23" i="1" l="1"/>
  <c r="T23" i="1" s="1"/>
  <c r="R24" i="1"/>
  <c r="N25" i="1"/>
  <c r="Q24" i="1"/>
  <c r="S24" i="1" s="1"/>
  <c r="O24" i="1"/>
  <c r="P24" i="1" l="1"/>
  <c r="T24" i="1" s="1"/>
  <c r="R25" i="1"/>
  <c r="N26" i="1"/>
  <c r="Q25" i="1"/>
  <c r="S25" i="1" s="1"/>
  <c r="O25" i="1"/>
  <c r="P25" i="1" l="1"/>
  <c r="T25" i="1" s="1"/>
  <c r="R26" i="1"/>
  <c r="N27" i="1"/>
  <c r="Q26" i="1"/>
  <c r="P26" i="1" s="1"/>
  <c r="T26" i="1" s="1"/>
  <c r="O26" i="1"/>
  <c r="S26" i="1" l="1"/>
  <c r="S27" i="1"/>
  <c r="T27" i="1"/>
  <c r="R27" i="1"/>
  <c r="N28" i="1"/>
  <c r="Q27" i="1"/>
  <c r="O27" i="1"/>
  <c r="T28" i="1" l="1"/>
  <c r="S28" i="1"/>
  <c r="P27" i="1"/>
  <c r="R28" i="1"/>
  <c r="N29" i="1"/>
  <c r="Q28" i="1"/>
  <c r="P28" i="1" s="1"/>
  <c r="O28" i="1"/>
  <c r="T29" i="1" l="1"/>
  <c r="S29" i="1"/>
  <c r="R29" i="1"/>
  <c r="P29" i="1"/>
  <c r="N30" i="1"/>
  <c r="Q29" i="1"/>
  <c r="O29" i="1"/>
  <c r="T30" i="1" l="1"/>
  <c r="S30" i="1"/>
  <c r="R30" i="1"/>
  <c r="N31" i="1"/>
  <c r="Q30" i="1"/>
  <c r="P30" i="1" s="1"/>
  <c r="O30" i="1"/>
  <c r="S31" i="1" l="1"/>
  <c r="T31" i="1"/>
  <c r="R31" i="1"/>
  <c r="N32" i="1"/>
  <c r="Q31" i="1"/>
  <c r="O31" i="1"/>
  <c r="T32" i="1" l="1"/>
  <c r="S32" i="1"/>
  <c r="P31" i="1"/>
  <c r="R32" i="1"/>
  <c r="N33" i="1"/>
  <c r="Q32" i="1"/>
  <c r="P32" i="1" s="1"/>
  <c r="O32" i="1"/>
  <c r="T33" i="1" l="1"/>
  <c r="S33" i="1"/>
  <c r="R33" i="1"/>
  <c r="N34" i="1"/>
  <c r="Q33" i="1"/>
  <c r="P33" i="1" s="1"/>
  <c r="O33" i="1"/>
  <c r="T34" i="1" l="1"/>
  <c r="S34" i="1"/>
  <c r="R34" i="1"/>
  <c r="N35" i="1"/>
  <c r="Q34" i="1"/>
  <c r="P34" i="1" s="1"/>
  <c r="O34" i="1"/>
  <c r="S35" i="1" l="1"/>
  <c r="T35" i="1"/>
  <c r="R35" i="1"/>
  <c r="N36" i="1"/>
  <c r="Q35" i="1"/>
  <c r="O35" i="1"/>
  <c r="T36" i="1" l="1"/>
  <c r="S36" i="1"/>
  <c r="P35" i="1"/>
  <c r="R36" i="1"/>
  <c r="N37" i="1"/>
  <c r="Q36" i="1"/>
  <c r="P36" i="1" s="1"/>
  <c r="O36" i="1"/>
  <c r="T37" i="1" l="1"/>
  <c r="S37" i="1"/>
  <c r="R37" i="1"/>
  <c r="N38" i="1"/>
  <c r="Q37" i="1"/>
  <c r="P37" i="1" s="1"/>
  <c r="O37" i="1"/>
  <c r="T38" i="1" l="1"/>
  <c r="S38" i="1"/>
  <c r="R38" i="1"/>
  <c r="N39" i="1"/>
  <c r="Q38" i="1"/>
  <c r="P38" i="1" s="1"/>
  <c r="O38" i="1"/>
  <c r="S39" i="1" l="1"/>
  <c r="T39" i="1"/>
  <c r="R39" i="1"/>
  <c r="N40" i="1"/>
  <c r="Q39" i="1"/>
  <c r="O39" i="1"/>
  <c r="T40" i="1" l="1"/>
  <c r="S40" i="1"/>
  <c r="P39" i="1"/>
  <c r="R40" i="1"/>
  <c r="N41" i="1"/>
  <c r="Q40" i="1"/>
  <c r="P40" i="1" s="1"/>
  <c r="O40" i="1"/>
  <c r="T41" i="1" l="1"/>
  <c r="S41" i="1"/>
  <c r="R41" i="1"/>
  <c r="N42" i="1"/>
  <c r="Q41" i="1"/>
  <c r="P41" i="1" s="1"/>
  <c r="O41" i="1"/>
  <c r="T42" i="1" l="1"/>
  <c r="S42" i="1"/>
  <c r="P42" i="1"/>
  <c r="R42" i="1"/>
  <c r="N43" i="1"/>
  <c r="Q42" i="1"/>
  <c r="O42" i="1"/>
  <c r="S43" i="1" l="1"/>
  <c r="T43" i="1"/>
  <c r="R43" i="1"/>
  <c r="P43" i="1"/>
  <c r="N44" i="1"/>
  <c r="Q43" i="1"/>
  <c r="O43" i="1"/>
  <c r="T44" i="1" l="1"/>
  <c r="S44" i="1"/>
  <c r="P44" i="1"/>
  <c r="R44" i="1"/>
  <c r="N45" i="1"/>
  <c r="Q44" i="1"/>
  <c r="O44" i="1"/>
  <c r="T45" i="1" l="1"/>
  <c r="S45" i="1"/>
  <c r="R45" i="1"/>
  <c r="P45" i="1"/>
  <c r="N46" i="1"/>
  <c r="Q45" i="1"/>
  <c r="O45" i="1"/>
  <c r="T46" i="1" l="1"/>
  <c r="S46" i="1"/>
  <c r="P46" i="1"/>
  <c r="R46" i="1"/>
  <c r="N47" i="1"/>
  <c r="Q46" i="1"/>
  <c r="O46" i="1"/>
  <c r="T47" i="1" l="1"/>
  <c r="S47" i="1"/>
  <c r="R47" i="1"/>
  <c r="P47" i="1"/>
  <c r="N48" i="1"/>
  <c r="Q47" i="1"/>
  <c r="O47" i="1"/>
  <c r="T48" i="1" l="1"/>
  <c r="S48" i="1"/>
  <c r="P48" i="1"/>
  <c r="R48" i="1"/>
  <c r="N49" i="1"/>
  <c r="Q48" i="1"/>
  <c r="O48" i="1"/>
  <c r="T49" i="1" l="1"/>
  <c r="S49" i="1"/>
  <c r="R49" i="1"/>
  <c r="P49" i="1"/>
  <c r="N50" i="1"/>
  <c r="Q49" i="1"/>
  <c r="O49" i="1"/>
  <c r="T50" i="1" l="1"/>
  <c r="S50" i="1"/>
  <c r="P50" i="1"/>
  <c r="R50" i="1"/>
  <c r="N51" i="1"/>
  <c r="Q50" i="1"/>
  <c r="O50" i="1"/>
  <c r="T51" i="1" l="1"/>
  <c r="S51" i="1"/>
  <c r="R51" i="1"/>
  <c r="P51" i="1"/>
  <c r="N52" i="1"/>
  <c r="Q51" i="1"/>
  <c r="O51" i="1"/>
  <c r="T52" i="1" l="1"/>
  <c r="S52" i="1"/>
  <c r="P52" i="1"/>
  <c r="R52" i="1"/>
  <c r="N53" i="1"/>
  <c r="Q52" i="1"/>
  <c r="O52" i="1"/>
  <c r="T53" i="1" l="1"/>
  <c r="S53" i="1"/>
  <c r="R53" i="1"/>
  <c r="P53" i="1"/>
  <c r="N54" i="1"/>
  <c r="Q53" i="1"/>
  <c r="O53" i="1"/>
  <c r="T54" i="1" l="1"/>
  <c r="S54" i="1"/>
  <c r="P54" i="1"/>
  <c r="R54" i="1"/>
  <c r="N55" i="1"/>
  <c r="Q54" i="1"/>
  <c r="O54" i="1"/>
  <c r="T55" i="1" l="1"/>
  <c r="S55" i="1"/>
  <c r="R55" i="1"/>
  <c r="P55" i="1"/>
  <c r="N56" i="1"/>
  <c r="Q55" i="1"/>
  <c r="O55" i="1"/>
  <c r="T56" i="1" l="1"/>
  <c r="S56" i="1"/>
  <c r="P56" i="1"/>
  <c r="R56" i="1"/>
  <c r="N57" i="1"/>
  <c r="Q56" i="1"/>
  <c r="O56" i="1"/>
  <c r="T57" i="1" l="1"/>
  <c r="S57" i="1"/>
  <c r="R57" i="1"/>
  <c r="P57" i="1"/>
  <c r="N58" i="1"/>
  <c r="Q57" i="1"/>
  <c r="O57" i="1"/>
  <c r="T58" i="1" l="1"/>
  <c r="S58" i="1"/>
  <c r="P58" i="1"/>
  <c r="R58" i="1"/>
  <c r="N59" i="1"/>
  <c r="Q58" i="1"/>
  <c r="O58" i="1"/>
  <c r="T59" i="1" l="1"/>
  <c r="S59" i="1"/>
  <c r="R59" i="1"/>
  <c r="P59" i="1"/>
  <c r="N60" i="1"/>
  <c r="Q59" i="1"/>
  <c r="O59" i="1"/>
  <c r="T60" i="1" l="1"/>
  <c r="S60" i="1"/>
  <c r="P60" i="1"/>
  <c r="R60" i="1"/>
  <c r="N61" i="1"/>
  <c r="Q60" i="1"/>
  <c r="O60" i="1"/>
  <c r="T61" i="1" l="1"/>
  <c r="S61" i="1"/>
  <c r="R61" i="1"/>
  <c r="P61" i="1"/>
  <c r="N62" i="1"/>
  <c r="Q61" i="1"/>
  <c r="O61" i="1"/>
  <c r="T62" i="1" l="1"/>
  <c r="S62" i="1"/>
  <c r="P62" i="1"/>
  <c r="R62" i="1"/>
  <c r="N63" i="1"/>
  <c r="Q62" i="1"/>
  <c r="O62" i="1"/>
  <c r="T63" i="1" l="1"/>
  <c r="S63" i="1"/>
  <c r="R63" i="1"/>
  <c r="P63" i="1"/>
  <c r="N64" i="1"/>
  <c r="Q63" i="1"/>
  <c r="O63" i="1"/>
  <c r="T64" i="1" l="1"/>
  <c r="S64" i="1"/>
  <c r="P64" i="1"/>
  <c r="R64" i="1"/>
  <c r="N65" i="1"/>
  <c r="Q64" i="1"/>
  <c r="O64" i="1"/>
  <c r="T65" i="1" l="1"/>
  <c r="S65" i="1"/>
  <c r="R65" i="1"/>
  <c r="P65" i="1"/>
  <c r="N66" i="1"/>
  <c r="Q65" i="1"/>
  <c r="O65" i="1"/>
  <c r="T66" i="1" l="1"/>
  <c r="S66" i="1"/>
  <c r="P66" i="1"/>
  <c r="R66" i="1"/>
  <c r="N67" i="1"/>
  <c r="Q66" i="1"/>
  <c r="O66" i="1"/>
  <c r="T67" i="1" l="1"/>
  <c r="S67" i="1"/>
  <c r="R67" i="1"/>
  <c r="P67" i="1"/>
  <c r="N68" i="1"/>
  <c r="Q67" i="1"/>
  <c r="O67" i="1"/>
  <c r="T68" i="1" l="1"/>
  <c r="S68" i="1"/>
  <c r="P68" i="1"/>
  <c r="R68" i="1"/>
  <c r="N69" i="1"/>
  <c r="Q68" i="1"/>
  <c r="O68" i="1"/>
  <c r="T69" i="1" l="1"/>
  <c r="S69" i="1"/>
  <c r="R69" i="1"/>
  <c r="P69" i="1"/>
  <c r="N70" i="1"/>
  <c r="Q69" i="1"/>
  <c r="O69" i="1"/>
  <c r="T70" i="1" l="1"/>
  <c r="S70" i="1"/>
  <c r="P70" i="1"/>
  <c r="R70" i="1"/>
  <c r="N71" i="1"/>
  <c r="Q70" i="1"/>
  <c r="O70" i="1"/>
  <c r="T71" i="1" l="1"/>
  <c r="S71" i="1"/>
  <c r="R71" i="1"/>
  <c r="P71" i="1"/>
  <c r="N72" i="1"/>
  <c r="Q71" i="1"/>
  <c r="O71" i="1"/>
  <c r="T72" i="1" l="1"/>
  <c r="S72" i="1"/>
  <c r="P72" i="1"/>
  <c r="R72" i="1"/>
  <c r="N73" i="1"/>
  <c r="Q72" i="1"/>
  <c r="O72" i="1"/>
  <c r="T73" i="1" l="1"/>
  <c r="S73" i="1"/>
  <c r="R73" i="1"/>
  <c r="P73" i="1"/>
  <c r="Q73" i="1"/>
  <c r="O73" i="1"/>
  <c r="S2" i="1"/>
</calcChain>
</file>

<file path=xl/sharedStrings.xml><?xml version="1.0" encoding="utf-8"?>
<sst xmlns="http://schemas.openxmlformats.org/spreadsheetml/2006/main" count="26" uniqueCount="25">
  <si>
    <t>Amount Invested</t>
  </si>
  <si>
    <t>Rate of return</t>
  </si>
  <si>
    <t>Year</t>
  </si>
  <si>
    <t>Years invested**</t>
  </si>
  <si>
    <t>Tax slab*</t>
  </si>
  <si>
    <t>* used for tax paid each year</t>
  </si>
  <si>
    <t>Tax rate for when taxation</t>
  </si>
  <si>
    <t>is deffered to maturity</t>
  </si>
  <si>
    <t>Rate at which cost inflation</t>
  </si>
  <si>
    <t>index increases each year</t>
  </si>
  <si>
    <t xml:space="preserve">Is indexation used for the </t>
  </si>
  <si>
    <t>tax-deferred instrument?</t>
  </si>
  <si>
    <t>Yes</t>
  </si>
  <si>
    <t>No</t>
  </si>
  <si>
    <t>Indexed Value of amount invested</t>
  </si>
  <si>
    <t>Year end value before taxes</t>
  </si>
  <si>
    <t>Year end post-tax corpus when tax is deferred  until maturity</t>
  </si>
  <si>
    <t>Year end post-tax corpus with tax paid each year</t>
  </si>
  <si>
    <t>Indexed Capital Gains</t>
  </si>
  <si>
    <t>** In this case it refers to a  FY</t>
  </si>
  <si>
    <t>If 'yes', years after which indexation benefit</t>
  </si>
  <si>
    <t>on capital gains would apply?</t>
  </si>
  <si>
    <t>For investment durations lesser than this,</t>
  </si>
  <si>
    <t>gains will be taxed per slab upon maturity</t>
  </si>
  <si>
    <t>%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</si>
</sst>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3" borderId="1" xfId="0" applyFill="1" applyBorder="1"/>
    <xf numFmtId="9" fontId="0" fillId="3" borderId="1" xfId="0" applyNumberFormat="1" applyFill="1" applyBorder="1"/>
    <xf numFmtId="164" fontId="2" fillId="3" borderId="1" xfId="2" applyNumberFormat="1" applyFont="1" applyFill="1" applyBorder="1"/>
    <xf numFmtId="165" fontId="0" fillId="0" borderId="0" xfId="1" applyNumberFormat="1" applyFont="1"/>
    <xf numFmtId="165" fontId="1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5" fontId="0" fillId="0" borderId="0" xfId="1" applyNumberFormat="1" applyFont="1" applyAlignment="1">
      <alignment vertical="top" wrapText="1"/>
    </xf>
    <xf numFmtId="9" fontId="0" fillId="0" borderId="0" xfId="0" applyNumberFormat="1" applyAlignment="1">
      <alignment wrapText="1"/>
    </xf>
    <xf numFmtId="0" fontId="0" fillId="0" borderId="3" xfId="0" applyBorder="1" applyAlignment="1">
      <alignment wrapText="1"/>
    </xf>
    <xf numFmtId="0" fontId="0" fillId="2" borderId="0" xfId="0" applyFill="1" applyBorder="1"/>
    <xf numFmtId="0" fontId="0" fillId="2" borderId="8" xfId="0" applyFill="1" applyBorder="1"/>
    <xf numFmtId="0" fontId="0" fillId="4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0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9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2" xfId="0" applyFill="1" applyBorder="1" applyAlignment="1">
      <alignment wrapText="1"/>
    </xf>
    <xf numFmtId="0" fontId="0" fillId="2" borderId="1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164" fontId="0" fillId="0" borderId="0" xfId="2" applyNumberFormat="1" applyFont="1"/>
    <xf numFmtId="165" fontId="0" fillId="0" borderId="0" xfId="0" applyNumberFormat="1"/>
    <xf numFmtId="165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5444344540871"/>
          <c:y val="0.15573782716345078"/>
          <c:w val="0.85578584356469956"/>
          <c:h val="0.72143451633532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Year end post-tax corpus with tax paid each year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Sheet1!$N$2:$N$73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xVal>
          <c:yVal>
            <c:numRef>
              <c:f>Sheet1!$O$2:$O$73</c:f>
              <c:numCache>
                <c:formatCode>_ * #,##0_ ;_ * \-#,##0_ ;_ * "-"??_ ;_ @_ </c:formatCode>
                <c:ptCount val="72"/>
                <c:pt idx="0">
                  <c:v>107176</c:v>
                </c:pt>
                <c:pt idx="1">
                  <c:v>114866.94976</c:v>
                </c:pt>
                <c:pt idx="2">
                  <c:v>123109.80207477762</c:v>
                </c:pt>
                <c:pt idx="3">
                  <c:v>131944.16147166365</c:v>
                </c:pt>
                <c:pt idx="4">
                  <c:v>141412.47449887026</c:v>
                </c:pt>
                <c:pt idx="5">
                  <c:v>151560.23366890918</c:v>
                </c:pt>
                <c:pt idx="6">
                  <c:v>162436.19603699012</c:v>
                </c:pt>
                <c:pt idx="7">
                  <c:v>174092.61746460453</c:v>
                </c:pt>
                <c:pt idx="8">
                  <c:v>186585.50369386456</c:v>
                </c:pt>
                <c:pt idx="9">
                  <c:v>199974.87943893627</c:v>
                </c:pt>
                <c:pt idx="10">
                  <c:v>214325.07678747433</c:v>
                </c:pt>
                <c:pt idx="11">
                  <c:v>229705.04429774353</c:v>
                </c:pt>
                <c:pt idx="12">
                  <c:v>246188.67827654959</c:v>
                </c:pt>
                <c:pt idx="13">
                  <c:v>263855.17782967479</c:v>
                </c:pt>
                <c:pt idx="14">
                  <c:v>282789.4253907323</c:v>
                </c:pt>
                <c:pt idx="15">
                  <c:v>303082.39455677121</c:v>
                </c:pt>
                <c:pt idx="16">
                  <c:v>324831.58719016513</c:v>
                </c:pt>
                <c:pt idx="17">
                  <c:v>348141.50188693136</c:v>
                </c:pt>
                <c:pt idx="18">
                  <c:v>373124.13606233761</c:v>
                </c:pt>
                <c:pt idx="19">
                  <c:v>399899.52406617091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Sheet1!$P$1</c:f>
              <c:strCache>
                <c:ptCount val="1"/>
                <c:pt idx="0">
                  <c:v>Year end post-tax corpus when tax is deferred  until maturity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Sheet1!$N$2:$N$73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xVal>
          <c:yVal>
            <c:numRef>
              <c:f>Sheet1!$P$2:$P$73</c:f>
              <c:numCache>
                <c:formatCode>_ * #,##0_ ;_ * \-#,##0_ ;_ * "-"??_ ;_ @_ </c:formatCode>
                <c:ptCount val="72"/>
                <c:pt idx="0">
                  <c:v>107176</c:v>
                </c:pt>
                <c:pt idx="1">
                  <c:v>114926.08000000002</c:v>
                </c:pt>
                <c:pt idx="2">
                  <c:v>123296.16640000002</c:v>
                </c:pt>
                <c:pt idx="3">
                  <c:v>133062.25217400002</c:v>
                </c:pt>
                <c:pt idx="4">
                  <c:v>142956.04948542002</c:v>
                </c:pt>
                <c:pt idx="5">
                  <c:v>153603.79143862866</c:v>
                </c:pt>
                <c:pt idx="6">
                  <c:v>165063.91564781268</c:v>
                </c:pt>
                <c:pt idx="7">
                  <c:v>177399.44083843613</c:v>
                </c:pt>
                <c:pt idx="8">
                  <c:v>190678.32864124942</c:v>
                </c:pt>
                <c:pt idx="9">
                  <c:v>204973.87409507466</c:v>
                </c:pt>
                <c:pt idx="10">
                  <c:v>220365.12714333215</c:v>
                </c:pt>
                <c:pt idx="11">
                  <c:v>236937.34759148286</c:v>
                </c:pt>
                <c:pt idx="12">
                  <c:v>254782.49618931982</c:v>
                </c:pt>
                <c:pt idx="13">
                  <c:v>273999.76471450966</c:v>
                </c:pt>
                <c:pt idx="14">
                  <c:v>294696.14816321695</c:v>
                </c:pt>
                <c:pt idx="15">
                  <c:v>316987.06240139809</c:v>
                </c:pt>
                <c:pt idx="16">
                  <c:v>340997.01089788985</c:v>
                </c:pt>
                <c:pt idx="17">
                  <c:v>366860.30444932007</c:v>
                </c:pt>
                <c:pt idx="18">
                  <c:v>394721.83811884461</c:v>
                </c:pt>
                <c:pt idx="19">
                  <c:v>424737.92994761001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885216"/>
        <c:axId val="225883648"/>
      </c:scatterChart>
      <c:scatterChart>
        <c:scatterStyle val="smoothMarker"/>
        <c:varyColors val="0"/>
        <c:ser>
          <c:idx val="2"/>
          <c:order val="2"/>
          <c:tx>
            <c:strRef>
              <c:f>Sheet1!$T$1</c:f>
              <c:strCache>
                <c:ptCount val="1"/>
                <c:pt idx="0">
                  <c:v>% difference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Sheet1!$N$2:$N$73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xVal>
          <c:yVal>
            <c:numRef>
              <c:f>Sheet1!$T$2:$T$73</c:f>
              <c:numCache>
                <c:formatCode>0.0%</c:formatCode>
                <c:ptCount val="72"/>
                <c:pt idx="0">
                  <c:v>0</c:v>
                </c:pt>
                <c:pt idx="1">
                  <c:v>5.1477156939884201E-4</c:v>
                </c:pt>
                <c:pt idx="2">
                  <c:v>1.5138057415541974E-3</c:v>
                </c:pt>
                <c:pt idx="3">
                  <c:v>8.4739687597051444E-3</c:v>
                </c:pt>
                <c:pt idx="4">
                  <c:v>1.0915408927110567E-2</c:v>
                </c:pt>
                <c:pt idx="5">
                  <c:v>1.3483469378806416E-2</c:v>
                </c:pt>
                <c:pt idx="6">
                  <c:v>1.6176933928101683E-2</c:v>
                </c:pt>
                <c:pt idx="7">
                  <c:v>1.8994621495101182E-2</c:v>
                </c:pt>
                <c:pt idx="8">
                  <c:v>2.1935385473997242E-2</c:v>
                </c:pt>
                <c:pt idx="9">
                  <c:v>2.499811311382669E-2</c:v>
                </c:pt>
                <c:pt idx="10">
                  <c:v>2.8181724912419652E-2</c:v>
                </c:pt>
                <c:pt idx="11">
                  <c:v>3.1485174023278405E-2</c:v>
                </c:pt>
                <c:pt idx="12">
                  <c:v>3.4907445675128046E-2</c:v>
                </c:pt>
                <c:pt idx="13">
                  <c:v>3.8447556603886129E-2</c:v>
                </c:pt>
                <c:pt idx="14">
                  <c:v>4.2104554496806362E-2</c:v>
                </c:pt>
                <c:pt idx="15">
                  <c:v>4.587751744855096E-2</c:v>
                </c:pt>
                <c:pt idx="16">
                  <c:v>4.9765553428955944E-2</c:v>
                </c:pt>
                <c:pt idx="17">
                  <c:v>5.3767799762259198E-2</c:v>
                </c:pt>
                <c:pt idx="18">
                  <c:v>5.7883422617556649E-2</c:v>
                </c:pt>
                <c:pt idx="19">
                  <c:v>6.2111616510274019E-2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993992"/>
        <c:axId val="665317152"/>
      </c:scatterChart>
      <c:valAx>
        <c:axId val="225885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83648"/>
        <c:crosses val="autoZero"/>
        <c:crossBetween val="midCat"/>
      </c:valAx>
      <c:valAx>
        <c:axId val="22588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885216"/>
        <c:crosses val="autoZero"/>
        <c:crossBetween val="midCat"/>
      </c:valAx>
      <c:valAx>
        <c:axId val="66531715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93992"/>
        <c:crosses val="max"/>
        <c:crossBetween val="midCat"/>
      </c:valAx>
      <c:valAx>
        <c:axId val="667993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5317152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29426822077973"/>
          <c:y val="3.9327405969207977E-4"/>
          <c:w val="0.71547294831119979"/>
          <c:h val="0.24317664055650323"/>
        </c:manualLayout>
      </c:layout>
      <c:overlay val="0"/>
      <c:spPr>
        <a:noFill/>
        <a:ln>
          <a:solidFill>
            <a:schemeClr val="accent1"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158830</xdr:colOff>
      <xdr:row>0</xdr:row>
      <xdr:rowOff>41412</xdr:rowOff>
    </xdr:from>
    <xdr:to>
      <xdr:col>11</xdr:col>
      <xdr:colOff>483801</xdr:colOff>
      <xdr:row>19</xdr:row>
      <xdr:rowOff>99392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zoomScale="115" zoomScaleNormal="115" workbookViewId="0">
      <selection activeCell="B2" sqref="B2"/>
    </sheetView>
  </sheetViews>
  <sheetFormatPr defaultRowHeight="15" x14ac:dyDescent="0.25"/>
  <cols>
    <col min="1" max="1" width="29.28515625" bestFit="1" customWidth="1"/>
    <col min="13" max="13" width="31.5703125" customWidth="1"/>
    <col min="15" max="15" width="18.42578125" style="6" customWidth="1"/>
    <col min="16" max="16" width="19.7109375" customWidth="1"/>
    <col min="17" max="17" width="26.140625" customWidth="1"/>
    <col min="18" max="18" width="21.42578125" customWidth="1"/>
    <col min="19" max="19" width="11.140625" customWidth="1"/>
  </cols>
  <sheetData>
    <row r="1" spans="1:29" s="8" customFormat="1" ht="14.25" customHeight="1" x14ac:dyDescent="0.25">
      <c r="A1" s="23"/>
      <c r="B1" s="12"/>
      <c r="C1" s="15"/>
      <c r="D1" s="15"/>
      <c r="E1" s="15"/>
      <c r="F1" s="15"/>
      <c r="G1" s="15"/>
      <c r="H1" s="15"/>
      <c r="I1" s="15"/>
      <c r="J1" s="15"/>
      <c r="K1" s="15"/>
      <c r="L1" s="16"/>
      <c r="M1" s="25"/>
      <c r="N1" s="9" t="s">
        <v>2</v>
      </c>
      <c r="O1" s="10" t="s">
        <v>17</v>
      </c>
      <c r="P1" s="9" t="s">
        <v>16</v>
      </c>
      <c r="Q1" s="9" t="s">
        <v>15</v>
      </c>
      <c r="R1" s="9" t="s">
        <v>14</v>
      </c>
      <c r="S1" s="9" t="s">
        <v>18</v>
      </c>
      <c r="T1" s="8" t="s">
        <v>24</v>
      </c>
      <c r="AB1" s="8" t="s">
        <v>12</v>
      </c>
      <c r="AC1" s="11">
        <v>0</v>
      </c>
    </row>
    <row r="2" spans="1:29" x14ac:dyDescent="0.25">
      <c r="A2" s="24" t="s">
        <v>0</v>
      </c>
      <c r="B2" s="3">
        <v>100000</v>
      </c>
      <c r="C2" s="17"/>
      <c r="D2" s="17"/>
      <c r="E2" s="17"/>
      <c r="F2" s="17"/>
      <c r="G2" s="17"/>
      <c r="H2" s="17"/>
      <c r="I2" s="17"/>
      <c r="J2" s="17"/>
      <c r="K2" s="17"/>
      <c r="L2" s="18"/>
      <c r="M2" s="29">
        <f>P2-O2</f>
        <v>0</v>
      </c>
      <c r="N2">
        <v>1</v>
      </c>
      <c r="O2" s="7">
        <f t="shared" ref="O2:O33" si="0">IF(ISERROR(N2),NA(),$B$2*(1+$B$3*(1-$B$4))^N2)</f>
        <v>107176</v>
      </c>
      <c r="P2" s="7">
        <f t="shared" ref="P2:P33" si="1">IF(ISERROR(N2),NA(),IF($B$9="No",$B$2+(Q2-$B$2)*(1-$B$4),IF(N2&lt;=$B$12,$B$2+(Q2-$B$2)*(1-$B$4),Q2-(Q2-R2)*$B$17)))</f>
        <v>107176</v>
      </c>
      <c r="Q2" s="7">
        <f t="shared" ref="Q2:Q33" si="2">IF(ISERROR(N2),NA(),$B$2*(1+$B$3)^N2)</f>
        <v>108000</v>
      </c>
      <c r="R2">
        <f t="shared" ref="R2:R33" si="3">IF(ISERROR(N2),NA(),$B$2*(1+$B$15)^N2)</f>
        <v>105000</v>
      </c>
      <c r="S2">
        <f>IF(ISERROR(N2),NA(),Q2-R2)</f>
        <v>3000</v>
      </c>
      <c r="T2" s="27">
        <f>IF(ISERROR(N2),NA(),(P2-O2)/O2)</f>
        <v>0</v>
      </c>
      <c r="AB2" t="s">
        <v>13</v>
      </c>
      <c r="AC2" s="1">
        <v>0.10299999999999999</v>
      </c>
    </row>
    <row r="3" spans="1:29" x14ac:dyDescent="0.25">
      <c r="A3" s="24" t="s">
        <v>1</v>
      </c>
      <c r="B3" s="4">
        <v>0.08</v>
      </c>
      <c r="C3" s="17"/>
      <c r="D3" s="17"/>
      <c r="E3" s="17"/>
      <c r="F3" s="17"/>
      <c r="G3" s="17"/>
      <c r="H3" s="17"/>
      <c r="I3" s="17"/>
      <c r="J3" s="17"/>
      <c r="K3" s="17"/>
      <c r="L3" s="18"/>
      <c r="M3" s="29"/>
      <c r="N3">
        <f t="shared" ref="N3:N34" si="4">IF(N2&lt;$B$6,N2+1,NA())</f>
        <v>2</v>
      </c>
      <c r="O3" s="7">
        <f t="shared" si="0"/>
        <v>114866.94976</v>
      </c>
      <c r="P3" s="7">
        <f t="shared" si="1"/>
        <v>114926.08000000002</v>
      </c>
      <c r="Q3" s="7">
        <f t="shared" si="2"/>
        <v>116640.00000000001</v>
      </c>
      <c r="R3">
        <f t="shared" si="3"/>
        <v>110250</v>
      </c>
      <c r="S3">
        <f t="shared" ref="S3:S66" si="5">IF(ISERROR(N3),NA(),Q3-R3)</f>
        <v>6390.0000000000146</v>
      </c>
      <c r="T3" s="27">
        <f t="shared" ref="T3:T66" si="6">IF(ISERROR(N3),NA(),(P3-O3)/O3)</f>
        <v>5.1477156939884201E-4</v>
      </c>
      <c r="AC3" s="1">
        <v>0.20599999999999999</v>
      </c>
    </row>
    <row r="4" spans="1:29" x14ac:dyDescent="0.25">
      <c r="A4" s="24" t="s">
        <v>4</v>
      </c>
      <c r="B4" s="5">
        <v>0.10299999999999999</v>
      </c>
      <c r="C4" s="17"/>
      <c r="D4" s="17"/>
      <c r="E4" s="17"/>
      <c r="F4" s="17"/>
      <c r="G4" s="17"/>
      <c r="H4" s="17"/>
      <c r="I4" s="17"/>
      <c r="J4" s="17"/>
      <c r="K4" s="17"/>
      <c r="L4" s="18"/>
      <c r="M4" s="29"/>
      <c r="N4">
        <f t="shared" si="4"/>
        <v>3</v>
      </c>
      <c r="O4" s="7">
        <f t="shared" si="0"/>
        <v>123109.80207477762</v>
      </c>
      <c r="P4" s="7">
        <f t="shared" si="1"/>
        <v>123296.16640000002</v>
      </c>
      <c r="Q4" s="7">
        <f t="shared" si="2"/>
        <v>125971.20000000001</v>
      </c>
      <c r="R4">
        <f t="shared" si="3"/>
        <v>115762.50000000001</v>
      </c>
      <c r="S4">
        <f t="shared" si="5"/>
        <v>10208.699999999997</v>
      </c>
      <c r="T4" s="27">
        <f t="shared" si="6"/>
        <v>1.5138057415541974E-3</v>
      </c>
      <c r="AC4" s="1">
        <v>0.309</v>
      </c>
    </row>
    <row r="5" spans="1:29" x14ac:dyDescent="0.25">
      <c r="A5" s="24" t="s">
        <v>5</v>
      </c>
      <c r="B5" s="2"/>
      <c r="C5" s="17"/>
      <c r="D5" s="17"/>
      <c r="E5" s="17"/>
      <c r="F5" s="17"/>
      <c r="G5" s="17"/>
      <c r="H5" s="17"/>
      <c r="I5" s="17"/>
      <c r="J5" s="17"/>
      <c r="K5" s="17"/>
      <c r="L5" s="18"/>
      <c r="M5" s="29"/>
      <c r="N5">
        <f t="shared" si="4"/>
        <v>4</v>
      </c>
      <c r="O5" s="7">
        <f t="shared" si="0"/>
        <v>131944.16147166365</v>
      </c>
      <c r="P5" s="7">
        <f t="shared" si="1"/>
        <v>133062.25217400002</v>
      </c>
      <c r="Q5" s="7">
        <f t="shared" si="2"/>
        <v>136048.89600000004</v>
      </c>
      <c r="R5">
        <f t="shared" si="3"/>
        <v>121550.625</v>
      </c>
      <c r="S5">
        <f t="shared" si="5"/>
        <v>14498.271000000037</v>
      </c>
      <c r="T5" s="27">
        <f t="shared" si="6"/>
        <v>8.4739687597051444E-3</v>
      </c>
    </row>
    <row r="6" spans="1:29" x14ac:dyDescent="0.25">
      <c r="A6" s="24" t="s">
        <v>3</v>
      </c>
      <c r="B6" s="3">
        <v>20</v>
      </c>
      <c r="C6" s="17"/>
      <c r="D6" s="17"/>
      <c r="E6" s="17"/>
      <c r="F6" s="17"/>
      <c r="G6" s="17"/>
      <c r="H6" s="17"/>
      <c r="I6" s="17"/>
      <c r="J6" s="17"/>
      <c r="K6" s="17"/>
      <c r="L6" s="18"/>
      <c r="M6" s="29"/>
      <c r="N6">
        <f t="shared" si="4"/>
        <v>5</v>
      </c>
      <c r="O6" s="7">
        <f t="shared" si="0"/>
        <v>141412.47449887026</v>
      </c>
      <c r="P6" s="7">
        <f t="shared" si="1"/>
        <v>142956.04948542002</v>
      </c>
      <c r="Q6" s="7">
        <f t="shared" si="2"/>
        <v>146932.80768000003</v>
      </c>
      <c r="R6">
        <f t="shared" si="3"/>
        <v>127628.15625000001</v>
      </c>
      <c r="S6">
        <f t="shared" si="5"/>
        <v>19304.651430000013</v>
      </c>
      <c r="T6" s="27">
        <f t="shared" si="6"/>
        <v>1.0915408927110567E-2</v>
      </c>
    </row>
    <row r="7" spans="1:29" x14ac:dyDescent="0.25">
      <c r="A7" s="24" t="s">
        <v>19</v>
      </c>
      <c r="B7" s="2"/>
      <c r="C7" s="17"/>
      <c r="D7" s="17"/>
      <c r="E7" s="17"/>
      <c r="F7" s="17"/>
      <c r="G7" s="17"/>
      <c r="H7" s="17"/>
      <c r="I7" s="17"/>
      <c r="J7" s="17"/>
      <c r="K7" s="17"/>
      <c r="L7" s="18"/>
      <c r="M7" s="26"/>
      <c r="N7">
        <f t="shared" si="4"/>
        <v>6</v>
      </c>
      <c r="O7" s="7">
        <f t="shared" si="0"/>
        <v>151560.23366890918</v>
      </c>
      <c r="P7" s="7">
        <f t="shared" si="1"/>
        <v>153603.79143862866</v>
      </c>
      <c r="Q7" s="7">
        <f t="shared" si="2"/>
        <v>158687.43229440006</v>
      </c>
      <c r="R7">
        <f t="shared" si="3"/>
        <v>134009.56406249999</v>
      </c>
      <c r="S7">
        <f t="shared" si="5"/>
        <v>24677.868231900065</v>
      </c>
      <c r="T7" s="27">
        <f t="shared" si="6"/>
        <v>1.3483469378806416E-2</v>
      </c>
    </row>
    <row r="8" spans="1:29" x14ac:dyDescent="0.25">
      <c r="A8" s="24"/>
      <c r="B8" s="2"/>
      <c r="C8" s="17"/>
      <c r="D8" s="17"/>
      <c r="E8" s="17"/>
      <c r="F8" s="17"/>
      <c r="G8" s="17"/>
      <c r="H8" s="17"/>
      <c r="I8" s="17"/>
      <c r="J8" s="17"/>
      <c r="K8" s="17"/>
      <c r="L8" s="18"/>
      <c r="M8" s="26"/>
      <c r="N8">
        <f t="shared" si="4"/>
        <v>7</v>
      </c>
      <c r="O8" s="7">
        <f t="shared" si="0"/>
        <v>162436.19603699012</v>
      </c>
      <c r="P8" s="7">
        <f t="shared" si="1"/>
        <v>165063.91564781268</v>
      </c>
      <c r="Q8" s="7">
        <f t="shared" si="2"/>
        <v>171382.42687795206</v>
      </c>
      <c r="R8">
        <f t="shared" si="3"/>
        <v>140710.04226562503</v>
      </c>
      <c r="S8">
        <f t="shared" si="5"/>
        <v>30672.384612327034</v>
      </c>
      <c r="T8" s="27">
        <f t="shared" si="6"/>
        <v>1.6176933928101683E-2</v>
      </c>
    </row>
    <row r="9" spans="1:29" x14ac:dyDescent="0.25">
      <c r="A9" s="24" t="s">
        <v>10</v>
      </c>
      <c r="B9" s="3" t="s">
        <v>12</v>
      </c>
      <c r="C9" s="17"/>
      <c r="D9" s="17"/>
      <c r="E9" s="17"/>
      <c r="F9" s="17"/>
      <c r="G9" s="17"/>
      <c r="H9" s="17"/>
      <c r="I9" s="17"/>
      <c r="J9" s="17"/>
      <c r="K9" s="17"/>
      <c r="L9" s="18"/>
      <c r="M9" s="26"/>
      <c r="N9">
        <f t="shared" si="4"/>
        <v>8</v>
      </c>
      <c r="O9" s="7">
        <f t="shared" si="0"/>
        <v>174092.61746460453</v>
      </c>
      <c r="P9" s="7">
        <f t="shared" si="1"/>
        <v>177399.44083843613</v>
      </c>
      <c r="Q9" s="7">
        <f t="shared" si="2"/>
        <v>185093.02102818823</v>
      </c>
      <c r="R9">
        <f t="shared" si="3"/>
        <v>147745.54437890626</v>
      </c>
      <c r="S9">
        <f t="shared" si="5"/>
        <v>37347.476649281976</v>
      </c>
      <c r="T9" s="27">
        <f t="shared" si="6"/>
        <v>1.8994621495101182E-2</v>
      </c>
    </row>
    <row r="10" spans="1:29" x14ac:dyDescent="0.25">
      <c r="A10" s="24" t="s">
        <v>11</v>
      </c>
      <c r="B10" s="2"/>
      <c r="C10" s="17"/>
      <c r="D10" s="17"/>
      <c r="E10" s="17"/>
      <c r="F10" s="17"/>
      <c r="G10" s="17"/>
      <c r="H10" s="17"/>
      <c r="I10" s="17"/>
      <c r="J10" s="17"/>
      <c r="K10" s="17"/>
      <c r="L10" s="18"/>
      <c r="M10" s="26"/>
      <c r="N10">
        <f t="shared" si="4"/>
        <v>9</v>
      </c>
      <c r="O10" s="7">
        <f t="shared" si="0"/>
        <v>186585.50369386456</v>
      </c>
      <c r="P10" s="7">
        <f t="shared" si="1"/>
        <v>190678.32864124942</v>
      </c>
      <c r="Q10" s="7">
        <f t="shared" si="2"/>
        <v>199900.4627104433</v>
      </c>
      <c r="R10">
        <f t="shared" si="3"/>
        <v>155132.82159785158</v>
      </c>
      <c r="S10">
        <f t="shared" si="5"/>
        <v>44767.641112591722</v>
      </c>
      <c r="T10" s="27">
        <f t="shared" si="6"/>
        <v>2.1935385473997242E-2</v>
      </c>
    </row>
    <row r="11" spans="1:29" x14ac:dyDescent="0.25">
      <c r="A11" s="24" t="s">
        <v>20</v>
      </c>
      <c r="B11" s="2"/>
      <c r="C11" s="17"/>
      <c r="D11" s="17"/>
      <c r="E11" s="17"/>
      <c r="F11" s="17"/>
      <c r="G11" s="17"/>
      <c r="H11" s="17"/>
      <c r="I11" s="17"/>
      <c r="J11" s="17"/>
      <c r="K11" s="17"/>
      <c r="L11" s="18"/>
      <c r="M11" s="26"/>
      <c r="N11">
        <f t="shared" si="4"/>
        <v>10</v>
      </c>
      <c r="O11" s="7">
        <f t="shared" si="0"/>
        <v>199974.87943893627</v>
      </c>
      <c r="P11" s="7">
        <f t="shared" si="1"/>
        <v>204973.87409507466</v>
      </c>
      <c r="Q11" s="7">
        <f t="shared" si="2"/>
        <v>215892.49972727877</v>
      </c>
      <c r="R11">
        <f t="shared" si="3"/>
        <v>162889.46267774416</v>
      </c>
      <c r="S11">
        <f t="shared" si="5"/>
        <v>53003.037049534614</v>
      </c>
      <c r="T11" s="27">
        <f t="shared" si="6"/>
        <v>2.499811311382669E-2</v>
      </c>
    </row>
    <row r="12" spans="1:29" x14ac:dyDescent="0.25">
      <c r="A12" s="24" t="s">
        <v>21</v>
      </c>
      <c r="B12" s="3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8"/>
      <c r="M12" s="26"/>
      <c r="N12">
        <f t="shared" si="4"/>
        <v>11</v>
      </c>
      <c r="O12" s="7">
        <f t="shared" si="0"/>
        <v>214325.07678747433</v>
      </c>
      <c r="P12" s="7">
        <f t="shared" si="1"/>
        <v>220365.12714333215</v>
      </c>
      <c r="Q12" s="7">
        <f t="shared" si="2"/>
        <v>233163.89970546108</v>
      </c>
      <c r="R12">
        <f t="shared" si="3"/>
        <v>171033.93581163138</v>
      </c>
      <c r="S12">
        <f t="shared" si="5"/>
        <v>62129.963893829699</v>
      </c>
      <c r="T12" s="27">
        <f t="shared" si="6"/>
        <v>2.8181724912419652E-2</v>
      </c>
    </row>
    <row r="13" spans="1:29" x14ac:dyDescent="0.25">
      <c r="A13" s="24" t="s">
        <v>22</v>
      </c>
      <c r="B13" s="2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26"/>
      <c r="N13">
        <f t="shared" si="4"/>
        <v>12</v>
      </c>
      <c r="O13" s="7">
        <f t="shared" si="0"/>
        <v>229705.04429774353</v>
      </c>
      <c r="P13" s="7">
        <f t="shared" si="1"/>
        <v>236937.34759148286</v>
      </c>
      <c r="Q13" s="7">
        <f t="shared" si="2"/>
        <v>251817.01168189797</v>
      </c>
      <c r="R13">
        <f t="shared" si="3"/>
        <v>179585.63260221292</v>
      </c>
      <c r="S13">
        <f t="shared" si="5"/>
        <v>72231.379079685052</v>
      </c>
      <c r="T13" s="27">
        <f t="shared" si="6"/>
        <v>3.1485174023278405E-2</v>
      </c>
    </row>
    <row r="14" spans="1:29" x14ac:dyDescent="0.25">
      <c r="A14" s="24" t="s">
        <v>23</v>
      </c>
      <c r="B14" s="2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26"/>
      <c r="N14">
        <f t="shared" si="4"/>
        <v>13</v>
      </c>
      <c r="O14" s="7">
        <f t="shared" si="0"/>
        <v>246188.67827654959</v>
      </c>
      <c r="P14" s="7">
        <f t="shared" si="1"/>
        <v>254782.49618931982</v>
      </c>
      <c r="Q14" s="7">
        <f t="shared" si="2"/>
        <v>271962.37261644984</v>
      </c>
      <c r="R14">
        <f t="shared" si="3"/>
        <v>188564.91423232359</v>
      </c>
      <c r="S14">
        <f t="shared" si="5"/>
        <v>83397.45838412625</v>
      </c>
      <c r="T14" s="27">
        <f t="shared" si="6"/>
        <v>3.4907445675128046E-2</v>
      </c>
    </row>
    <row r="15" spans="1:29" x14ac:dyDescent="0.25">
      <c r="A15" s="24" t="s">
        <v>8</v>
      </c>
      <c r="B15" s="4">
        <v>0.05</v>
      </c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26"/>
      <c r="N15">
        <f t="shared" si="4"/>
        <v>14</v>
      </c>
      <c r="O15" s="7">
        <f t="shared" si="0"/>
        <v>263855.17782967479</v>
      </c>
      <c r="P15" s="7">
        <f t="shared" si="1"/>
        <v>273999.76471450966</v>
      </c>
      <c r="Q15" s="7">
        <f t="shared" si="2"/>
        <v>293719.36242576584</v>
      </c>
      <c r="R15">
        <f t="shared" si="3"/>
        <v>197993.15994393974</v>
      </c>
      <c r="S15">
        <f t="shared" si="5"/>
        <v>95726.202481826098</v>
      </c>
      <c r="T15" s="27">
        <f t="shared" si="6"/>
        <v>3.8447556603886129E-2</v>
      </c>
    </row>
    <row r="16" spans="1:29" x14ac:dyDescent="0.25">
      <c r="A16" s="24" t="s">
        <v>9</v>
      </c>
      <c r="B16" s="2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26"/>
      <c r="N16">
        <f t="shared" si="4"/>
        <v>15</v>
      </c>
      <c r="O16" s="7">
        <f t="shared" si="0"/>
        <v>282789.4253907323</v>
      </c>
      <c r="P16" s="7">
        <f t="shared" si="1"/>
        <v>294696.14816321695</v>
      </c>
      <c r="Q16" s="7">
        <f t="shared" si="2"/>
        <v>317216.91141982714</v>
      </c>
      <c r="R16">
        <f t="shared" si="3"/>
        <v>207892.81794113677</v>
      </c>
      <c r="S16">
        <f t="shared" si="5"/>
        <v>109324.09347869037</v>
      </c>
      <c r="T16" s="27">
        <f t="shared" si="6"/>
        <v>4.2104554496806362E-2</v>
      </c>
    </row>
    <row r="17" spans="1:20" x14ac:dyDescent="0.25">
      <c r="A17" s="24" t="s">
        <v>6</v>
      </c>
      <c r="B17" s="5">
        <v>0.20599999999999999</v>
      </c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26"/>
      <c r="N17">
        <f t="shared" si="4"/>
        <v>16</v>
      </c>
      <c r="O17" s="7">
        <f t="shared" si="0"/>
        <v>303082.39455677121</v>
      </c>
      <c r="P17" s="7">
        <f t="shared" si="1"/>
        <v>316987.06240139809</v>
      </c>
      <c r="Q17" s="7">
        <f t="shared" si="2"/>
        <v>342594.26433341333</v>
      </c>
      <c r="R17">
        <f t="shared" si="3"/>
        <v>218287.45883819359</v>
      </c>
      <c r="S17">
        <f t="shared" si="5"/>
        <v>124306.80549521974</v>
      </c>
      <c r="T17" s="27">
        <f t="shared" si="6"/>
        <v>4.587751744855096E-2</v>
      </c>
    </row>
    <row r="18" spans="1:20" x14ac:dyDescent="0.25">
      <c r="A18" s="24" t="s">
        <v>7</v>
      </c>
      <c r="B18" s="24"/>
      <c r="C18" s="17"/>
      <c r="D18" s="17"/>
      <c r="E18" s="17"/>
      <c r="F18" s="17"/>
      <c r="G18" s="17"/>
      <c r="H18" s="17"/>
      <c r="I18" s="17"/>
      <c r="J18" s="17"/>
      <c r="K18" s="17"/>
      <c r="L18" s="18"/>
      <c r="M18" s="26"/>
      <c r="N18">
        <f t="shared" si="4"/>
        <v>17</v>
      </c>
      <c r="O18" s="7">
        <f t="shared" si="0"/>
        <v>324831.58719016513</v>
      </c>
      <c r="P18" s="7">
        <f t="shared" si="1"/>
        <v>340997.01089788985</v>
      </c>
      <c r="Q18" s="7">
        <f t="shared" si="2"/>
        <v>370001.80548008636</v>
      </c>
      <c r="R18">
        <f t="shared" si="3"/>
        <v>229201.83178010333</v>
      </c>
      <c r="S18">
        <f t="shared" si="5"/>
        <v>140799.97369998303</v>
      </c>
      <c r="T18" s="27">
        <f t="shared" si="6"/>
        <v>4.9765553428955944E-2</v>
      </c>
    </row>
    <row r="19" spans="1:20" x14ac:dyDescent="0.25">
      <c r="A19" s="21"/>
      <c r="B19" s="13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26"/>
      <c r="N19">
        <f t="shared" si="4"/>
        <v>18</v>
      </c>
      <c r="O19" s="7">
        <f t="shared" si="0"/>
        <v>348141.50188693136</v>
      </c>
      <c r="P19" s="7">
        <f t="shared" si="1"/>
        <v>366860.30444932007</v>
      </c>
      <c r="Q19" s="7">
        <f t="shared" si="2"/>
        <v>399601.94991849334</v>
      </c>
      <c r="R19">
        <f t="shared" si="3"/>
        <v>240661.92336910847</v>
      </c>
      <c r="S19">
        <f t="shared" si="5"/>
        <v>158940.02654938487</v>
      </c>
      <c r="T19" s="27">
        <f t="shared" si="6"/>
        <v>5.3767799762259198E-2</v>
      </c>
    </row>
    <row r="20" spans="1:20" ht="15.75" thickBot="1" x14ac:dyDescent="0.3">
      <c r="A20" s="22"/>
      <c r="B20" s="14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6"/>
      <c r="N20">
        <f t="shared" si="4"/>
        <v>19</v>
      </c>
      <c r="O20" s="7">
        <f t="shared" si="0"/>
        <v>373124.13606233761</v>
      </c>
      <c r="P20" s="7">
        <f t="shared" si="1"/>
        <v>394721.83811884461</v>
      </c>
      <c r="Q20" s="7">
        <f t="shared" si="2"/>
        <v>431570.10591197287</v>
      </c>
      <c r="R20">
        <f t="shared" si="3"/>
        <v>252695.0195375639</v>
      </c>
      <c r="S20">
        <f t="shared" si="5"/>
        <v>178875.08637440897</v>
      </c>
      <c r="T20" s="27">
        <f t="shared" si="6"/>
        <v>5.7883422617556649E-2</v>
      </c>
    </row>
    <row r="21" spans="1:20" x14ac:dyDescent="0.25">
      <c r="M21" s="28"/>
      <c r="N21">
        <f t="shared" si="4"/>
        <v>20</v>
      </c>
      <c r="O21" s="7">
        <f t="shared" si="0"/>
        <v>399899.52406617091</v>
      </c>
      <c r="P21" s="7">
        <f t="shared" si="1"/>
        <v>424737.92994761001</v>
      </c>
      <c r="Q21" s="7">
        <f t="shared" si="2"/>
        <v>466095.71438493067</v>
      </c>
      <c r="R21">
        <f t="shared" si="3"/>
        <v>265329.77051444206</v>
      </c>
      <c r="S21">
        <f t="shared" si="5"/>
        <v>200765.94387048861</v>
      </c>
      <c r="T21" s="27">
        <f t="shared" si="6"/>
        <v>6.2111616510274019E-2</v>
      </c>
    </row>
    <row r="22" spans="1:20" x14ac:dyDescent="0.25">
      <c r="N22" t="e">
        <f t="shared" si="4"/>
        <v>#N/A</v>
      </c>
      <c r="O22" s="7" t="e">
        <f t="shared" si="0"/>
        <v>#N/A</v>
      </c>
      <c r="P22" s="7" t="e">
        <f t="shared" si="1"/>
        <v>#N/A</v>
      </c>
      <c r="Q22" s="7" t="e">
        <f t="shared" si="2"/>
        <v>#N/A</v>
      </c>
      <c r="R22" t="e">
        <f t="shared" si="3"/>
        <v>#N/A</v>
      </c>
      <c r="S22" t="e">
        <f t="shared" si="5"/>
        <v>#N/A</v>
      </c>
      <c r="T22" s="27" t="e">
        <f t="shared" si="6"/>
        <v>#N/A</v>
      </c>
    </row>
    <row r="23" spans="1:20" x14ac:dyDescent="0.25">
      <c r="N23" t="e">
        <f t="shared" si="4"/>
        <v>#N/A</v>
      </c>
      <c r="O23" s="7" t="e">
        <f t="shared" si="0"/>
        <v>#N/A</v>
      </c>
      <c r="P23" s="7" t="e">
        <f t="shared" si="1"/>
        <v>#N/A</v>
      </c>
      <c r="Q23" s="7" t="e">
        <f t="shared" si="2"/>
        <v>#N/A</v>
      </c>
      <c r="R23" t="e">
        <f t="shared" si="3"/>
        <v>#N/A</v>
      </c>
      <c r="S23" t="e">
        <f t="shared" si="5"/>
        <v>#N/A</v>
      </c>
      <c r="T23" s="27" t="e">
        <f t="shared" si="6"/>
        <v>#N/A</v>
      </c>
    </row>
    <row r="24" spans="1:20" x14ac:dyDescent="0.25">
      <c r="N24" t="e">
        <f t="shared" si="4"/>
        <v>#N/A</v>
      </c>
      <c r="O24" s="7" t="e">
        <f t="shared" si="0"/>
        <v>#N/A</v>
      </c>
      <c r="P24" s="7" t="e">
        <f t="shared" si="1"/>
        <v>#N/A</v>
      </c>
      <c r="Q24" s="7" t="e">
        <f t="shared" si="2"/>
        <v>#N/A</v>
      </c>
      <c r="R24" t="e">
        <f t="shared" si="3"/>
        <v>#N/A</v>
      </c>
      <c r="S24" t="e">
        <f t="shared" si="5"/>
        <v>#N/A</v>
      </c>
      <c r="T24" s="27" t="e">
        <f t="shared" si="6"/>
        <v>#N/A</v>
      </c>
    </row>
    <row r="25" spans="1:20" x14ac:dyDescent="0.25">
      <c r="N25" t="e">
        <f t="shared" si="4"/>
        <v>#N/A</v>
      </c>
      <c r="O25" s="7" t="e">
        <f t="shared" si="0"/>
        <v>#N/A</v>
      </c>
      <c r="P25" s="7" t="e">
        <f t="shared" si="1"/>
        <v>#N/A</v>
      </c>
      <c r="Q25" s="7" t="e">
        <f t="shared" si="2"/>
        <v>#N/A</v>
      </c>
      <c r="R25" t="e">
        <f t="shared" si="3"/>
        <v>#N/A</v>
      </c>
      <c r="S25" t="e">
        <f t="shared" si="5"/>
        <v>#N/A</v>
      </c>
      <c r="T25" s="27" t="e">
        <f t="shared" si="6"/>
        <v>#N/A</v>
      </c>
    </row>
    <row r="26" spans="1:20" x14ac:dyDescent="0.25">
      <c r="N26" t="e">
        <f t="shared" si="4"/>
        <v>#N/A</v>
      </c>
      <c r="O26" s="7" t="e">
        <f t="shared" si="0"/>
        <v>#N/A</v>
      </c>
      <c r="P26" s="7" t="e">
        <f t="shared" si="1"/>
        <v>#N/A</v>
      </c>
      <c r="Q26" s="7" t="e">
        <f t="shared" si="2"/>
        <v>#N/A</v>
      </c>
      <c r="R26" t="e">
        <f t="shared" si="3"/>
        <v>#N/A</v>
      </c>
      <c r="S26" t="e">
        <f t="shared" si="5"/>
        <v>#N/A</v>
      </c>
      <c r="T26" s="27" t="e">
        <f t="shared" si="6"/>
        <v>#N/A</v>
      </c>
    </row>
    <row r="27" spans="1:20" x14ac:dyDescent="0.25">
      <c r="N27" t="e">
        <f t="shared" si="4"/>
        <v>#N/A</v>
      </c>
      <c r="O27" s="7" t="e">
        <f t="shared" si="0"/>
        <v>#N/A</v>
      </c>
      <c r="P27" s="7" t="e">
        <f t="shared" si="1"/>
        <v>#N/A</v>
      </c>
      <c r="Q27" s="7" t="e">
        <f t="shared" si="2"/>
        <v>#N/A</v>
      </c>
      <c r="R27" t="e">
        <f t="shared" si="3"/>
        <v>#N/A</v>
      </c>
      <c r="S27" t="e">
        <f t="shared" si="5"/>
        <v>#N/A</v>
      </c>
      <c r="T27" s="27" t="e">
        <f t="shared" si="6"/>
        <v>#N/A</v>
      </c>
    </row>
    <row r="28" spans="1:20" x14ac:dyDescent="0.25">
      <c r="N28" t="e">
        <f t="shared" si="4"/>
        <v>#N/A</v>
      </c>
      <c r="O28" s="7" t="e">
        <f t="shared" si="0"/>
        <v>#N/A</v>
      </c>
      <c r="P28" s="7" t="e">
        <f t="shared" si="1"/>
        <v>#N/A</v>
      </c>
      <c r="Q28" s="7" t="e">
        <f t="shared" si="2"/>
        <v>#N/A</v>
      </c>
      <c r="R28" t="e">
        <f t="shared" si="3"/>
        <v>#N/A</v>
      </c>
      <c r="S28" t="e">
        <f t="shared" si="5"/>
        <v>#N/A</v>
      </c>
      <c r="T28" s="27" t="e">
        <f t="shared" si="6"/>
        <v>#N/A</v>
      </c>
    </row>
    <row r="29" spans="1:20" x14ac:dyDescent="0.25">
      <c r="N29" t="e">
        <f t="shared" si="4"/>
        <v>#N/A</v>
      </c>
      <c r="O29" s="7" t="e">
        <f t="shared" si="0"/>
        <v>#N/A</v>
      </c>
      <c r="P29" s="7" t="e">
        <f t="shared" si="1"/>
        <v>#N/A</v>
      </c>
      <c r="Q29" s="7" t="e">
        <f t="shared" si="2"/>
        <v>#N/A</v>
      </c>
      <c r="R29" t="e">
        <f t="shared" si="3"/>
        <v>#N/A</v>
      </c>
      <c r="S29" t="e">
        <f t="shared" si="5"/>
        <v>#N/A</v>
      </c>
      <c r="T29" s="27" t="e">
        <f t="shared" si="6"/>
        <v>#N/A</v>
      </c>
    </row>
    <row r="30" spans="1:20" x14ac:dyDescent="0.25">
      <c r="N30" t="e">
        <f t="shared" si="4"/>
        <v>#N/A</v>
      </c>
      <c r="O30" s="7" t="e">
        <f t="shared" si="0"/>
        <v>#N/A</v>
      </c>
      <c r="P30" s="7" t="e">
        <f t="shared" si="1"/>
        <v>#N/A</v>
      </c>
      <c r="Q30" s="7" t="e">
        <f t="shared" si="2"/>
        <v>#N/A</v>
      </c>
      <c r="R30" t="e">
        <f t="shared" si="3"/>
        <v>#N/A</v>
      </c>
      <c r="S30" t="e">
        <f t="shared" si="5"/>
        <v>#N/A</v>
      </c>
      <c r="T30" s="27" t="e">
        <f t="shared" si="6"/>
        <v>#N/A</v>
      </c>
    </row>
    <row r="31" spans="1:20" x14ac:dyDescent="0.25">
      <c r="N31" t="e">
        <f t="shared" si="4"/>
        <v>#N/A</v>
      </c>
      <c r="O31" s="7" t="e">
        <f t="shared" si="0"/>
        <v>#N/A</v>
      </c>
      <c r="P31" s="7" t="e">
        <f t="shared" si="1"/>
        <v>#N/A</v>
      </c>
      <c r="Q31" s="7" t="e">
        <f t="shared" si="2"/>
        <v>#N/A</v>
      </c>
      <c r="R31" t="e">
        <f t="shared" si="3"/>
        <v>#N/A</v>
      </c>
      <c r="S31" t="e">
        <f t="shared" si="5"/>
        <v>#N/A</v>
      </c>
      <c r="T31" s="27" t="e">
        <f t="shared" si="6"/>
        <v>#N/A</v>
      </c>
    </row>
    <row r="32" spans="1:20" x14ac:dyDescent="0.25">
      <c r="N32" t="e">
        <f t="shared" si="4"/>
        <v>#N/A</v>
      </c>
      <c r="O32" s="7" t="e">
        <f t="shared" si="0"/>
        <v>#N/A</v>
      </c>
      <c r="P32" s="7" t="e">
        <f t="shared" si="1"/>
        <v>#N/A</v>
      </c>
      <c r="Q32" s="7" t="e">
        <f t="shared" si="2"/>
        <v>#N/A</v>
      </c>
      <c r="R32" t="e">
        <f t="shared" si="3"/>
        <v>#N/A</v>
      </c>
      <c r="S32" t="e">
        <f t="shared" si="5"/>
        <v>#N/A</v>
      </c>
      <c r="T32" s="27" t="e">
        <f t="shared" si="6"/>
        <v>#N/A</v>
      </c>
    </row>
    <row r="33" spans="14:20" x14ac:dyDescent="0.25">
      <c r="N33" t="e">
        <f t="shared" si="4"/>
        <v>#N/A</v>
      </c>
      <c r="O33" s="7" t="e">
        <f t="shared" si="0"/>
        <v>#N/A</v>
      </c>
      <c r="P33" s="7" t="e">
        <f t="shared" si="1"/>
        <v>#N/A</v>
      </c>
      <c r="Q33" s="7" t="e">
        <f t="shared" si="2"/>
        <v>#N/A</v>
      </c>
      <c r="R33" t="e">
        <f t="shared" si="3"/>
        <v>#N/A</v>
      </c>
      <c r="S33" t="e">
        <f t="shared" si="5"/>
        <v>#N/A</v>
      </c>
      <c r="T33" s="27" t="e">
        <f t="shared" si="6"/>
        <v>#N/A</v>
      </c>
    </row>
    <row r="34" spans="14:20" x14ac:dyDescent="0.25">
      <c r="N34" t="e">
        <f t="shared" si="4"/>
        <v>#N/A</v>
      </c>
      <c r="O34" s="7" t="e">
        <f t="shared" ref="O34:O65" si="7">IF(ISERROR(N34),NA(),$B$2*(1+$B$3*(1-$B$4))^N34)</f>
        <v>#N/A</v>
      </c>
      <c r="P34" s="7" t="e">
        <f t="shared" ref="P34:P65" si="8">IF(ISERROR(N34),NA(),IF($B$9="No",$B$2+(Q34-$B$2)*(1-$B$4),IF(N34&lt;=$B$12,$B$2+(Q34-$B$2)*(1-$B$4),Q34-(Q34-R34)*$B$17)))</f>
        <v>#N/A</v>
      </c>
      <c r="Q34" s="7" t="e">
        <f t="shared" ref="Q34:Q65" si="9">IF(ISERROR(N34),NA(),$B$2*(1+$B$3)^N34)</f>
        <v>#N/A</v>
      </c>
      <c r="R34" t="e">
        <f t="shared" ref="R34:R65" si="10">IF(ISERROR(N34),NA(),$B$2*(1+$B$15)^N34)</f>
        <v>#N/A</v>
      </c>
      <c r="S34" t="e">
        <f t="shared" si="5"/>
        <v>#N/A</v>
      </c>
      <c r="T34" s="27" t="e">
        <f t="shared" si="6"/>
        <v>#N/A</v>
      </c>
    </row>
    <row r="35" spans="14:20" x14ac:dyDescent="0.25">
      <c r="N35" t="e">
        <f t="shared" ref="N35:N66" si="11">IF(N34&lt;$B$6,N34+1,NA())</f>
        <v>#N/A</v>
      </c>
      <c r="O35" s="7" t="e">
        <f t="shared" si="7"/>
        <v>#N/A</v>
      </c>
      <c r="P35" s="7" t="e">
        <f t="shared" si="8"/>
        <v>#N/A</v>
      </c>
      <c r="Q35" s="7" t="e">
        <f t="shared" si="9"/>
        <v>#N/A</v>
      </c>
      <c r="R35" t="e">
        <f t="shared" si="10"/>
        <v>#N/A</v>
      </c>
      <c r="S35" t="e">
        <f t="shared" si="5"/>
        <v>#N/A</v>
      </c>
      <c r="T35" s="27" t="e">
        <f t="shared" si="6"/>
        <v>#N/A</v>
      </c>
    </row>
    <row r="36" spans="14:20" x14ac:dyDescent="0.25">
      <c r="N36" t="e">
        <f t="shared" si="11"/>
        <v>#N/A</v>
      </c>
      <c r="O36" s="7" t="e">
        <f t="shared" si="7"/>
        <v>#N/A</v>
      </c>
      <c r="P36" s="7" t="e">
        <f t="shared" si="8"/>
        <v>#N/A</v>
      </c>
      <c r="Q36" s="7" t="e">
        <f t="shared" si="9"/>
        <v>#N/A</v>
      </c>
      <c r="R36" t="e">
        <f t="shared" si="10"/>
        <v>#N/A</v>
      </c>
      <c r="S36" t="e">
        <f t="shared" si="5"/>
        <v>#N/A</v>
      </c>
      <c r="T36" s="27" t="e">
        <f t="shared" si="6"/>
        <v>#N/A</v>
      </c>
    </row>
    <row r="37" spans="14:20" x14ac:dyDescent="0.25">
      <c r="N37" t="e">
        <f t="shared" si="11"/>
        <v>#N/A</v>
      </c>
      <c r="O37" s="7" t="e">
        <f t="shared" si="7"/>
        <v>#N/A</v>
      </c>
      <c r="P37" s="7" t="e">
        <f t="shared" si="8"/>
        <v>#N/A</v>
      </c>
      <c r="Q37" s="7" t="e">
        <f t="shared" si="9"/>
        <v>#N/A</v>
      </c>
      <c r="R37" t="e">
        <f t="shared" si="10"/>
        <v>#N/A</v>
      </c>
      <c r="S37" t="e">
        <f t="shared" si="5"/>
        <v>#N/A</v>
      </c>
      <c r="T37" s="27" t="e">
        <f t="shared" si="6"/>
        <v>#N/A</v>
      </c>
    </row>
    <row r="38" spans="14:20" x14ac:dyDescent="0.25">
      <c r="N38" t="e">
        <f t="shared" si="11"/>
        <v>#N/A</v>
      </c>
      <c r="O38" s="7" t="e">
        <f t="shared" si="7"/>
        <v>#N/A</v>
      </c>
      <c r="P38" s="7" t="e">
        <f t="shared" si="8"/>
        <v>#N/A</v>
      </c>
      <c r="Q38" s="7" t="e">
        <f t="shared" si="9"/>
        <v>#N/A</v>
      </c>
      <c r="R38" t="e">
        <f t="shared" si="10"/>
        <v>#N/A</v>
      </c>
      <c r="S38" t="e">
        <f t="shared" si="5"/>
        <v>#N/A</v>
      </c>
      <c r="T38" s="27" t="e">
        <f t="shared" si="6"/>
        <v>#N/A</v>
      </c>
    </row>
    <row r="39" spans="14:20" x14ac:dyDescent="0.25">
      <c r="N39" t="e">
        <f t="shared" si="11"/>
        <v>#N/A</v>
      </c>
      <c r="O39" s="7" t="e">
        <f t="shared" si="7"/>
        <v>#N/A</v>
      </c>
      <c r="P39" s="7" t="e">
        <f t="shared" si="8"/>
        <v>#N/A</v>
      </c>
      <c r="Q39" s="7" t="e">
        <f t="shared" si="9"/>
        <v>#N/A</v>
      </c>
      <c r="R39" t="e">
        <f t="shared" si="10"/>
        <v>#N/A</v>
      </c>
      <c r="S39" t="e">
        <f t="shared" si="5"/>
        <v>#N/A</v>
      </c>
      <c r="T39" s="27" t="e">
        <f t="shared" si="6"/>
        <v>#N/A</v>
      </c>
    </row>
    <row r="40" spans="14:20" x14ac:dyDescent="0.25">
      <c r="N40" t="e">
        <f t="shared" si="11"/>
        <v>#N/A</v>
      </c>
      <c r="O40" s="7" t="e">
        <f t="shared" si="7"/>
        <v>#N/A</v>
      </c>
      <c r="P40" s="7" t="e">
        <f t="shared" si="8"/>
        <v>#N/A</v>
      </c>
      <c r="Q40" s="7" t="e">
        <f t="shared" si="9"/>
        <v>#N/A</v>
      </c>
      <c r="R40" t="e">
        <f t="shared" si="10"/>
        <v>#N/A</v>
      </c>
      <c r="S40" t="e">
        <f t="shared" si="5"/>
        <v>#N/A</v>
      </c>
      <c r="T40" s="27" t="e">
        <f t="shared" si="6"/>
        <v>#N/A</v>
      </c>
    </row>
    <row r="41" spans="14:20" x14ac:dyDescent="0.25">
      <c r="N41" t="e">
        <f t="shared" si="11"/>
        <v>#N/A</v>
      </c>
      <c r="O41" s="7" t="e">
        <f t="shared" si="7"/>
        <v>#N/A</v>
      </c>
      <c r="P41" s="7" t="e">
        <f t="shared" si="8"/>
        <v>#N/A</v>
      </c>
      <c r="Q41" s="7" t="e">
        <f t="shared" si="9"/>
        <v>#N/A</v>
      </c>
      <c r="R41" t="e">
        <f t="shared" si="10"/>
        <v>#N/A</v>
      </c>
      <c r="S41" t="e">
        <f t="shared" si="5"/>
        <v>#N/A</v>
      </c>
      <c r="T41" s="27" t="e">
        <f t="shared" si="6"/>
        <v>#N/A</v>
      </c>
    </row>
    <row r="42" spans="14:20" x14ac:dyDescent="0.25">
      <c r="N42" t="e">
        <f t="shared" si="11"/>
        <v>#N/A</v>
      </c>
      <c r="O42" s="7" t="e">
        <f t="shared" si="7"/>
        <v>#N/A</v>
      </c>
      <c r="P42" s="7" t="e">
        <f t="shared" si="8"/>
        <v>#N/A</v>
      </c>
      <c r="Q42" s="7" t="e">
        <f t="shared" si="9"/>
        <v>#N/A</v>
      </c>
      <c r="R42" t="e">
        <f t="shared" si="10"/>
        <v>#N/A</v>
      </c>
      <c r="S42" t="e">
        <f t="shared" si="5"/>
        <v>#N/A</v>
      </c>
      <c r="T42" s="27" t="e">
        <f t="shared" si="6"/>
        <v>#N/A</v>
      </c>
    </row>
    <row r="43" spans="14:20" x14ac:dyDescent="0.25">
      <c r="N43" t="e">
        <f t="shared" si="11"/>
        <v>#N/A</v>
      </c>
      <c r="O43" s="7" t="e">
        <f t="shared" si="7"/>
        <v>#N/A</v>
      </c>
      <c r="P43" s="7" t="e">
        <f t="shared" si="8"/>
        <v>#N/A</v>
      </c>
      <c r="Q43" s="7" t="e">
        <f t="shared" si="9"/>
        <v>#N/A</v>
      </c>
      <c r="R43" t="e">
        <f t="shared" si="10"/>
        <v>#N/A</v>
      </c>
      <c r="S43" t="e">
        <f t="shared" si="5"/>
        <v>#N/A</v>
      </c>
      <c r="T43" s="27" t="e">
        <f t="shared" si="6"/>
        <v>#N/A</v>
      </c>
    </row>
    <row r="44" spans="14:20" x14ac:dyDescent="0.25">
      <c r="N44" t="e">
        <f t="shared" si="11"/>
        <v>#N/A</v>
      </c>
      <c r="O44" s="7" t="e">
        <f t="shared" si="7"/>
        <v>#N/A</v>
      </c>
      <c r="P44" s="7" t="e">
        <f t="shared" si="8"/>
        <v>#N/A</v>
      </c>
      <c r="Q44" s="7" t="e">
        <f t="shared" si="9"/>
        <v>#N/A</v>
      </c>
      <c r="R44" t="e">
        <f t="shared" si="10"/>
        <v>#N/A</v>
      </c>
      <c r="S44" t="e">
        <f t="shared" si="5"/>
        <v>#N/A</v>
      </c>
      <c r="T44" s="27" t="e">
        <f t="shared" si="6"/>
        <v>#N/A</v>
      </c>
    </row>
    <row r="45" spans="14:20" x14ac:dyDescent="0.25">
      <c r="N45" t="e">
        <f t="shared" si="11"/>
        <v>#N/A</v>
      </c>
      <c r="O45" s="7" t="e">
        <f t="shared" si="7"/>
        <v>#N/A</v>
      </c>
      <c r="P45" s="7" t="e">
        <f t="shared" si="8"/>
        <v>#N/A</v>
      </c>
      <c r="Q45" s="7" t="e">
        <f t="shared" si="9"/>
        <v>#N/A</v>
      </c>
      <c r="R45" t="e">
        <f t="shared" si="10"/>
        <v>#N/A</v>
      </c>
      <c r="S45" t="e">
        <f t="shared" si="5"/>
        <v>#N/A</v>
      </c>
      <c r="T45" s="27" t="e">
        <f t="shared" si="6"/>
        <v>#N/A</v>
      </c>
    </row>
    <row r="46" spans="14:20" x14ac:dyDescent="0.25">
      <c r="N46" t="e">
        <f t="shared" si="11"/>
        <v>#N/A</v>
      </c>
      <c r="O46" s="7" t="e">
        <f t="shared" si="7"/>
        <v>#N/A</v>
      </c>
      <c r="P46" s="7" t="e">
        <f t="shared" si="8"/>
        <v>#N/A</v>
      </c>
      <c r="Q46" s="7" t="e">
        <f t="shared" si="9"/>
        <v>#N/A</v>
      </c>
      <c r="R46" t="e">
        <f t="shared" si="10"/>
        <v>#N/A</v>
      </c>
      <c r="S46" t="e">
        <f t="shared" si="5"/>
        <v>#N/A</v>
      </c>
      <c r="T46" s="27" t="e">
        <f t="shared" si="6"/>
        <v>#N/A</v>
      </c>
    </row>
    <row r="47" spans="14:20" x14ac:dyDescent="0.25">
      <c r="N47" t="e">
        <f t="shared" si="11"/>
        <v>#N/A</v>
      </c>
      <c r="O47" s="7" t="e">
        <f t="shared" si="7"/>
        <v>#N/A</v>
      </c>
      <c r="P47" s="7" t="e">
        <f t="shared" si="8"/>
        <v>#N/A</v>
      </c>
      <c r="Q47" s="7" t="e">
        <f t="shared" si="9"/>
        <v>#N/A</v>
      </c>
      <c r="R47" t="e">
        <f t="shared" si="10"/>
        <v>#N/A</v>
      </c>
      <c r="S47" t="e">
        <f t="shared" si="5"/>
        <v>#N/A</v>
      </c>
      <c r="T47" s="27" t="e">
        <f t="shared" si="6"/>
        <v>#N/A</v>
      </c>
    </row>
    <row r="48" spans="14:20" x14ac:dyDescent="0.25">
      <c r="N48" t="e">
        <f t="shared" si="11"/>
        <v>#N/A</v>
      </c>
      <c r="O48" s="7" t="e">
        <f t="shared" si="7"/>
        <v>#N/A</v>
      </c>
      <c r="P48" s="7" t="e">
        <f t="shared" si="8"/>
        <v>#N/A</v>
      </c>
      <c r="Q48" s="7" t="e">
        <f t="shared" si="9"/>
        <v>#N/A</v>
      </c>
      <c r="R48" t="e">
        <f t="shared" si="10"/>
        <v>#N/A</v>
      </c>
      <c r="S48" t="e">
        <f t="shared" si="5"/>
        <v>#N/A</v>
      </c>
      <c r="T48" s="27" t="e">
        <f t="shared" si="6"/>
        <v>#N/A</v>
      </c>
    </row>
    <row r="49" spans="14:20" x14ac:dyDescent="0.25">
      <c r="N49" t="e">
        <f t="shared" si="11"/>
        <v>#N/A</v>
      </c>
      <c r="O49" s="7" t="e">
        <f t="shared" si="7"/>
        <v>#N/A</v>
      </c>
      <c r="P49" s="7" t="e">
        <f t="shared" si="8"/>
        <v>#N/A</v>
      </c>
      <c r="Q49" s="7" t="e">
        <f t="shared" si="9"/>
        <v>#N/A</v>
      </c>
      <c r="R49" t="e">
        <f t="shared" si="10"/>
        <v>#N/A</v>
      </c>
      <c r="S49" t="e">
        <f t="shared" si="5"/>
        <v>#N/A</v>
      </c>
      <c r="T49" s="27" t="e">
        <f t="shared" si="6"/>
        <v>#N/A</v>
      </c>
    </row>
    <row r="50" spans="14:20" x14ac:dyDescent="0.25">
      <c r="N50" t="e">
        <f t="shared" si="11"/>
        <v>#N/A</v>
      </c>
      <c r="O50" s="7" t="e">
        <f t="shared" si="7"/>
        <v>#N/A</v>
      </c>
      <c r="P50" s="7" t="e">
        <f t="shared" si="8"/>
        <v>#N/A</v>
      </c>
      <c r="Q50" s="7" t="e">
        <f t="shared" si="9"/>
        <v>#N/A</v>
      </c>
      <c r="R50" t="e">
        <f t="shared" si="10"/>
        <v>#N/A</v>
      </c>
      <c r="S50" t="e">
        <f t="shared" si="5"/>
        <v>#N/A</v>
      </c>
      <c r="T50" s="27" t="e">
        <f t="shared" si="6"/>
        <v>#N/A</v>
      </c>
    </row>
    <row r="51" spans="14:20" x14ac:dyDescent="0.25">
      <c r="N51" t="e">
        <f t="shared" si="11"/>
        <v>#N/A</v>
      </c>
      <c r="O51" s="7" t="e">
        <f t="shared" si="7"/>
        <v>#N/A</v>
      </c>
      <c r="P51" s="7" t="e">
        <f t="shared" si="8"/>
        <v>#N/A</v>
      </c>
      <c r="Q51" s="7" t="e">
        <f t="shared" si="9"/>
        <v>#N/A</v>
      </c>
      <c r="R51" t="e">
        <f t="shared" si="10"/>
        <v>#N/A</v>
      </c>
      <c r="S51" t="e">
        <f t="shared" si="5"/>
        <v>#N/A</v>
      </c>
      <c r="T51" s="27" t="e">
        <f t="shared" si="6"/>
        <v>#N/A</v>
      </c>
    </row>
    <row r="52" spans="14:20" x14ac:dyDescent="0.25">
      <c r="N52" t="e">
        <f t="shared" si="11"/>
        <v>#N/A</v>
      </c>
      <c r="O52" s="7" t="e">
        <f t="shared" si="7"/>
        <v>#N/A</v>
      </c>
      <c r="P52" s="7" t="e">
        <f t="shared" si="8"/>
        <v>#N/A</v>
      </c>
      <c r="Q52" s="7" t="e">
        <f t="shared" si="9"/>
        <v>#N/A</v>
      </c>
      <c r="R52" t="e">
        <f t="shared" si="10"/>
        <v>#N/A</v>
      </c>
      <c r="S52" t="e">
        <f t="shared" si="5"/>
        <v>#N/A</v>
      </c>
      <c r="T52" s="27" t="e">
        <f t="shared" si="6"/>
        <v>#N/A</v>
      </c>
    </row>
    <row r="53" spans="14:20" x14ac:dyDescent="0.25">
      <c r="N53" t="e">
        <f t="shared" si="11"/>
        <v>#N/A</v>
      </c>
      <c r="O53" s="7" t="e">
        <f t="shared" si="7"/>
        <v>#N/A</v>
      </c>
      <c r="P53" s="7" t="e">
        <f t="shared" si="8"/>
        <v>#N/A</v>
      </c>
      <c r="Q53" s="7" t="e">
        <f t="shared" si="9"/>
        <v>#N/A</v>
      </c>
      <c r="R53" t="e">
        <f t="shared" si="10"/>
        <v>#N/A</v>
      </c>
      <c r="S53" t="e">
        <f t="shared" si="5"/>
        <v>#N/A</v>
      </c>
      <c r="T53" s="27" t="e">
        <f t="shared" si="6"/>
        <v>#N/A</v>
      </c>
    </row>
    <row r="54" spans="14:20" x14ac:dyDescent="0.25">
      <c r="N54" t="e">
        <f t="shared" si="11"/>
        <v>#N/A</v>
      </c>
      <c r="O54" s="7" t="e">
        <f t="shared" si="7"/>
        <v>#N/A</v>
      </c>
      <c r="P54" s="7" t="e">
        <f t="shared" si="8"/>
        <v>#N/A</v>
      </c>
      <c r="Q54" s="7" t="e">
        <f t="shared" si="9"/>
        <v>#N/A</v>
      </c>
      <c r="R54" t="e">
        <f t="shared" si="10"/>
        <v>#N/A</v>
      </c>
      <c r="S54" t="e">
        <f t="shared" si="5"/>
        <v>#N/A</v>
      </c>
      <c r="T54" s="27" t="e">
        <f t="shared" si="6"/>
        <v>#N/A</v>
      </c>
    </row>
    <row r="55" spans="14:20" x14ac:dyDescent="0.25">
      <c r="N55" t="e">
        <f t="shared" si="11"/>
        <v>#N/A</v>
      </c>
      <c r="O55" s="7" t="e">
        <f t="shared" si="7"/>
        <v>#N/A</v>
      </c>
      <c r="P55" s="7" t="e">
        <f t="shared" si="8"/>
        <v>#N/A</v>
      </c>
      <c r="Q55" s="7" t="e">
        <f t="shared" si="9"/>
        <v>#N/A</v>
      </c>
      <c r="R55" t="e">
        <f t="shared" si="10"/>
        <v>#N/A</v>
      </c>
      <c r="S55" t="e">
        <f t="shared" si="5"/>
        <v>#N/A</v>
      </c>
      <c r="T55" s="27" t="e">
        <f t="shared" si="6"/>
        <v>#N/A</v>
      </c>
    </row>
    <row r="56" spans="14:20" x14ac:dyDescent="0.25">
      <c r="N56" t="e">
        <f t="shared" si="11"/>
        <v>#N/A</v>
      </c>
      <c r="O56" s="7" t="e">
        <f t="shared" si="7"/>
        <v>#N/A</v>
      </c>
      <c r="P56" s="7" t="e">
        <f t="shared" si="8"/>
        <v>#N/A</v>
      </c>
      <c r="Q56" s="7" t="e">
        <f t="shared" si="9"/>
        <v>#N/A</v>
      </c>
      <c r="R56" t="e">
        <f t="shared" si="10"/>
        <v>#N/A</v>
      </c>
      <c r="S56" t="e">
        <f t="shared" si="5"/>
        <v>#N/A</v>
      </c>
      <c r="T56" s="27" t="e">
        <f t="shared" si="6"/>
        <v>#N/A</v>
      </c>
    </row>
    <row r="57" spans="14:20" x14ac:dyDescent="0.25">
      <c r="N57" t="e">
        <f t="shared" si="11"/>
        <v>#N/A</v>
      </c>
      <c r="O57" s="7" t="e">
        <f t="shared" si="7"/>
        <v>#N/A</v>
      </c>
      <c r="P57" s="7" t="e">
        <f t="shared" si="8"/>
        <v>#N/A</v>
      </c>
      <c r="Q57" s="7" t="e">
        <f t="shared" si="9"/>
        <v>#N/A</v>
      </c>
      <c r="R57" t="e">
        <f t="shared" si="10"/>
        <v>#N/A</v>
      </c>
      <c r="S57" t="e">
        <f t="shared" si="5"/>
        <v>#N/A</v>
      </c>
      <c r="T57" s="27" t="e">
        <f t="shared" si="6"/>
        <v>#N/A</v>
      </c>
    </row>
    <row r="58" spans="14:20" x14ac:dyDescent="0.25">
      <c r="N58" t="e">
        <f t="shared" si="11"/>
        <v>#N/A</v>
      </c>
      <c r="O58" s="7" t="e">
        <f t="shared" si="7"/>
        <v>#N/A</v>
      </c>
      <c r="P58" s="7" t="e">
        <f t="shared" si="8"/>
        <v>#N/A</v>
      </c>
      <c r="Q58" s="7" t="e">
        <f t="shared" si="9"/>
        <v>#N/A</v>
      </c>
      <c r="R58" t="e">
        <f t="shared" si="10"/>
        <v>#N/A</v>
      </c>
      <c r="S58" t="e">
        <f t="shared" si="5"/>
        <v>#N/A</v>
      </c>
      <c r="T58" s="27" t="e">
        <f t="shared" si="6"/>
        <v>#N/A</v>
      </c>
    </row>
    <row r="59" spans="14:20" x14ac:dyDescent="0.25">
      <c r="N59" t="e">
        <f t="shared" si="11"/>
        <v>#N/A</v>
      </c>
      <c r="O59" s="7" t="e">
        <f t="shared" si="7"/>
        <v>#N/A</v>
      </c>
      <c r="P59" s="7" t="e">
        <f t="shared" si="8"/>
        <v>#N/A</v>
      </c>
      <c r="Q59" s="7" t="e">
        <f t="shared" si="9"/>
        <v>#N/A</v>
      </c>
      <c r="R59" t="e">
        <f t="shared" si="10"/>
        <v>#N/A</v>
      </c>
      <c r="S59" t="e">
        <f t="shared" si="5"/>
        <v>#N/A</v>
      </c>
      <c r="T59" s="27" t="e">
        <f t="shared" si="6"/>
        <v>#N/A</v>
      </c>
    </row>
    <row r="60" spans="14:20" x14ac:dyDescent="0.25">
      <c r="N60" t="e">
        <f t="shared" si="11"/>
        <v>#N/A</v>
      </c>
      <c r="O60" s="7" t="e">
        <f t="shared" si="7"/>
        <v>#N/A</v>
      </c>
      <c r="P60" s="7" t="e">
        <f t="shared" si="8"/>
        <v>#N/A</v>
      </c>
      <c r="Q60" s="7" t="e">
        <f t="shared" si="9"/>
        <v>#N/A</v>
      </c>
      <c r="R60" t="e">
        <f t="shared" si="10"/>
        <v>#N/A</v>
      </c>
      <c r="S60" t="e">
        <f t="shared" si="5"/>
        <v>#N/A</v>
      </c>
      <c r="T60" s="27" t="e">
        <f t="shared" si="6"/>
        <v>#N/A</v>
      </c>
    </row>
    <row r="61" spans="14:20" x14ac:dyDescent="0.25">
      <c r="N61" t="e">
        <f t="shared" si="11"/>
        <v>#N/A</v>
      </c>
      <c r="O61" s="7" t="e">
        <f t="shared" si="7"/>
        <v>#N/A</v>
      </c>
      <c r="P61" s="7" t="e">
        <f t="shared" si="8"/>
        <v>#N/A</v>
      </c>
      <c r="Q61" s="7" t="e">
        <f t="shared" si="9"/>
        <v>#N/A</v>
      </c>
      <c r="R61" t="e">
        <f t="shared" si="10"/>
        <v>#N/A</v>
      </c>
      <c r="S61" t="e">
        <f t="shared" si="5"/>
        <v>#N/A</v>
      </c>
      <c r="T61" s="27" t="e">
        <f t="shared" si="6"/>
        <v>#N/A</v>
      </c>
    </row>
    <row r="62" spans="14:20" x14ac:dyDescent="0.25">
      <c r="N62" t="e">
        <f t="shared" si="11"/>
        <v>#N/A</v>
      </c>
      <c r="O62" s="7" t="e">
        <f t="shared" si="7"/>
        <v>#N/A</v>
      </c>
      <c r="P62" s="7" t="e">
        <f t="shared" si="8"/>
        <v>#N/A</v>
      </c>
      <c r="Q62" s="7" t="e">
        <f t="shared" si="9"/>
        <v>#N/A</v>
      </c>
      <c r="R62" t="e">
        <f t="shared" si="10"/>
        <v>#N/A</v>
      </c>
      <c r="S62" t="e">
        <f t="shared" si="5"/>
        <v>#N/A</v>
      </c>
      <c r="T62" s="27" t="e">
        <f t="shared" si="6"/>
        <v>#N/A</v>
      </c>
    </row>
    <row r="63" spans="14:20" x14ac:dyDescent="0.25">
      <c r="N63" t="e">
        <f t="shared" si="11"/>
        <v>#N/A</v>
      </c>
      <c r="O63" s="7" t="e">
        <f t="shared" si="7"/>
        <v>#N/A</v>
      </c>
      <c r="P63" s="7" t="e">
        <f t="shared" si="8"/>
        <v>#N/A</v>
      </c>
      <c r="Q63" s="7" t="e">
        <f t="shared" si="9"/>
        <v>#N/A</v>
      </c>
      <c r="R63" t="e">
        <f t="shared" si="10"/>
        <v>#N/A</v>
      </c>
      <c r="S63" t="e">
        <f t="shared" si="5"/>
        <v>#N/A</v>
      </c>
      <c r="T63" s="27" t="e">
        <f t="shared" si="6"/>
        <v>#N/A</v>
      </c>
    </row>
    <row r="64" spans="14:20" x14ac:dyDescent="0.25">
      <c r="N64" t="e">
        <f t="shared" si="11"/>
        <v>#N/A</v>
      </c>
      <c r="O64" s="7" t="e">
        <f t="shared" si="7"/>
        <v>#N/A</v>
      </c>
      <c r="P64" s="7" t="e">
        <f t="shared" si="8"/>
        <v>#N/A</v>
      </c>
      <c r="Q64" s="7" t="e">
        <f t="shared" si="9"/>
        <v>#N/A</v>
      </c>
      <c r="R64" t="e">
        <f t="shared" si="10"/>
        <v>#N/A</v>
      </c>
      <c r="S64" t="e">
        <f t="shared" si="5"/>
        <v>#N/A</v>
      </c>
      <c r="T64" s="27" t="e">
        <f t="shared" si="6"/>
        <v>#N/A</v>
      </c>
    </row>
    <row r="65" spans="14:20" x14ac:dyDescent="0.25">
      <c r="N65" t="e">
        <f t="shared" si="11"/>
        <v>#N/A</v>
      </c>
      <c r="O65" s="7" t="e">
        <f t="shared" si="7"/>
        <v>#N/A</v>
      </c>
      <c r="P65" s="7" t="e">
        <f t="shared" si="8"/>
        <v>#N/A</v>
      </c>
      <c r="Q65" s="7" t="e">
        <f t="shared" si="9"/>
        <v>#N/A</v>
      </c>
      <c r="R65" t="e">
        <f t="shared" si="10"/>
        <v>#N/A</v>
      </c>
      <c r="S65" t="e">
        <f t="shared" si="5"/>
        <v>#N/A</v>
      </c>
      <c r="T65" s="27" t="e">
        <f t="shared" si="6"/>
        <v>#N/A</v>
      </c>
    </row>
    <row r="66" spans="14:20" x14ac:dyDescent="0.25">
      <c r="N66" t="e">
        <f t="shared" si="11"/>
        <v>#N/A</v>
      </c>
      <c r="O66" s="7" t="e">
        <f t="shared" ref="O66:O97" si="12">IF(ISERROR(N66),NA(),$B$2*(1+$B$3*(1-$B$4))^N66)</f>
        <v>#N/A</v>
      </c>
      <c r="P66" s="7" t="e">
        <f t="shared" ref="P66:P97" si="13">IF(ISERROR(N66),NA(),IF($B$9="No",$B$2+(Q66-$B$2)*(1-$B$4),IF(N66&lt;=$B$12,$B$2+(Q66-$B$2)*(1-$B$4),Q66-(Q66-R66)*$B$17)))</f>
        <v>#N/A</v>
      </c>
      <c r="Q66" s="7" t="e">
        <f t="shared" ref="Q66:Q73" si="14">IF(ISERROR(N66),NA(),$B$2*(1+$B$3)^N66)</f>
        <v>#N/A</v>
      </c>
      <c r="R66" t="e">
        <f t="shared" ref="R66:R73" si="15">IF(ISERROR(N66),NA(),$B$2*(1+$B$15)^N66)</f>
        <v>#N/A</v>
      </c>
      <c r="S66" t="e">
        <f t="shared" si="5"/>
        <v>#N/A</v>
      </c>
      <c r="T66" s="27" t="e">
        <f t="shared" si="6"/>
        <v>#N/A</v>
      </c>
    </row>
    <row r="67" spans="14:20" x14ac:dyDescent="0.25">
      <c r="N67" t="e">
        <f t="shared" ref="N67:N73" si="16">IF(N66&lt;$B$6,N66+1,NA())</f>
        <v>#N/A</v>
      </c>
      <c r="O67" s="7" t="e">
        <f t="shared" si="12"/>
        <v>#N/A</v>
      </c>
      <c r="P67" s="7" t="e">
        <f t="shared" si="13"/>
        <v>#N/A</v>
      </c>
      <c r="Q67" s="7" t="e">
        <f t="shared" si="14"/>
        <v>#N/A</v>
      </c>
      <c r="R67" t="e">
        <f t="shared" si="15"/>
        <v>#N/A</v>
      </c>
      <c r="S67" t="e">
        <f t="shared" ref="S67:S73" si="17">IF(ISERROR(N67),NA(),Q67-R67)</f>
        <v>#N/A</v>
      </c>
      <c r="T67" s="27" t="e">
        <f t="shared" ref="T67:T73" si="18">IF(ISERROR(N67),NA(),(P67-O67)/O67)</f>
        <v>#N/A</v>
      </c>
    </row>
    <row r="68" spans="14:20" x14ac:dyDescent="0.25">
      <c r="N68" t="e">
        <f t="shared" si="16"/>
        <v>#N/A</v>
      </c>
      <c r="O68" s="7" t="e">
        <f t="shared" si="12"/>
        <v>#N/A</v>
      </c>
      <c r="P68" s="7" t="e">
        <f t="shared" si="13"/>
        <v>#N/A</v>
      </c>
      <c r="Q68" s="7" t="e">
        <f t="shared" si="14"/>
        <v>#N/A</v>
      </c>
      <c r="R68" t="e">
        <f t="shared" si="15"/>
        <v>#N/A</v>
      </c>
      <c r="S68" t="e">
        <f t="shared" si="17"/>
        <v>#N/A</v>
      </c>
      <c r="T68" s="27" t="e">
        <f t="shared" si="18"/>
        <v>#N/A</v>
      </c>
    </row>
    <row r="69" spans="14:20" x14ac:dyDescent="0.25">
      <c r="N69" t="e">
        <f t="shared" si="16"/>
        <v>#N/A</v>
      </c>
      <c r="O69" s="7" t="e">
        <f t="shared" si="12"/>
        <v>#N/A</v>
      </c>
      <c r="P69" s="7" t="e">
        <f t="shared" si="13"/>
        <v>#N/A</v>
      </c>
      <c r="Q69" s="7" t="e">
        <f t="shared" si="14"/>
        <v>#N/A</v>
      </c>
      <c r="R69" t="e">
        <f t="shared" si="15"/>
        <v>#N/A</v>
      </c>
      <c r="S69" t="e">
        <f t="shared" si="17"/>
        <v>#N/A</v>
      </c>
      <c r="T69" s="27" t="e">
        <f t="shared" si="18"/>
        <v>#N/A</v>
      </c>
    </row>
    <row r="70" spans="14:20" x14ac:dyDescent="0.25">
      <c r="N70" t="e">
        <f t="shared" si="16"/>
        <v>#N/A</v>
      </c>
      <c r="O70" s="7" t="e">
        <f t="shared" si="12"/>
        <v>#N/A</v>
      </c>
      <c r="P70" s="7" t="e">
        <f t="shared" si="13"/>
        <v>#N/A</v>
      </c>
      <c r="Q70" s="7" t="e">
        <f t="shared" si="14"/>
        <v>#N/A</v>
      </c>
      <c r="R70" t="e">
        <f t="shared" si="15"/>
        <v>#N/A</v>
      </c>
      <c r="S70" t="e">
        <f t="shared" si="17"/>
        <v>#N/A</v>
      </c>
      <c r="T70" s="27" t="e">
        <f t="shared" si="18"/>
        <v>#N/A</v>
      </c>
    </row>
    <row r="71" spans="14:20" x14ac:dyDescent="0.25">
      <c r="N71" t="e">
        <f t="shared" si="16"/>
        <v>#N/A</v>
      </c>
      <c r="O71" s="7" t="e">
        <f t="shared" si="12"/>
        <v>#N/A</v>
      </c>
      <c r="P71" s="7" t="e">
        <f t="shared" si="13"/>
        <v>#N/A</v>
      </c>
      <c r="Q71" s="7" t="e">
        <f t="shared" si="14"/>
        <v>#N/A</v>
      </c>
      <c r="R71" t="e">
        <f t="shared" si="15"/>
        <v>#N/A</v>
      </c>
      <c r="S71" t="e">
        <f t="shared" si="17"/>
        <v>#N/A</v>
      </c>
      <c r="T71" s="27" t="e">
        <f t="shared" si="18"/>
        <v>#N/A</v>
      </c>
    </row>
    <row r="72" spans="14:20" x14ac:dyDescent="0.25">
      <c r="N72" t="e">
        <f t="shared" si="16"/>
        <v>#N/A</v>
      </c>
      <c r="O72" s="7" t="e">
        <f t="shared" si="12"/>
        <v>#N/A</v>
      </c>
      <c r="P72" s="7" t="e">
        <f t="shared" si="13"/>
        <v>#N/A</v>
      </c>
      <c r="Q72" s="7" t="e">
        <f t="shared" si="14"/>
        <v>#N/A</v>
      </c>
      <c r="R72" t="e">
        <f t="shared" si="15"/>
        <v>#N/A</v>
      </c>
      <c r="S72" t="e">
        <f t="shared" si="17"/>
        <v>#N/A</v>
      </c>
      <c r="T72" s="27" t="e">
        <f t="shared" si="18"/>
        <v>#N/A</v>
      </c>
    </row>
    <row r="73" spans="14:20" x14ac:dyDescent="0.25">
      <c r="N73" t="e">
        <f t="shared" si="16"/>
        <v>#N/A</v>
      </c>
      <c r="O73" s="7" t="e">
        <f t="shared" si="12"/>
        <v>#N/A</v>
      </c>
      <c r="P73" s="7" t="e">
        <f t="shared" si="13"/>
        <v>#N/A</v>
      </c>
      <c r="Q73" s="7" t="e">
        <f t="shared" si="14"/>
        <v>#N/A</v>
      </c>
      <c r="R73" t="e">
        <f t="shared" si="15"/>
        <v>#N/A</v>
      </c>
      <c r="S73" t="e">
        <f t="shared" si="17"/>
        <v>#N/A</v>
      </c>
      <c r="T73" s="27" t="e">
        <f t="shared" si="18"/>
        <v>#N/A</v>
      </c>
    </row>
  </sheetData>
  <dataValidations disablePrompts="1" count="2">
    <dataValidation type="list" allowBlank="1" showInputMessage="1" showErrorMessage="1" sqref="B4 B17">
      <formula1>$AC$1:$AC$4</formula1>
    </dataValidation>
    <dataValidation type="list" allowBlank="1" showInputMessage="1" showErrorMessage="1" sqref="B9">
      <formula1>$AB$1:$AB$2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2015-10-01T16:39:32Z</dcterms:created>
  <dcterms:modified xsi:type="dcterms:W3CDTF">2015-10-02T06:15:19Z</dcterms:modified>
</cp:coreProperties>
</file>