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6080" windowHeight="4836" activeTab="0"/>
  </bookViews>
  <sheets>
    <sheet name="Sheet1" sheetId="1" r:id="rId1"/>
    <sheet name="Sheet2" sheetId="2" r:id="rId2"/>
    <sheet name="Sheet3" sheetId="3" r:id="rId3"/>
  </sheets>
  <definedNames>
    <definedName name="age">'Sheet1'!$B$3</definedName>
    <definedName name="corpus">'Sheet1'!$B$14</definedName>
    <definedName name="inc">'Sheet1'!$B$7</definedName>
    <definedName name="inf">'Sheet1'!$B$5</definedName>
    <definedName name="k">'Sheet1'!$B$2</definedName>
    <definedName name="max">'Sheet1'!$J$1</definedName>
    <definedName name="n">'Sheet1'!$B$1</definedName>
    <definedName name="ret">'Sheet1'!$B$6</definedName>
    <definedName name="retint">'Sheet1'!$B$14</definedName>
    <definedName name="returnret">'Sheet1'!$B$12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<sst xmlns="http://schemas.openxmlformats.org/spreadsheetml/2006/main" count="23" uniqueCount="22">
  <si>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</si>
  <si>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Years to retirement</t>
  </si>
  <si>
    <t>Age</t>
  </si>
  <si>
    <t>Current Age</t>
  </si>
  <si>
    <t>Current annual expenses</t>
  </si>
  <si>
    <t>Inflation</t>
  </si>
  <si>
    <t>Total initial monthly investment required</t>
  </si>
  <si>
    <t>Net rate of return (post-tax) of the entire portfolio</t>
  </si>
  <si>
    <t>Coprus Required (if nest egg is not invested)*</t>
  </si>
  <si>
    <t>Return expected if you invest the coprus</t>
  </si>
  <si>
    <t>Corpus Required</t>
  </si>
  <si>
    <t>Annual increase in monthly investment</t>
  </si>
  <si>
    <t>Total initial monthly investment required*</t>
  </si>
  <si>
    <t>Year-end</t>
  </si>
  <si>
    <t>Corpus value</t>
  </si>
  <si>
    <t>investment reqd</t>
  </si>
  <si>
    <t>Initial monthly</t>
  </si>
  <si>
    <t xml:space="preserve">Annual </t>
  </si>
  <si>
    <t>expenses</t>
  </si>
  <si>
    <t>Goal</t>
  </si>
  <si>
    <t>Target</t>
  </si>
  <si>
    <t xml:space="preserve">years in retirement 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</si>
</sst>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0.0%"/>
    <numFmt numFmtId="173" formatCode="_ * #,##0.0_ ;_ * \-#,##0.0_ ;_ * &quot;-&quot;??_ ;_ @_ "/>
    <numFmt numFmtId="174" formatCode="_ * #,##0_ ;_ * \-#,##0_ ;_ * &quot;-&quot;??_ ;_ @_ "/>
    <numFmt numFmtId="175" formatCode="0.0"/>
    <numFmt numFmtId="176" formatCode="_ * #,##0.000_ ;_ * \-#,##0.000_ ;_ * &quot;-&quot;??_ ;_ @_ "/>
    <numFmt numFmtId="177" formatCode="[$-4009]d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4" fontId="0" fillId="35" borderId="0" xfId="0" applyNumberFormat="1" applyFill="1" applyAlignment="1">
      <alignment/>
    </xf>
    <xf numFmtId="0" fontId="33" fillId="36" borderId="10" xfId="0" applyFont="1" applyFill="1" applyBorder="1" applyAlignment="1">
      <alignment horizontal="center"/>
    </xf>
    <xf numFmtId="9" fontId="33" fillId="36" borderId="10" xfId="0" applyNumberFormat="1" applyFont="1" applyFill="1" applyBorder="1" applyAlignment="1">
      <alignment horizontal="center"/>
    </xf>
    <xf numFmtId="43" fontId="0" fillId="35" borderId="0" xfId="0" applyNumberFormat="1" applyFill="1" applyAlignment="1">
      <alignment/>
    </xf>
    <xf numFmtId="43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74" fontId="0" fillId="33" borderId="10" xfId="42" applyNumberFormat="1" applyFon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74" fontId="0" fillId="37" borderId="10" xfId="0" applyNumberFormat="1" applyFill="1" applyBorder="1" applyAlignment="1">
      <alignment/>
    </xf>
    <xf numFmtId="0" fontId="0" fillId="37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44.140625" style="0" customWidth="1"/>
    <col min="2" max="2" width="14.7109375" style="0" bestFit="1" customWidth="1"/>
    <col min="3" max="3" width="1.28515625" style="0" customWidth="1"/>
    <col min="4" max="4" width="4.00390625" style="0" hidden="1" customWidth="1"/>
    <col min="5" max="5" width="5.00390625" style="0" bestFit="1" customWidth="1"/>
    <col min="6" max="6" width="5.140625" style="0" bestFit="1" customWidth="1"/>
    <col min="7" max="8" width="10.28125" style="0" bestFit="1" customWidth="1"/>
    <col min="9" max="9" width="14.28125" style="0" bestFit="1" customWidth="1"/>
    <col min="10" max="10" width="11.8515625" style="0" bestFit="1" customWidth="1"/>
    <col min="11" max="11" width="17.28125" style="0" bestFit="1" customWidth="1"/>
  </cols>
  <sheetData>
    <row r="1" spans="1:15" ht="14.25">
      <c r="A1" s="1" t="s">
        <v>1</v>
      </c>
      <c r="B1" s="8">
        <v>5</v>
      </c>
      <c r="C1" s="5"/>
      <c r="D1" s="1" t="s">
        <v>0</v>
      </c>
      <c r="E1" s="15" t="s">
        <v>2</v>
      </c>
      <c r="F1" s="15" t="s">
        <v>0</v>
      </c>
      <c r="G1" s="16" t="s">
        <v>17</v>
      </c>
      <c r="H1" s="16" t="s">
        <v>19</v>
      </c>
      <c r="I1" s="16" t="s">
        <v>16</v>
      </c>
      <c r="J1" s="17" t="s">
        <v>14</v>
      </c>
      <c r="K1" s="6"/>
      <c r="L1" s="6"/>
      <c r="M1" s="6"/>
      <c r="N1" s="6"/>
      <c r="O1" s="6"/>
    </row>
    <row r="2" spans="1:15" ht="14.25">
      <c r="A2" s="1" t="s">
        <v>21</v>
      </c>
      <c r="B2" s="8">
        <v>5</v>
      </c>
      <c r="C2" s="5"/>
      <c r="D2" s="1">
        <v>0</v>
      </c>
      <c r="E2" s="18"/>
      <c r="F2" s="18"/>
      <c r="G2" s="16" t="s">
        <v>18</v>
      </c>
      <c r="H2" s="16" t="s">
        <v>20</v>
      </c>
      <c r="I2" s="16" t="s">
        <v>15</v>
      </c>
      <c r="J2" s="16" t="s">
        <v>13</v>
      </c>
      <c r="K2" s="6"/>
      <c r="L2" s="6"/>
      <c r="M2" s="6"/>
      <c r="N2" s="6"/>
      <c r="O2" s="6"/>
    </row>
    <row r="3" spans="1:15" ht="14.25">
      <c r="A3" s="1" t="s">
        <v>3</v>
      </c>
      <c r="B3" s="8">
        <v>55</v>
      </c>
      <c r="C3" s="5"/>
      <c r="D3" s="1">
        <f>D2+1</f>
        <v>1</v>
      </c>
      <c r="E3" s="1">
        <f>age</f>
        <v>55</v>
      </c>
      <c r="F3" s="1">
        <f ca="1">YEAR(TODAY())</f>
        <v>2014</v>
      </c>
      <c r="G3" s="2">
        <f>B4</f>
        <v>500000</v>
      </c>
      <c r="H3" s="2">
        <f>IF(G3="","",IF(E3&gt;=age+n,G3,""))</f>
      </c>
      <c r="I3" s="3">
        <f>IF(G3="","",IF(E3&gt;=age+n,(G3)*(ret-inc+0.00001%)/((12*((1+ret)^(n)-(1+inc-0.00001%)^(n)))*(1+ret)),""))</f>
      </c>
      <c r="J3" s="11">
        <f>IF(E3="","",IF(E3=n+k+age-1,0,IF(H4="","",(IF(J4="",0,J4)/(1+10%))+H4)))</f>
      </c>
      <c r="K3" s="6"/>
      <c r="L3" s="6"/>
      <c r="M3" s="6"/>
      <c r="N3" s="6"/>
      <c r="O3" s="6"/>
    </row>
    <row r="4" spans="1:15" ht="14.25">
      <c r="A4" s="1" t="s">
        <v>4</v>
      </c>
      <c r="B4" s="8">
        <v>500000</v>
      </c>
      <c r="C4" s="5"/>
      <c r="D4" s="1">
        <f aca="true" t="shared" si="0" ref="D4:D67">D3+1</f>
        <v>2</v>
      </c>
      <c r="E4" s="1">
        <f>IF(E3&lt;age+k+n-1,E3+1,"")</f>
        <v>56</v>
      </c>
      <c r="F4" s="1">
        <f>IF(E4="","",F3+1)</f>
        <v>2015</v>
      </c>
      <c r="G4" s="2">
        <f>IF(E4="",0,G3*(1+inf))</f>
        <v>550000</v>
      </c>
      <c r="H4" s="2">
        <f>IF(G4="","",IF(E4&gt;=age+n,G4,""))</f>
      </c>
      <c r="I4" s="3">
        <f>IF(G4="","",IF(E4&gt;=age+n,(G4)*(ret-inc+0.00001%)/((12*((1+ret)^(n)-(1+inc-0.00001%)^(n)))*(1+ret)),""))</f>
      </c>
      <c r="J4" s="12">
        <f>IF(E4="","",IF(E4=n+k+age-1,0,IF(H5="","",(IF(J5="",0,J5)/(1+returnret))+H5)))</f>
      </c>
      <c r="K4" s="6"/>
      <c r="L4" s="6"/>
      <c r="M4" s="6"/>
      <c r="N4" s="6"/>
      <c r="O4" s="6"/>
    </row>
    <row r="5" spans="1:15" ht="14.25">
      <c r="A5" s="1" t="s">
        <v>5</v>
      </c>
      <c r="B5" s="9">
        <v>0.1</v>
      </c>
      <c r="C5" s="5"/>
      <c r="D5" s="1">
        <f t="shared" si="0"/>
        <v>3</v>
      </c>
      <c r="E5" s="1">
        <f>IF(E4&lt;age+k+n-1,E4+1,"")</f>
        <v>57</v>
      </c>
      <c r="F5" s="1">
        <f aca="true" t="shared" si="1" ref="F5:F68">IF(E5="","",F4+1)</f>
        <v>2016</v>
      </c>
      <c r="G5" s="2">
        <f aca="true" t="shared" si="2" ref="G5:G35">IF(E5="","",G4*(1+inf))</f>
        <v>605000</v>
      </c>
      <c r="H5" s="2">
        <f>IF(G5="","",IF(E5&gt;=age+n,G5,""))</f>
      </c>
      <c r="I5" s="3">
        <f>IF(G5="","",IF(E5&gt;=age+n,(G5)*(ret-inc+0.00001%)/((12*((1+ret)^(n)-(1+inc-0.00001%)^(n)))*(1+ret)),""))</f>
      </c>
      <c r="J5" s="12">
        <f>IF(E5="","",IF(E5=n+k+age-1,0,IF(H6="","",(IF(J6="",0,J6)/(1+returnret))+H6)))</f>
      </c>
      <c r="K5" s="6"/>
      <c r="L5" s="6"/>
      <c r="M5" s="6"/>
      <c r="N5" s="6"/>
      <c r="O5" s="6"/>
    </row>
    <row r="6" spans="1:15" ht="14.25">
      <c r="A6" s="1" t="s">
        <v>7</v>
      </c>
      <c r="B6" s="9">
        <v>0.1</v>
      </c>
      <c r="C6" s="5"/>
      <c r="D6" s="1">
        <f t="shared" si="0"/>
        <v>4</v>
      </c>
      <c r="E6" s="1">
        <f>IF(E5&lt;age+k+n-1,E5+1,"")</f>
        <v>58</v>
      </c>
      <c r="F6" s="1">
        <f t="shared" si="1"/>
        <v>2017</v>
      </c>
      <c r="G6" s="2">
        <f t="shared" si="2"/>
        <v>665500</v>
      </c>
      <c r="H6" s="2">
        <f>IF(G6="","",IF(E6&gt;=age+n,G6,""))</f>
      </c>
      <c r="I6" s="3">
        <f>IF(G6="","",IF(E6&gt;=age+n,(G6)*(ret-inc+0.00001%)/((12*((1+ret)^(n)-(1+inc-0.00001%)^(n)))*(1+ret)),""))</f>
      </c>
      <c r="J6" s="12">
        <f>IF(E6="","",IF(E6=n+k+age-1,0,IF(H7="","",(IF(J7="",0,J7)/(1+returnret))+H7)))</f>
      </c>
      <c r="K6" s="6"/>
      <c r="L6" s="6"/>
      <c r="M6" s="6"/>
      <c r="N6" s="6"/>
      <c r="O6" s="6"/>
    </row>
    <row r="7" spans="1:15" ht="14.25">
      <c r="A7" s="1" t="s">
        <v>11</v>
      </c>
      <c r="B7" s="9">
        <v>0.1</v>
      </c>
      <c r="C7" s="5"/>
      <c r="D7" s="1">
        <f t="shared" si="0"/>
        <v>5</v>
      </c>
      <c r="E7" s="1">
        <f>IF(E6&lt;age+k+n-1,E6+1,"")</f>
        <v>59</v>
      </c>
      <c r="F7" s="1">
        <f t="shared" si="1"/>
        <v>2018</v>
      </c>
      <c r="G7" s="2">
        <f t="shared" si="2"/>
        <v>732050.0000000001</v>
      </c>
      <c r="H7" s="2">
        <f>IF(G7="","",IF(E7&gt;=age+n,G7,""))</f>
      </c>
      <c r="I7" s="3">
        <f>IF(G7="","",IF(E7&gt;=age+n,(G7)*(ret-inc+0.00001%)/((12*((1+ret)^(n)-(1+inc-0.00001%)^(n)))*(1+ret)),""))</f>
      </c>
      <c r="J7" s="12">
        <f>IF(E7="","",IF(E7=n+k+age-1,0,IF(H8="","",(IF(J8="",0,J8)/(1+returnret))+H8)))</f>
        <v>4026275.000000002</v>
      </c>
      <c r="K7" s="6"/>
      <c r="L7" s="6"/>
      <c r="M7" s="6"/>
      <c r="N7" s="6"/>
      <c r="O7" s="6"/>
    </row>
    <row r="8" spans="1:15" ht="14.25">
      <c r="A8" s="1" t="s">
        <v>8</v>
      </c>
      <c r="B8" s="4">
        <f>SUM(H3:H73)</f>
        <v>4916162.300500003</v>
      </c>
      <c r="C8" s="5"/>
      <c r="D8" s="1">
        <f t="shared" si="0"/>
        <v>6</v>
      </c>
      <c r="E8" s="1">
        <f>IF(E7&lt;age+k+n-1,E7+1,"")</f>
        <v>60</v>
      </c>
      <c r="F8" s="1">
        <f t="shared" si="1"/>
        <v>2019</v>
      </c>
      <c r="G8" s="2">
        <f t="shared" si="2"/>
        <v>805255.0000000002</v>
      </c>
      <c r="H8" s="2">
        <f>IF(G8="","",IF(E8&gt;=age+n,G8,""))</f>
        <v>805255.0000000002</v>
      </c>
      <c r="I8" s="3">
        <f>IF(G8="","",IF(E8&gt;=age+n,(G8)*(ret-inc+0.00001%)/((12*((1+ret)^(n)-(1+inc-0.00001%)^(n)))*(1+ret)),""))</f>
        <v>8333.334840364925</v>
      </c>
      <c r="J8" s="12">
        <f>IF(E8="","",IF(E8=n+k+age-1,0,IF(H9="","",(IF(J9="",0,J9)/(1+returnret))+H9)))</f>
        <v>3543122.000000002</v>
      </c>
      <c r="K8" s="6"/>
      <c r="L8" s="6"/>
      <c r="M8" s="6"/>
      <c r="N8" s="6"/>
      <c r="O8" s="6"/>
    </row>
    <row r="9" spans="1:15" ht="14.25">
      <c r="A9" s="1" t="s">
        <v>12</v>
      </c>
      <c r="B9" s="4">
        <f>SUM(I3:I73)</f>
        <v>50875.84253391192</v>
      </c>
      <c r="C9" s="5"/>
      <c r="D9" s="1">
        <f t="shared" si="0"/>
        <v>7</v>
      </c>
      <c r="E9" s="1">
        <f>IF(E8&lt;age+k+n-1,E8+1,"")</f>
        <v>61</v>
      </c>
      <c r="F9" s="1">
        <f t="shared" si="1"/>
        <v>2020</v>
      </c>
      <c r="G9" s="2">
        <f t="shared" si="2"/>
        <v>885780.5000000003</v>
      </c>
      <c r="H9" s="2">
        <f>IF(G9="","",IF(E9&gt;=age+n,G9,""))</f>
        <v>885780.5000000003</v>
      </c>
      <c r="I9" s="3">
        <f>IF(G9="","",IF(E9&gt;=age+n,(G9)*(ret-inc+0.00001%)/((12*((1+ret)^(n)-(1+inc-0.00001%)^(n)))*(1+ret)),""))</f>
        <v>9166.668324401418</v>
      </c>
      <c r="J9" s="12">
        <f>IF(E9="","",IF(E9=n+k+age-1,0,IF(H10="","",(IF(J10="",0,J10)/(1+returnret))+H10)))</f>
        <v>2923075.650000002</v>
      </c>
      <c r="K9" s="6"/>
      <c r="L9" s="6"/>
      <c r="M9" s="6"/>
      <c r="N9" s="6"/>
      <c r="O9" s="6"/>
    </row>
    <row r="10" spans="1:15" ht="14.25">
      <c r="A10" s="6"/>
      <c r="B10" s="6"/>
      <c r="C10" s="5"/>
      <c r="D10" s="1">
        <f t="shared" si="0"/>
        <v>8</v>
      </c>
      <c r="E10" s="1">
        <f>IF(E9&lt;age+k+n-1,E9+1,"")</f>
        <v>62</v>
      </c>
      <c r="F10" s="1">
        <f t="shared" si="1"/>
        <v>2021</v>
      </c>
      <c r="G10" s="2">
        <f t="shared" si="2"/>
        <v>974358.5500000005</v>
      </c>
      <c r="H10" s="2">
        <f>IF(G10="","",IF(E10&gt;=age+n,G10,""))</f>
        <v>974358.5500000005</v>
      </c>
      <c r="I10" s="3">
        <f>IF(G10="","",IF(E10&gt;=age+n,(G10)*(ret-inc+0.00001%)/((12*((1+ret)^(n)-(1+inc-0.00001%)^(n)))*(1+ret)),""))</f>
        <v>10083.335156841562</v>
      </c>
      <c r="J10" s="12">
        <f>IF(E10="","",IF(E10=n+k+age-1,0,IF(H11="","",(IF(J11="",0,J11)/(1+returnret))+H11)))</f>
        <v>2143588.8100000015</v>
      </c>
      <c r="K10" s="6"/>
      <c r="L10" s="6"/>
      <c r="M10" s="6"/>
      <c r="N10" s="6"/>
      <c r="O10" s="6"/>
    </row>
    <row r="11" spans="3:15" ht="14.25">
      <c r="C11" s="5"/>
      <c r="D11" s="1">
        <f t="shared" si="0"/>
        <v>9</v>
      </c>
      <c r="E11" s="1">
        <f>IF(E10&lt;age+k+n-1,E10+1,"")</f>
        <v>63</v>
      </c>
      <c r="F11" s="1">
        <f t="shared" si="1"/>
        <v>2022</v>
      </c>
      <c r="G11" s="2">
        <f t="shared" si="2"/>
        <v>1071794.4050000007</v>
      </c>
      <c r="H11" s="2">
        <f>IF(G11="","",IF(E11&gt;=age+n,G11,""))</f>
        <v>1071794.4050000007</v>
      </c>
      <c r="I11" s="3">
        <f>IF(G11="","",IF(E11&gt;=age+n,(G11)*(ret-inc+0.00001%)/((12*((1+ret)^(n)-(1+inc-0.00001%)^(n)))*(1+ret)),""))</f>
        <v>11091.66867252572</v>
      </c>
      <c r="J11" s="12">
        <f>IF(E11="","",IF(E11=n+k+age-1,0,IF(H12="","",(IF(J12="",0,J12)/(1+returnret))+H12)))</f>
        <v>1178973.845500001</v>
      </c>
      <c r="K11" s="6"/>
      <c r="L11" s="6"/>
      <c r="M11" s="6"/>
      <c r="N11" s="6"/>
      <c r="O11" s="6"/>
    </row>
    <row r="12" spans="1:15" ht="14.25">
      <c r="A12" s="13" t="s">
        <v>9</v>
      </c>
      <c r="B12" s="9">
        <v>0.1</v>
      </c>
      <c r="C12" s="5"/>
      <c r="D12" s="1">
        <f t="shared" si="0"/>
        <v>10</v>
      </c>
      <c r="E12" s="1">
        <f>IF(E11&lt;age+k+n-1,E11+1,"")</f>
        <v>64</v>
      </c>
      <c r="F12" s="1">
        <f t="shared" si="1"/>
        <v>2023</v>
      </c>
      <c r="G12" s="2">
        <f t="shared" si="2"/>
        <v>1178973.845500001</v>
      </c>
      <c r="H12" s="2">
        <f>IF(G12="","",IF(E12&gt;=age+n,G12,""))</f>
        <v>1178973.845500001</v>
      </c>
      <c r="I12" s="3">
        <f>IF(G12="","",IF(E12&gt;=age+n,(G12)*(ret-inc+0.00001%)/((12*((1+ret)^(n)-(1+inc-0.00001%)^(n)))*(1+ret)),""))</f>
        <v>12200.835539778294</v>
      </c>
      <c r="J12" s="12">
        <f>IF(E12="","",IF(E12=n+k+age-1,0,IF(H13="","",(IF(J13="",0,J13)/(1+returnret))+H13)))</f>
        <v>0</v>
      </c>
      <c r="K12" s="6"/>
      <c r="L12" s="6"/>
      <c r="M12" s="6"/>
      <c r="N12" s="6"/>
      <c r="O12" s="6"/>
    </row>
    <row r="13" spans="1:15" ht="14.25">
      <c r="A13" s="6"/>
      <c r="B13" s="7"/>
      <c r="C13" s="5"/>
      <c r="D13" s="1">
        <f t="shared" si="0"/>
        <v>11</v>
      </c>
      <c r="E13" s="1">
        <f>IF(E12&lt;age+k+n-1,E12+1,"")</f>
      </c>
      <c r="F13" s="1">
        <f t="shared" si="1"/>
      </c>
      <c r="G13" s="2">
        <f t="shared" si="2"/>
      </c>
      <c r="H13" s="2">
        <f>IF(G13="","",IF(E13&gt;=age+n,G13,""))</f>
      </c>
      <c r="I13" s="3">
        <f>IF(G13="","",IF(E13&gt;=age+n,(G13)*(ret-inc+0.00001%)/((12*((1+ret)^(n)-(1+inc-0.00001%)^(n)))*(1+ret)),""))</f>
      </c>
      <c r="J13" s="12">
        <f>IF(E13="","",IF(E13=n+k+age-1,0,IF(H14="","",(IF(J14="",0,J14)/(1+returnret))+H14)))</f>
      </c>
      <c r="K13" s="6"/>
      <c r="L13" s="6"/>
      <c r="M13" s="6"/>
      <c r="N13" s="6"/>
      <c r="O13" s="6"/>
    </row>
    <row r="14" spans="1:15" ht="14.25">
      <c r="A14" s="13" t="s">
        <v>10</v>
      </c>
      <c r="B14" s="14">
        <f>INDEX(E3:J73,MATCH(age+n-1,E3:E73,0),6)</f>
        <v>4026275.000000002</v>
      </c>
      <c r="C14" s="5"/>
      <c r="D14" s="1">
        <f t="shared" si="0"/>
        <v>12</v>
      </c>
      <c r="E14" s="1">
        <f>IF(E13&lt;age+k+n-1,E13+1,"")</f>
      </c>
      <c r="F14" s="1">
        <f t="shared" si="1"/>
      </c>
      <c r="G14" s="2">
        <f t="shared" si="2"/>
      </c>
      <c r="H14" s="2">
        <f>IF(G14="","",IF(E14&gt;=age+n,G14,""))</f>
      </c>
      <c r="I14" s="3">
        <f>IF(G14="","",IF(E14&gt;=age+n,(G14)*(ret-inc+0.00001%)/((12*((1+ret)^(n)-(1+inc-0.00001%)^(n)))*(1+ret)),""))</f>
      </c>
      <c r="J14" s="12">
        <f>IF(E14="","",IF(E14=n+k+age-1,0,IF(H15="","",(IF(J15="",0,J15)/(1+returnret))+H15)))</f>
      </c>
      <c r="K14" s="6"/>
      <c r="L14" s="6"/>
      <c r="M14" s="6"/>
      <c r="N14" s="6"/>
      <c r="O14" s="6"/>
    </row>
    <row r="15" spans="1:15" ht="14.25">
      <c r="A15" s="1" t="s">
        <v>6</v>
      </c>
      <c r="B15" s="14">
        <f>IF(inc=ret,(corpus)/(12*n*(1+ret)^n),(corpus)*(ret-inc)/(12*(1+ret)*((1+ret)^(n)-(1+inc)^(n))))</f>
        <v>41666.66666666667</v>
      </c>
      <c r="C15" s="5"/>
      <c r="D15" s="1">
        <f t="shared" si="0"/>
        <v>13</v>
      </c>
      <c r="E15" s="1">
        <f>IF(E14&lt;age+k+n-1,E14+1,"")</f>
      </c>
      <c r="F15" s="1">
        <f t="shared" si="1"/>
      </c>
      <c r="G15" s="2">
        <f t="shared" si="2"/>
      </c>
      <c r="H15" s="2">
        <f>IF(G15="","",IF(E15&gt;=age+n,G15,""))</f>
      </c>
      <c r="I15" s="3">
        <f>IF(G15="","",IF(E15&gt;=age+n,(G15)*(ret-inc+0.00001%)/((12*((1+ret)^(n)-(1+inc-0.00001%)^(n)))*(1+ret)),""))</f>
      </c>
      <c r="J15" s="12">
        <f>IF(E15="","",IF(E15=n+k+age-1,0,IF(H16="","",(IF(J16="",0,J16)/(1+returnret))+H16)))</f>
      </c>
      <c r="K15" s="6"/>
      <c r="L15" s="6"/>
      <c r="M15" s="6"/>
      <c r="N15" s="6"/>
      <c r="O15" s="6"/>
    </row>
    <row r="16" spans="1:15" ht="14.25">
      <c r="A16" s="6"/>
      <c r="B16" s="6"/>
      <c r="C16" s="5"/>
      <c r="D16" s="1">
        <f t="shared" si="0"/>
        <v>14</v>
      </c>
      <c r="E16" s="1">
        <f>IF(E15&lt;age+k+n-1,E15+1,"")</f>
      </c>
      <c r="F16" s="1">
        <f t="shared" si="1"/>
      </c>
      <c r="G16" s="2">
        <f t="shared" si="2"/>
      </c>
      <c r="H16" s="2">
        <f>IF(G16="","",IF(E16&gt;=age+n,G16,""))</f>
      </c>
      <c r="I16" s="3">
        <f>IF(G16="","",IF(E16&gt;=age+n,(G16)*(ret-inc+0.00001%)/((12*((1+ret)^(n)-(1+inc-0.00001%)^(n)))*(1+ret)),""))</f>
      </c>
      <c r="J16" s="12">
        <f>IF(E16="","",IF(E16=n+k+age-1,0,IF(H17="","",(IF(J17="",0,J17)/(1+returnret))+H17)))</f>
      </c>
      <c r="K16" s="6"/>
      <c r="L16" s="6"/>
      <c r="M16" s="6"/>
      <c r="N16" s="6"/>
      <c r="O16" s="6"/>
    </row>
    <row r="17" spans="1:15" ht="14.25">
      <c r="A17" s="6"/>
      <c r="B17" s="6"/>
      <c r="C17" s="5"/>
      <c r="D17" s="1">
        <f t="shared" si="0"/>
        <v>15</v>
      </c>
      <c r="E17" s="1">
        <f>IF(E16&lt;age+k+n-1,E16+1,"")</f>
      </c>
      <c r="F17" s="1">
        <f t="shared" si="1"/>
      </c>
      <c r="G17" s="2">
        <f t="shared" si="2"/>
      </c>
      <c r="H17" s="2">
        <f>IF(G17="","",IF(E17&gt;=age+n,G17,""))</f>
      </c>
      <c r="I17" s="3">
        <f>IF(G17="","",IF(E17&gt;=age+n,(G17)*(ret-inc+0.00001%)/((12*((1+ret)^(n)-(1+inc-0.00001%)^(n)))*(1+ret)),""))</f>
      </c>
      <c r="J17" s="12">
        <f>IF(E17="","",IF(E17=n+k+age-1,0,IF(H18="","",(IF(J18="",0,J18)/(1+returnret))+H18)))</f>
      </c>
      <c r="K17" s="6"/>
      <c r="L17" s="6"/>
      <c r="M17" s="6"/>
      <c r="N17" s="6"/>
      <c r="O17" s="6"/>
    </row>
    <row r="18" spans="1:15" ht="14.25">
      <c r="A18" s="6"/>
      <c r="B18" s="6"/>
      <c r="C18" s="5"/>
      <c r="D18" s="1">
        <f t="shared" si="0"/>
        <v>16</v>
      </c>
      <c r="E18" s="1">
        <f>IF(E17&lt;age+k+n-1,E17+1,"")</f>
      </c>
      <c r="F18" s="1">
        <f t="shared" si="1"/>
      </c>
      <c r="G18" s="2">
        <f t="shared" si="2"/>
      </c>
      <c r="H18" s="2">
        <f>IF(G18="","",IF(E18&gt;=age+n,G18,""))</f>
      </c>
      <c r="I18" s="3">
        <f>IF(G18="","",IF(E18&gt;=age+n,(G18)*(ret-inc+0.00001%)/((12*((1+ret)^(n)-(1+inc-0.00001%)^(n)))*(1+ret)),""))</f>
      </c>
      <c r="J18" s="12">
        <f>IF(E18="","",IF(E18=n+k+age-1,0,IF(H19="","",(IF(J19="",0,J19)/(1+returnret))+H19)))</f>
      </c>
      <c r="K18" s="6"/>
      <c r="L18" s="6"/>
      <c r="M18" s="6"/>
      <c r="N18" s="6"/>
      <c r="O18" s="6"/>
    </row>
    <row r="19" spans="1:15" ht="14.25">
      <c r="A19" s="6"/>
      <c r="B19" s="6"/>
      <c r="C19" s="5"/>
      <c r="D19" s="1">
        <f t="shared" si="0"/>
        <v>17</v>
      </c>
      <c r="E19" s="1">
        <f>IF(E18&lt;age+k+n-1,E18+1,"")</f>
      </c>
      <c r="F19" s="1">
        <f t="shared" si="1"/>
      </c>
      <c r="G19" s="2">
        <f t="shared" si="2"/>
      </c>
      <c r="H19" s="2">
        <f>IF(G19="","",IF(E19&gt;=age+n,G19,""))</f>
      </c>
      <c r="I19" s="3">
        <f>IF(G19="","",IF(E19&gt;=age+n,(G19)*(ret-inc+0.00001%)/((12*((1+ret)^(n)-(1+inc-0.00001%)^(n)))*(1+ret)),""))</f>
      </c>
      <c r="J19" s="12">
        <f>IF(E19="","",IF(E19=n+k+age-1,0,IF(H20="","",(IF(J20="",0,J20)/(1+returnret))+H20)))</f>
      </c>
      <c r="K19" s="6"/>
      <c r="L19" s="6"/>
      <c r="M19" s="6"/>
      <c r="N19" s="6"/>
      <c r="O19" s="6"/>
    </row>
    <row r="20" spans="1:15" ht="14.25">
      <c r="A20" s="6"/>
      <c r="B20" s="6"/>
      <c r="C20" s="5"/>
      <c r="D20" s="1">
        <f t="shared" si="0"/>
        <v>18</v>
      </c>
      <c r="E20" s="1">
        <f>IF(E19&lt;age+k+n-1,E19+1,"")</f>
      </c>
      <c r="F20" s="1">
        <f t="shared" si="1"/>
      </c>
      <c r="G20" s="2">
        <f t="shared" si="2"/>
      </c>
      <c r="H20" s="2">
        <f>IF(G20="","",IF(E20&gt;=age+n,G20,""))</f>
      </c>
      <c r="I20" s="3">
        <f>IF(G20="","",IF(E20&gt;=age+n,(G20)*(ret-inc+0.00001%)/((12*((1+ret)^(n)-(1+inc-0.00001%)^(n)))*(1+ret)),""))</f>
      </c>
      <c r="J20" s="12">
        <f>IF(E20="","",IF(E20=n+k+age-1,0,IF(H21="","",(IF(J21="",0,J21)/(1+returnret))+H21)))</f>
      </c>
      <c r="K20" s="6"/>
      <c r="L20" s="6"/>
      <c r="M20" s="6"/>
      <c r="N20" s="6"/>
      <c r="O20" s="6"/>
    </row>
    <row r="21" spans="1:15" ht="14.25">
      <c r="A21" s="6"/>
      <c r="B21" s="6"/>
      <c r="C21" s="5"/>
      <c r="D21" s="1">
        <f t="shared" si="0"/>
        <v>19</v>
      </c>
      <c r="E21" s="1">
        <f>IF(E20&lt;age+k+n-1,E20+1,"")</f>
      </c>
      <c r="F21" s="1">
        <f t="shared" si="1"/>
      </c>
      <c r="G21" s="2">
        <f t="shared" si="2"/>
      </c>
      <c r="H21" s="2">
        <f>IF(G21="","",IF(E21&gt;=age+n,G21,""))</f>
      </c>
      <c r="I21" s="3">
        <f>IF(G21="","",IF(E21&gt;=age+n,(G21)*(ret-inc+0.00001%)/((12*((1+ret)^(n)-(1+inc-0.00001%)^(n)))*(1+ret)),""))</f>
      </c>
      <c r="J21" s="12">
        <f>IF(E21="","",IF(E21=n+k+age-1,0,IF(H22="","",(IF(J22="",0,J22)/(1+returnret))+H22)))</f>
      </c>
      <c r="K21" s="6"/>
      <c r="L21" s="6"/>
      <c r="M21" s="6"/>
      <c r="N21" s="6"/>
      <c r="O21" s="6"/>
    </row>
    <row r="22" spans="1:15" ht="14.25">
      <c r="A22" s="6"/>
      <c r="B22" s="6"/>
      <c r="C22" s="5"/>
      <c r="D22" s="1">
        <f t="shared" si="0"/>
        <v>20</v>
      </c>
      <c r="E22" s="1">
        <f>IF(E21&lt;age+k+n-1,E21+1,"")</f>
      </c>
      <c r="F22" s="1">
        <f t="shared" si="1"/>
      </c>
      <c r="G22" s="2">
        <f t="shared" si="2"/>
      </c>
      <c r="H22" s="2">
        <f>IF(G22="","",IF(E22&gt;=age+n,G22,""))</f>
      </c>
      <c r="I22" s="3">
        <f>IF(G22="","",IF(E22&gt;=age+n,(G22)*(ret-inc+0.00001%)/((12*((1+ret)^(n)-(1+inc-0.00001%)^(n)))*(1+ret)),""))</f>
      </c>
      <c r="J22" s="12">
        <f>IF(E22="","",IF(E22=n+k+age-1,0,IF(H23="","",(IF(J23="",0,J23)/(1+returnret))+H23)))</f>
      </c>
      <c r="K22" s="6"/>
      <c r="L22" s="6"/>
      <c r="M22" s="6"/>
      <c r="N22" s="6"/>
      <c r="O22" s="6"/>
    </row>
    <row r="23" spans="1:15" ht="14.25">
      <c r="A23" s="6"/>
      <c r="B23" s="6"/>
      <c r="C23" s="5"/>
      <c r="D23" s="1">
        <f t="shared" si="0"/>
        <v>21</v>
      </c>
      <c r="E23" s="1">
        <f>IF(E22&lt;age+k+n-1,E22+1,"")</f>
      </c>
      <c r="F23" s="1">
        <f t="shared" si="1"/>
      </c>
      <c r="G23" s="2">
        <f t="shared" si="2"/>
      </c>
      <c r="H23" s="2">
        <f>IF(G23="","",IF(E23&gt;=age+n,G23,""))</f>
      </c>
      <c r="I23" s="3">
        <f>IF(G23="","",IF(E23&gt;=age+n,(G23)*(ret-inc+0.00001%)/((12*((1+ret)^(n)-(1+inc-0.00001%)^(n)))*(1+ret)),""))</f>
      </c>
      <c r="J23" s="12">
        <f>IF(E23="","",IF(E23=n+k+age-1,0,IF(H24="","",(IF(J24="",0,J24)/(1+returnret))+H24)))</f>
      </c>
      <c r="K23" s="6"/>
      <c r="L23" s="6"/>
      <c r="M23" s="6"/>
      <c r="N23" s="6"/>
      <c r="O23" s="6"/>
    </row>
    <row r="24" spans="1:15" ht="14.25">
      <c r="A24" s="6"/>
      <c r="B24" s="6"/>
      <c r="C24" s="5"/>
      <c r="D24" s="1">
        <f t="shared" si="0"/>
        <v>22</v>
      </c>
      <c r="E24" s="1">
        <f>IF(E23&lt;age+k+n-1,E23+1,"")</f>
      </c>
      <c r="F24" s="1">
        <f t="shared" si="1"/>
      </c>
      <c r="G24" s="2">
        <f t="shared" si="2"/>
      </c>
      <c r="H24" s="2">
        <f>IF(G24="","",IF(E24&gt;=age+n,G24,""))</f>
      </c>
      <c r="I24" s="3">
        <f>IF(G24="","",IF(E24&gt;=age+n,(G24)*(ret-inc+0.00001%)/((12*((1+ret)^(n)-(1+inc-0.00001%)^(n)))*(1+ret)),""))</f>
      </c>
      <c r="J24" s="12">
        <f>IF(E24="","",IF(E24=n+k+age-1,0,IF(H25="","",(IF(J25="",0,J25)/(1+returnret))+H25)))</f>
      </c>
      <c r="K24" s="6"/>
      <c r="L24" s="6"/>
      <c r="M24" s="6"/>
      <c r="N24" s="6"/>
      <c r="O24" s="6"/>
    </row>
    <row r="25" spans="1:15" ht="14.25">
      <c r="A25" s="6"/>
      <c r="B25" s="6"/>
      <c r="C25" s="5"/>
      <c r="D25" s="1">
        <f t="shared" si="0"/>
        <v>23</v>
      </c>
      <c r="E25" s="1">
        <f>IF(E24&lt;age+k+n-1,E24+1,"")</f>
      </c>
      <c r="F25" s="1">
        <f t="shared" si="1"/>
      </c>
      <c r="G25" s="2">
        <f t="shared" si="2"/>
      </c>
      <c r="H25" s="2">
        <f>IF(G25="","",IF(E25&gt;=age+n,G25,""))</f>
      </c>
      <c r="I25" s="3">
        <f>IF(G25="","",IF(E25&gt;=age+n,(G25)*(ret-inc+0.00001%)/((12*((1+ret)^(n)-(1+inc-0.00001%)^(n)))*(1+ret)),""))</f>
      </c>
      <c r="J25" s="12">
        <f>IF(E25="","",IF(E25=n+k+age-1,0,IF(H26="","",(IF(J26="",0,J26)/(1+returnret))+H26)))</f>
      </c>
      <c r="K25" s="6"/>
      <c r="L25" s="6"/>
      <c r="M25" s="6"/>
      <c r="N25" s="6"/>
      <c r="O25" s="6"/>
    </row>
    <row r="26" spans="1:15" ht="14.25">
      <c r="A26" s="6"/>
      <c r="B26" s="6"/>
      <c r="C26" s="5"/>
      <c r="D26" s="1">
        <f t="shared" si="0"/>
        <v>24</v>
      </c>
      <c r="E26" s="1">
        <f>IF(E25&lt;age+k+n-1,E25+1,"")</f>
      </c>
      <c r="F26" s="1">
        <f t="shared" si="1"/>
      </c>
      <c r="G26" s="2">
        <f t="shared" si="2"/>
      </c>
      <c r="H26" s="2">
        <f>IF(G26="","",IF(E26&gt;=age+n,G26,""))</f>
      </c>
      <c r="I26" s="3">
        <f>IF(G26="","",IF(E26&gt;=age+n,(G26)*(ret-inc+0.00001%)/((12*((1+ret)^(n)-(1+inc-0.00001%)^(n)))*(1+ret)),""))</f>
      </c>
      <c r="J26" s="12">
        <f>IF(E26="","",IF(E26=n+k+age-1,0,IF(H27="","",(IF(J27="",0,J27)/(1+returnret))+H27)))</f>
      </c>
      <c r="K26" s="6"/>
      <c r="L26" s="6"/>
      <c r="M26" s="6"/>
      <c r="N26" s="6"/>
      <c r="O26" s="6"/>
    </row>
    <row r="27" spans="1:15" ht="14.25">
      <c r="A27" s="6"/>
      <c r="B27" s="6"/>
      <c r="C27" s="5"/>
      <c r="D27" s="1">
        <f t="shared" si="0"/>
        <v>25</v>
      </c>
      <c r="E27" s="1">
        <f>IF(E26&lt;age+k+n-1,E26+1,"")</f>
      </c>
      <c r="F27" s="1">
        <f t="shared" si="1"/>
      </c>
      <c r="G27" s="2">
        <f t="shared" si="2"/>
      </c>
      <c r="H27" s="2">
        <f>IF(G27="","",IF(E27&gt;=age+n,G27,""))</f>
      </c>
      <c r="I27" s="3">
        <f>IF(G27="","",IF(E27&gt;=age+n,(G27)*(ret-inc+0.00001%)/((12*((1+ret)^(n)-(1+inc-0.00001%)^(n)))*(1+ret)),""))</f>
      </c>
      <c r="J27" s="12">
        <f>IF(E27="","",IF(E27=n+k+age-1,0,IF(H28="","",(IF(J28="",0,J28)/(1+returnret))+H28)))</f>
      </c>
      <c r="K27" s="6"/>
      <c r="L27" s="6"/>
      <c r="M27" s="6"/>
      <c r="N27" s="6"/>
      <c r="O27" s="6"/>
    </row>
    <row r="28" spans="1:15" ht="14.25">
      <c r="A28" s="6"/>
      <c r="B28" s="6"/>
      <c r="C28" s="5"/>
      <c r="D28" s="1">
        <f t="shared" si="0"/>
        <v>26</v>
      </c>
      <c r="E28" s="1">
        <f>IF(E27&lt;age+k+n-1,E27+1,"")</f>
      </c>
      <c r="F28" s="1">
        <f t="shared" si="1"/>
      </c>
      <c r="G28" s="2">
        <f t="shared" si="2"/>
      </c>
      <c r="H28" s="2">
        <f>IF(G28="","",IF(E28&gt;=age+n,G28,""))</f>
      </c>
      <c r="I28" s="3">
        <f>IF(G28="","",IF(E28&gt;=age+n,(G28)*(ret-inc+0.00001%)/((12*((1+ret)^(n)-(1+inc-0.00001%)^(n)))*(1+ret)),""))</f>
      </c>
      <c r="J28" s="12">
        <f>IF(E28="","",IF(E28=n+k+age-1,0,IF(H29="","",(IF(J29="",0,J29)/(1+returnret))+H29)))</f>
      </c>
      <c r="K28" s="6"/>
      <c r="L28" s="6"/>
      <c r="M28" s="6"/>
      <c r="N28" s="6"/>
      <c r="O28" s="6"/>
    </row>
    <row r="29" spans="1:15" ht="14.25">
      <c r="A29" s="6"/>
      <c r="B29" s="6"/>
      <c r="C29" s="5"/>
      <c r="D29" s="1">
        <f t="shared" si="0"/>
        <v>27</v>
      </c>
      <c r="E29" s="1">
        <f>IF(E28&lt;age+k+n-1,E28+1,"")</f>
      </c>
      <c r="F29" s="1">
        <f t="shared" si="1"/>
      </c>
      <c r="G29" s="2">
        <f t="shared" si="2"/>
      </c>
      <c r="H29" s="2">
        <f>IF(G29="","",IF(E29&gt;=age+n,G29,""))</f>
      </c>
      <c r="I29" s="3">
        <f>IF(G29="","",IF(E29&gt;=age+n,(G29)*(ret-inc+0.00001%)/((12*((1+ret)^(n)-(1+inc-0.00001%)^(n)))*(1+ret)),""))</f>
      </c>
      <c r="J29" s="12">
        <f>IF(E29="","",IF(E29=n+k+age-1,0,IF(H30="","",(IF(J30="",0,J30)/(1+returnret))+H30)))</f>
      </c>
      <c r="K29" s="6"/>
      <c r="L29" s="6"/>
      <c r="M29" s="6"/>
      <c r="N29" s="6"/>
      <c r="O29" s="6"/>
    </row>
    <row r="30" spans="1:15" ht="14.25">
      <c r="A30" s="6"/>
      <c r="B30" s="6"/>
      <c r="C30" s="5"/>
      <c r="D30" s="1">
        <f t="shared" si="0"/>
        <v>28</v>
      </c>
      <c r="E30" s="1">
        <f>IF(E29&lt;age+k+n-1,E29+1,"")</f>
      </c>
      <c r="F30" s="1">
        <f t="shared" si="1"/>
      </c>
      <c r="G30" s="2">
        <f t="shared" si="2"/>
      </c>
      <c r="H30" s="2">
        <f>IF(G30="","",IF(E30&gt;=age+n,G30,""))</f>
      </c>
      <c r="I30" s="3">
        <f>IF(G30="","",IF(E30&gt;=age+n,(G30)*(ret-inc+0.00001%)/((12*((1+ret)^(n)-(1+inc-0.00001%)^(n)))*(1+ret)),""))</f>
      </c>
      <c r="J30" s="12">
        <f>IF(E30="","",IF(E30=n+k+age-1,0,IF(H31="","",(IF(J31="",0,J31)/(1+returnret))+H31)))</f>
      </c>
      <c r="K30" s="6"/>
      <c r="L30" s="6"/>
      <c r="M30" s="6"/>
      <c r="N30" s="6"/>
      <c r="O30" s="6"/>
    </row>
    <row r="31" spans="1:15" ht="14.25">
      <c r="A31" s="6"/>
      <c r="B31" s="6"/>
      <c r="C31" s="5"/>
      <c r="D31" s="1">
        <f t="shared" si="0"/>
        <v>29</v>
      </c>
      <c r="E31" s="1">
        <f>IF(E30&lt;age+k+n-1,E30+1,"")</f>
      </c>
      <c r="F31" s="1">
        <f t="shared" si="1"/>
      </c>
      <c r="G31" s="2">
        <f t="shared" si="2"/>
      </c>
      <c r="H31" s="2">
        <f>IF(G31="","",IF(E31&gt;=age+n,G31,""))</f>
      </c>
      <c r="I31" s="3">
        <f>IF(G31="","",IF(E31&gt;=age+n,(G31)*(ret-inc+0.00001%)/((12*((1+ret)^(n)-(1+inc-0.00001%)^(n)))*(1+ret)),""))</f>
      </c>
      <c r="J31" s="12">
        <f>IF(E31="","",IF(E31=n+k+age-1,0,IF(H32="","",(IF(J32="",0,J32)/(1+returnret))+H32)))</f>
      </c>
      <c r="K31" s="6"/>
      <c r="L31" s="6"/>
      <c r="M31" s="6"/>
      <c r="N31" s="6"/>
      <c r="O31" s="6"/>
    </row>
    <row r="32" spans="1:15" ht="14.25">
      <c r="A32" s="6"/>
      <c r="B32" s="6"/>
      <c r="C32" s="5"/>
      <c r="D32" s="1">
        <f t="shared" si="0"/>
        <v>30</v>
      </c>
      <c r="E32" s="1">
        <f>IF(E31&lt;age+k+n-1,E31+1,"")</f>
      </c>
      <c r="F32" s="1">
        <f t="shared" si="1"/>
      </c>
      <c r="G32" s="2">
        <f t="shared" si="2"/>
      </c>
      <c r="H32" s="2">
        <f>IF(G32="","",IF(E32&gt;=age+n,G32,""))</f>
      </c>
      <c r="I32" s="3">
        <f>IF(G32="","",IF(E32&gt;=age+n,(G32)*(ret-inc+0.00001%)/((12*((1+ret)^(n)-(1+inc-0.00001%)^(n)))*(1+ret)),""))</f>
      </c>
      <c r="J32" s="12">
        <f>IF(E32="","",IF(E32=n+k+age-1,0,IF(H33="","",(IF(J33="",0,J33)/(1+returnret))+H33)))</f>
      </c>
      <c r="K32" s="6"/>
      <c r="L32" s="6"/>
      <c r="M32" s="6"/>
      <c r="N32" s="6"/>
      <c r="O32" s="6"/>
    </row>
    <row r="33" spans="1:15" ht="14.25">
      <c r="A33" s="6"/>
      <c r="B33" s="6"/>
      <c r="C33" s="5"/>
      <c r="D33" s="1">
        <f t="shared" si="0"/>
        <v>31</v>
      </c>
      <c r="E33" s="1">
        <f>IF(E32&lt;age+k+n-1,E32+1,"")</f>
      </c>
      <c r="F33" s="1">
        <f t="shared" si="1"/>
      </c>
      <c r="G33" s="2">
        <f t="shared" si="2"/>
      </c>
      <c r="H33" s="2">
        <f>IF(G33="","",IF(E33&gt;=age+n,G33,""))</f>
      </c>
      <c r="I33" s="3">
        <f>IF(G33="","",IF(E33&gt;=age+n,(G33)*(ret-inc+0.00001%)/((12*((1+ret)^(n)-(1+inc-0.00001%)^(n)))*(1+ret)),""))</f>
      </c>
      <c r="J33" s="12">
        <f>IF(E33="","",IF(E33=n+k+age-1,0,IF(H34="","",(IF(J34="",0,J34)/(1+returnret))+H34)))</f>
      </c>
      <c r="K33" s="10"/>
      <c r="L33" s="6"/>
      <c r="M33" s="6"/>
      <c r="N33" s="6"/>
      <c r="O33" s="6"/>
    </row>
    <row r="34" spans="1:15" ht="14.25">
      <c r="A34" s="6"/>
      <c r="B34" s="6"/>
      <c r="C34" s="5"/>
      <c r="D34" s="1">
        <f t="shared" si="0"/>
        <v>32</v>
      </c>
      <c r="E34" s="1">
        <f>IF(E33&lt;age+k+n-1,E33+1,"")</f>
      </c>
      <c r="F34" s="1">
        <f t="shared" si="1"/>
      </c>
      <c r="G34" s="2">
        <f t="shared" si="2"/>
      </c>
      <c r="H34" s="2">
        <f>IF(G34="","",IF(E34&gt;=age+n,G34,""))</f>
      </c>
      <c r="I34" s="3">
        <f>IF(G34="","",IF(E34&gt;=age+n,(G34)*(ret-inc+0.00001%)/((12*((1+ret)^(n)-(1+inc-0.00001%)^(n)))*(1+ret)),""))</f>
      </c>
      <c r="J34" s="12">
        <f>IF(E34="","",IF(E34=n+k+age-1,0,IF(H35="","",(IF(J35="",0,J35)/(1+returnret))+H35)))</f>
      </c>
      <c r="K34" s="10"/>
      <c r="L34" s="6"/>
      <c r="M34" s="6"/>
      <c r="N34" s="6"/>
      <c r="O34" s="6"/>
    </row>
    <row r="35" spans="1:15" ht="14.25">
      <c r="A35" s="6"/>
      <c r="B35" s="6"/>
      <c r="C35" s="5"/>
      <c r="D35" s="1">
        <f t="shared" si="0"/>
        <v>33</v>
      </c>
      <c r="E35" s="1">
        <f>IF(E34&lt;age+k+n-1,E34+1,"")</f>
      </c>
      <c r="F35" s="1">
        <f t="shared" si="1"/>
      </c>
      <c r="G35" s="2">
        <f t="shared" si="2"/>
      </c>
      <c r="H35" s="2">
        <f>IF(G35="","",IF(E35&gt;=age+n,G35,""))</f>
      </c>
      <c r="I35" s="3">
        <f>IF(G35="","",IF(E35&gt;=age+n,(G35)*(ret-inc+0.00001%)/((12*((1+ret)^(n)-(1+inc-0.00001%)^(n)))*(1+ret)),""))</f>
      </c>
      <c r="J35" s="12">
        <f>IF(E35="","",IF(E35=n+k+age-1,0,IF(H36="","",(IF(J36="",0,J36)/(1+returnret))+H36)))</f>
      </c>
      <c r="K35" s="10"/>
      <c r="L35" s="6"/>
      <c r="M35" s="6"/>
      <c r="N35" s="6"/>
      <c r="O35" s="6"/>
    </row>
    <row r="36" spans="1:15" ht="14.25">
      <c r="A36" s="6"/>
      <c r="B36" s="6"/>
      <c r="C36" s="5"/>
      <c r="D36" s="1">
        <f t="shared" si="0"/>
        <v>34</v>
      </c>
      <c r="E36" s="1">
        <f>IF(E35&lt;age+k+n-1,E35+1,"")</f>
      </c>
      <c r="F36" s="1">
        <f t="shared" si="1"/>
      </c>
      <c r="G36" s="2">
        <f aca="true" t="shared" si="3" ref="G36:G67">IF(E36="","",G35*(1+inf))</f>
      </c>
      <c r="H36" s="2">
        <f>IF(G36="","",IF(E36&gt;=age+n,G36,""))</f>
      </c>
      <c r="I36" s="3">
        <f>IF(G36="","",IF(E36&gt;=age+n,(G36)*(ret-inc+0.00001%)/((12*((1+ret)^(n)-(1+inc-0.00001%)^(n)))*(1+ret)),""))</f>
      </c>
      <c r="J36" s="12">
        <f>IF(E36="","",IF(E36=n+k+age-1,0,IF(H37="","",(IF(J37="",0,J37)/(1+returnret))+H37)))</f>
      </c>
      <c r="K36" s="6"/>
      <c r="L36" s="6"/>
      <c r="M36" s="6"/>
      <c r="N36" s="6"/>
      <c r="O36" s="6"/>
    </row>
    <row r="37" spans="1:15" ht="14.25">
      <c r="A37" s="6"/>
      <c r="B37" s="6"/>
      <c r="C37" s="5"/>
      <c r="D37" s="1">
        <f t="shared" si="0"/>
        <v>35</v>
      </c>
      <c r="E37" s="1">
        <f>IF(E36&lt;age+k+n-1,E36+1,"")</f>
      </c>
      <c r="F37" s="1">
        <f t="shared" si="1"/>
      </c>
      <c r="G37" s="2">
        <f t="shared" si="3"/>
      </c>
      <c r="H37" s="2">
        <f>IF(G37="","",IF(E37&gt;=age+n,G37,""))</f>
      </c>
      <c r="I37" s="3">
        <f>IF(G37="","",IF(E37&gt;=age+n,(G37)*(ret-inc+0.00001%)/((12*((1+ret)^(n)-(1+inc-0.00001%)^(n)))*(1+ret)),""))</f>
      </c>
      <c r="J37" s="12">
        <f>IF(E37="","",IF(E37=n+k+age-1,0,IF(H38="","",(IF(J38="",0,J38)/(1+returnret))+H38)))</f>
      </c>
      <c r="K37" s="6"/>
      <c r="L37" s="6"/>
      <c r="M37" s="6"/>
      <c r="N37" s="6"/>
      <c r="O37" s="6"/>
    </row>
    <row r="38" spans="1:15" ht="14.25">
      <c r="A38" s="6"/>
      <c r="B38" s="6"/>
      <c r="C38" s="5"/>
      <c r="D38" s="1">
        <f t="shared" si="0"/>
        <v>36</v>
      </c>
      <c r="E38" s="1">
        <f>IF(E37&lt;age+k+n-1,E37+1,"")</f>
      </c>
      <c r="F38" s="1">
        <f t="shared" si="1"/>
      </c>
      <c r="G38" s="2">
        <f t="shared" si="3"/>
      </c>
      <c r="H38" s="2">
        <f>IF(G38="","",IF(E38&gt;=age+n,G38,""))</f>
      </c>
      <c r="I38" s="3">
        <f>IF(G38="","",IF(E38&gt;=age+n,(G38)*(ret-inc+0.00001%)/((12*((1+ret)^(n)-(1+inc-0.00001%)^(n)))*(1+ret)),""))</f>
      </c>
      <c r="J38" s="12">
        <f>IF(E38="","",IF(E38=n+k+age-1,0,IF(H39="","",(IF(J39="",0,J39)/(1+returnret))+H39)))</f>
      </c>
      <c r="K38" s="6"/>
      <c r="L38" s="6"/>
      <c r="M38" s="6"/>
      <c r="N38" s="6"/>
      <c r="O38" s="6"/>
    </row>
    <row r="39" spans="1:15" ht="14.25">
      <c r="A39" s="6"/>
      <c r="B39" s="6"/>
      <c r="C39" s="5"/>
      <c r="D39" s="1">
        <f t="shared" si="0"/>
        <v>37</v>
      </c>
      <c r="E39" s="1">
        <f>IF(E38&lt;age+k+n-1,E38+1,"")</f>
      </c>
      <c r="F39" s="1">
        <f t="shared" si="1"/>
      </c>
      <c r="G39" s="2">
        <f t="shared" si="3"/>
      </c>
      <c r="H39" s="2">
        <f>IF(G39="","",IF(E39&gt;=age+n,G39,""))</f>
      </c>
      <c r="I39" s="3">
        <f>IF(G39="","",IF(E39&gt;=age+n,(G39)*(ret-inc+0.00001%)/((12*((1+ret)^(n)-(1+inc-0.00001%)^(n)))*(1+ret)),""))</f>
      </c>
      <c r="J39" s="12">
        <f>IF(E39="","",IF(E39=n+k+age-1,0,IF(H40="","",(IF(J40="",0,J40)/(1+returnret))+H40)))</f>
      </c>
      <c r="K39" s="6"/>
      <c r="L39" s="6"/>
      <c r="M39" s="6"/>
      <c r="N39" s="6"/>
      <c r="O39" s="6"/>
    </row>
    <row r="40" spans="1:15" ht="14.25">
      <c r="A40" s="6"/>
      <c r="B40" s="6"/>
      <c r="C40" s="5"/>
      <c r="D40" s="1">
        <f t="shared" si="0"/>
        <v>38</v>
      </c>
      <c r="E40" s="1">
        <f>IF(E39&lt;age+k+n-1,E39+1,"")</f>
      </c>
      <c r="F40" s="1">
        <f t="shared" si="1"/>
      </c>
      <c r="G40" s="2">
        <f t="shared" si="3"/>
      </c>
      <c r="H40" s="2">
        <f>IF(G40="","",IF(E40&gt;=age+n,G40,""))</f>
      </c>
      <c r="I40" s="3">
        <f>IF(G40="","",IF(E40&gt;=age+n,(G40)*(ret-inc+0.00001%)/((12*((1+ret)^(n)-(1+inc-0.00001%)^(n)))*(1+ret)),""))</f>
      </c>
      <c r="J40" s="12">
        <f>IF(E40="","",IF(E40=n+k+age-1,0,IF(H41="","",(IF(J41="",0,J41)/(1+returnret))+H41)))</f>
      </c>
      <c r="K40" s="6"/>
      <c r="L40" s="6"/>
      <c r="M40" s="6"/>
      <c r="N40" s="6"/>
      <c r="O40" s="6"/>
    </row>
    <row r="41" spans="1:15" ht="14.25">
      <c r="A41" s="6"/>
      <c r="B41" s="6"/>
      <c r="C41" s="5"/>
      <c r="D41" s="1">
        <f t="shared" si="0"/>
        <v>39</v>
      </c>
      <c r="E41" s="1">
        <f>IF(E40&lt;age+k+n-1,E40+1,"")</f>
      </c>
      <c r="F41" s="1">
        <f t="shared" si="1"/>
      </c>
      <c r="G41" s="2">
        <f t="shared" si="3"/>
      </c>
      <c r="H41" s="2">
        <f>IF(G41="","",IF(E41&gt;=age+n,G41,""))</f>
      </c>
      <c r="I41" s="3">
        <f>IF(G41="","",IF(E41&gt;=age+n,(G41)*(ret-inc+0.00001%)/((12*((1+ret)^(n)-(1+inc-0.00001%)^(n)))*(1+ret)),""))</f>
      </c>
      <c r="J41" s="12">
        <f>IF(E41="","",IF(E41=n+k+age-1,0,IF(H42="","",(IF(J42="",0,J42)/(1+returnret))+H42)))</f>
      </c>
      <c r="K41" s="6"/>
      <c r="L41" s="6"/>
      <c r="M41" s="6"/>
      <c r="N41" s="6"/>
      <c r="O41" s="6"/>
    </row>
    <row r="42" spans="1:15" ht="14.25">
      <c r="A42" s="6"/>
      <c r="B42" s="6"/>
      <c r="C42" s="5"/>
      <c r="D42" s="1">
        <f t="shared" si="0"/>
        <v>40</v>
      </c>
      <c r="E42" s="1">
        <f>IF(E41&lt;age+k+n-1,E41+1,"")</f>
      </c>
      <c r="F42" s="1">
        <f t="shared" si="1"/>
      </c>
      <c r="G42" s="2">
        <f t="shared" si="3"/>
      </c>
      <c r="H42" s="2">
        <f>IF(G42="","",IF(E42&gt;=age+n,G42,""))</f>
      </c>
      <c r="I42" s="3">
        <f>IF(G42="","",IF(E42&gt;=age+n,(G42)*(ret-inc+0.00001%)/((12*((1+ret)^(n)-(1+inc-0.00001%)^(n)))*(1+ret)),""))</f>
      </c>
      <c r="J42" s="12">
        <f>IF(E42="","",IF(E42=n+k+age-1,0,IF(H43="","",(IF(J43="",0,J43)/(1+returnret))+H43)))</f>
      </c>
      <c r="K42" s="6"/>
      <c r="L42" s="6"/>
      <c r="M42" s="6"/>
      <c r="N42" s="6"/>
      <c r="O42" s="6"/>
    </row>
    <row r="43" spans="1:15" ht="14.25">
      <c r="A43" s="6"/>
      <c r="B43" s="6"/>
      <c r="C43" s="5"/>
      <c r="D43" s="1">
        <f t="shared" si="0"/>
        <v>41</v>
      </c>
      <c r="E43" s="1">
        <f>IF(E42&lt;age+k+n-1,E42+1,"")</f>
      </c>
      <c r="F43" s="1">
        <f t="shared" si="1"/>
      </c>
      <c r="G43" s="2">
        <f t="shared" si="3"/>
      </c>
      <c r="H43" s="2">
        <f>IF(G43="","",IF(E43&gt;=age+n,G43,""))</f>
      </c>
      <c r="I43" s="3">
        <f>IF(G43="","",IF(E43&gt;=age+n,(G43)*(ret-inc+0.00001%)/((12*((1+ret)^(n)-(1+inc-0.00001%)^(n)))*(1+ret)),""))</f>
      </c>
      <c r="J43" s="12">
        <f>IF(E43="","",IF(E43=n+k+age-1,0,IF(H44="","",(IF(J44="",0,J44)/(1+returnret))+H44)))</f>
      </c>
      <c r="K43" s="6"/>
      <c r="L43" s="6"/>
      <c r="M43" s="6"/>
      <c r="N43" s="6"/>
      <c r="O43" s="6"/>
    </row>
    <row r="44" spans="1:15" ht="14.25">
      <c r="A44" s="6"/>
      <c r="B44" s="6"/>
      <c r="C44" s="5"/>
      <c r="D44" s="1">
        <f t="shared" si="0"/>
        <v>42</v>
      </c>
      <c r="E44" s="1">
        <f>IF(E43&lt;age+k+n-1,E43+1,"")</f>
      </c>
      <c r="F44" s="1">
        <f t="shared" si="1"/>
      </c>
      <c r="G44" s="2">
        <f t="shared" si="3"/>
      </c>
      <c r="H44" s="2">
        <f>IF(G44="","",IF(E44&gt;=age+n,G44,""))</f>
      </c>
      <c r="I44" s="3">
        <f>IF(G44="","",IF(E44&gt;=age+n,(G44)*(ret-inc+0.00001%)/((12*((1+ret)^(n)-(1+inc-0.00001%)^(n)))*(1+ret)),""))</f>
      </c>
      <c r="J44" s="12">
        <f>IF(E44="","",IF(E44=n+k+age-1,0,IF(H45="","",(IF(J45="",0,J45)/(1+returnret))+H45)))</f>
      </c>
      <c r="K44" s="6"/>
      <c r="L44" s="6"/>
      <c r="M44" s="6"/>
      <c r="N44" s="6"/>
      <c r="O44" s="6"/>
    </row>
    <row r="45" spans="1:15" ht="14.25">
      <c r="A45" s="6"/>
      <c r="B45" s="6"/>
      <c r="C45" s="5"/>
      <c r="D45" s="1">
        <f t="shared" si="0"/>
        <v>43</v>
      </c>
      <c r="E45" s="1">
        <f>IF(E44&lt;age+k+n-1,E44+1,"")</f>
      </c>
      <c r="F45" s="1">
        <f t="shared" si="1"/>
      </c>
      <c r="G45" s="2">
        <f t="shared" si="3"/>
      </c>
      <c r="H45" s="2">
        <f>IF(G45="","",IF(E45&gt;=age+n,G45,""))</f>
      </c>
      <c r="I45" s="3">
        <f>IF(G45="","",IF(E45&gt;=age+n,(G45)*(ret-inc+0.00001%)/((12*((1+ret)^(n)-(1+inc-0.00001%)^(n)))*(1+ret)),""))</f>
      </c>
      <c r="J45" s="12">
        <f>IF(E45="","",IF(E45=n+k+age-1,0,IF(H46="","",(IF(J46="",0,J46)/(1+returnret))+H46)))</f>
      </c>
      <c r="K45" s="6"/>
      <c r="L45" s="6"/>
      <c r="M45" s="6"/>
      <c r="N45" s="6"/>
      <c r="O45" s="6"/>
    </row>
    <row r="46" spans="1:15" ht="14.25">
      <c r="A46" s="6"/>
      <c r="B46" s="6"/>
      <c r="C46" s="5"/>
      <c r="D46" s="1">
        <f t="shared" si="0"/>
        <v>44</v>
      </c>
      <c r="E46" s="1">
        <f>IF(E45&lt;age+k+n-1,E45+1,"")</f>
      </c>
      <c r="F46" s="1">
        <f t="shared" si="1"/>
      </c>
      <c r="G46" s="2">
        <f t="shared" si="3"/>
      </c>
      <c r="H46" s="2">
        <f>IF(G46="","",IF(E46&gt;=age+n,G46,""))</f>
      </c>
      <c r="I46" s="3">
        <f>IF(G46="","",IF(E46&gt;=age+n,(G46)*(ret-inc+0.00001%)/((12*((1+ret)^(n)-(1+inc-0.00001%)^(n)))*(1+ret)),""))</f>
      </c>
      <c r="J46" s="12">
        <f>IF(E46="","",IF(E46=n+k+age-1,0,IF(H47="","",(IF(J47="",0,J47)/(1+returnret))+H47)))</f>
      </c>
      <c r="K46" s="6"/>
      <c r="L46" s="6"/>
      <c r="M46" s="6"/>
      <c r="N46" s="6"/>
      <c r="O46" s="6"/>
    </row>
    <row r="47" spans="1:15" ht="14.25">
      <c r="A47" s="6"/>
      <c r="B47" s="6"/>
      <c r="C47" s="5"/>
      <c r="D47" s="1">
        <f t="shared" si="0"/>
        <v>45</v>
      </c>
      <c r="E47" s="1">
        <f>IF(E46&lt;age+k+n-1,E46+1,"")</f>
      </c>
      <c r="F47" s="1">
        <f t="shared" si="1"/>
      </c>
      <c r="G47" s="2">
        <f t="shared" si="3"/>
      </c>
      <c r="H47" s="2">
        <f>IF(G47="","",IF(E47&gt;=age+n,G47,""))</f>
      </c>
      <c r="I47" s="3">
        <f>IF(G47="","",IF(E47&gt;=age+n,(G47)*(ret-inc+0.00001%)/((12*((1+ret)^(n)-(1+inc-0.00001%)^(n)))*(1+ret)),""))</f>
      </c>
      <c r="J47" s="12">
        <f>IF(E47="","",IF(E47=n+k+age-1,0,IF(H48="","",(IF(J48="",0,J48)/(1+returnret))+H48)))</f>
      </c>
      <c r="K47" s="6"/>
      <c r="L47" s="6"/>
      <c r="M47" s="6"/>
      <c r="N47" s="6"/>
      <c r="O47" s="6"/>
    </row>
    <row r="48" spans="1:15" ht="14.25">
      <c r="A48" s="6"/>
      <c r="B48" s="6"/>
      <c r="C48" s="5"/>
      <c r="D48" s="1">
        <f t="shared" si="0"/>
        <v>46</v>
      </c>
      <c r="E48" s="1">
        <f>IF(E47&lt;age+k+n-1,E47+1,"")</f>
      </c>
      <c r="F48" s="1">
        <f t="shared" si="1"/>
      </c>
      <c r="G48" s="2">
        <f t="shared" si="3"/>
      </c>
      <c r="H48" s="2">
        <f>IF(G48="","",IF(E48&gt;=age+n,G48,""))</f>
      </c>
      <c r="I48" s="3">
        <f>IF(G48="","",IF(E48&gt;=age+n,(G48)*(ret-inc+0.00001%)/((12*((1+ret)^(n)-(1+inc-0.00001%)^(n)))*(1+ret)),""))</f>
      </c>
      <c r="J48" s="12">
        <f>IF(E48="","",IF(E48=n+k+age-1,0,IF(H49="","",(IF(J49="",0,J49)/(1+returnret))+H49)))</f>
      </c>
      <c r="K48" s="6"/>
      <c r="L48" s="6"/>
      <c r="M48" s="6"/>
      <c r="N48" s="6"/>
      <c r="O48" s="6"/>
    </row>
    <row r="49" spans="1:15" ht="14.25">
      <c r="A49" s="6"/>
      <c r="B49" s="6"/>
      <c r="C49" s="5"/>
      <c r="D49" s="1">
        <f t="shared" si="0"/>
        <v>47</v>
      </c>
      <c r="E49" s="1">
        <f>IF(E48&lt;age+k+n-1,E48+1,"")</f>
      </c>
      <c r="F49" s="1">
        <f t="shared" si="1"/>
      </c>
      <c r="G49" s="2">
        <f t="shared" si="3"/>
      </c>
      <c r="H49" s="2">
        <f>IF(G49="","",IF(E49&gt;=age+n,G49,""))</f>
      </c>
      <c r="I49" s="3">
        <f>IF(G49="","",IF(E49&gt;=age+n,(G49)*(ret-inc+0.00001%)/((12*((1+ret)^(n)-(1+inc-0.00001%)^(n)))*(1+ret)),""))</f>
      </c>
      <c r="J49" s="12">
        <f>IF(E49="","",IF(E49=n+k+age-1,0,IF(H50="","",(IF(J50="",0,J50)/(1+returnret))+H50)))</f>
      </c>
      <c r="K49" s="6"/>
      <c r="L49" s="6"/>
      <c r="M49" s="6"/>
      <c r="N49" s="6"/>
      <c r="O49" s="6"/>
    </row>
    <row r="50" spans="1:15" ht="14.25">
      <c r="A50" s="6"/>
      <c r="B50" s="6"/>
      <c r="C50" s="5"/>
      <c r="D50" s="1">
        <f t="shared" si="0"/>
        <v>48</v>
      </c>
      <c r="E50" s="1">
        <f>IF(E49&lt;age+k+n-1,E49+1,"")</f>
      </c>
      <c r="F50" s="1">
        <f t="shared" si="1"/>
      </c>
      <c r="G50" s="2">
        <f t="shared" si="3"/>
      </c>
      <c r="H50" s="2">
        <f>IF(G50="","",IF(E50&gt;=age+n,G50,""))</f>
      </c>
      <c r="I50" s="3">
        <f>IF(G50="","",IF(E50&gt;=age+n,(G50)*(ret-inc+0.00001%)/((12*((1+ret)^(n)-(1+inc-0.00001%)^(n)))*(1+ret)),""))</f>
      </c>
      <c r="J50" s="12">
        <f>IF(E50="","",IF(E50=n+k+age-1,0,IF(H51="","",(IF(J51="",0,J51)/(1+returnret))+H51)))</f>
      </c>
      <c r="K50" s="6"/>
      <c r="L50" s="6"/>
      <c r="M50" s="6"/>
      <c r="N50" s="6"/>
      <c r="O50" s="6"/>
    </row>
    <row r="51" spans="1:15" ht="14.25">
      <c r="A51" s="6"/>
      <c r="B51" s="6"/>
      <c r="C51" s="5"/>
      <c r="D51" s="1">
        <f t="shared" si="0"/>
        <v>49</v>
      </c>
      <c r="E51" s="1">
        <f>IF(E50&lt;age+k+n-1,E50+1,"")</f>
      </c>
      <c r="F51" s="1">
        <f t="shared" si="1"/>
      </c>
      <c r="G51" s="2">
        <f t="shared" si="3"/>
      </c>
      <c r="H51" s="2">
        <f>IF(G51="","",IF(E51&gt;=age+n,G51,""))</f>
      </c>
      <c r="I51" s="3">
        <f>IF(G51="","",IF(E51&gt;=age+n,(G51)*(ret-inc+0.00001%)/((12*((1+ret)^(n)-(1+inc-0.00001%)^(n)))*(1+ret)),""))</f>
      </c>
      <c r="J51" s="12">
        <f>IF(E51="","",IF(E51=n+k+age-1,0,IF(H52="","",(IF(J52="",0,J52)/(1+returnret))+H52)))</f>
      </c>
      <c r="K51" s="6"/>
      <c r="L51" s="6"/>
      <c r="M51" s="6"/>
      <c r="N51" s="6"/>
      <c r="O51" s="6"/>
    </row>
    <row r="52" spans="1:15" ht="14.25">
      <c r="A52" s="6"/>
      <c r="B52" s="6"/>
      <c r="C52" s="5"/>
      <c r="D52" s="1">
        <f t="shared" si="0"/>
        <v>50</v>
      </c>
      <c r="E52" s="1">
        <f>IF(E51&lt;age+k+n-1,E51+1,"")</f>
      </c>
      <c r="F52" s="1">
        <f t="shared" si="1"/>
      </c>
      <c r="G52" s="2">
        <f t="shared" si="3"/>
      </c>
      <c r="H52" s="2">
        <f>IF(G52="","",IF(E52&gt;=age+n,G52,""))</f>
      </c>
      <c r="I52" s="3">
        <f>IF(G52="","",IF(E52&gt;=age+n,(G52)*(ret-inc+0.00001%)/((12*((1+ret)^(n)-(1+inc-0.00001%)^(n)))*(1+ret)),""))</f>
      </c>
      <c r="J52" s="12">
        <f>IF(E52="","",IF(E52=n+k+age-1,0,IF(H53="","",(IF(J53="",0,J53)/(1+returnret))+H53)))</f>
      </c>
      <c r="K52" s="6"/>
      <c r="L52" s="6"/>
      <c r="M52" s="6"/>
      <c r="N52" s="6"/>
      <c r="O52" s="6"/>
    </row>
    <row r="53" spans="1:15" ht="14.25">
      <c r="A53" s="6"/>
      <c r="B53" s="6"/>
      <c r="C53" s="5"/>
      <c r="D53" s="1">
        <f t="shared" si="0"/>
        <v>51</v>
      </c>
      <c r="E53" s="1">
        <f>IF(E52&lt;age+k+n-1,E52+1,"")</f>
      </c>
      <c r="F53" s="1">
        <f t="shared" si="1"/>
      </c>
      <c r="G53" s="2">
        <f t="shared" si="3"/>
      </c>
      <c r="H53" s="2">
        <f>IF(G53="","",IF(E53&gt;=age+n,G53,""))</f>
      </c>
      <c r="I53" s="3">
        <f>IF(G53="","",IF(E53&gt;=age+n,(G53)*(ret-inc+0.00001%)/((12*((1+ret)^(n)-(1+inc-0.00001%)^(n)))*(1+ret)),""))</f>
      </c>
      <c r="J53" s="12">
        <f>IF(E53="","",IF(E53=n+k+age-1,0,IF(H54="","",(IF(J54="",0,J54)/(1+returnret))+H54)))</f>
      </c>
      <c r="K53" s="6"/>
      <c r="L53" s="6"/>
      <c r="M53" s="6"/>
      <c r="N53" s="6"/>
      <c r="O53" s="6"/>
    </row>
    <row r="54" spans="1:15" ht="14.25">
      <c r="A54" s="6"/>
      <c r="B54" s="6"/>
      <c r="C54" s="5"/>
      <c r="D54" s="1">
        <f t="shared" si="0"/>
        <v>52</v>
      </c>
      <c r="E54" s="1">
        <f>IF(E53&lt;age+k+n-1,E53+1,"")</f>
      </c>
      <c r="F54" s="1">
        <f t="shared" si="1"/>
      </c>
      <c r="G54" s="2">
        <f t="shared" si="3"/>
      </c>
      <c r="H54" s="2">
        <f>IF(G54="","",IF(E54&gt;=age+n,G54,""))</f>
      </c>
      <c r="I54" s="3">
        <f>IF(G54="","",IF(E54&gt;=age+n,(G54)*(ret-inc+0.00001%)/((12*((1+ret)^(n)-(1+inc-0.00001%)^(n)))*(1+ret)),""))</f>
      </c>
      <c r="J54" s="12">
        <f>IF(E54="","",IF(E54=n+k+age-1,0,IF(H55="","",(IF(J55="",0,J55)/(1+returnret))+H55)))</f>
      </c>
      <c r="K54" s="6"/>
      <c r="L54" s="6"/>
      <c r="M54" s="6"/>
      <c r="N54" s="6"/>
      <c r="O54" s="6"/>
    </row>
    <row r="55" spans="1:15" ht="14.25">
      <c r="A55" s="6"/>
      <c r="B55" s="6"/>
      <c r="C55" s="5"/>
      <c r="D55" s="1">
        <f t="shared" si="0"/>
        <v>53</v>
      </c>
      <c r="E55" s="1">
        <f>IF(E54&lt;age+k+n-1,E54+1,"")</f>
      </c>
      <c r="F55" s="1">
        <f t="shared" si="1"/>
      </c>
      <c r="G55" s="2">
        <f t="shared" si="3"/>
      </c>
      <c r="H55" s="2">
        <f>IF(G55="","",IF(E55&gt;=age+n,G55,""))</f>
      </c>
      <c r="I55" s="3">
        <f>IF(G55="","",IF(E55&gt;=age+n,(G55)*(ret-inc+0.00001%)/((12*((1+ret)^(n)-(1+inc-0.00001%)^(n)))*(1+ret)),""))</f>
      </c>
      <c r="J55" s="12">
        <f>IF(E55="","",IF(E55=n+k+age-1,0,IF(H56="","",(IF(J56="",0,J56)/(1+returnret))+H56)))</f>
      </c>
      <c r="K55" s="6"/>
      <c r="L55" s="6"/>
      <c r="M55" s="6"/>
      <c r="N55" s="6"/>
      <c r="O55" s="6"/>
    </row>
    <row r="56" spans="1:15" ht="14.25">
      <c r="A56" s="6"/>
      <c r="B56" s="6"/>
      <c r="C56" s="5"/>
      <c r="D56" s="1">
        <f t="shared" si="0"/>
        <v>54</v>
      </c>
      <c r="E56" s="1">
        <f>IF(E55&lt;age+k+n-1,E55+1,"")</f>
      </c>
      <c r="F56" s="1">
        <f t="shared" si="1"/>
      </c>
      <c r="G56" s="2">
        <f t="shared" si="3"/>
      </c>
      <c r="H56" s="2">
        <f>IF(G56="","",IF(E56&gt;=age+n,G56,""))</f>
      </c>
      <c r="I56" s="3">
        <f>IF(G56="","",IF(E56&gt;=age+n,(G56)*(ret-inc+0.00001%)/((12*((1+ret)^(n)-(1+inc-0.00001%)^(n)))*(1+ret)),""))</f>
      </c>
      <c r="J56" s="12">
        <f>IF(E56="","",IF(E56=n+k+age-1,0,IF(H57="","",(IF(J57="",0,J57)/(1+returnret))+H57)))</f>
      </c>
      <c r="K56" s="6"/>
      <c r="L56" s="6"/>
      <c r="M56" s="6"/>
      <c r="N56" s="6"/>
      <c r="O56" s="6"/>
    </row>
    <row r="57" spans="1:15" ht="14.25">
      <c r="A57" s="6"/>
      <c r="B57" s="6"/>
      <c r="C57" s="5"/>
      <c r="D57" s="1">
        <f t="shared" si="0"/>
        <v>55</v>
      </c>
      <c r="E57" s="1">
        <f>IF(E56&lt;age+k+n-1,E56+1,"")</f>
      </c>
      <c r="F57" s="1">
        <f t="shared" si="1"/>
      </c>
      <c r="G57" s="2">
        <f t="shared" si="3"/>
      </c>
      <c r="H57" s="2">
        <f>IF(G57="","",IF(E57&gt;=age+n,G57,""))</f>
      </c>
      <c r="I57" s="3">
        <f>IF(G57="","",IF(E57&gt;=age+n,(G57)*(ret-inc+0.00001%)/((12*((1+ret)^(n)-(1+inc-0.00001%)^(n)))*(1+ret)),""))</f>
      </c>
      <c r="J57" s="12">
        <f>IF(E57="","",IF(E57=n+k+age-1,0,IF(H58="","",(IF(J58="",0,J58)/(1+returnret))+H58)))</f>
      </c>
      <c r="K57" s="6"/>
      <c r="L57" s="6"/>
      <c r="M57" s="6"/>
      <c r="N57" s="6"/>
      <c r="O57" s="6"/>
    </row>
    <row r="58" spans="1:15" ht="14.25">
      <c r="A58" s="6"/>
      <c r="B58" s="6"/>
      <c r="C58" s="5"/>
      <c r="D58" s="1">
        <f t="shared" si="0"/>
        <v>56</v>
      </c>
      <c r="E58" s="1">
        <f>IF(E57&lt;age+k+n-1,E57+1,"")</f>
      </c>
      <c r="F58" s="1">
        <f t="shared" si="1"/>
      </c>
      <c r="G58" s="2">
        <f t="shared" si="3"/>
      </c>
      <c r="H58" s="2">
        <f>IF(G58="","",IF(E58&gt;=age+n,G58,""))</f>
      </c>
      <c r="I58" s="3">
        <f>IF(G58="","",IF(E58&gt;=age+n,(G58)*(ret-inc+0.00001%)/((12*((1+ret)^(n)-(1+inc-0.00001%)^(n)))*(1+ret)),""))</f>
      </c>
      <c r="J58" s="12">
        <f>IF(E58="","",IF(E58=n+k+age-1,0,IF(H59="","",(IF(J59="",0,J59)/(1+returnret))+H59)))</f>
      </c>
      <c r="K58" s="6"/>
      <c r="L58" s="6"/>
      <c r="M58" s="6"/>
      <c r="N58" s="6"/>
      <c r="O58" s="6"/>
    </row>
    <row r="59" spans="1:15" ht="14.25">
      <c r="A59" s="6"/>
      <c r="B59" s="6"/>
      <c r="C59" s="5"/>
      <c r="D59" s="1">
        <f t="shared" si="0"/>
        <v>57</v>
      </c>
      <c r="E59" s="1">
        <f>IF(E58&lt;age+k+n-1,E58+1,"")</f>
      </c>
      <c r="F59" s="1">
        <f t="shared" si="1"/>
      </c>
      <c r="G59" s="2">
        <f t="shared" si="3"/>
      </c>
      <c r="H59" s="2">
        <f>IF(G59="","",IF(E59&gt;=age+n,G59,""))</f>
      </c>
      <c r="I59" s="3">
        <f>IF(G59="","",IF(E59&gt;=age+n,(G59)*(ret-inc+0.00001%)/((12*((1+ret)^(n)-(1+inc-0.00001%)^(n)))*(1+ret)),""))</f>
      </c>
      <c r="J59" s="12">
        <f>IF(E59="","",IF(E59=n+k+age-1,0,IF(H60="","",(IF(J60="",0,J60)/(1+returnret))+H60)))</f>
      </c>
      <c r="K59" s="6"/>
      <c r="L59" s="6"/>
      <c r="M59" s="6"/>
      <c r="N59" s="6"/>
      <c r="O59" s="6"/>
    </row>
    <row r="60" spans="1:15" ht="14.25">
      <c r="A60" s="6"/>
      <c r="B60" s="6"/>
      <c r="C60" s="5"/>
      <c r="D60" s="1">
        <f t="shared" si="0"/>
        <v>58</v>
      </c>
      <c r="E60" s="1">
        <f>IF(E59&lt;age+k+n-1,E59+1,"")</f>
      </c>
      <c r="F60" s="1">
        <f t="shared" si="1"/>
      </c>
      <c r="G60" s="2">
        <f t="shared" si="3"/>
      </c>
      <c r="H60" s="2">
        <f>IF(G60="","",IF(E60&gt;=age+n,G60,""))</f>
      </c>
      <c r="I60" s="3">
        <f>IF(G60="","",IF(E60&gt;=age+n,(G60)*(ret-inc+0.00001%)/((12*((1+ret)^(n)-(1+inc-0.00001%)^(n)))*(1+ret)),""))</f>
      </c>
      <c r="J60" s="12">
        <f>IF(E60="","",IF(E60=n+k+age-1,0,IF(H61="","",(IF(J61="",0,J61)/(1+returnret))+H61)))</f>
      </c>
      <c r="K60" s="6"/>
      <c r="L60" s="6"/>
      <c r="M60" s="6"/>
      <c r="N60" s="6"/>
      <c r="O60" s="6"/>
    </row>
    <row r="61" spans="1:15" ht="14.25">
      <c r="A61" s="6"/>
      <c r="B61" s="6"/>
      <c r="C61" s="5"/>
      <c r="D61" s="1">
        <f t="shared" si="0"/>
        <v>59</v>
      </c>
      <c r="E61" s="1">
        <f>IF(E60&lt;age+k+n-1,E60+1,"")</f>
      </c>
      <c r="F61" s="1">
        <f t="shared" si="1"/>
      </c>
      <c r="G61" s="2">
        <f t="shared" si="3"/>
      </c>
      <c r="H61" s="2">
        <f>IF(G61="","",IF(E61&gt;=age+n,G61,""))</f>
      </c>
      <c r="I61" s="3">
        <f>IF(G61="","",IF(E61&gt;=age+n,(G61)*(ret-inc+0.00001%)/((12*((1+ret)^(n)-(1+inc-0.00001%)^(n)))*(1+ret)),""))</f>
      </c>
      <c r="J61" s="12">
        <f>IF(E61="","",IF(E61=n+k+age-1,0,IF(H62="","",(IF(J62="",0,J62)/(1+returnret))+H62)))</f>
      </c>
      <c r="K61" s="6"/>
      <c r="L61" s="6"/>
      <c r="M61" s="6"/>
      <c r="N61" s="6"/>
      <c r="O61" s="6"/>
    </row>
    <row r="62" spans="1:15" ht="14.25">
      <c r="A62" s="6"/>
      <c r="B62" s="6"/>
      <c r="C62" s="5"/>
      <c r="D62" s="1">
        <f t="shared" si="0"/>
        <v>60</v>
      </c>
      <c r="E62" s="1">
        <f>IF(E61&lt;age+k+n-1,E61+1,"")</f>
      </c>
      <c r="F62" s="1">
        <f t="shared" si="1"/>
      </c>
      <c r="G62" s="2">
        <f t="shared" si="3"/>
      </c>
      <c r="H62" s="2">
        <f>IF(G62="","",IF(E62&gt;=age+n,G62,""))</f>
      </c>
      <c r="I62" s="3">
        <f>IF(G62="","",IF(E62&gt;=age+n,(G62)*(ret-inc+0.00001%)/((12*((1+ret)^(n)-(1+inc-0.00001%)^(n)))*(1+ret)),""))</f>
      </c>
      <c r="J62" s="12">
        <f>IF(E62="","",IF(E62=n+k+age-1,0,IF(H63="","",(IF(J63="",0,J63)/(1+returnret))+H63)))</f>
      </c>
      <c r="K62" s="6"/>
      <c r="L62" s="6"/>
      <c r="M62" s="6"/>
      <c r="N62" s="6"/>
      <c r="O62" s="6"/>
    </row>
    <row r="63" spans="1:15" ht="14.25">
      <c r="A63" s="6"/>
      <c r="B63" s="6"/>
      <c r="C63" s="5"/>
      <c r="D63" s="1">
        <f t="shared" si="0"/>
        <v>61</v>
      </c>
      <c r="E63" s="1">
        <f>IF(E62&lt;age+k+n-1,E62+1,"")</f>
      </c>
      <c r="F63" s="1">
        <f t="shared" si="1"/>
      </c>
      <c r="G63" s="2">
        <f t="shared" si="3"/>
      </c>
      <c r="H63" s="2">
        <f>IF(G63="","",IF(E63&gt;=age+n,G63,""))</f>
      </c>
      <c r="I63" s="3">
        <f>IF(G63="","",IF(E63&gt;=age+n,(G63)*(ret-inc+0.00001%)/((12*((1+ret)^(n)-(1+inc-0.00001%)^(n)))*(1+ret)),""))</f>
      </c>
      <c r="J63" s="12">
        <f>IF(E63="","",IF(E63=n+k+age-1,0,IF(H64="","",(IF(J64="",0,J64)/(1+returnret))+H64)))</f>
      </c>
      <c r="K63" s="6"/>
      <c r="L63" s="6"/>
      <c r="M63" s="6"/>
      <c r="N63" s="6"/>
      <c r="O63" s="6"/>
    </row>
    <row r="64" spans="1:15" ht="14.25">
      <c r="A64" s="6"/>
      <c r="B64" s="6"/>
      <c r="C64" s="5"/>
      <c r="D64" s="1">
        <f t="shared" si="0"/>
        <v>62</v>
      </c>
      <c r="E64" s="1">
        <f>IF(E63&lt;age+k+n-1,E63+1,"")</f>
      </c>
      <c r="F64" s="1">
        <f t="shared" si="1"/>
      </c>
      <c r="G64" s="2">
        <f t="shared" si="3"/>
      </c>
      <c r="H64" s="2">
        <f>IF(G64="","",IF(E64&gt;=age+n,G64,""))</f>
      </c>
      <c r="I64" s="3">
        <f>IF(G64="","",IF(E64&gt;=age+n,(G64)*(ret-inc+0.00001%)/((12*((1+ret)^(n)-(1+inc-0.00001%)^(n)))*(1+ret)),""))</f>
      </c>
      <c r="J64" s="12">
        <f>IF(E64="","",IF(E64=n+k+age-1,0,IF(H65="","",(IF(J65="",0,J65)/(1+returnret))+H65)))</f>
      </c>
      <c r="K64" s="6"/>
      <c r="L64" s="6"/>
      <c r="M64" s="6"/>
      <c r="N64" s="6"/>
      <c r="O64" s="6"/>
    </row>
    <row r="65" spans="1:15" ht="14.25">
      <c r="A65" s="6"/>
      <c r="B65" s="6"/>
      <c r="C65" s="5"/>
      <c r="D65" s="1">
        <f t="shared" si="0"/>
        <v>63</v>
      </c>
      <c r="E65" s="1">
        <f>IF(E64&lt;age+k+n-1,E64+1,"")</f>
      </c>
      <c r="F65" s="1">
        <f t="shared" si="1"/>
      </c>
      <c r="G65" s="2">
        <f t="shared" si="3"/>
      </c>
      <c r="H65" s="2">
        <f>IF(G65="","",IF(E65&gt;=age+n,G65,""))</f>
      </c>
      <c r="I65" s="3">
        <f>IF(G65="","",IF(E65&gt;=age+n,(G65)*(ret-inc+0.00001%)/((12*((1+ret)^(n)-(1+inc-0.00001%)^(n)))*(1+ret)),""))</f>
      </c>
      <c r="J65" s="12">
        <f>IF(E65="","",IF(E65=n+k+age-1,0,IF(H66="","",(IF(J66="",0,J66)/(1+returnret))+H66)))</f>
      </c>
      <c r="K65" s="6"/>
      <c r="L65" s="6"/>
      <c r="M65" s="6"/>
      <c r="N65" s="6"/>
      <c r="O65" s="6"/>
    </row>
    <row r="66" spans="1:15" ht="14.25">
      <c r="A66" s="6"/>
      <c r="B66" s="6"/>
      <c r="C66" s="5"/>
      <c r="D66" s="1">
        <f t="shared" si="0"/>
        <v>64</v>
      </c>
      <c r="E66" s="1">
        <f>IF(E65&lt;age+k+n-1,E65+1,"")</f>
      </c>
      <c r="F66" s="1">
        <f t="shared" si="1"/>
      </c>
      <c r="G66" s="2">
        <f t="shared" si="3"/>
      </c>
      <c r="H66" s="2">
        <f>IF(G66="","",IF(E66&gt;=age+n,G66,""))</f>
      </c>
      <c r="I66" s="3">
        <f>IF(G66="","",IF(E66&gt;=age+n,(G66)*(ret-inc+0.00001%)/((12*((1+ret)^(n)-(1+inc-0.00001%)^(n)))*(1+ret)),""))</f>
      </c>
      <c r="J66" s="12">
        <f>IF(E66="","",IF(E66=n+k+age-1,0,IF(H67="","",(IF(J67="",0,J67)/(1+returnret))+H67)))</f>
      </c>
      <c r="K66" s="6"/>
      <c r="L66" s="6"/>
      <c r="M66" s="6"/>
      <c r="N66" s="6"/>
      <c r="O66" s="6"/>
    </row>
    <row r="67" spans="1:15" ht="14.25">
      <c r="A67" s="6"/>
      <c r="B67" s="6"/>
      <c r="C67" s="5"/>
      <c r="D67" s="1">
        <f t="shared" si="0"/>
        <v>65</v>
      </c>
      <c r="E67" s="1">
        <f>IF(E66&lt;age+k+n-1,E66+1,"")</f>
      </c>
      <c r="F67" s="1">
        <f t="shared" si="1"/>
      </c>
      <c r="G67" s="2">
        <f t="shared" si="3"/>
      </c>
      <c r="H67" s="2">
        <f>IF(G67="","",IF(E67&gt;=age+n,G67,""))</f>
      </c>
      <c r="I67" s="3">
        <f>IF(G67="","",IF(E67&gt;=age+n,(G67)*(ret-inc+0.00001%)/((12*((1+ret)^(n)-(1+inc-0.00001%)^(n)))*(1+ret)),""))</f>
      </c>
      <c r="J67" s="12">
        <f>IF(E67="","",IF(E67=n+k+age-1,0,IF(H68="","",(IF(J68="",0,J68)/(1+returnret))+H68)))</f>
      </c>
      <c r="K67" s="6"/>
      <c r="L67" s="6"/>
      <c r="M67" s="6"/>
      <c r="N67" s="6"/>
      <c r="O67" s="6"/>
    </row>
    <row r="68" spans="1:15" ht="14.25">
      <c r="A68" s="6"/>
      <c r="B68" s="6"/>
      <c r="C68" s="5"/>
      <c r="D68" s="1">
        <f>D67+1</f>
        <v>66</v>
      </c>
      <c r="E68" s="1">
        <f>IF(E67&lt;age+k+n-1,E67+1,"")</f>
      </c>
      <c r="F68" s="1">
        <f t="shared" si="1"/>
      </c>
      <c r="G68" s="2">
        <f aca="true" t="shared" si="4" ref="G68:G73">IF(E68="","",G67*(1+inf))</f>
      </c>
      <c r="H68" s="2">
        <f>IF(G68="","",IF(E68&gt;=age+n,G68,""))</f>
      </c>
      <c r="I68" s="3">
        <f>IF(G68="","",IF(E68&gt;=age+n,(G68)*(ret-inc+0.00001%)/((12*((1+ret)^(n)-(1+inc-0.00001%)^(n)))*(1+ret)),""))</f>
      </c>
      <c r="J68" s="12">
        <f>IF(E68="","",IF(E68=n+k+age-1,0,IF(H69="","",(IF(J69="",0,J69)/(1+returnret))+H69)))</f>
      </c>
      <c r="K68" s="6"/>
      <c r="L68" s="6"/>
      <c r="M68" s="6"/>
      <c r="N68" s="6"/>
      <c r="O68" s="6"/>
    </row>
    <row r="69" spans="1:15" ht="14.25">
      <c r="A69" s="6"/>
      <c r="B69" s="6"/>
      <c r="C69" s="5"/>
      <c r="D69" s="1">
        <f>D68+1</f>
        <v>67</v>
      </c>
      <c r="E69" s="1">
        <f>IF(E68&lt;age+k+n-1,E68+1,"")</f>
      </c>
      <c r="F69" s="1">
        <f>IF(E69="","",F68+1)</f>
      </c>
      <c r="G69" s="2">
        <f t="shared" si="4"/>
      </c>
      <c r="H69" s="2">
        <f>IF(G69="","",IF(E69&gt;=age+n,G69,""))</f>
      </c>
      <c r="I69" s="3">
        <f>IF(G69="","",IF(E69&gt;=age+n,(G69)*(ret-inc+0.00001%)/((12*((1+ret)^(n)-(1+inc-0.00001%)^(n)))*(1+ret)),""))</f>
      </c>
      <c r="J69" s="12">
        <f>IF(E69="","",IF(E69=n+k+age-1,0,IF(H70="","",(IF(J70="",0,J70)/(1+returnret))+H70)))</f>
      </c>
      <c r="K69" s="6"/>
      <c r="L69" s="6"/>
      <c r="M69" s="6"/>
      <c r="N69" s="6"/>
      <c r="O69" s="6"/>
    </row>
    <row r="70" spans="1:15" ht="14.25">
      <c r="A70" s="6"/>
      <c r="B70" s="6"/>
      <c r="C70" s="5"/>
      <c r="D70" s="1">
        <f>D69+1</f>
        <v>68</v>
      </c>
      <c r="E70" s="1">
        <f>IF(E69&lt;age+k+n-1,E69+1,"")</f>
      </c>
      <c r="F70" s="1">
        <f>IF(E70="","",F69+1)</f>
      </c>
      <c r="G70" s="2">
        <f t="shared" si="4"/>
      </c>
      <c r="H70" s="2">
        <f>IF(G70="","",IF(E70&gt;=age+n,G70,""))</f>
      </c>
      <c r="I70" s="3">
        <f>IF(G70="","",IF(E70&gt;=age+n,(G70)*(ret-inc+0.00001%)/((12*((1+ret)^(n)-(1+inc-0.00001%)^(n)))*(1+ret)),""))</f>
      </c>
      <c r="J70" s="12">
        <f>IF(E70="","",IF(E70=n+k+age-1,0,IF(H71="","",(IF(J71="",0,J71)/(1+returnret))+H71)))</f>
      </c>
      <c r="K70" s="6"/>
      <c r="L70" s="6"/>
      <c r="M70" s="6"/>
      <c r="N70" s="6"/>
      <c r="O70" s="6"/>
    </row>
    <row r="71" spans="1:15" ht="14.25">
      <c r="A71" s="6"/>
      <c r="B71" s="6"/>
      <c r="C71" s="5"/>
      <c r="D71" s="1">
        <f>D70+1</f>
        <v>69</v>
      </c>
      <c r="E71" s="1">
        <f>IF(E70&lt;age+k+n-1,E70+1,"")</f>
      </c>
      <c r="F71" s="1">
        <f>IF(E71="","",F70+1)</f>
      </c>
      <c r="G71" s="2">
        <f t="shared" si="4"/>
      </c>
      <c r="H71" s="2">
        <f>IF(G71="","",IF(E71&gt;=age+n,G71,""))</f>
      </c>
      <c r="I71" s="3">
        <f>IF(G71="","",IF(E71&gt;=age+n,(G71)*(ret-inc+0.00001%)/((12*((1+ret)^(n)-(1+inc-0.00001%)^(n)))*(1+ret)),""))</f>
      </c>
      <c r="J71" s="12">
        <f>IF(E71="","",IF(E71=n+k+age-1,0,IF(H72="","",(IF(J72="",0,J72)/(1+returnret))+H72)))</f>
      </c>
      <c r="K71" s="6"/>
      <c r="L71" s="6"/>
      <c r="M71" s="6"/>
      <c r="N71" s="6"/>
      <c r="O71" s="6"/>
    </row>
    <row r="72" spans="1:15" ht="14.25">
      <c r="A72" s="6"/>
      <c r="B72" s="6"/>
      <c r="C72" s="5"/>
      <c r="D72" s="1">
        <f>D71+1</f>
        <v>70</v>
      </c>
      <c r="E72" s="1">
        <f>IF(E71&lt;age+k+n-1,E71+1,"")</f>
      </c>
      <c r="F72" s="1">
        <f>IF(E72="","",F71+1)</f>
      </c>
      <c r="G72" s="2">
        <f t="shared" si="4"/>
      </c>
      <c r="H72" s="2">
        <f>IF(G72="","",IF(E72&gt;=age+n,G72,""))</f>
      </c>
      <c r="I72" s="3">
        <f>IF(G72="","",IF(E72&gt;=age+n,(G72)*(ret-inc+0.00001%)/((12*((1+ret)^(n)-(1+inc-0.00001%)^(n)))*(1+ret)),""))</f>
      </c>
      <c r="J72" s="12">
        <f>IF(E72="","",IF(E72=n+k+age-1,0,IF(H73="","",(IF(J73="",0,J73)/(1+returnret))+H73)))</f>
      </c>
      <c r="K72" s="6"/>
      <c r="L72" s="6"/>
      <c r="M72" s="6"/>
      <c r="N72" s="6"/>
      <c r="O72" s="6"/>
    </row>
    <row r="73" spans="1:12" ht="14.25">
      <c r="A73" s="6"/>
      <c r="B73" s="6"/>
      <c r="C73" s="6"/>
      <c r="D73" s="6"/>
      <c r="E73" s="1">
        <f>IF(E72&lt;age+k+n-1,E72+1,"")</f>
      </c>
      <c r="F73" s="1">
        <f>IF(E73="","",F72+1)</f>
      </c>
      <c r="G73" s="2">
        <f t="shared" si="4"/>
      </c>
      <c r="H73" s="2">
        <f>IF(G73="","",IF(E73&gt;=age+n,G73,""))</f>
      </c>
      <c r="I73" s="3">
        <f>IF(G73="","",IF(E73&gt;=age+n,(G73)*(ret-inc+0.00001%)/((12*((1+ret)^(n)-(1+inc-0.00001%)^(n)))*(1+ret)),""))</f>
      </c>
      <c r="J73" s="12">
        <f>IF(E73="","",IF(E73=n+k+age-1,0,IF(#REF!="","",(IF(#REF!="",0,#REF!)/(1+returnret))+#REF!)))</f>
      </c>
      <c r="K73" s="6"/>
      <c r="L73" s="6"/>
    </row>
    <row r="74" spans="1:12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</sheetData>
  <sheetProtection/>
  <mergeCells count="2"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2014-08-15T13:14:46Z</dcterms:created>
  <dcterms:modified xsi:type="dcterms:W3CDTF">2014-08-15T18:06:27Z</dcterms:modified>
  <cp:category/>
  <cp:version/>
  <cp:contentType/>
  <cp:contentStatus/>
</cp:coreProperties>
</file>