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08" windowWidth="15924" windowHeight="5532"/>
  </bookViews>
  <sheets>
    <sheet name="Sheet1" sheetId="1" r:id="rId1"/>
    <sheet name="Sheet2" sheetId="2" r:id="rId2"/>
    <sheet name="Sheet3" sheetId="3" r:id="rId3"/>
  </sheets>
  <definedNames>
    <definedName name="eratio1">Sheet1!$E$18</definedName>
    <definedName name="eratio2">Sheet1!$E$19</definedName>
    <definedName name="inc">Sheet1!$E$22</definedName>
    <definedName name="rate">Sheet1!$E$20</definedName>
    <definedName name="sip">Sheet1!$E$17</definedName>
    <definedName name="y">Sheet1!$E$23</definedName>
  </definedNames>
  <calcPr calcId="124519"/>
</workbook>
</file>

<file path=xl/calcChain.xml><?xml version="1.0" encoding="utf-8"?>
<calcChain xmlns="http://schemas.openxmlformats.org/spreadsheetml/2006/main">
  <c r="K18" i="1"/>
  <c r="K17"/>
  <c r="K6"/>
  <c r="K5"/>
  <c r="K9" s="1"/>
  <c r="I19" l="1"/>
  <c r="I7"/>
  <c r="K7"/>
  <c r="K10"/>
  <c r="K19"/>
</calcChain>
</file>

<file path=xl/sharedStrings.xml><?xml version="1.0" encoding="utf-8"?>
<sst xmlns="http://schemas.openxmlformats.org/spreadsheetml/2006/main" count="40" uniqueCount="34">
  <si>
    <t>fill only cells in green</t>
  </si>
  <si>
    <t>Lump sum investment</t>
  </si>
  <si>
    <t xml:space="preserve">A difference of </t>
  </si>
  <si>
    <t>or</t>
  </si>
  <si>
    <t>Effective growth rate of investment in MF1*</t>
  </si>
  <si>
    <t xml:space="preserve">Annaulised growth rate of mutual fund </t>
  </si>
  <si>
    <t>Effective growth rate of investment in MF2*</t>
  </si>
  <si>
    <t>* This growth rate will be shown by the MF company</t>
  </si>
  <si>
    <t>The difference in effective growth rates maybe small but</t>
  </si>
  <si>
    <t>the impact on the corpus in the long term is significant</t>
  </si>
  <si>
    <t>So choose an illustrative rate</t>
  </si>
  <si>
    <t>For a step-by-step guide to choosing a mutual fund go to</t>
  </si>
  <si>
    <t>Duration of investment (years)</t>
  </si>
  <si>
    <t>freefincal.wordpress.com</t>
  </si>
  <si>
    <t>monthly SIP amount</t>
  </si>
  <si>
    <t xml:space="preserve">Annualised growth rate of mutual fund </t>
  </si>
  <si>
    <t>annual increase in monthly investment</t>
  </si>
  <si>
    <t>MF1:Trail commision per year (less than 1%)</t>
  </si>
  <si>
    <t>See how even a less than 1% difference can impact returns</t>
  </si>
  <si>
    <t>MF1:Trail commission per year (less than 1%)</t>
  </si>
  <si>
    <t>This growth rate is not available to investors as TC</t>
  </si>
  <si>
    <t>This is without taking trail commission (TC) into account.</t>
  </si>
  <si>
    <t>is subtracted prior to growth rate calculation</t>
  </si>
  <si>
    <t>again without taking TC into account</t>
  </si>
  <si>
    <t xml:space="preserve">Corpus from MF1 with trail commission </t>
  </si>
  <si>
    <t>Corpus from direct plan MF</t>
  </si>
  <si>
    <t>MF2: direct plan MF</t>
  </si>
  <si>
    <t>A MF purchased under the regular plan (either through distributor or directly)  pays trail commission from its total</t>
  </si>
  <si>
    <t xml:space="preserve"> assets under management while a MF purchased under the direct plan does not.  Use this calculator</t>
  </si>
  <si>
    <t>How does mutual fund trail commission impact returns?</t>
  </si>
  <si>
    <t>Trail commision is a quarterly expense whereas I have assumed it as an annual expense. The difference in the final answer because of this is only marginal</t>
  </si>
  <si>
    <t>same as assumed growth rate</t>
  </si>
  <si>
    <t>to find how just how much difference the absence of trail commission can make to corpus accumulated</t>
  </si>
  <si>
    <t>SIP investments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</si>
</sst>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4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7" xfId="0" applyFont="1" applyBorder="1" applyAlignment="1">
      <alignment horizontal="center"/>
    </xf>
    <xf numFmtId="9" fontId="0" fillId="2" borderId="8" xfId="1" applyFont="1" applyFill="1" applyBorder="1"/>
    <xf numFmtId="10" fontId="0" fillId="3" borderId="8" xfId="1" applyNumberFormat="1" applyFont="1" applyFill="1" applyBorder="1"/>
    <xf numFmtId="0" fontId="0" fillId="0" borderId="4" xfId="0" applyFill="1" applyBorder="1"/>
    <xf numFmtId="10" fontId="0" fillId="2" borderId="8" xfId="1" applyNumberFormat="1" applyFont="1" applyFill="1" applyBorder="1"/>
    <xf numFmtId="9" fontId="0" fillId="3" borderId="8" xfId="1" applyFont="1" applyFill="1" applyBorder="1"/>
    <xf numFmtId="0" fontId="2" fillId="0" borderId="0" xfId="0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Fill="1" applyBorder="1"/>
    <xf numFmtId="0" fontId="0" fillId="0" borderId="4" xfId="0" applyBorder="1"/>
    <xf numFmtId="0" fontId="2" fillId="0" borderId="9" xfId="0" applyFont="1" applyBorder="1"/>
    <xf numFmtId="0" fontId="2" fillId="0" borderId="0" xfId="0" applyFont="1"/>
    <xf numFmtId="0" fontId="2" fillId="0" borderId="9" xfId="0" applyFont="1" applyFill="1" applyBorder="1"/>
    <xf numFmtId="0" fontId="2" fillId="0" borderId="10" xfId="0" applyFont="1" applyBorder="1" applyAlignment="1">
      <alignment horizontal="center"/>
    </xf>
    <xf numFmtId="9" fontId="0" fillId="2" borderId="11" xfId="1" applyFont="1" applyFill="1" applyBorder="1"/>
    <xf numFmtId="0" fontId="0" fillId="0" borderId="0" xfId="0" applyFont="1"/>
    <xf numFmtId="0" fontId="0" fillId="0" borderId="7" xfId="0" applyFont="1" applyBorder="1"/>
    <xf numFmtId="1" fontId="0" fillId="2" borderId="8" xfId="0" applyNumberFormat="1" applyFont="1" applyFill="1" applyBorder="1"/>
    <xf numFmtId="0" fontId="0" fillId="3" borderId="8" xfId="0" applyFont="1" applyFill="1" applyBorder="1"/>
    <xf numFmtId="1" fontId="0" fillId="2" borderId="7" xfId="0" applyNumberFormat="1" applyFont="1" applyFill="1" applyBorder="1"/>
    <xf numFmtId="9" fontId="0" fillId="0" borderId="5" xfId="1" applyFont="1" applyFill="1" applyBorder="1"/>
    <xf numFmtId="0" fontId="0" fillId="0" borderId="8" xfId="0" applyFont="1" applyBorder="1"/>
    <xf numFmtId="0" fontId="0" fillId="0" borderId="10" xfId="0" applyFont="1" applyBorder="1"/>
    <xf numFmtId="0" fontId="0" fillId="3" borderId="11" xfId="0" applyFont="1" applyFill="1" applyBorder="1"/>
    <xf numFmtId="0" fontId="0" fillId="0" borderId="13" xfId="0" applyFont="1" applyBorder="1"/>
    <xf numFmtId="1" fontId="0" fillId="2" borderId="1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</xf>
    <xf numFmtId="10" fontId="0" fillId="0" borderId="0" xfId="1" applyNumberFormat="1" applyFont="1" applyFill="1" applyBorder="1"/>
    <xf numFmtId="3" fontId="4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0" fontId="3" fillId="5" borderId="0" xfId="0" applyNumberFormat="1" applyFont="1" applyFill="1" applyBorder="1" applyAlignment="1" applyProtection="1">
      <alignment horizontal="left"/>
    </xf>
    <xf numFmtId="0" fontId="2" fillId="0" borderId="15" xfId="0" applyFont="1" applyBorder="1"/>
    <xf numFmtId="0" fontId="0" fillId="0" borderId="16" xfId="0" applyFont="1" applyBorder="1"/>
    <xf numFmtId="1" fontId="0" fillId="2" borderId="17" xfId="0" applyNumberFormat="1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3" fillId="5" borderId="2" xfId="0" applyNumberFormat="1" applyFont="1" applyFill="1" applyBorder="1" applyAlignment="1" applyProtection="1">
      <alignment horizontal="left"/>
    </xf>
    <xf numFmtId="0" fontId="3" fillId="5" borderId="3" xfId="0" applyNumberFormat="1" applyFont="1" applyFill="1" applyBorder="1" applyAlignment="1" applyProtection="1"/>
    <xf numFmtId="0" fontId="0" fillId="5" borderId="4" xfId="0" applyFill="1" applyBorder="1"/>
    <xf numFmtId="0" fontId="0" fillId="5" borderId="0" xfId="0" applyFont="1" applyFill="1" applyBorder="1"/>
    <xf numFmtId="0" fontId="4" fillId="5" borderId="5" xfId="0" applyNumberFormat="1" applyFont="1" applyFill="1" applyBorder="1" applyAlignment="1" applyProtection="1">
      <alignment horizontal="center"/>
    </xf>
    <xf numFmtId="3" fontId="4" fillId="5" borderId="5" xfId="0" applyNumberFormat="1" applyFont="1" applyFill="1" applyBorder="1" applyAlignment="1" applyProtection="1">
      <alignment horizontal="center"/>
    </xf>
    <xf numFmtId="0" fontId="0" fillId="5" borderId="12" xfId="0" applyFill="1" applyBorder="1"/>
    <xf numFmtId="0" fontId="0" fillId="5" borderId="13" xfId="0" applyFont="1" applyFill="1" applyBorder="1"/>
    <xf numFmtId="0" fontId="3" fillId="5" borderId="13" xfId="0" applyNumberFormat="1" applyFont="1" applyFill="1" applyBorder="1" applyAlignment="1" applyProtection="1">
      <alignment horizontal="left"/>
    </xf>
    <xf numFmtId="164" fontId="4" fillId="5" borderId="14" xfId="0" applyNumberFormat="1" applyFont="1" applyFill="1" applyBorder="1" applyAlignment="1" applyProtection="1">
      <alignment horizontal="center"/>
    </xf>
    <xf numFmtId="0" fontId="2" fillId="2" borderId="6" xfId="0" applyFont="1" applyFill="1" applyBorder="1"/>
    <xf numFmtId="0" fontId="0" fillId="2" borderId="7" xfId="0" applyFont="1" applyFill="1" applyBorder="1"/>
    <xf numFmtId="0" fontId="2" fillId="0" borderId="18" xfId="0" applyFont="1" applyBorder="1"/>
    <xf numFmtId="0" fontId="0" fillId="0" borderId="19" xfId="0" applyFont="1" applyBorder="1"/>
    <xf numFmtId="0" fontId="0" fillId="3" borderId="20" xfId="0" applyFont="1" applyFill="1" applyBorder="1"/>
    <xf numFmtId="0" fontId="2" fillId="0" borderId="4" xfId="0" applyFont="1" applyFill="1" applyBorder="1"/>
    <xf numFmtId="0" fontId="0" fillId="3" borderId="17" xfId="0" applyFont="1" applyFill="1" applyBorder="1"/>
    <xf numFmtId="1" fontId="0" fillId="2" borderId="16" xfId="0" applyNumberFormat="1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D17" sqref="D17"/>
    </sheetView>
  </sheetViews>
  <sheetFormatPr defaultRowHeight="14.4"/>
  <cols>
    <col min="1" max="1" width="8.88671875" style="23"/>
    <col min="2" max="2" width="10.44140625" style="23" customWidth="1"/>
    <col min="3" max="3" width="8.88671875" style="23"/>
    <col min="4" max="4" width="11.109375" style="23" customWidth="1"/>
    <col min="5" max="5" width="10.109375" style="23" customWidth="1"/>
    <col min="6" max="6" width="1.88671875" style="23" customWidth="1"/>
    <col min="7" max="9" width="8.88671875" style="23"/>
    <col min="10" max="10" width="12.33203125" style="23" customWidth="1"/>
    <col min="11" max="11" width="10.5546875" style="23" bestFit="1" customWidth="1"/>
    <col min="12" max="12" width="8.88671875" style="23"/>
    <col min="13" max="13" width="13.6640625" style="23" customWidth="1"/>
    <col min="14" max="16384" width="8.88671875" style="23"/>
  </cols>
  <sheetData>
    <row r="1" spans="1:18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12"/>
      <c r="P1" s="12"/>
      <c r="Q1" s="12"/>
      <c r="R1" s="12"/>
    </row>
    <row r="2" spans="1:18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8"/>
      <c r="N2" s="48"/>
      <c r="O2" s="12"/>
      <c r="P2" s="12"/>
      <c r="Q2" s="12"/>
      <c r="R2" s="12"/>
    </row>
    <row r="3" spans="1:18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8"/>
      <c r="N3" s="49"/>
      <c r="O3" s="12"/>
      <c r="P3" s="12"/>
      <c r="Q3" s="12"/>
      <c r="R3" s="12"/>
    </row>
    <row r="4" spans="1:18" ht="15" thickBo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3"/>
      <c r="O4" s="12"/>
      <c r="P4" s="12"/>
      <c r="Q4" s="12"/>
      <c r="R4" s="12"/>
    </row>
    <row r="5" spans="1:18">
      <c r="A5" s="1" t="s">
        <v>29</v>
      </c>
      <c r="B5" s="14"/>
      <c r="C5" s="14"/>
      <c r="D5" s="14"/>
      <c r="E5" s="15"/>
      <c r="G5" s="39" t="s">
        <v>24</v>
      </c>
      <c r="H5" s="40"/>
      <c r="I5" s="40"/>
      <c r="J5" s="40"/>
      <c r="K5" s="41">
        <f>E7*(1+E10)^E15*(1-E8)^E15</f>
        <v>1451057.0748955156</v>
      </c>
      <c r="M5" s="34"/>
      <c r="N5" s="37"/>
      <c r="O5" s="12"/>
      <c r="P5" s="12"/>
      <c r="Q5" s="12"/>
      <c r="R5" s="12"/>
    </row>
    <row r="6" spans="1:18">
      <c r="A6" s="1" t="s">
        <v>0</v>
      </c>
      <c r="B6" s="14"/>
      <c r="C6" s="14"/>
      <c r="D6" s="14"/>
      <c r="E6" s="15"/>
      <c r="G6" s="2" t="s">
        <v>25</v>
      </c>
      <c r="H6" s="24"/>
      <c r="I6" s="24"/>
      <c r="J6" s="24"/>
      <c r="K6" s="25">
        <f>E7*(1+E10)^E15*(1-E9)^E15</f>
        <v>1636653.7392946081</v>
      </c>
      <c r="M6" s="34"/>
      <c r="N6" s="36"/>
      <c r="O6" s="12"/>
      <c r="P6" s="12"/>
      <c r="Q6" s="12"/>
      <c r="R6" s="12"/>
    </row>
    <row r="7" spans="1:18">
      <c r="A7" s="54" t="s">
        <v>1</v>
      </c>
      <c r="B7" s="55"/>
      <c r="C7" s="55"/>
      <c r="D7" s="55"/>
      <c r="E7" s="26">
        <v>100000</v>
      </c>
      <c r="G7" s="3" t="s">
        <v>2</v>
      </c>
      <c r="H7" s="24"/>
      <c r="I7" s="27">
        <f>ABS(K6-K5)</f>
        <v>185596.66439909255</v>
      </c>
      <c r="J7" s="4" t="s">
        <v>3</v>
      </c>
      <c r="K7" s="5">
        <f>IF(K6&gt;K5,(K6-K5)/K6,(K5-K6)/K5)</f>
        <v>0.11340007965220796</v>
      </c>
      <c r="M7" s="34"/>
      <c r="N7" s="36"/>
      <c r="O7" s="12"/>
      <c r="P7" s="12"/>
      <c r="Q7" s="12"/>
      <c r="R7" s="12"/>
    </row>
    <row r="8" spans="1:18">
      <c r="A8" s="2" t="s">
        <v>19</v>
      </c>
      <c r="B8" s="24"/>
      <c r="C8" s="24"/>
      <c r="D8" s="24"/>
      <c r="E8" s="6">
        <v>6.0000000000000001E-3</v>
      </c>
      <c r="G8" s="7" t="s">
        <v>18</v>
      </c>
      <c r="H8" s="14"/>
      <c r="I8" s="14"/>
      <c r="J8" s="14"/>
      <c r="K8" s="15"/>
      <c r="M8" s="34"/>
      <c r="N8" s="37"/>
      <c r="O8" s="12"/>
      <c r="P8" s="12"/>
      <c r="Q8" s="12"/>
      <c r="R8" s="12"/>
    </row>
    <row r="9" spans="1:18">
      <c r="A9" s="2" t="s">
        <v>26</v>
      </c>
      <c r="B9" s="24"/>
      <c r="C9" s="24"/>
      <c r="D9" s="24"/>
      <c r="E9" s="8">
        <v>0</v>
      </c>
      <c r="G9" s="3" t="s">
        <v>4</v>
      </c>
      <c r="H9" s="24"/>
      <c r="I9" s="24"/>
      <c r="J9" s="24"/>
      <c r="K9" s="8">
        <f>(K5/E7)^(1/E15)-1</f>
        <v>0.1431</v>
      </c>
      <c r="M9" s="34"/>
      <c r="N9" s="36"/>
      <c r="O9" s="12"/>
      <c r="P9" s="12"/>
      <c r="Q9" s="12"/>
      <c r="R9" s="12"/>
    </row>
    <row r="10" spans="1:18">
      <c r="A10" s="2" t="s">
        <v>5</v>
      </c>
      <c r="B10" s="24"/>
      <c r="C10" s="24"/>
      <c r="D10" s="24"/>
      <c r="E10" s="9">
        <v>0.15</v>
      </c>
      <c r="F10" s="10"/>
      <c r="G10" s="3" t="s">
        <v>6</v>
      </c>
      <c r="H10" s="24"/>
      <c r="I10" s="24"/>
      <c r="J10" s="24"/>
      <c r="K10" s="8">
        <f>(K6/E7)^(1/E15)-1</f>
        <v>0.14999999999999991</v>
      </c>
      <c r="L10" t="s">
        <v>31</v>
      </c>
      <c r="M10" s="34"/>
      <c r="N10" s="37"/>
      <c r="O10" s="12"/>
      <c r="P10" s="12"/>
      <c r="Q10" s="12"/>
      <c r="R10" s="12"/>
    </row>
    <row r="11" spans="1:18">
      <c r="A11" s="7" t="s">
        <v>21</v>
      </c>
      <c r="B11" s="12"/>
      <c r="C11" s="12"/>
      <c r="D11" s="12"/>
      <c r="E11" s="28"/>
      <c r="G11" s="11" t="s">
        <v>7</v>
      </c>
      <c r="H11" s="14"/>
      <c r="I11" s="14"/>
      <c r="J11" s="14"/>
      <c r="K11" s="15"/>
      <c r="M11" s="34"/>
      <c r="N11" s="36"/>
      <c r="O11" s="12"/>
      <c r="P11" s="12"/>
      <c r="Q11" s="12"/>
      <c r="R11" s="12"/>
    </row>
    <row r="12" spans="1:18">
      <c r="A12" s="17" t="s">
        <v>20</v>
      </c>
      <c r="B12" s="14"/>
      <c r="C12" s="14"/>
      <c r="D12" s="14"/>
      <c r="E12" s="15"/>
      <c r="G12" s="16" t="s">
        <v>8</v>
      </c>
      <c r="H12" s="24"/>
      <c r="I12" s="24"/>
      <c r="J12" s="24"/>
      <c r="K12" s="29"/>
      <c r="M12" s="34"/>
      <c r="N12" s="36"/>
      <c r="O12" s="12"/>
      <c r="P12" s="12"/>
      <c r="Q12" s="12"/>
      <c r="R12" s="12"/>
    </row>
    <row r="13" spans="1:18">
      <c r="A13" s="17" t="s">
        <v>22</v>
      </c>
      <c r="B13" s="14"/>
      <c r="C13" s="14"/>
      <c r="D13" s="14"/>
      <c r="E13" s="15"/>
      <c r="G13" s="16" t="s">
        <v>9</v>
      </c>
      <c r="H13" s="24"/>
      <c r="I13" s="24"/>
      <c r="J13" s="24"/>
      <c r="K13" s="29"/>
      <c r="M13" s="34"/>
      <c r="N13" s="36"/>
      <c r="O13" s="12"/>
      <c r="P13" s="12"/>
      <c r="Q13" s="12"/>
      <c r="R13" s="12"/>
    </row>
    <row r="14" spans="1:18">
      <c r="A14" s="13" t="s">
        <v>10</v>
      </c>
      <c r="B14" s="14"/>
      <c r="C14" s="14"/>
      <c r="D14" s="14"/>
      <c r="E14" s="15"/>
      <c r="G14" s="11" t="s">
        <v>11</v>
      </c>
      <c r="H14" s="14"/>
      <c r="I14" s="14"/>
      <c r="J14" s="14"/>
      <c r="K14" s="15"/>
      <c r="M14" s="34"/>
      <c r="N14" s="12"/>
      <c r="O14" s="35"/>
      <c r="P14" s="12"/>
      <c r="Q14" s="12"/>
      <c r="R14" s="12"/>
    </row>
    <row r="15" spans="1:18" ht="15" thickBot="1">
      <c r="A15" s="56" t="s">
        <v>12</v>
      </c>
      <c r="B15" s="57"/>
      <c r="C15" s="57"/>
      <c r="D15" s="57"/>
      <c r="E15" s="58">
        <v>20</v>
      </c>
      <c r="G15" s="59" t="s">
        <v>13</v>
      </c>
      <c r="H15" s="14"/>
      <c r="I15" s="14"/>
      <c r="J15" s="14"/>
      <c r="K15" s="15"/>
      <c r="M15" s="12"/>
      <c r="N15" s="12"/>
      <c r="O15" s="12"/>
      <c r="P15" s="12"/>
      <c r="Q15" s="12"/>
      <c r="R15" s="12"/>
    </row>
    <row r="16" spans="1:18" ht="15" thickBot="1">
      <c r="A16" s="62" t="s">
        <v>33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>
      <c r="A17" s="11" t="s">
        <v>14</v>
      </c>
      <c r="B17" s="14"/>
      <c r="C17" s="14"/>
      <c r="D17" s="14"/>
      <c r="E17" s="60">
        <v>5000</v>
      </c>
      <c r="F17" s="19"/>
      <c r="G17" s="39" t="s">
        <v>24</v>
      </c>
      <c r="H17" s="40"/>
      <c r="I17" s="40"/>
      <c r="J17" s="40"/>
      <c r="K17" s="61">
        <f>(1-eratio1)*(1+rate)*sip*12*((1+rate)^y*(1-eratio1)^y-(1+inc)^y)/(rate-eratio1-rate*eratio1-inc)</f>
        <v>26013190.882423636</v>
      </c>
    </row>
    <row r="18" spans="1:11">
      <c r="A18" s="2" t="s">
        <v>17</v>
      </c>
      <c r="B18" s="24"/>
      <c r="C18" s="24"/>
      <c r="D18" s="24"/>
      <c r="E18" s="6">
        <v>6.0000000000000001E-3</v>
      </c>
      <c r="G18" s="2" t="s">
        <v>25</v>
      </c>
      <c r="H18" s="24"/>
      <c r="I18" s="24"/>
      <c r="J18" s="24"/>
      <c r="K18" s="27">
        <f>(1-eratio2)*(1+rate)*sip*12*((1+rate)^y*(1-eratio2)^y-(1+inc)^y)/(rate-eratio2-rate*eratio2-inc)</f>
        <v>29997415.10012145</v>
      </c>
    </row>
    <row r="19" spans="1:11" ht="15" thickBot="1">
      <c r="A19" s="2" t="s">
        <v>26</v>
      </c>
      <c r="B19" s="24"/>
      <c r="C19" s="24"/>
      <c r="D19" s="24"/>
      <c r="E19" s="8">
        <v>0</v>
      </c>
      <c r="G19" s="20" t="s">
        <v>2</v>
      </c>
      <c r="H19" s="32"/>
      <c r="I19" s="33">
        <f>ABS(K18-K17)</f>
        <v>3984224.2176978141</v>
      </c>
      <c r="J19" s="21" t="s">
        <v>3</v>
      </c>
      <c r="K19" s="22">
        <f>IF(K18&gt;K17,(K18-K17)/K18,(K17-K18)/K17)</f>
        <v>0.13281891804343113</v>
      </c>
    </row>
    <row r="20" spans="1:11">
      <c r="A20" s="11" t="s">
        <v>15</v>
      </c>
      <c r="B20" s="14"/>
      <c r="C20" s="14"/>
      <c r="D20" s="14"/>
      <c r="E20" s="9">
        <v>0.15</v>
      </c>
    </row>
    <row r="21" spans="1:11">
      <c r="A21" s="7" t="s">
        <v>23</v>
      </c>
      <c r="B21" s="14"/>
      <c r="C21" s="14"/>
      <c r="D21" s="14"/>
      <c r="E21" s="15"/>
    </row>
    <row r="22" spans="1:11">
      <c r="A22" s="11" t="s">
        <v>16</v>
      </c>
      <c r="E22" s="9">
        <v>0</v>
      </c>
    </row>
    <row r="23" spans="1:11" ht="15" thickBot="1">
      <c r="A23" s="18" t="s">
        <v>12</v>
      </c>
      <c r="B23" s="30"/>
      <c r="C23" s="30"/>
      <c r="D23" s="30"/>
      <c r="E23" s="31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eratio1</vt:lpstr>
      <vt:lpstr>eratio2</vt:lpstr>
      <vt:lpstr>inc</vt:lpstr>
      <vt:lpstr>rate</vt:lpstr>
      <vt:lpstr>sip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2013-01-17T13:08:41Z</dcterms:created>
  <dcterms:modified xsi:type="dcterms:W3CDTF">2013-01-18T11:08:45Z</dcterms:modified>
</cp:coreProperties>
</file>