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48" windowWidth="15252" windowHeight="5808" activeTab="0"/>
  </bookViews>
  <sheets>
    <sheet name="Income Ladder Calculator" sheetId="1" r:id="rId1"/>
  </sheets>
  <definedNames>
    <definedName name="Choice">'Income Ladder Calculator'!$B$11</definedName>
    <definedName name="int">'Income Ladder Calculator'!$B$9</definedName>
    <definedName name="k">'Income Ladder Calculator'!$B$5</definedName>
    <definedName name="rinf">'Income Ladder Calculator'!$B$6</definedName>
  </definedNames>
  <calcPr fullCalcOnLoad="1"/>
</workbook>
</file>

<file path=xl/sharedStrings.xml><?xml version="1.0" encoding="utf-8"?>
<sst xmlns="http://schemas.openxmlformats.org/spreadsheetml/2006/main" count="55" uniqueCount="49">
  <si>
    <t>Method 1:</t>
  </si>
  <si>
    <t>Total Sum required</t>
  </si>
  <si>
    <t>Yes</t>
  </si>
  <si>
    <t>No</t>
  </si>
  <si>
    <t>Method 2:</t>
  </si>
  <si>
    <t>Annual</t>
  </si>
  <si>
    <t>Expenses</t>
  </si>
  <si>
    <t xml:space="preserve">Fixed </t>
  </si>
  <si>
    <t>Interest</t>
  </si>
  <si>
    <t xml:space="preserve">Variable </t>
  </si>
  <si>
    <t>Method</t>
  </si>
  <si>
    <t>Current monthly expenses OR current cost</t>
  </si>
  <si>
    <t>Time to goal (retirement or others)</t>
  </si>
  <si>
    <t>inflation prior goal due date</t>
  </si>
  <si>
    <t>Years income needed (max 14 as of now)*</t>
  </si>
  <si>
    <t>inflation after start of goal</t>
  </si>
  <si>
    <t>Income needed in first year of goal</t>
  </si>
  <si>
    <t>Fixed interest rate for all years (eg. FD)</t>
  </si>
  <si>
    <r>
      <t xml:space="preserve">Income Ladder Calculation </t>
    </r>
    <r>
      <rPr>
        <sz val="11"/>
        <color indexed="8"/>
        <rFont val="Calibri"/>
        <family val="2"/>
      </rPr>
      <t>(fill only the green cells)</t>
    </r>
  </si>
  <si>
    <t>Want to use different rates each year? Choose Yes</t>
  </si>
  <si>
    <t>These are the amounts</t>
  </si>
  <si>
    <t>you need to lock-in</t>
  </si>
  <si>
    <t>fixed income instruments</t>
  </si>
  <si>
    <t>Enter the interest rates in column G (green cells)</t>
  </si>
  <si>
    <t>See column 'H' for schedule of annual investments</t>
  </si>
  <si>
    <t>See column 'I' for schedule of annual investments</t>
  </si>
  <si>
    <t>* In case you want to extend the ladder beyond 14 years, I will</t>
  </si>
  <si>
    <t>be happy to help. You could do it yourself by following</t>
  </si>
  <si>
    <t xml:space="preserve">the formulae used. </t>
  </si>
  <si>
    <t xml:space="preserve">The corresponding </t>
  </si>
  <si>
    <t>durations are provided in</t>
  </si>
  <si>
    <t>the Column 'D' (Years)</t>
  </si>
  <si>
    <t>Years</t>
  </si>
  <si>
    <t>The corresponding durations are shown in column 'D' (Years)</t>
  </si>
  <si>
    <t>Which do you choose method 1 or 2?</t>
  </si>
  <si>
    <t>If the interest rates for different durations</t>
  </si>
  <si>
    <t xml:space="preserve">are nearly same then both methods will give </t>
  </si>
  <si>
    <t>nearly same result.</t>
  </si>
  <si>
    <t>If interest rates for longer durations are higher</t>
  </si>
  <si>
    <t>than those for shorter duration then method 2</t>
  </si>
  <si>
    <t>will be better. For the converse situation method 1</t>
  </si>
  <si>
    <t>For first 12 months of retirment you use cash. The first FD matures</t>
  </si>
  <si>
    <t>after 1 year and takes care of next 12 months expenses and so on</t>
  </si>
  <si>
    <t xml:space="preserve">For first 12 months of retirment you use cash. The first FD matures </t>
  </si>
  <si>
    <t xml:space="preserve">after 1 year and takes care part of the next 12 months expenses. </t>
  </si>
  <si>
    <t>The rest of the expenses are covered from the interest from the</t>
  </si>
  <si>
    <t>remaining FDs (withdrawn annually)</t>
  </si>
  <si>
    <t>Cumulative FDs are used for this purpose</t>
  </si>
  <si>
    <t>Non-cumulative FDs are used for this purpose</t>
  </si>
</sst>
</file>

<file path=xl/styles.xml><?xml version="1.0" encoding="utf-8"?>
<styleSheet xmlns="http://schemas.openxmlformats.org/spreadsheetml/2006/main">
  <numFmts count="16">
    <numFmt numFmtId="5" formatCode="&quot;Rs.&quot;\ #,##0_);\(&quot;Rs.&quot;\ #,##0\)"/>
    <numFmt numFmtId="6" formatCode="&quot;Rs.&quot;\ #,##0_);[Red]\(&quot;Rs.&quot;\ #,##0\)"/>
    <numFmt numFmtId="7" formatCode="&quot;Rs.&quot;\ #,##0.00_);\(&quot;Rs.&quot;\ #,##0.00\)"/>
    <numFmt numFmtId="8" formatCode="&quot;Rs.&quot;\ #,##0.00_);[Red]\(&quot;Rs.&quot;\ #,##0.00\)"/>
    <numFmt numFmtId="42" formatCode="_(&quot;Rs.&quot;\ * #,##0_);_(&quot;Rs.&quot;\ * \(#,##0\);_(&quot;Rs.&quot;\ * &quot;-&quot;_);_(@_)"/>
    <numFmt numFmtId="41" formatCode="_(* #,##0_);_(* \(#,##0\);_(* &quot;-&quot;_);_(@_)"/>
    <numFmt numFmtId="44" formatCode="_(&quot;Rs.&quot;\ * #,##0.00_);_(&quot;Rs.&quot;\ * \(#,##0.00\);_(&quot;Rs.&quot;\ 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</numFmts>
  <fonts count="17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0" fontId="0" fillId="0" borderId="0" xfId="57" applyNumberFormat="1" applyFont="1" applyAlignment="1">
      <alignment/>
    </xf>
    <xf numFmtId="10" fontId="0" fillId="21" borderId="10" xfId="57" applyNumberFormat="1" applyFont="1" applyFill="1" applyBorder="1" applyAlignment="1">
      <alignment horizontal="center"/>
    </xf>
    <xf numFmtId="0" fontId="0" fillId="20" borderId="0" xfId="0" applyFill="1" applyBorder="1" applyAlignment="1">
      <alignment/>
    </xf>
    <xf numFmtId="10" fontId="0" fillId="0" borderId="0" xfId="57" applyNumberFormat="1" applyFont="1" applyAlignment="1">
      <alignment horizontal="center"/>
    </xf>
    <xf numFmtId="0" fontId="0" fillId="24" borderId="0" xfId="0" applyFill="1" applyAlignment="1">
      <alignment/>
    </xf>
    <xf numFmtId="0" fontId="0" fillId="24" borderId="0" xfId="0" applyFill="1" applyAlignment="1">
      <alignment wrapText="1"/>
    </xf>
    <xf numFmtId="0" fontId="1" fillId="0" borderId="10" xfId="0" applyFont="1" applyBorder="1" applyAlignment="1">
      <alignment horizontal="center"/>
    </xf>
    <xf numFmtId="10" fontId="1" fillId="0" borderId="10" xfId="57" applyNumberFormat="1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0" fontId="0" fillId="20" borderId="0" xfId="0" applyFill="1" applyAlignment="1">
      <alignment horizontal="center"/>
    </xf>
    <xf numFmtId="0" fontId="1" fillId="0" borderId="0" xfId="0" applyFont="1" applyAlignment="1">
      <alignment/>
    </xf>
    <xf numFmtId="3" fontId="0" fillId="21" borderId="10" xfId="0" applyNumberFormat="1" applyFill="1" applyBorder="1" applyAlignment="1">
      <alignment horizontal="center"/>
    </xf>
    <xf numFmtId="0" fontId="1" fillId="20" borderId="0" xfId="0" applyFont="1" applyFill="1" applyBorder="1" applyAlignment="1">
      <alignment/>
    </xf>
    <xf numFmtId="0" fontId="0" fillId="20" borderId="0" xfId="0" applyFill="1" applyAlignment="1">
      <alignment/>
    </xf>
    <xf numFmtId="0" fontId="0" fillId="25" borderId="0" xfId="0" applyFill="1" applyAlignment="1">
      <alignment/>
    </xf>
    <xf numFmtId="0" fontId="0" fillId="26" borderId="0" xfId="0" applyFill="1" applyBorder="1" applyAlignment="1">
      <alignment horizontal="center" vertical="center"/>
    </xf>
    <xf numFmtId="3" fontId="0" fillId="26" borderId="0" xfId="0" applyNumberFormat="1" applyFill="1" applyBorder="1" applyAlignment="1">
      <alignment horizontal="center"/>
    </xf>
    <xf numFmtId="10" fontId="0" fillId="26" borderId="0" xfId="57" applyNumberFormat="1" applyFont="1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10" fontId="1" fillId="0" borderId="12" xfId="57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/>
    </xf>
    <xf numFmtId="0" fontId="0" fillId="21" borderId="14" xfId="0" applyFill="1" applyBorder="1" applyAlignment="1">
      <alignment horizontal="center" vertical="center"/>
    </xf>
    <xf numFmtId="3" fontId="0" fillId="8" borderId="15" xfId="0" applyNumberFormat="1" applyFill="1" applyBorder="1" applyAlignment="1">
      <alignment horizontal="center"/>
    </xf>
    <xf numFmtId="0" fontId="0" fillId="21" borderId="16" xfId="0" applyFill="1" applyBorder="1" applyAlignment="1">
      <alignment horizontal="center" vertical="center"/>
    </xf>
    <xf numFmtId="3" fontId="0" fillId="21" borderId="17" xfId="0" applyNumberFormat="1" applyFill="1" applyBorder="1" applyAlignment="1">
      <alignment horizontal="center"/>
    </xf>
    <xf numFmtId="10" fontId="0" fillId="21" borderId="17" xfId="57" applyNumberFormat="1" applyFont="1" applyFill="1" applyBorder="1" applyAlignment="1">
      <alignment horizontal="center"/>
    </xf>
    <xf numFmtId="3" fontId="0" fillId="8" borderId="18" xfId="0" applyNumberFormat="1" applyFill="1" applyBorder="1" applyAlignment="1">
      <alignment horizontal="center"/>
    </xf>
    <xf numFmtId="0" fontId="0" fillId="10" borderId="10" xfId="0" applyFill="1" applyBorder="1" applyAlignment="1">
      <alignment horizontal="center"/>
    </xf>
    <xf numFmtId="9" fontId="0" fillId="10" borderId="10" xfId="57" applyFont="1" applyFill="1" applyBorder="1" applyAlignment="1">
      <alignment horizontal="center"/>
    </xf>
    <xf numFmtId="1" fontId="0" fillId="10" borderId="10" xfId="0" applyNumberFormat="1" applyFill="1" applyBorder="1" applyAlignment="1">
      <alignment horizontal="center"/>
    </xf>
    <xf numFmtId="10" fontId="0" fillId="10" borderId="10" xfId="57" applyNumberFormat="1" applyFont="1" applyFill="1" applyBorder="1" applyAlignment="1">
      <alignment horizontal="center"/>
    </xf>
    <xf numFmtId="10" fontId="0" fillId="10" borderId="17" xfId="57" applyNumberFormat="1" applyFont="1" applyFill="1" applyBorder="1" applyAlignment="1">
      <alignment horizontal="center"/>
    </xf>
    <xf numFmtId="9" fontId="0" fillId="10" borderId="10" xfId="0" applyNumberFormat="1" applyFill="1" applyBorder="1" applyAlignment="1">
      <alignment horizontal="center"/>
    </xf>
    <xf numFmtId="0" fontId="1" fillId="10" borderId="10" xfId="0" applyFont="1" applyFill="1" applyBorder="1" applyAlignment="1">
      <alignment horizontal="center"/>
    </xf>
    <xf numFmtId="0" fontId="0" fillId="8" borderId="10" xfId="0" applyFill="1" applyBorder="1" applyAlignment="1">
      <alignment/>
    </xf>
    <xf numFmtId="1" fontId="1" fillId="8" borderId="10" xfId="57" applyNumberFormat="1" applyFont="1" applyFill="1" applyBorder="1" applyAlignment="1">
      <alignment horizontal="center"/>
    </xf>
    <xf numFmtId="0" fontId="0" fillId="8" borderId="10" xfId="0" applyFill="1" applyBorder="1" applyAlignment="1">
      <alignment horizontal="center"/>
    </xf>
    <xf numFmtId="1" fontId="1" fillId="8" borderId="10" xfId="0" applyNumberFormat="1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58"/>
  <sheetViews>
    <sheetView tabSelected="1" zoomScalePageLayoutView="0" workbookViewId="0" topLeftCell="A1">
      <selection activeCell="G20" sqref="G20"/>
    </sheetView>
  </sheetViews>
  <sheetFormatPr defaultColWidth="9.140625" defaultRowHeight="15"/>
  <cols>
    <col min="1" max="1" width="42.7109375" style="0" customWidth="1"/>
    <col min="2" max="2" width="11.57421875" style="4" customWidth="1"/>
    <col min="3" max="3" width="1.28515625" style="0" customWidth="1"/>
    <col min="4" max="4" width="8.8515625" style="2" customWidth="1"/>
    <col min="5" max="5" width="10.28125" style="4" customWidth="1"/>
    <col min="6" max="6" width="10.28125" style="8" customWidth="1"/>
    <col min="7" max="7" width="10.421875" style="5" customWidth="1"/>
    <col min="8" max="9" width="9.28125" style="3" customWidth="1"/>
    <col min="10" max="11" width="9.00390625" style="0" hidden="1" customWidth="1"/>
    <col min="12" max="60" width="8.8515625" style="0" hidden="1" customWidth="1"/>
    <col min="61" max="61" width="22.140625" style="0" customWidth="1"/>
  </cols>
  <sheetData>
    <row r="1" spans="1:3" ht="15" thickBot="1">
      <c r="A1" s="15" t="s">
        <v>18</v>
      </c>
      <c r="C1" s="19"/>
    </row>
    <row r="2" spans="1:9" ht="14.25">
      <c r="A2" s="1" t="s">
        <v>11</v>
      </c>
      <c r="B2" s="36">
        <v>30000</v>
      </c>
      <c r="C2" s="19"/>
      <c r="D2" s="23"/>
      <c r="E2" s="24" t="s">
        <v>5</v>
      </c>
      <c r="F2" s="25" t="s">
        <v>7</v>
      </c>
      <c r="G2" s="25" t="s">
        <v>9</v>
      </c>
      <c r="H2" s="26" t="s">
        <v>10</v>
      </c>
      <c r="I2" s="27" t="s">
        <v>10</v>
      </c>
    </row>
    <row r="3" spans="1:9" ht="14.25">
      <c r="A3" s="1" t="s">
        <v>12</v>
      </c>
      <c r="B3" s="36">
        <v>27</v>
      </c>
      <c r="C3" s="19"/>
      <c r="D3" s="28" t="s">
        <v>32</v>
      </c>
      <c r="E3" s="11" t="s">
        <v>6</v>
      </c>
      <c r="F3" s="12" t="s">
        <v>8</v>
      </c>
      <c r="G3" s="12" t="s">
        <v>8</v>
      </c>
      <c r="H3" s="13">
        <v>1</v>
      </c>
      <c r="I3" s="29">
        <v>2</v>
      </c>
    </row>
    <row r="4" spans="1:60" ht="14.25">
      <c r="A4" s="1" t="s">
        <v>13</v>
      </c>
      <c r="B4" s="37">
        <v>0.08</v>
      </c>
      <c r="C4" s="19"/>
      <c r="D4" s="30">
        <v>0</v>
      </c>
      <c r="E4" s="16">
        <f>B7</f>
        <v>3105758.2990967417</v>
      </c>
      <c r="F4" s="6"/>
      <c r="G4" s="6">
        <v>0</v>
      </c>
      <c r="H4" s="16">
        <f aca="true" t="shared" si="0" ref="H4:H35">IF(D4&lt;=k-1,E4/(1+IF(Choice="Yes",G4,F4))^D4,"")</f>
        <v>3105758.2990967417</v>
      </c>
      <c r="I4" s="31">
        <f aca="true" t="shared" si="1" ref="I4:I35">IF(D4&lt;=k-1,IF(D4=0,E4,IF(SUM(J4:BH4)=0,"",SUM(J4:BH4))),"")</f>
        <v>3105758.2990967417</v>
      </c>
      <c r="J4" s="9">
        <f aca="true" t="shared" si="2" ref="J4:J35">IF(D4=k-1,E4/(1+IF(Choice="Yes",G4,F4)),"")</f>
      </c>
      <c r="K4" s="9">
        <f aca="true" t="shared" si="3" ref="K4:K35">IF(D4=k-2,(E4-J5*IF(Choice="Yes",G5,F5))/(1+IF(Choice="Yes",G4,F4)),"")</f>
      </c>
      <c r="L4" s="9">
        <f aca="true" t="shared" si="4" ref="L4:L35">IF(D4=k-3,(E4-J6*IF(Choice="Yes",G6,F6)-K5*IF(Choice="Yes",G5,F5))/(1+IF(Choice="Yes",G4,F4)),"")</f>
      </c>
      <c r="M4" s="9">
        <f aca="true" t="shared" si="5" ref="M4:M35">IF(D4=k-4,(E4-J7*IF(Choice="Yes",G7,F7)-K6*IF(Choice="Yes",G6,F6)-L5*IF(Choice="Yes",G5,F5))/(1+IF(Choice="Yes",G4,F4)),"")</f>
      </c>
      <c r="N4" s="9">
        <f aca="true" t="shared" si="6" ref="N4:N35">IF(D4=k-5,(E4-J8*IF(Choice="Yes",G8,F8)-K7*IF(Choice="Yes",G7,F7)-L6*IF(Choice="Yes",G6,F6)-M5*IF(Choice="Yes",G5,F5))/(1+IF(Choice="Yes",G4,F4)),"")</f>
      </c>
      <c r="O4" s="9">
        <f aca="true" t="shared" si="7" ref="O4:O35">IF(D4=k-6,(E4-J9*IF(Choice="Yes",G9,F9)-K8*IF(Choice="Yes",G8,F8)-L7*IF(Choice="Yes",G7,F7)-M6*IF(Choice="Yes",G6,F6)-N5*IF(Choice="Yes",G5,F5))/(1+IF(Choice="Yes",G4,F4)),"")</f>
      </c>
      <c r="P4" s="9">
        <f aca="true" t="shared" si="8" ref="P4:P35">IF(D4=k-7,(E4-J10*IF(Choice="Yes",G10,F10)-K9*IF(Choice="Yes",G9,F9)-L8*IF(Choice="Yes",G8,F8)-M7*IF(Choice="Yes",G7,F7)-N6*IF(Choice="Yes",G6,F6)-O5*IF(Choice="Yes",G5,F5))/(1+IF(Choice="Yes",G4,F4)),"")</f>
      </c>
      <c r="Q4" s="9">
        <f aca="true" t="shared" si="9" ref="Q4:Q35">IF(D4=k-8,(E4-J11*IF(Choice="Yes",G11,F11)-K10*IF(Choice="Yes",G10,F10)-L9*IF(Choice="Yes",G9,F9)-M8*IF(Choice="Yes",G8,F8)-N7*IF(Choice="Yes",G7,F7)-O6*IF(Choice="Yes",G6,F6)-P5*IF(Choice="Yes",G5,F5))/(1+IF(Choice="Yes",G4,F4)),"")</f>
      </c>
      <c r="R4" s="9">
        <f aca="true" t="shared" si="10" ref="R4:R35">IF(D4=k-9,(E4-J12*IF(Choice="Yes",G12,F12)-K11*IF(Choice="Yes",G11,F11)-L10*IF(Choice="Yes",G10,F10)-M9*IF(Choice="Yes",G9,F9)-N8*IF(Choice="Yes",G8,F8)-O7*IF(Choice="Yes",G7,F7)-P6*IF(Choice="Yes",G6,F6)-Q5*IF(Choice="Yes",G5,F5))/(1+IF(Choice="Yes",G4,F4)),"")</f>
      </c>
      <c r="S4" s="9">
        <f aca="true" t="shared" si="11" ref="S4:S35">IF(D4=k-10,(E4-J13*IF(Choice="Yes",G13,F13)-K12*IF(Choice="Yes",G12,F12)-L11*IF(Choice="Yes",G11,F11)-M10*IF(Choice="Yes",G10,F10)-N9*IF(Choice="Yes",G9,F9)-O8*IF(Choice="Yes",G8,F8)-P7*IF(Choice="Yes",G7,F7)-Q6*IF(Choice="Yes",G6,F6)-R5*IF(Choice="Yes",G5,F5))/(1+IF(Choice="Yes",G4,F4)),"")</f>
      </c>
      <c r="T4" s="9">
        <f aca="true" t="shared" si="12" ref="T4:T35">IF(D4=k-11,(E4-J14*IF(Choice="Yes",G14,F14)-K13*IF(Choice="Yes",G13,F13)-L12*IF(Choice="Yes",G12,F12)-M11*IF(Choice="Yes",G11,F11)-N10*IF(Choice="Yes",G10,F10)-O9*IF(Choice="Yes",G9,F9)-P8*IF(Choice="Yes",G8,F8)-Q7*IF(Choice="Yes",G7,F7)-R6*IF(Choice="Yes",G6,F6)-S5*IF(Choice="Yes",G5,F5))/(1+IF(Choice="Yes",G4,F4)),"")</f>
      </c>
      <c r="U4" s="10">
        <f aca="true" t="shared" si="13" ref="U4:U35">IF(D4=k-12,(E4-J15*IF(Choice="Yes",G15,F15)-K14*IF(Choice="Yes",G14,F14)-L13*IF(Choice="Yes",G13,F13)-M12*IF(Choice="Yes",G12,F12)-N11*IF(Choice="Yes",G11,F11)-O10*IF(Choice="Yes",G10,F10)-P9*IF(Choice="Yes",G9,F9)-Q8*IF(Choice="Yes",G8,F8)-R7*IF(Choice="Yes",G7,F7)-S6*IF(Choice="Yes",G6,F6)-T5*IF(Choice="Yes",G5,F5))/(1+IF(Choice="Yes",G4,F4)),"")</f>
      </c>
      <c r="V4" s="9">
        <f aca="true" t="shared" si="14" ref="V4:V35">IF(D4=k-13,(E4-J16*IF(Choice="Yes",G16,F16)-K15*IF(Choice="Yes",G15,F15)-L14*IF(Choice="Yes",G14,F14)-M13*IF(Choice="Yes",G13,F13)-N12*IF(Choice="Yes",G12,F12)-O11*IF(Choice="Yes",G11,F11)-P10*IF(Choice="Yes",G10,F10)-Q9*IF(Choice="Yes",G9,F9)-R8*IF(Choice="Yes",G8,F8)-S7*IF(Choice="Yes",G7,F7)-T6*IF(Choice="Yes",G6,F6)-U5*IF(Choice="Yes",G5,F5))/(1+IF(Choice="Yes",G4,F4)),"")</f>
      </c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</row>
    <row r="5" spans="1:61" ht="14.25">
      <c r="A5" s="1" t="s">
        <v>14</v>
      </c>
      <c r="B5" s="36">
        <v>14</v>
      </c>
      <c r="C5" s="19"/>
      <c r="D5" s="30">
        <f aca="true" t="shared" si="15" ref="D5:D36">IF(D4&lt;k-1,D4+1,"")</f>
        <v>1</v>
      </c>
      <c r="E5" s="16">
        <f aca="true" t="shared" si="16" ref="E5:E36">IF(D5&lt;=k-1,E4*(1+rinf),"")</f>
        <v>3385276.546015449</v>
      </c>
      <c r="F5" s="6">
        <f aca="true" t="shared" si="17" ref="F5:F36">IF(D5&lt;=k-1,int,"")</f>
        <v>0.04</v>
      </c>
      <c r="G5" s="39">
        <v>0.04</v>
      </c>
      <c r="H5" s="16">
        <f t="shared" si="0"/>
        <v>3255073.6019379315</v>
      </c>
      <c r="I5" s="31">
        <f t="shared" si="1"/>
        <v>1107004.921058813</v>
      </c>
      <c r="J5" s="9">
        <f t="shared" si="2"/>
      </c>
      <c r="K5" s="9">
        <f t="shared" si="3"/>
      </c>
      <c r="L5" s="9">
        <f t="shared" si="4"/>
      </c>
      <c r="M5" s="9">
        <f t="shared" si="5"/>
      </c>
      <c r="N5" s="9">
        <f t="shared" si="6"/>
      </c>
      <c r="O5" s="9">
        <f t="shared" si="7"/>
      </c>
      <c r="P5" s="9">
        <f t="shared" si="8"/>
      </c>
      <c r="Q5" s="9">
        <f t="shared" si="9"/>
      </c>
      <c r="R5" s="9">
        <f t="shared" si="10"/>
      </c>
      <c r="S5" s="9">
        <f t="shared" si="11"/>
      </c>
      <c r="T5" s="9">
        <f t="shared" si="12"/>
      </c>
      <c r="U5" s="10">
        <f t="shared" si="13"/>
      </c>
      <c r="V5" s="9">
        <f t="shared" si="14"/>
        <v>1107004.921058813</v>
      </c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43" t="s">
        <v>20</v>
      </c>
    </row>
    <row r="6" spans="1:61" ht="14.25">
      <c r="A6" s="1" t="s">
        <v>15</v>
      </c>
      <c r="B6" s="37">
        <v>0.09</v>
      </c>
      <c r="C6" s="19"/>
      <c r="D6" s="30">
        <f t="shared" si="15"/>
        <v>2</v>
      </c>
      <c r="E6" s="16">
        <f t="shared" si="16"/>
        <v>3689951.4351568394</v>
      </c>
      <c r="F6" s="6">
        <f t="shared" si="17"/>
        <v>0.04</v>
      </c>
      <c r="G6" s="39">
        <v>0.028</v>
      </c>
      <c r="H6" s="16">
        <f t="shared" si="0"/>
        <v>3411567.5251080245</v>
      </c>
      <c r="I6" s="31">
        <f t="shared" si="1"/>
        <v>1455960.0070425565</v>
      </c>
      <c r="J6" s="9">
        <f t="shared" si="2"/>
      </c>
      <c r="K6" s="9">
        <f t="shared" si="3"/>
      </c>
      <c r="L6" s="9">
        <f t="shared" si="4"/>
      </c>
      <c r="M6" s="9">
        <f t="shared" si="5"/>
      </c>
      <c r="N6" s="9">
        <f t="shared" si="6"/>
      </c>
      <c r="O6" s="9">
        <f t="shared" si="7"/>
      </c>
      <c r="P6" s="9">
        <f t="shared" si="8"/>
      </c>
      <c r="Q6" s="9">
        <f t="shared" si="9"/>
      </c>
      <c r="R6" s="9">
        <f t="shared" si="10"/>
      </c>
      <c r="S6" s="9">
        <f t="shared" si="11"/>
      </c>
      <c r="T6" s="9">
        <f t="shared" si="12"/>
      </c>
      <c r="U6" s="10">
        <f t="shared" si="13"/>
        <v>1455960.0070425565</v>
      </c>
      <c r="V6" s="9">
        <f t="shared" si="14"/>
      </c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43" t="s">
        <v>21</v>
      </c>
    </row>
    <row r="7" spans="1:61" ht="14.25">
      <c r="A7" s="1" t="s">
        <v>16</v>
      </c>
      <c r="B7" s="38">
        <f>B2*12*(1+B4)^(B3+1)</f>
        <v>3105758.2990967417</v>
      </c>
      <c r="C7" s="19"/>
      <c r="D7" s="30">
        <f t="shared" si="15"/>
        <v>3</v>
      </c>
      <c r="E7" s="16">
        <f t="shared" si="16"/>
        <v>4022047.0643209554</v>
      </c>
      <c r="F7" s="6">
        <f t="shared" si="17"/>
        <v>0.04</v>
      </c>
      <c r="G7" s="39">
        <v>0.06</v>
      </c>
      <c r="H7" s="16">
        <f t="shared" si="0"/>
        <v>3575585.194584372</v>
      </c>
      <c r="I7" s="31">
        <f t="shared" si="1"/>
        <v>1846294.0364883742</v>
      </c>
      <c r="J7" s="9">
        <f t="shared" si="2"/>
      </c>
      <c r="K7" s="9">
        <f t="shared" si="3"/>
      </c>
      <c r="L7" s="9">
        <f t="shared" si="4"/>
      </c>
      <c r="M7" s="9">
        <f t="shared" si="5"/>
      </c>
      <c r="N7" s="9">
        <f t="shared" si="6"/>
      </c>
      <c r="O7" s="9">
        <f t="shared" si="7"/>
      </c>
      <c r="P7" s="9">
        <f t="shared" si="8"/>
      </c>
      <c r="Q7" s="9">
        <f t="shared" si="9"/>
      </c>
      <c r="R7" s="9">
        <f t="shared" si="10"/>
      </c>
      <c r="S7" s="9">
        <f t="shared" si="11"/>
      </c>
      <c r="T7" s="9">
        <f t="shared" si="12"/>
        <v>1846294.0364883742</v>
      </c>
      <c r="U7" s="10">
        <f t="shared" si="13"/>
      </c>
      <c r="V7" s="9">
        <f t="shared" si="14"/>
      </c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43" t="s">
        <v>22</v>
      </c>
    </row>
    <row r="8" spans="3:61" ht="14.25">
      <c r="C8" s="19"/>
      <c r="D8" s="30">
        <f t="shared" si="15"/>
        <v>4</v>
      </c>
      <c r="E8" s="16">
        <f t="shared" si="16"/>
        <v>4384031.300109842</v>
      </c>
      <c r="F8" s="6">
        <f t="shared" si="17"/>
        <v>0.04</v>
      </c>
      <c r="G8" s="39">
        <v>0.031</v>
      </c>
      <c r="H8" s="16">
        <f t="shared" si="0"/>
        <v>3747488.32893939</v>
      </c>
      <c r="I8" s="31">
        <f t="shared" si="1"/>
        <v>2282130.033736796</v>
      </c>
      <c r="J8" s="9">
        <f t="shared" si="2"/>
      </c>
      <c r="K8" s="9">
        <f t="shared" si="3"/>
      </c>
      <c r="L8" s="9">
        <f t="shared" si="4"/>
      </c>
      <c r="M8" s="9">
        <f t="shared" si="5"/>
      </c>
      <c r="N8" s="9">
        <f t="shared" si="6"/>
      </c>
      <c r="O8" s="9">
        <f t="shared" si="7"/>
      </c>
      <c r="P8" s="9">
        <f t="shared" si="8"/>
      </c>
      <c r="Q8" s="9">
        <f t="shared" si="9"/>
      </c>
      <c r="R8" s="9">
        <f t="shared" si="10"/>
      </c>
      <c r="S8" s="9">
        <f t="shared" si="11"/>
        <v>2282130.033736796</v>
      </c>
      <c r="T8" s="9">
        <f t="shared" si="12"/>
      </c>
      <c r="U8" s="10">
        <f t="shared" si="13"/>
      </c>
      <c r="V8" s="9">
        <f t="shared" si="14"/>
      </c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43" t="s">
        <v>29</v>
      </c>
    </row>
    <row r="9" spans="1:61" ht="14.25">
      <c r="A9" s="47" t="s">
        <v>17</v>
      </c>
      <c r="B9" s="41">
        <v>0.04</v>
      </c>
      <c r="C9" s="19"/>
      <c r="D9" s="30">
        <f t="shared" si="15"/>
        <v>5</v>
      </c>
      <c r="E9" s="16">
        <f t="shared" si="16"/>
        <v>4778594.117119728</v>
      </c>
      <c r="F9" s="6">
        <f t="shared" si="17"/>
        <v>0.04</v>
      </c>
      <c r="G9" s="39">
        <v>0.07</v>
      </c>
      <c r="H9" s="16">
        <f t="shared" si="0"/>
        <v>3927656.0370614757</v>
      </c>
      <c r="I9" s="31">
        <f t="shared" si="1"/>
        <v>2767978.0520961536</v>
      </c>
      <c r="J9" s="9">
        <f t="shared" si="2"/>
      </c>
      <c r="K9" s="9">
        <f t="shared" si="3"/>
      </c>
      <c r="L9" s="9">
        <f t="shared" si="4"/>
      </c>
      <c r="M9" s="9">
        <f t="shared" si="5"/>
      </c>
      <c r="N9" s="9">
        <f t="shared" si="6"/>
      </c>
      <c r="O9" s="9">
        <f t="shared" si="7"/>
      </c>
      <c r="P9" s="9">
        <f t="shared" si="8"/>
      </c>
      <c r="Q9" s="9">
        <f t="shared" si="9"/>
      </c>
      <c r="R9" s="9">
        <f t="shared" si="10"/>
        <v>2767978.0520961536</v>
      </c>
      <c r="S9" s="9">
        <f t="shared" si="11"/>
      </c>
      <c r="T9" s="9">
        <f t="shared" si="12"/>
      </c>
      <c r="U9" s="10">
        <f t="shared" si="13"/>
      </c>
      <c r="V9" s="9">
        <f t="shared" si="14"/>
      </c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43" t="s">
        <v>30</v>
      </c>
    </row>
    <row r="10" spans="3:61" ht="14.25">
      <c r="C10" s="19"/>
      <c r="D10" s="30">
        <f t="shared" si="15"/>
        <v>6</v>
      </c>
      <c r="E10" s="16">
        <f t="shared" si="16"/>
        <v>5208667.587660504</v>
      </c>
      <c r="F10" s="6">
        <f t="shared" si="17"/>
        <v>0.04</v>
      </c>
      <c r="G10" s="39">
        <v>0.07</v>
      </c>
      <c r="H10" s="16">
        <f t="shared" si="0"/>
        <v>4116485.654227893</v>
      </c>
      <c r="I10" s="31">
        <f t="shared" si="1"/>
        <v>3308770.644720775</v>
      </c>
      <c r="J10" s="9">
        <f t="shared" si="2"/>
      </c>
      <c r="K10" s="9">
        <f t="shared" si="3"/>
      </c>
      <c r="L10" s="9">
        <f t="shared" si="4"/>
      </c>
      <c r="M10" s="9">
        <f t="shared" si="5"/>
      </c>
      <c r="N10" s="9">
        <f t="shared" si="6"/>
      </c>
      <c r="O10" s="9">
        <f t="shared" si="7"/>
      </c>
      <c r="P10" s="9">
        <f t="shared" si="8"/>
      </c>
      <c r="Q10" s="9">
        <f t="shared" si="9"/>
        <v>3308770.644720775</v>
      </c>
      <c r="R10" s="9">
        <f t="shared" si="10"/>
      </c>
      <c r="S10" s="9">
        <f t="shared" si="11"/>
      </c>
      <c r="T10" s="9">
        <f t="shared" si="12"/>
      </c>
      <c r="U10" s="10">
        <f t="shared" si="13"/>
      </c>
      <c r="V10" s="9">
        <f t="shared" si="14"/>
      </c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43" t="s">
        <v>31</v>
      </c>
    </row>
    <row r="11" spans="1:60" ht="14.25">
      <c r="A11" s="47" t="s">
        <v>19</v>
      </c>
      <c r="B11" s="42" t="s">
        <v>3</v>
      </c>
      <c r="C11" s="19"/>
      <c r="D11" s="30">
        <f t="shared" si="15"/>
        <v>7</v>
      </c>
      <c r="E11" s="16">
        <f t="shared" si="16"/>
        <v>5677447.67054995</v>
      </c>
      <c r="F11" s="6">
        <f t="shared" si="17"/>
        <v>0.04</v>
      </c>
      <c r="G11" s="39">
        <v>0.07</v>
      </c>
      <c r="H11" s="16">
        <f t="shared" si="0"/>
        <v>4314393.618373466</v>
      </c>
      <c r="I11" s="31">
        <f t="shared" si="1"/>
        <v>3909901.553399053</v>
      </c>
      <c r="J11" s="9">
        <f t="shared" si="2"/>
      </c>
      <c r="K11" s="9">
        <f t="shared" si="3"/>
      </c>
      <c r="L11" s="9">
        <f t="shared" si="4"/>
      </c>
      <c r="M11" s="9">
        <f t="shared" si="5"/>
      </c>
      <c r="N11" s="9">
        <f t="shared" si="6"/>
      </c>
      <c r="O11" s="9">
        <f t="shared" si="7"/>
      </c>
      <c r="P11" s="9">
        <f t="shared" si="8"/>
        <v>3909901.553399053</v>
      </c>
      <c r="Q11" s="9">
        <f t="shared" si="9"/>
      </c>
      <c r="R11" s="9">
        <f t="shared" si="10"/>
      </c>
      <c r="S11" s="9">
        <f t="shared" si="11"/>
      </c>
      <c r="T11" s="9">
        <f t="shared" si="12"/>
      </c>
      <c r="U11" s="10">
        <f t="shared" si="13"/>
      </c>
      <c r="V11" s="9">
        <f t="shared" si="14"/>
      </c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</row>
    <row r="12" spans="1:60" ht="14.25">
      <c r="A12" s="47" t="s">
        <v>23</v>
      </c>
      <c r="B12" s="48"/>
      <c r="C12" s="19"/>
      <c r="D12" s="30">
        <f t="shared" si="15"/>
        <v>8</v>
      </c>
      <c r="E12" s="16">
        <f t="shared" si="16"/>
        <v>6188417.960899445</v>
      </c>
      <c r="F12" s="6">
        <f t="shared" si="17"/>
        <v>0.04</v>
      </c>
      <c r="G12" s="39">
        <v>0.06</v>
      </c>
      <c r="H12" s="16">
        <f t="shared" si="0"/>
        <v>4521816.388487574</v>
      </c>
      <c r="I12" s="31">
        <f t="shared" si="1"/>
        <v>4577267.905884511</v>
      </c>
      <c r="J12" s="9">
        <f t="shared" si="2"/>
      </c>
      <c r="K12" s="9">
        <f t="shared" si="3"/>
      </c>
      <c r="L12" s="9">
        <f t="shared" si="4"/>
      </c>
      <c r="M12" s="9">
        <f t="shared" si="5"/>
      </c>
      <c r="N12" s="9">
        <f t="shared" si="6"/>
      </c>
      <c r="O12" s="9">
        <f t="shared" si="7"/>
        <v>4577267.905884511</v>
      </c>
      <c r="P12" s="9">
        <f t="shared" si="8"/>
      </c>
      <c r="Q12" s="9">
        <f t="shared" si="9"/>
      </c>
      <c r="R12" s="9">
        <f t="shared" si="10"/>
      </c>
      <c r="S12" s="9">
        <f t="shared" si="11"/>
      </c>
      <c r="T12" s="9">
        <f t="shared" si="12"/>
      </c>
      <c r="U12" s="10">
        <f t="shared" si="13"/>
      </c>
      <c r="V12" s="9">
        <f t="shared" si="14"/>
      </c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</row>
    <row r="13" spans="3:60" ht="14.25">
      <c r="C13" s="19"/>
      <c r="D13" s="30">
        <f t="shared" si="15"/>
        <v>9</v>
      </c>
      <c r="E13" s="16">
        <f t="shared" si="16"/>
        <v>6745375.5773803955</v>
      </c>
      <c r="F13" s="6">
        <f t="shared" si="17"/>
        <v>0.04</v>
      </c>
      <c r="G13" s="39">
        <v>0.06</v>
      </c>
      <c r="H13" s="16">
        <f t="shared" si="0"/>
        <v>4739211.407164861</v>
      </c>
      <c r="I13" s="31">
        <f t="shared" si="1"/>
        <v>5317316.238600841</v>
      </c>
      <c r="J13" s="9">
        <f t="shared" si="2"/>
      </c>
      <c r="K13" s="9">
        <f t="shared" si="3"/>
      </c>
      <c r="L13" s="9">
        <f t="shared" si="4"/>
      </c>
      <c r="M13" s="9">
        <f t="shared" si="5"/>
      </c>
      <c r="N13" s="9">
        <f t="shared" si="6"/>
        <v>5317316.238600841</v>
      </c>
      <c r="O13" s="9">
        <f t="shared" si="7"/>
      </c>
      <c r="P13" s="9">
        <f t="shared" si="8"/>
      </c>
      <c r="Q13" s="9">
        <f t="shared" si="9"/>
      </c>
      <c r="R13" s="9">
        <f t="shared" si="10"/>
      </c>
      <c r="S13" s="9">
        <f t="shared" si="11"/>
      </c>
      <c r="T13" s="9">
        <f t="shared" si="12"/>
      </c>
      <c r="U13" s="10">
        <f t="shared" si="13"/>
      </c>
      <c r="V13" s="9">
        <f t="shared" si="14"/>
      </c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</row>
    <row r="14" spans="1:60" ht="14.25">
      <c r="A14" s="17" t="s">
        <v>0</v>
      </c>
      <c r="B14" s="14"/>
      <c r="C14" s="19"/>
      <c r="D14" s="30">
        <f t="shared" si="15"/>
        <v>10</v>
      </c>
      <c r="E14" s="16">
        <f t="shared" si="16"/>
        <v>7352459.379344632</v>
      </c>
      <c r="F14" s="6">
        <f t="shared" si="17"/>
        <v>0.04</v>
      </c>
      <c r="G14" s="39">
        <v>0.04</v>
      </c>
      <c r="H14" s="16">
        <f t="shared" si="0"/>
        <v>4967058.109432403</v>
      </c>
      <c r="I14" s="31">
        <f t="shared" si="1"/>
        <v>6137092.690109111</v>
      </c>
      <c r="J14" s="9">
        <f t="shared" si="2"/>
      </c>
      <c r="K14" s="9">
        <f t="shared" si="3"/>
      </c>
      <c r="L14" s="9">
        <f t="shared" si="4"/>
      </c>
      <c r="M14" s="9">
        <f t="shared" si="5"/>
        <v>6137092.690109111</v>
      </c>
      <c r="N14" s="9">
        <f t="shared" si="6"/>
      </c>
      <c r="O14" s="9">
        <f t="shared" si="7"/>
      </c>
      <c r="P14" s="9">
        <f t="shared" si="8"/>
      </c>
      <c r="Q14" s="9">
        <f t="shared" si="9"/>
      </c>
      <c r="R14" s="9">
        <f t="shared" si="10"/>
      </c>
      <c r="S14" s="9">
        <f t="shared" si="11"/>
      </c>
      <c r="T14" s="9">
        <f t="shared" si="12"/>
      </c>
      <c r="U14" s="10">
        <f t="shared" si="13"/>
      </c>
      <c r="V14" s="9">
        <f t="shared" si="14"/>
      </c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9"/>
      <c r="AK14" s="9"/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</row>
    <row r="15" spans="1:60" ht="14.25">
      <c r="A15" s="7" t="s">
        <v>41</v>
      </c>
      <c r="B15" s="14"/>
      <c r="C15" s="19"/>
      <c r="D15" s="30">
        <f t="shared" si="15"/>
        <v>11</v>
      </c>
      <c r="E15" s="16">
        <f t="shared" si="16"/>
        <v>8014180.72348565</v>
      </c>
      <c r="F15" s="6">
        <f t="shared" si="17"/>
        <v>0.04</v>
      </c>
      <c r="G15" s="39">
        <v>0.04</v>
      </c>
      <c r="H15" s="16">
        <f t="shared" si="0"/>
        <v>5205858.980078192</v>
      </c>
      <c r="I15" s="31">
        <f t="shared" si="1"/>
        <v>7044297.7418544935</v>
      </c>
      <c r="J15" s="9">
        <f t="shared" si="2"/>
      </c>
      <c r="K15" s="9">
        <f t="shared" si="3"/>
      </c>
      <c r="L15" s="9">
        <f t="shared" si="4"/>
        <v>7044297.7418544935</v>
      </c>
      <c r="M15" s="9">
        <f t="shared" si="5"/>
      </c>
      <c r="N15" s="9">
        <f t="shared" si="6"/>
      </c>
      <c r="O15" s="9">
        <f t="shared" si="7"/>
      </c>
      <c r="P15" s="9">
        <f t="shared" si="8"/>
      </c>
      <c r="Q15" s="9">
        <f t="shared" si="9"/>
      </c>
      <c r="R15" s="9">
        <f t="shared" si="10"/>
      </c>
      <c r="S15" s="9">
        <f t="shared" si="11"/>
      </c>
      <c r="T15" s="9">
        <f t="shared" si="12"/>
      </c>
      <c r="U15" s="10">
        <f t="shared" si="13"/>
      </c>
      <c r="V15" s="9">
        <f t="shared" si="14"/>
      </c>
      <c r="W15" s="9"/>
      <c r="X15" s="9"/>
      <c r="Y15" s="9"/>
      <c r="Z15" s="9"/>
      <c r="AA15" s="9"/>
      <c r="AB15" s="9"/>
      <c r="AC15" s="9"/>
      <c r="AD15" s="9"/>
      <c r="AE15" s="9"/>
      <c r="AF15" s="9"/>
      <c r="AG15" s="9"/>
      <c r="AH15" s="9"/>
      <c r="AI15" s="9"/>
      <c r="AJ15" s="9"/>
      <c r="AK15" s="9"/>
      <c r="AL15" s="9"/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</row>
    <row r="16" spans="1:60" ht="14.25">
      <c r="A16" s="7" t="s">
        <v>42</v>
      </c>
      <c r="B16" s="14"/>
      <c r="C16" s="19"/>
      <c r="D16" s="30">
        <f t="shared" si="15"/>
        <v>12</v>
      </c>
      <c r="E16" s="16">
        <f t="shared" si="16"/>
        <v>8735456.988599358</v>
      </c>
      <c r="F16" s="6">
        <f t="shared" si="17"/>
        <v>0.04</v>
      </c>
      <c r="G16" s="39">
        <v>0.04</v>
      </c>
      <c r="H16" s="16">
        <f t="shared" si="0"/>
        <v>5456140.66181272</v>
      </c>
      <c r="I16" s="31">
        <f t="shared" si="1"/>
        <v>8047345.916642382</v>
      </c>
      <c r="J16" s="9">
        <f t="shared" si="2"/>
      </c>
      <c r="K16" s="9">
        <f t="shared" si="3"/>
        <v>8047345.916642382</v>
      </c>
      <c r="L16" s="9">
        <f t="shared" si="4"/>
      </c>
      <c r="M16" s="9">
        <f t="shared" si="5"/>
      </c>
      <c r="N16" s="9">
        <f t="shared" si="6"/>
      </c>
      <c r="O16" s="9">
        <f t="shared" si="7"/>
      </c>
      <c r="P16" s="9">
        <f t="shared" si="8"/>
      </c>
      <c r="Q16" s="9">
        <f t="shared" si="9"/>
      </c>
      <c r="R16" s="9">
        <f t="shared" si="10"/>
      </c>
      <c r="S16" s="9">
        <f t="shared" si="11"/>
      </c>
      <c r="T16" s="9">
        <f t="shared" si="12"/>
      </c>
      <c r="U16" s="10">
        <f t="shared" si="13"/>
      </c>
      <c r="V16" s="9">
        <f t="shared" si="14"/>
      </c>
      <c r="W16" s="9"/>
      <c r="X16" s="9"/>
      <c r="Y16" s="9"/>
      <c r="Z16" s="9"/>
      <c r="AA16" s="9"/>
      <c r="AB16" s="9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</row>
    <row r="17" spans="1:60" ht="15" thickBot="1">
      <c r="A17" s="18" t="s">
        <v>47</v>
      </c>
      <c r="B17" s="14"/>
      <c r="C17" s="19"/>
      <c r="D17" s="32">
        <f t="shared" si="15"/>
        <v>13</v>
      </c>
      <c r="E17" s="33">
        <f t="shared" si="16"/>
        <v>9521648.1175733</v>
      </c>
      <c r="F17" s="34">
        <f t="shared" si="17"/>
        <v>0.04</v>
      </c>
      <c r="G17" s="40">
        <v>0.04</v>
      </c>
      <c r="H17" s="33">
        <f t="shared" si="0"/>
        <v>5718455.116707562</v>
      </c>
      <c r="I17" s="35">
        <f t="shared" si="1"/>
        <v>9155430.882282019</v>
      </c>
      <c r="J17" s="9">
        <f t="shared" si="2"/>
        <v>9155430.882282019</v>
      </c>
      <c r="K17" s="9">
        <f t="shared" si="3"/>
      </c>
      <c r="L17" s="9">
        <f t="shared" si="4"/>
      </c>
      <c r="M17" s="9">
        <f t="shared" si="5"/>
      </c>
      <c r="N17" s="9">
        <f t="shared" si="6"/>
      </c>
      <c r="O17" s="9">
        <f t="shared" si="7"/>
      </c>
      <c r="P17" s="9">
        <f t="shared" si="8"/>
      </c>
      <c r="Q17" s="9">
        <f t="shared" si="9"/>
      </c>
      <c r="R17" s="9">
        <f t="shared" si="10"/>
      </c>
      <c r="S17" s="9">
        <f t="shared" si="11"/>
      </c>
      <c r="T17" s="9">
        <f t="shared" si="12"/>
      </c>
      <c r="U17" s="10">
        <f t="shared" si="13"/>
      </c>
      <c r="V17" s="9">
        <f t="shared" si="14"/>
      </c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</row>
    <row r="18" spans="1:60" ht="14.25">
      <c r="A18" s="43" t="s">
        <v>1</v>
      </c>
      <c r="B18" s="44">
        <f>SUM(H4:H53)</f>
        <v>60062548.923012614</v>
      </c>
      <c r="C18" s="19"/>
      <c r="D18" s="20">
        <f t="shared" si="15"/>
      </c>
      <c r="E18" s="21">
        <f t="shared" si="16"/>
      </c>
      <c r="F18" s="22">
        <f t="shared" si="17"/>
      </c>
      <c r="G18" s="22"/>
      <c r="H18" s="21">
        <f t="shared" si="0"/>
      </c>
      <c r="I18" s="21">
        <f t="shared" si="1"/>
      </c>
      <c r="J18" s="9">
        <f t="shared" si="2"/>
      </c>
      <c r="K18" s="9">
        <f t="shared" si="3"/>
      </c>
      <c r="L18" s="9">
        <f t="shared" si="4"/>
      </c>
      <c r="M18" s="9">
        <f t="shared" si="5"/>
      </c>
      <c r="N18" s="9">
        <f t="shared" si="6"/>
      </c>
      <c r="O18" s="9">
        <f t="shared" si="7"/>
      </c>
      <c r="P18" s="9">
        <f t="shared" si="8"/>
      </c>
      <c r="Q18" s="9">
        <f t="shared" si="9"/>
      </c>
      <c r="R18" s="9">
        <f t="shared" si="10"/>
      </c>
      <c r="S18" s="9">
        <f t="shared" si="11"/>
      </c>
      <c r="T18" s="9">
        <f t="shared" si="12"/>
      </c>
      <c r="U18" s="10">
        <f t="shared" si="13"/>
      </c>
      <c r="V18" s="9">
        <f t="shared" si="14"/>
      </c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  <c r="AM18" s="9"/>
      <c r="AN18" s="9"/>
      <c r="AO18" s="9"/>
      <c r="AP18" s="9"/>
      <c r="AQ18" s="9"/>
      <c r="AR18" s="9"/>
      <c r="AS18" s="9"/>
      <c r="AT18" s="9"/>
      <c r="AU18" s="9"/>
      <c r="AV18" s="9"/>
      <c r="AW18" s="9"/>
      <c r="AX18" s="9"/>
      <c r="AY18" s="9"/>
      <c r="AZ18" s="9"/>
      <c r="BA18" s="9"/>
      <c r="BB18" s="9"/>
      <c r="BC18" s="9"/>
      <c r="BD18" s="9"/>
      <c r="BE18" s="9"/>
      <c r="BF18" s="9"/>
      <c r="BG18" s="9"/>
      <c r="BH18" s="9"/>
    </row>
    <row r="19" spans="1:60" ht="14.25">
      <c r="A19" s="43" t="s">
        <v>24</v>
      </c>
      <c r="B19" s="45"/>
      <c r="C19" s="19"/>
      <c r="D19" s="20">
        <f t="shared" si="15"/>
      </c>
      <c r="E19" s="21">
        <f t="shared" si="16"/>
      </c>
      <c r="F19" s="22">
        <f t="shared" si="17"/>
      </c>
      <c r="G19" s="22"/>
      <c r="H19" s="21">
        <f t="shared" si="0"/>
      </c>
      <c r="I19" s="21">
        <f t="shared" si="1"/>
      </c>
      <c r="J19" s="9">
        <f t="shared" si="2"/>
      </c>
      <c r="K19" s="9">
        <f t="shared" si="3"/>
      </c>
      <c r="L19" s="9">
        <f t="shared" si="4"/>
      </c>
      <c r="M19" s="9">
        <f t="shared" si="5"/>
      </c>
      <c r="N19" s="9">
        <f t="shared" si="6"/>
      </c>
      <c r="O19" s="9">
        <f t="shared" si="7"/>
      </c>
      <c r="P19" s="9">
        <f t="shared" si="8"/>
      </c>
      <c r="Q19" s="9">
        <f t="shared" si="9"/>
      </c>
      <c r="R19" s="9">
        <f t="shared" si="10"/>
      </c>
      <c r="S19" s="9">
        <f t="shared" si="11"/>
      </c>
      <c r="T19" s="9">
        <f t="shared" si="12"/>
      </c>
      <c r="U19" s="10">
        <f t="shared" si="13"/>
      </c>
      <c r="V19" s="9">
        <f t="shared" si="14"/>
      </c>
      <c r="W19" s="9"/>
      <c r="X19" s="9"/>
      <c r="Y19" s="9"/>
      <c r="Z19" s="9"/>
      <c r="AA19" s="9"/>
      <c r="AB19" s="9"/>
      <c r="AC19" s="9"/>
      <c r="AD19" s="9"/>
      <c r="AE19" s="9"/>
      <c r="AF19" s="9"/>
      <c r="AG19" s="9"/>
      <c r="AH19" s="9"/>
      <c r="AI19" s="9"/>
      <c r="AJ19" s="9"/>
      <c r="AK19" s="9"/>
      <c r="AL19" s="9"/>
      <c r="AM19" s="9"/>
      <c r="AN19" s="9"/>
      <c r="AO19" s="9"/>
      <c r="AP19" s="9"/>
      <c r="AQ19" s="9"/>
      <c r="AR19" s="9"/>
      <c r="AS19" s="9"/>
      <c r="AT19" s="9"/>
      <c r="AU19" s="9"/>
      <c r="AV19" s="9"/>
      <c r="AW19" s="9"/>
      <c r="AX19" s="9"/>
      <c r="AY19" s="9"/>
      <c r="AZ19" s="9"/>
      <c r="BA19" s="9"/>
      <c r="BB19" s="9"/>
      <c r="BC19" s="9"/>
      <c r="BD19" s="9"/>
      <c r="BE19" s="9"/>
      <c r="BF19" s="9"/>
      <c r="BG19" s="9"/>
      <c r="BH19" s="9"/>
    </row>
    <row r="20" spans="1:60" ht="14.25">
      <c r="A20" s="43" t="s">
        <v>33</v>
      </c>
      <c r="B20" s="45"/>
      <c r="C20" s="19"/>
      <c r="D20" s="20">
        <f t="shared" si="15"/>
      </c>
      <c r="E20" s="21">
        <f t="shared" si="16"/>
      </c>
      <c r="F20" s="22">
        <f t="shared" si="17"/>
      </c>
      <c r="G20" s="22"/>
      <c r="H20" s="21">
        <f t="shared" si="0"/>
      </c>
      <c r="I20" s="21">
        <f t="shared" si="1"/>
      </c>
      <c r="J20" s="9">
        <f t="shared" si="2"/>
      </c>
      <c r="K20" s="9">
        <f t="shared" si="3"/>
      </c>
      <c r="L20" s="9">
        <f t="shared" si="4"/>
      </c>
      <c r="M20" s="9">
        <f t="shared" si="5"/>
      </c>
      <c r="N20" s="9">
        <f t="shared" si="6"/>
      </c>
      <c r="O20" s="9">
        <f t="shared" si="7"/>
      </c>
      <c r="P20" s="9">
        <f t="shared" si="8"/>
      </c>
      <c r="Q20" s="9">
        <f t="shared" si="9"/>
      </c>
      <c r="R20" s="9">
        <f t="shared" si="10"/>
      </c>
      <c r="S20" s="9">
        <f t="shared" si="11"/>
      </c>
      <c r="T20" s="9">
        <f t="shared" si="12"/>
      </c>
      <c r="U20" s="10">
        <f t="shared" si="13"/>
      </c>
      <c r="V20" s="9">
        <f t="shared" si="14"/>
      </c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</row>
    <row r="21" spans="3:60" ht="14.25">
      <c r="C21" s="19"/>
      <c r="D21" s="20">
        <f t="shared" si="15"/>
      </c>
      <c r="E21" s="21">
        <f t="shared" si="16"/>
      </c>
      <c r="F21" s="22">
        <f t="shared" si="17"/>
      </c>
      <c r="G21" s="22"/>
      <c r="H21" s="21">
        <f t="shared" si="0"/>
      </c>
      <c r="I21" s="21">
        <f t="shared" si="1"/>
      </c>
      <c r="J21" s="9">
        <f t="shared" si="2"/>
      </c>
      <c r="K21" s="9">
        <f t="shared" si="3"/>
      </c>
      <c r="L21" s="9">
        <f t="shared" si="4"/>
      </c>
      <c r="M21" s="9">
        <f t="shared" si="5"/>
      </c>
      <c r="N21" s="9">
        <f t="shared" si="6"/>
      </c>
      <c r="O21" s="9">
        <f t="shared" si="7"/>
      </c>
      <c r="P21" s="9">
        <f t="shared" si="8"/>
      </c>
      <c r="Q21" s="9">
        <f t="shared" si="9"/>
      </c>
      <c r="R21" s="9">
        <f t="shared" si="10"/>
      </c>
      <c r="S21" s="9">
        <f t="shared" si="11"/>
      </c>
      <c r="T21" s="9">
        <f t="shared" si="12"/>
      </c>
      <c r="U21" s="10">
        <f t="shared" si="13"/>
      </c>
      <c r="V21" s="9">
        <f t="shared" si="14"/>
      </c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9"/>
      <c r="AL21" s="9"/>
      <c r="AM21" s="9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</row>
    <row r="22" spans="1:60" ht="14.25">
      <c r="A22" s="17" t="s">
        <v>4</v>
      </c>
      <c r="B22" s="14"/>
      <c r="C22" s="19"/>
      <c r="D22" s="20">
        <f t="shared" si="15"/>
      </c>
      <c r="E22" s="21">
        <f t="shared" si="16"/>
      </c>
      <c r="F22" s="22">
        <f t="shared" si="17"/>
      </c>
      <c r="G22" s="22"/>
      <c r="H22" s="21">
        <f t="shared" si="0"/>
      </c>
      <c r="I22" s="21">
        <f t="shared" si="1"/>
      </c>
      <c r="J22" s="9">
        <f t="shared" si="2"/>
      </c>
      <c r="K22" s="9">
        <f t="shared" si="3"/>
      </c>
      <c r="L22" s="9">
        <f t="shared" si="4"/>
      </c>
      <c r="M22" s="9">
        <f t="shared" si="5"/>
      </c>
      <c r="N22" s="9">
        <f t="shared" si="6"/>
      </c>
      <c r="O22" s="9">
        <f t="shared" si="7"/>
      </c>
      <c r="P22" s="9">
        <f t="shared" si="8"/>
      </c>
      <c r="Q22" s="9">
        <f t="shared" si="9"/>
      </c>
      <c r="R22" s="9">
        <f t="shared" si="10"/>
      </c>
      <c r="S22" s="9">
        <f t="shared" si="11"/>
      </c>
      <c r="T22" s="9">
        <f t="shared" si="12"/>
      </c>
      <c r="U22" s="10">
        <f t="shared" si="13"/>
      </c>
      <c r="V22" s="9">
        <f t="shared" si="14"/>
      </c>
      <c r="W22" s="9"/>
      <c r="X22" s="9"/>
      <c r="Y22" s="9"/>
      <c r="Z22" s="9"/>
      <c r="AA22" s="9"/>
      <c r="AB22" s="9"/>
      <c r="AC22" s="9"/>
      <c r="AD22" s="9"/>
      <c r="AE22" s="9"/>
      <c r="AF22" s="9"/>
      <c r="AG22" s="9"/>
      <c r="AH22" s="9"/>
      <c r="AI22" s="9"/>
      <c r="AJ22" s="9"/>
      <c r="AK22" s="9"/>
      <c r="AL22" s="9"/>
      <c r="AM22" s="9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</row>
    <row r="23" spans="1:60" ht="14.25">
      <c r="A23" s="7" t="s">
        <v>43</v>
      </c>
      <c r="B23" s="14"/>
      <c r="C23" s="19"/>
      <c r="D23" s="20">
        <f t="shared" si="15"/>
      </c>
      <c r="E23" s="21">
        <f t="shared" si="16"/>
      </c>
      <c r="F23" s="22">
        <f t="shared" si="17"/>
      </c>
      <c r="G23" s="22"/>
      <c r="H23" s="21">
        <f t="shared" si="0"/>
      </c>
      <c r="I23" s="21">
        <f t="shared" si="1"/>
      </c>
      <c r="J23" s="9">
        <f t="shared" si="2"/>
      </c>
      <c r="K23" s="9">
        <f t="shared" si="3"/>
      </c>
      <c r="L23" s="9">
        <f t="shared" si="4"/>
      </c>
      <c r="M23" s="9">
        <f t="shared" si="5"/>
      </c>
      <c r="N23" s="9">
        <f t="shared" si="6"/>
      </c>
      <c r="O23" s="9">
        <f t="shared" si="7"/>
      </c>
      <c r="P23" s="9">
        <f t="shared" si="8"/>
      </c>
      <c r="Q23" s="9">
        <f t="shared" si="9"/>
      </c>
      <c r="R23" s="9">
        <f t="shared" si="10"/>
      </c>
      <c r="S23" s="9">
        <f t="shared" si="11"/>
      </c>
      <c r="T23" s="9">
        <f t="shared" si="12"/>
      </c>
      <c r="U23" s="10">
        <f t="shared" si="13"/>
      </c>
      <c r="V23" s="9">
        <f t="shared" si="14"/>
      </c>
      <c r="W23" s="9"/>
      <c r="X23" s="9"/>
      <c r="Y23" s="9"/>
      <c r="Z23" s="9"/>
      <c r="AA23" s="9"/>
      <c r="AB23" s="9"/>
      <c r="AC23" s="9"/>
      <c r="AD23" s="9"/>
      <c r="AE23" s="9"/>
      <c r="AF23" s="9"/>
      <c r="AG23" s="9"/>
      <c r="AH23" s="9"/>
      <c r="AI23" s="9"/>
      <c r="AJ23" s="9"/>
      <c r="AK23" s="9"/>
      <c r="AL23" s="9"/>
      <c r="AM23" s="9"/>
      <c r="AN23" s="9"/>
      <c r="AO23" s="9"/>
      <c r="AP23" s="9"/>
      <c r="AQ23" s="9"/>
      <c r="AR23" s="9"/>
      <c r="AS23" s="9"/>
      <c r="AT23" s="9"/>
      <c r="AU23" s="9"/>
      <c r="AV23" s="9"/>
      <c r="AW23" s="9"/>
      <c r="AX23" s="9"/>
      <c r="AY23" s="9"/>
      <c r="AZ23" s="9"/>
      <c r="BA23" s="9"/>
      <c r="BB23" s="9"/>
      <c r="BC23" s="9"/>
      <c r="BD23" s="9"/>
      <c r="BE23" s="9"/>
      <c r="BF23" s="9"/>
      <c r="BG23" s="9"/>
      <c r="BH23" s="9"/>
    </row>
    <row r="24" spans="1:60" ht="14.25">
      <c r="A24" s="7" t="s">
        <v>44</v>
      </c>
      <c r="B24" s="14"/>
      <c r="C24" s="19"/>
      <c r="D24" s="20">
        <f t="shared" si="15"/>
      </c>
      <c r="E24" s="21">
        <f t="shared" si="16"/>
      </c>
      <c r="F24" s="22">
        <f t="shared" si="17"/>
      </c>
      <c r="G24" s="22"/>
      <c r="H24" s="21">
        <f t="shared" si="0"/>
      </c>
      <c r="I24" s="21">
        <f t="shared" si="1"/>
      </c>
      <c r="J24" s="9">
        <f t="shared" si="2"/>
      </c>
      <c r="K24" s="9">
        <f t="shared" si="3"/>
      </c>
      <c r="L24" s="9">
        <f t="shared" si="4"/>
      </c>
      <c r="M24" s="9">
        <f t="shared" si="5"/>
      </c>
      <c r="N24" s="9">
        <f t="shared" si="6"/>
      </c>
      <c r="O24" s="9">
        <f t="shared" si="7"/>
      </c>
      <c r="P24" s="9">
        <f t="shared" si="8"/>
      </c>
      <c r="Q24" s="9">
        <f t="shared" si="9"/>
      </c>
      <c r="R24" s="9">
        <f t="shared" si="10"/>
      </c>
      <c r="S24" s="9">
        <f t="shared" si="11"/>
      </c>
      <c r="T24" s="9">
        <f t="shared" si="12"/>
      </c>
      <c r="U24" s="10">
        <f t="shared" si="13"/>
      </c>
      <c r="V24" s="9">
        <f t="shared" si="14"/>
      </c>
      <c r="W24" s="9"/>
      <c r="X24" s="9"/>
      <c r="Y24" s="9"/>
      <c r="Z24" s="9"/>
      <c r="AA24" s="9"/>
      <c r="AB24" s="9"/>
      <c r="AC24" s="9"/>
      <c r="AD24" s="9"/>
      <c r="AE24" s="9"/>
      <c r="AF24" s="9"/>
      <c r="AG24" s="9"/>
      <c r="AH24" s="9"/>
      <c r="AI24" s="9"/>
      <c r="AJ24" s="9"/>
      <c r="AK24" s="9"/>
      <c r="AL24" s="9"/>
      <c r="AM24" s="9"/>
      <c r="AN24" s="9"/>
      <c r="AO24" s="9"/>
      <c r="AP24" s="9"/>
      <c r="AQ24" s="9"/>
      <c r="AR24" s="9"/>
      <c r="AS24" s="9"/>
      <c r="AT24" s="9"/>
      <c r="AU24" s="9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9"/>
      <c r="BG24" s="9"/>
      <c r="BH24" s="9"/>
    </row>
    <row r="25" spans="1:60" ht="14.25">
      <c r="A25" s="18" t="s">
        <v>45</v>
      </c>
      <c r="B25" s="14"/>
      <c r="C25" s="19"/>
      <c r="D25" s="20">
        <f t="shared" si="15"/>
      </c>
      <c r="E25" s="21">
        <f t="shared" si="16"/>
      </c>
      <c r="F25" s="22">
        <f t="shared" si="17"/>
      </c>
      <c r="G25" s="22"/>
      <c r="H25" s="21">
        <f t="shared" si="0"/>
      </c>
      <c r="I25" s="21">
        <f t="shared" si="1"/>
      </c>
      <c r="J25" s="9">
        <f t="shared" si="2"/>
      </c>
      <c r="K25" s="9">
        <f t="shared" si="3"/>
      </c>
      <c r="L25" s="9">
        <f t="shared" si="4"/>
      </c>
      <c r="M25" s="9">
        <f t="shared" si="5"/>
      </c>
      <c r="N25" s="9">
        <f t="shared" si="6"/>
      </c>
      <c r="O25" s="9">
        <f t="shared" si="7"/>
      </c>
      <c r="P25" s="9">
        <f t="shared" si="8"/>
      </c>
      <c r="Q25" s="9">
        <f t="shared" si="9"/>
      </c>
      <c r="R25" s="9">
        <f t="shared" si="10"/>
      </c>
      <c r="S25" s="9">
        <f t="shared" si="11"/>
      </c>
      <c r="T25" s="9">
        <f t="shared" si="12"/>
      </c>
      <c r="U25" s="10">
        <f t="shared" si="13"/>
      </c>
      <c r="V25" s="9">
        <f t="shared" si="14"/>
      </c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9"/>
      <c r="BG25" s="9"/>
      <c r="BH25" s="9"/>
    </row>
    <row r="26" spans="1:60" ht="14.25">
      <c r="A26" s="18" t="s">
        <v>46</v>
      </c>
      <c r="B26" s="14"/>
      <c r="C26" s="19"/>
      <c r="D26" s="20">
        <f t="shared" si="15"/>
      </c>
      <c r="E26" s="21">
        <f t="shared" si="16"/>
      </c>
      <c r="F26" s="22">
        <f t="shared" si="17"/>
      </c>
      <c r="G26" s="22"/>
      <c r="H26" s="21">
        <f t="shared" si="0"/>
      </c>
      <c r="I26" s="21">
        <f t="shared" si="1"/>
      </c>
      <c r="J26" s="9">
        <f t="shared" si="2"/>
      </c>
      <c r="K26" s="9">
        <f t="shared" si="3"/>
      </c>
      <c r="L26" s="9">
        <f t="shared" si="4"/>
      </c>
      <c r="M26" s="9">
        <f t="shared" si="5"/>
      </c>
      <c r="N26" s="9">
        <f t="shared" si="6"/>
      </c>
      <c r="O26" s="9">
        <f t="shared" si="7"/>
      </c>
      <c r="P26" s="9">
        <f t="shared" si="8"/>
      </c>
      <c r="Q26" s="9">
        <f t="shared" si="9"/>
      </c>
      <c r="R26" s="9">
        <f t="shared" si="10"/>
      </c>
      <c r="S26" s="9">
        <f t="shared" si="11"/>
      </c>
      <c r="T26" s="9">
        <f t="shared" si="12"/>
      </c>
      <c r="U26" s="10">
        <f t="shared" si="13"/>
      </c>
      <c r="V26" s="9">
        <f t="shared" si="14"/>
      </c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9"/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9"/>
      <c r="BC26" s="9"/>
      <c r="BD26" s="9"/>
      <c r="BE26" s="9"/>
      <c r="BF26" s="9"/>
      <c r="BG26" s="9"/>
      <c r="BH26" s="9"/>
    </row>
    <row r="27" spans="1:60" ht="14.25">
      <c r="A27" s="18" t="s">
        <v>48</v>
      </c>
      <c r="B27" s="14"/>
      <c r="C27" s="19"/>
      <c r="D27" s="20">
        <f t="shared" si="15"/>
      </c>
      <c r="E27" s="21">
        <f t="shared" si="16"/>
      </c>
      <c r="F27" s="22">
        <f t="shared" si="17"/>
      </c>
      <c r="G27" s="22"/>
      <c r="H27" s="21">
        <f t="shared" si="0"/>
      </c>
      <c r="I27" s="21">
        <f t="shared" si="1"/>
      </c>
      <c r="J27" s="9">
        <f t="shared" si="2"/>
      </c>
      <c r="K27" s="9">
        <f t="shared" si="3"/>
      </c>
      <c r="L27" s="9">
        <f t="shared" si="4"/>
      </c>
      <c r="M27" s="9">
        <f t="shared" si="5"/>
      </c>
      <c r="N27" s="9">
        <f t="shared" si="6"/>
      </c>
      <c r="O27" s="9">
        <f t="shared" si="7"/>
      </c>
      <c r="P27" s="9">
        <f t="shared" si="8"/>
      </c>
      <c r="Q27" s="9">
        <f t="shared" si="9"/>
      </c>
      <c r="R27" s="9">
        <f t="shared" si="10"/>
      </c>
      <c r="S27" s="9">
        <f t="shared" si="11"/>
      </c>
      <c r="T27" s="9">
        <f t="shared" si="12"/>
      </c>
      <c r="U27" s="10">
        <f t="shared" si="13"/>
      </c>
      <c r="V27" s="9">
        <f t="shared" si="14"/>
      </c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9"/>
      <c r="AQ27" s="9"/>
      <c r="AR27" s="9"/>
      <c r="AS27" s="9"/>
      <c r="AT27" s="9"/>
      <c r="AU27" s="9"/>
      <c r="AV27" s="9"/>
      <c r="AW27" s="9"/>
      <c r="AX27" s="9"/>
      <c r="AY27" s="9"/>
      <c r="AZ27" s="9"/>
      <c r="BA27" s="9"/>
      <c r="BB27" s="9"/>
      <c r="BC27" s="9"/>
      <c r="BD27" s="9"/>
      <c r="BE27" s="9"/>
      <c r="BF27" s="9"/>
      <c r="BG27" s="9"/>
      <c r="BH27" s="9"/>
    </row>
    <row r="28" spans="1:60" ht="14.25">
      <c r="A28" s="43" t="s">
        <v>1</v>
      </c>
      <c r="B28" s="46">
        <f>SUM(I4:I53)</f>
        <v>60062548.92301262</v>
      </c>
      <c r="C28" s="19"/>
      <c r="D28" s="20">
        <f t="shared" si="15"/>
      </c>
      <c r="E28" s="21">
        <f t="shared" si="16"/>
      </c>
      <c r="F28" s="22">
        <f t="shared" si="17"/>
      </c>
      <c r="G28" s="22"/>
      <c r="H28" s="21">
        <f t="shared" si="0"/>
      </c>
      <c r="I28" s="21">
        <f t="shared" si="1"/>
      </c>
      <c r="J28" s="9">
        <f t="shared" si="2"/>
      </c>
      <c r="K28" s="9">
        <f t="shared" si="3"/>
      </c>
      <c r="L28" s="9">
        <f t="shared" si="4"/>
      </c>
      <c r="M28" s="9">
        <f t="shared" si="5"/>
      </c>
      <c r="N28" s="9">
        <f t="shared" si="6"/>
      </c>
      <c r="O28" s="9">
        <f t="shared" si="7"/>
      </c>
      <c r="P28" s="9">
        <f t="shared" si="8"/>
      </c>
      <c r="Q28" s="9">
        <f t="shared" si="9"/>
      </c>
      <c r="R28" s="9">
        <f t="shared" si="10"/>
      </c>
      <c r="S28" s="9">
        <f t="shared" si="11"/>
      </c>
      <c r="T28" s="9">
        <f t="shared" si="12"/>
      </c>
      <c r="U28" s="10">
        <f t="shared" si="13"/>
      </c>
      <c r="V28" s="9">
        <f t="shared" si="14"/>
      </c>
      <c r="W28" s="9"/>
      <c r="X28" s="9"/>
      <c r="Y28" s="9"/>
      <c r="Z28" s="9"/>
      <c r="AA28" s="9"/>
      <c r="AB28" s="9"/>
      <c r="AC28" s="9"/>
      <c r="AD28" s="9"/>
      <c r="AE28" s="9"/>
      <c r="AF28" s="9"/>
      <c r="AG28" s="9"/>
      <c r="AH28" s="9"/>
      <c r="AI28" s="9"/>
      <c r="AJ28" s="9"/>
      <c r="AK28" s="9"/>
      <c r="AL28" s="9"/>
      <c r="AM28" s="9"/>
      <c r="AN28" s="9"/>
      <c r="AO28" s="9"/>
      <c r="AP28" s="9"/>
      <c r="AQ28" s="9"/>
      <c r="AR28" s="9"/>
      <c r="AS28" s="9"/>
      <c r="AT28" s="9"/>
      <c r="AU28" s="9"/>
      <c r="AV28" s="9"/>
      <c r="AW28" s="9"/>
      <c r="AX28" s="9"/>
      <c r="AY28" s="9"/>
      <c r="AZ28" s="9"/>
      <c r="BA28" s="9"/>
      <c r="BB28" s="9"/>
      <c r="BC28" s="9"/>
      <c r="BD28" s="9"/>
      <c r="BE28" s="9"/>
      <c r="BF28" s="9"/>
      <c r="BG28" s="9"/>
      <c r="BH28" s="9"/>
    </row>
    <row r="29" spans="1:60" ht="14.25">
      <c r="A29" s="43" t="s">
        <v>25</v>
      </c>
      <c r="B29" s="45"/>
      <c r="C29" s="19"/>
      <c r="D29" s="20">
        <f t="shared" si="15"/>
      </c>
      <c r="E29" s="21">
        <f t="shared" si="16"/>
      </c>
      <c r="F29" s="22">
        <f t="shared" si="17"/>
      </c>
      <c r="G29" s="22"/>
      <c r="H29" s="21">
        <f t="shared" si="0"/>
      </c>
      <c r="I29" s="21">
        <f t="shared" si="1"/>
      </c>
      <c r="J29" s="9">
        <f t="shared" si="2"/>
      </c>
      <c r="K29" s="9">
        <f t="shared" si="3"/>
      </c>
      <c r="L29" s="9">
        <f t="shared" si="4"/>
      </c>
      <c r="M29" s="9">
        <f t="shared" si="5"/>
      </c>
      <c r="N29" s="9">
        <f t="shared" si="6"/>
      </c>
      <c r="O29" s="9">
        <f t="shared" si="7"/>
      </c>
      <c r="P29" s="9">
        <f t="shared" si="8"/>
      </c>
      <c r="Q29" s="9">
        <f t="shared" si="9"/>
      </c>
      <c r="R29" s="9">
        <f t="shared" si="10"/>
      </c>
      <c r="S29" s="9">
        <f t="shared" si="11"/>
      </c>
      <c r="T29" s="9">
        <f t="shared" si="12"/>
      </c>
      <c r="U29" s="10">
        <f t="shared" si="13"/>
      </c>
      <c r="V29" s="9">
        <f t="shared" si="14"/>
      </c>
      <c r="W29" s="9"/>
      <c r="X29" s="9"/>
      <c r="Y29" s="9"/>
      <c r="Z29" s="9"/>
      <c r="AA29" s="9"/>
      <c r="AB29" s="9"/>
      <c r="AC29" s="9"/>
      <c r="AD29" s="9"/>
      <c r="AE29" s="9"/>
      <c r="AF29" s="9"/>
      <c r="AG29" s="9"/>
      <c r="AH29" s="9"/>
      <c r="AI29" s="9"/>
      <c r="AJ29" s="9"/>
      <c r="AK29" s="9"/>
      <c r="AL29" s="9"/>
      <c r="AM29" s="9"/>
      <c r="AN29" s="9"/>
      <c r="AO29" s="9"/>
      <c r="AP29" s="9"/>
      <c r="AQ29" s="9"/>
      <c r="AR29" s="9"/>
      <c r="AS29" s="9"/>
      <c r="AT29" s="9"/>
      <c r="AU29" s="9"/>
      <c r="AV29" s="9"/>
      <c r="AW29" s="9"/>
      <c r="AX29" s="9"/>
      <c r="AY29" s="9"/>
      <c r="AZ29" s="9"/>
      <c r="BA29" s="9"/>
      <c r="BB29" s="9"/>
      <c r="BC29" s="9"/>
      <c r="BD29" s="9"/>
      <c r="BE29" s="9"/>
      <c r="BF29" s="9"/>
      <c r="BG29" s="9"/>
      <c r="BH29" s="9"/>
    </row>
    <row r="30" spans="1:60" ht="14.25">
      <c r="A30" s="43" t="s">
        <v>33</v>
      </c>
      <c r="B30" s="45"/>
      <c r="C30" s="19"/>
      <c r="D30" s="20">
        <f t="shared" si="15"/>
      </c>
      <c r="E30" s="21">
        <f t="shared" si="16"/>
      </c>
      <c r="F30" s="22">
        <f t="shared" si="17"/>
      </c>
      <c r="G30" s="22"/>
      <c r="H30" s="21">
        <f t="shared" si="0"/>
      </c>
      <c r="I30" s="21">
        <f t="shared" si="1"/>
      </c>
      <c r="J30" s="9">
        <f t="shared" si="2"/>
      </c>
      <c r="K30" s="9">
        <f t="shared" si="3"/>
      </c>
      <c r="L30" s="9">
        <f t="shared" si="4"/>
      </c>
      <c r="M30" s="9">
        <f t="shared" si="5"/>
      </c>
      <c r="N30" s="9">
        <f t="shared" si="6"/>
      </c>
      <c r="O30" s="9">
        <f t="shared" si="7"/>
      </c>
      <c r="P30" s="9">
        <f t="shared" si="8"/>
      </c>
      <c r="Q30" s="9">
        <f t="shared" si="9"/>
      </c>
      <c r="R30" s="9">
        <f t="shared" si="10"/>
      </c>
      <c r="S30" s="9">
        <f t="shared" si="11"/>
      </c>
      <c r="T30" s="9">
        <f t="shared" si="12"/>
      </c>
      <c r="U30" s="10">
        <f t="shared" si="13"/>
      </c>
      <c r="V30" s="9">
        <f t="shared" si="14"/>
      </c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O30" s="9"/>
      <c r="AP30" s="9"/>
      <c r="AQ30" s="9"/>
      <c r="AR30" s="9"/>
      <c r="AS30" s="9"/>
      <c r="AT30" s="9"/>
      <c r="AU30" s="9"/>
      <c r="AV30" s="9"/>
      <c r="AW30" s="9"/>
      <c r="AX30" s="9"/>
      <c r="AY30" s="9"/>
      <c r="AZ30" s="9"/>
      <c r="BA30" s="9"/>
      <c r="BB30" s="9"/>
      <c r="BC30" s="9"/>
      <c r="BD30" s="9"/>
      <c r="BE30" s="9"/>
      <c r="BF30" s="9"/>
      <c r="BG30" s="9"/>
      <c r="BH30" s="9"/>
    </row>
    <row r="31" spans="3:60" ht="14.25">
      <c r="C31" s="19"/>
      <c r="D31" s="20">
        <f t="shared" si="15"/>
      </c>
      <c r="E31" s="21">
        <f t="shared" si="16"/>
      </c>
      <c r="F31" s="22">
        <f t="shared" si="17"/>
      </c>
      <c r="G31" s="22"/>
      <c r="H31" s="21">
        <f t="shared" si="0"/>
      </c>
      <c r="I31" s="21">
        <f t="shared" si="1"/>
      </c>
      <c r="J31" s="9">
        <f t="shared" si="2"/>
      </c>
      <c r="K31" s="9">
        <f t="shared" si="3"/>
      </c>
      <c r="L31" s="9">
        <f t="shared" si="4"/>
      </c>
      <c r="M31" s="9">
        <f t="shared" si="5"/>
      </c>
      <c r="N31" s="9">
        <f t="shared" si="6"/>
      </c>
      <c r="O31" s="9">
        <f t="shared" si="7"/>
      </c>
      <c r="P31" s="9">
        <f t="shared" si="8"/>
      </c>
      <c r="Q31" s="9">
        <f t="shared" si="9"/>
      </c>
      <c r="R31" s="9">
        <f t="shared" si="10"/>
      </c>
      <c r="S31" s="9">
        <f t="shared" si="11"/>
      </c>
      <c r="T31" s="9">
        <f t="shared" si="12"/>
      </c>
      <c r="U31" s="10">
        <f t="shared" si="13"/>
      </c>
      <c r="V31" s="9">
        <f t="shared" si="14"/>
      </c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</row>
    <row r="32" spans="1:60" ht="14.25">
      <c r="A32" t="s">
        <v>26</v>
      </c>
      <c r="C32" s="19"/>
      <c r="D32" s="20">
        <f t="shared" si="15"/>
      </c>
      <c r="E32" s="21">
        <f t="shared" si="16"/>
      </c>
      <c r="F32" s="22">
        <f t="shared" si="17"/>
      </c>
      <c r="G32" s="22"/>
      <c r="H32" s="21">
        <f t="shared" si="0"/>
      </c>
      <c r="I32" s="21">
        <f t="shared" si="1"/>
      </c>
      <c r="J32" s="9">
        <f t="shared" si="2"/>
      </c>
      <c r="K32" s="9">
        <f t="shared" si="3"/>
      </c>
      <c r="L32" s="9">
        <f t="shared" si="4"/>
      </c>
      <c r="M32" s="9">
        <f t="shared" si="5"/>
      </c>
      <c r="N32" s="9">
        <f t="shared" si="6"/>
      </c>
      <c r="O32" s="9">
        <f t="shared" si="7"/>
      </c>
      <c r="P32" s="9">
        <f t="shared" si="8"/>
      </c>
      <c r="Q32" s="9">
        <f t="shared" si="9"/>
      </c>
      <c r="R32" s="9">
        <f t="shared" si="10"/>
      </c>
      <c r="S32" s="9">
        <f t="shared" si="11"/>
      </c>
      <c r="T32" s="9">
        <f t="shared" si="12"/>
      </c>
      <c r="U32" s="10">
        <f t="shared" si="13"/>
      </c>
      <c r="V32" s="9">
        <f t="shared" si="14"/>
      </c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</row>
    <row r="33" spans="1:60" ht="14.25">
      <c r="A33" t="s">
        <v>27</v>
      </c>
      <c r="C33" s="19"/>
      <c r="D33" s="20">
        <f t="shared" si="15"/>
      </c>
      <c r="E33" s="21">
        <f t="shared" si="16"/>
      </c>
      <c r="F33" s="22">
        <f t="shared" si="17"/>
      </c>
      <c r="G33" s="22"/>
      <c r="H33" s="21">
        <f t="shared" si="0"/>
      </c>
      <c r="I33" s="21">
        <f t="shared" si="1"/>
      </c>
      <c r="J33" s="9">
        <f t="shared" si="2"/>
      </c>
      <c r="K33" s="9">
        <f t="shared" si="3"/>
      </c>
      <c r="L33" s="9">
        <f t="shared" si="4"/>
      </c>
      <c r="M33" s="9">
        <f t="shared" si="5"/>
      </c>
      <c r="N33" s="9">
        <f t="shared" si="6"/>
      </c>
      <c r="O33" s="9">
        <f t="shared" si="7"/>
      </c>
      <c r="P33" s="9">
        <f t="shared" si="8"/>
      </c>
      <c r="Q33" s="9">
        <f t="shared" si="9"/>
      </c>
      <c r="R33" s="9">
        <f t="shared" si="10"/>
      </c>
      <c r="S33" s="9">
        <f t="shared" si="11"/>
      </c>
      <c r="T33" s="9">
        <f t="shared" si="12"/>
      </c>
      <c r="U33" s="10">
        <f t="shared" si="13"/>
      </c>
      <c r="V33" s="9">
        <f t="shared" si="14"/>
      </c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</row>
    <row r="34" spans="1:60" ht="14.25">
      <c r="A34" t="s">
        <v>28</v>
      </c>
      <c r="C34" s="19"/>
      <c r="D34" s="20">
        <f t="shared" si="15"/>
      </c>
      <c r="E34" s="21">
        <f t="shared" si="16"/>
      </c>
      <c r="F34" s="22">
        <f t="shared" si="17"/>
      </c>
      <c r="G34" s="22"/>
      <c r="H34" s="21">
        <f t="shared" si="0"/>
      </c>
      <c r="I34" s="21">
        <f t="shared" si="1"/>
      </c>
      <c r="J34" s="9">
        <f t="shared" si="2"/>
      </c>
      <c r="K34" s="9">
        <f t="shared" si="3"/>
      </c>
      <c r="L34" s="9">
        <f t="shared" si="4"/>
      </c>
      <c r="M34" s="9">
        <f t="shared" si="5"/>
      </c>
      <c r="N34" s="9">
        <f t="shared" si="6"/>
      </c>
      <c r="O34" s="9">
        <f t="shared" si="7"/>
      </c>
      <c r="P34" s="9">
        <f t="shared" si="8"/>
      </c>
      <c r="Q34" s="9">
        <f t="shared" si="9"/>
      </c>
      <c r="R34" s="9">
        <f t="shared" si="10"/>
      </c>
      <c r="S34" s="9">
        <f t="shared" si="11"/>
      </c>
      <c r="T34" s="9">
        <f t="shared" si="12"/>
      </c>
      <c r="U34" s="10">
        <f t="shared" si="13"/>
      </c>
      <c r="V34" s="9">
        <f t="shared" si="14"/>
      </c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</row>
    <row r="35" spans="3:60" ht="14.25">
      <c r="C35" s="19"/>
      <c r="D35" s="20">
        <f t="shared" si="15"/>
      </c>
      <c r="E35" s="21">
        <f t="shared" si="16"/>
      </c>
      <c r="F35" s="22">
        <f t="shared" si="17"/>
      </c>
      <c r="G35" s="22"/>
      <c r="H35" s="21">
        <f t="shared" si="0"/>
      </c>
      <c r="I35" s="21">
        <f t="shared" si="1"/>
      </c>
      <c r="J35" s="9">
        <f t="shared" si="2"/>
      </c>
      <c r="K35" s="9">
        <f t="shared" si="3"/>
      </c>
      <c r="L35" s="9">
        <f t="shared" si="4"/>
      </c>
      <c r="M35" s="9">
        <f t="shared" si="5"/>
      </c>
      <c r="N35" s="9">
        <f t="shared" si="6"/>
      </c>
      <c r="O35" s="9">
        <f t="shared" si="7"/>
      </c>
      <c r="P35" s="9">
        <f t="shared" si="8"/>
      </c>
      <c r="Q35" s="9">
        <f t="shared" si="9"/>
      </c>
      <c r="R35" s="9">
        <f t="shared" si="10"/>
      </c>
      <c r="S35" s="9">
        <f t="shared" si="11"/>
      </c>
      <c r="T35" s="9">
        <f t="shared" si="12"/>
      </c>
      <c r="U35" s="10">
        <f t="shared" si="13"/>
      </c>
      <c r="V35" s="9">
        <f t="shared" si="14"/>
      </c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</row>
    <row r="36" spans="1:60" ht="14.25">
      <c r="A36" s="15" t="s">
        <v>34</v>
      </c>
      <c r="C36" s="19"/>
      <c r="D36" s="20">
        <f t="shared" si="15"/>
      </c>
      <c r="E36" s="21">
        <f t="shared" si="16"/>
      </c>
      <c r="F36" s="22">
        <f t="shared" si="17"/>
      </c>
      <c r="G36" s="22"/>
      <c r="H36" s="21">
        <f aca="true" t="shared" si="18" ref="H36:H53">IF(D36&lt;=k-1,E36/(1+IF(Choice="Yes",G36,F36))^D36,"")</f>
      </c>
      <c r="I36" s="21">
        <f aca="true" t="shared" si="19" ref="I36:I53">IF(D36&lt;=k-1,IF(D36=0,E36,IF(SUM(J36:BH36)=0,"",SUM(J36:BH36))),"")</f>
      </c>
      <c r="J36" s="9">
        <f aca="true" t="shared" si="20" ref="J36:J53">IF(D36=k-1,E36/(1+IF(Choice="Yes",G36,F36)),"")</f>
      </c>
      <c r="K36" s="9">
        <f aca="true" t="shared" si="21" ref="K36:K53">IF(D36=k-2,(E36-J37*IF(Choice="Yes",G37,F37))/(1+IF(Choice="Yes",G36,F36)),"")</f>
      </c>
      <c r="L36" s="9">
        <f aca="true" t="shared" si="22" ref="L36:L53">IF(D36=k-3,(E36-J38*IF(Choice="Yes",G38,F38)-K37*IF(Choice="Yes",G37,F37))/(1+IF(Choice="Yes",G36,F36)),"")</f>
      </c>
      <c r="M36" s="9">
        <f aca="true" t="shared" si="23" ref="M36:M53">IF(D36=k-4,(E36-J39*IF(Choice="Yes",G39,F39)-K38*IF(Choice="Yes",G38,F38)-L37*IF(Choice="Yes",G37,F37))/(1+IF(Choice="Yes",G36,F36)),"")</f>
      </c>
      <c r="N36" s="9">
        <f aca="true" t="shared" si="24" ref="N36:N53">IF(D36=k-5,(E36-J40*IF(Choice="Yes",G40,F40)-K39*IF(Choice="Yes",G39,F39)-L38*IF(Choice="Yes",G38,F38)-M37*IF(Choice="Yes",G37,F37))/(1+IF(Choice="Yes",G36,F36)),"")</f>
      </c>
      <c r="O36" s="9">
        <f aca="true" t="shared" si="25" ref="O36:O53">IF(D36=k-6,(E36-J41*IF(Choice="Yes",G41,F41)-K40*IF(Choice="Yes",G40,F40)-L39*IF(Choice="Yes",G39,F39)-M38*IF(Choice="Yes",G38,F38)-N37*IF(Choice="Yes",G37,F37))/(1+IF(Choice="Yes",G36,F36)),"")</f>
      </c>
      <c r="P36" s="9">
        <f aca="true" t="shared" si="26" ref="P36:P53">IF(D36=k-7,(E36-J42*IF(Choice="Yes",G42,F42)-K41*IF(Choice="Yes",G41,F41)-L40*IF(Choice="Yes",G40,F40)-M39*IF(Choice="Yes",G39,F39)-N38*IF(Choice="Yes",G38,F38)-O37*IF(Choice="Yes",G37,F37))/(1+IF(Choice="Yes",G36,F36)),"")</f>
      </c>
      <c r="Q36" s="9">
        <f aca="true" t="shared" si="27" ref="Q36:Q53">IF(D36=k-8,(E36-J43*IF(Choice="Yes",G43,F43)-K42*IF(Choice="Yes",G42,F42)-L41*IF(Choice="Yes",G41,F41)-M40*IF(Choice="Yes",G40,F40)-N39*IF(Choice="Yes",G39,F39)-O38*IF(Choice="Yes",G38,F38)-P37*IF(Choice="Yes",G37,F37))/(1+IF(Choice="Yes",G36,F36)),"")</f>
      </c>
      <c r="R36" s="9">
        <f aca="true" t="shared" si="28" ref="R36:R53">IF(D36=k-9,(E36-J44*IF(Choice="Yes",G44,F44)-K43*IF(Choice="Yes",G43,F43)-L42*IF(Choice="Yes",G42,F42)-M41*IF(Choice="Yes",G41,F41)-N40*IF(Choice="Yes",G40,F40)-O39*IF(Choice="Yes",G39,F39)-P38*IF(Choice="Yes",G38,F38)-Q37*IF(Choice="Yes",G37,F37))/(1+IF(Choice="Yes",G36,F36)),"")</f>
      </c>
      <c r="S36" s="9">
        <f aca="true" t="shared" si="29" ref="S36:S53">IF(D36=k-10,(E36-J45*IF(Choice="Yes",G45,F45)-K44*IF(Choice="Yes",G44,F44)-L43*IF(Choice="Yes",G43,F43)-M42*IF(Choice="Yes",G42,F42)-N41*IF(Choice="Yes",G41,F41)-O40*IF(Choice="Yes",G40,F40)-P39*IF(Choice="Yes",G39,F39)-Q38*IF(Choice="Yes",G38,F38)-R37*IF(Choice="Yes",G37,F37))/(1+IF(Choice="Yes",G36,F36)),"")</f>
      </c>
      <c r="T36" s="9">
        <f aca="true" t="shared" si="30" ref="T36:T53">IF(D36=k-11,(E36-J46*IF(Choice="Yes",G46,F46)-K45*IF(Choice="Yes",G45,F45)-L44*IF(Choice="Yes",G44,F44)-M43*IF(Choice="Yes",G43,F43)-N42*IF(Choice="Yes",G42,F42)-O41*IF(Choice="Yes",G41,F41)-P40*IF(Choice="Yes",G40,F40)-Q39*IF(Choice="Yes",G39,F39)-R38*IF(Choice="Yes",G38,F38)-S37*IF(Choice="Yes",G37,F37))/(1+IF(Choice="Yes",G36,F36)),"")</f>
      </c>
      <c r="U36" s="10">
        <f aca="true" t="shared" si="31" ref="U36:U53">IF(D36=k-12,(E36-J47*IF(Choice="Yes",G47,F47)-K46*IF(Choice="Yes",G46,F46)-L45*IF(Choice="Yes",G45,F45)-M44*IF(Choice="Yes",G44,F44)-N43*IF(Choice="Yes",G43,F43)-O42*IF(Choice="Yes",G42,F42)-P41*IF(Choice="Yes",G41,F41)-Q40*IF(Choice="Yes",G40,F40)-R39*IF(Choice="Yes",G39,F39)-S38*IF(Choice="Yes",G38,F38)-T37*IF(Choice="Yes",G37,F37))/(1+IF(Choice="Yes",G36,F36)),"")</f>
      </c>
      <c r="V36" s="9">
        <f aca="true" t="shared" si="32" ref="V36:V53">IF(D36=k-13,(E36-J48*IF(Choice="Yes",G48,F48)-K47*IF(Choice="Yes",G47,F47)-L46*IF(Choice="Yes",G46,F46)-M45*IF(Choice="Yes",G45,F45)-N44*IF(Choice="Yes",G44,F44)-O43*IF(Choice="Yes",G43,F43)-P42*IF(Choice="Yes",G42,F42)-Q41*IF(Choice="Yes",G41,F41)-R40*IF(Choice="Yes",G40,F40)-S39*IF(Choice="Yes",G39,F39)-T38*IF(Choice="Yes",G38,F38)-U37*IF(Choice="Yes",G37,F37))/(1+IF(Choice="Yes",G36,F36)),"")</f>
      </c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</row>
    <row r="37" spans="1:60" ht="14.25">
      <c r="A37" t="s">
        <v>35</v>
      </c>
      <c r="C37" s="19"/>
      <c r="D37" s="20">
        <f aca="true" t="shared" si="33" ref="D37:D53">IF(D36&lt;k-1,D36+1,"")</f>
      </c>
      <c r="E37" s="21">
        <f aca="true" t="shared" si="34" ref="E37:E53">IF(D37&lt;=k-1,E36*(1+rinf),"")</f>
      </c>
      <c r="F37" s="22">
        <f aca="true" t="shared" si="35" ref="F37:F53">IF(D37&lt;=k-1,int,"")</f>
      </c>
      <c r="G37" s="22"/>
      <c r="H37" s="21">
        <f t="shared" si="18"/>
      </c>
      <c r="I37" s="21">
        <f t="shared" si="19"/>
      </c>
      <c r="J37" s="9">
        <f t="shared" si="20"/>
      </c>
      <c r="K37" s="9">
        <f t="shared" si="21"/>
      </c>
      <c r="L37" s="9">
        <f t="shared" si="22"/>
      </c>
      <c r="M37" s="9">
        <f t="shared" si="23"/>
      </c>
      <c r="N37" s="9">
        <f t="shared" si="24"/>
      </c>
      <c r="O37" s="9">
        <f t="shared" si="25"/>
      </c>
      <c r="P37" s="9">
        <f t="shared" si="26"/>
      </c>
      <c r="Q37" s="9">
        <f t="shared" si="27"/>
      </c>
      <c r="R37" s="9">
        <f t="shared" si="28"/>
      </c>
      <c r="S37" s="9">
        <f t="shared" si="29"/>
      </c>
      <c r="T37" s="9">
        <f t="shared" si="30"/>
      </c>
      <c r="U37" s="10">
        <f t="shared" si="31"/>
      </c>
      <c r="V37" s="9">
        <f t="shared" si="32"/>
      </c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</row>
    <row r="38" spans="1:60" ht="14.25">
      <c r="A38" t="s">
        <v>36</v>
      </c>
      <c r="C38" s="19"/>
      <c r="D38" s="20">
        <f t="shared" si="33"/>
      </c>
      <c r="E38" s="21">
        <f t="shared" si="34"/>
      </c>
      <c r="F38" s="22">
        <f t="shared" si="35"/>
      </c>
      <c r="G38" s="22"/>
      <c r="H38" s="21">
        <f t="shared" si="18"/>
      </c>
      <c r="I38" s="21">
        <f t="shared" si="19"/>
      </c>
      <c r="J38" s="9">
        <f t="shared" si="20"/>
      </c>
      <c r="K38" s="9">
        <f t="shared" si="21"/>
      </c>
      <c r="L38" s="9">
        <f t="shared" si="22"/>
      </c>
      <c r="M38" s="9">
        <f t="shared" si="23"/>
      </c>
      <c r="N38" s="9">
        <f t="shared" si="24"/>
      </c>
      <c r="O38" s="9">
        <f t="shared" si="25"/>
      </c>
      <c r="P38" s="9">
        <f t="shared" si="26"/>
      </c>
      <c r="Q38" s="9">
        <f t="shared" si="27"/>
      </c>
      <c r="R38" s="9">
        <f t="shared" si="28"/>
      </c>
      <c r="S38" s="9">
        <f t="shared" si="29"/>
      </c>
      <c r="T38" s="9">
        <f t="shared" si="30"/>
      </c>
      <c r="U38" s="10">
        <f t="shared" si="31"/>
      </c>
      <c r="V38" s="9">
        <f t="shared" si="32"/>
      </c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  <c r="AS38" s="9"/>
      <c r="AT38" s="9"/>
      <c r="AU38" s="9"/>
      <c r="AV38" s="9"/>
      <c r="AW38" s="9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</row>
    <row r="39" spans="1:60" ht="14.25">
      <c r="A39" t="s">
        <v>37</v>
      </c>
      <c r="C39" s="19"/>
      <c r="D39" s="20">
        <f t="shared" si="33"/>
      </c>
      <c r="E39" s="21">
        <f t="shared" si="34"/>
      </c>
      <c r="F39" s="22">
        <f t="shared" si="35"/>
      </c>
      <c r="G39" s="22"/>
      <c r="H39" s="21">
        <f t="shared" si="18"/>
      </c>
      <c r="I39" s="21">
        <f t="shared" si="19"/>
      </c>
      <c r="J39" s="9">
        <f t="shared" si="20"/>
      </c>
      <c r="K39" s="9">
        <f t="shared" si="21"/>
      </c>
      <c r="L39" s="9">
        <f t="shared" si="22"/>
      </c>
      <c r="M39" s="9">
        <f t="shared" si="23"/>
      </c>
      <c r="N39" s="9">
        <f t="shared" si="24"/>
      </c>
      <c r="O39" s="9">
        <f t="shared" si="25"/>
      </c>
      <c r="P39" s="9">
        <f t="shared" si="26"/>
      </c>
      <c r="Q39" s="9">
        <f t="shared" si="27"/>
      </c>
      <c r="R39" s="9">
        <f t="shared" si="28"/>
      </c>
      <c r="S39" s="9">
        <f t="shared" si="29"/>
      </c>
      <c r="T39" s="9">
        <f t="shared" si="30"/>
      </c>
      <c r="U39" s="10">
        <f t="shared" si="31"/>
      </c>
      <c r="V39" s="9">
        <f t="shared" si="32"/>
      </c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  <c r="AS39" s="9"/>
      <c r="AT39" s="9"/>
      <c r="AU39" s="9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</row>
    <row r="40" spans="1:60" ht="14.25">
      <c r="A40" t="s">
        <v>38</v>
      </c>
      <c r="C40" s="19"/>
      <c r="D40" s="20">
        <f t="shared" si="33"/>
      </c>
      <c r="E40" s="21">
        <f t="shared" si="34"/>
      </c>
      <c r="F40" s="22">
        <f t="shared" si="35"/>
      </c>
      <c r="G40" s="22"/>
      <c r="H40" s="21">
        <f t="shared" si="18"/>
      </c>
      <c r="I40" s="21">
        <f t="shared" si="19"/>
      </c>
      <c r="J40" s="9">
        <f t="shared" si="20"/>
      </c>
      <c r="K40" s="9">
        <f t="shared" si="21"/>
      </c>
      <c r="L40" s="9">
        <f t="shared" si="22"/>
      </c>
      <c r="M40" s="9">
        <f t="shared" si="23"/>
      </c>
      <c r="N40" s="9">
        <f t="shared" si="24"/>
      </c>
      <c r="O40" s="9">
        <f t="shared" si="25"/>
      </c>
      <c r="P40" s="9">
        <f t="shared" si="26"/>
      </c>
      <c r="Q40" s="9">
        <f t="shared" si="27"/>
      </c>
      <c r="R40" s="9">
        <f t="shared" si="28"/>
      </c>
      <c r="S40" s="9">
        <f t="shared" si="29"/>
      </c>
      <c r="T40" s="9">
        <f t="shared" si="30"/>
      </c>
      <c r="U40" s="10">
        <f t="shared" si="31"/>
      </c>
      <c r="V40" s="9">
        <f t="shared" si="32"/>
      </c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  <c r="AS40" s="9"/>
      <c r="AT40" s="9"/>
      <c r="AU40" s="9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9"/>
      <c r="BG40" s="9"/>
      <c r="BH40" s="9"/>
    </row>
    <row r="41" spans="1:60" ht="14.25">
      <c r="A41" t="s">
        <v>39</v>
      </c>
      <c r="C41" s="19"/>
      <c r="D41" s="20">
        <f t="shared" si="33"/>
      </c>
      <c r="E41" s="21">
        <f t="shared" si="34"/>
      </c>
      <c r="F41" s="22">
        <f t="shared" si="35"/>
      </c>
      <c r="G41" s="22"/>
      <c r="H41" s="21">
        <f t="shared" si="18"/>
      </c>
      <c r="I41" s="21">
        <f t="shared" si="19"/>
      </c>
      <c r="J41" s="9">
        <f t="shared" si="20"/>
      </c>
      <c r="K41" s="9">
        <f t="shared" si="21"/>
      </c>
      <c r="L41" s="9">
        <f t="shared" si="22"/>
      </c>
      <c r="M41" s="9">
        <f t="shared" si="23"/>
      </c>
      <c r="N41" s="9">
        <f t="shared" si="24"/>
      </c>
      <c r="O41" s="9">
        <f t="shared" si="25"/>
      </c>
      <c r="P41" s="9">
        <f t="shared" si="26"/>
      </c>
      <c r="Q41" s="9">
        <f t="shared" si="27"/>
      </c>
      <c r="R41" s="9">
        <f t="shared" si="28"/>
      </c>
      <c r="S41" s="9">
        <f t="shared" si="29"/>
      </c>
      <c r="T41" s="9">
        <f t="shared" si="30"/>
      </c>
      <c r="U41" s="10">
        <f t="shared" si="31"/>
      </c>
      <c r="V41" s="9">
        <f t="shared" si="32"/>
      </c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9"/>
      <c r="AV41" s="9"/>
      <c r="AW41" s="9"/>
      <c r="AX41" s="9"/>
      <c r="AY41" s="9"/>
      <c r="AZ41" s="9"/>
      <c r="BA41" s="9"/>
      <c r="BB41" s="9"/>
      <c r="BC41" s="9"/>
      <c r="BD41" s="9"/>
      <c r="BE41" s="9"/>
      <c r="BF41" s="9"/>
      <c r="BG41" s="9"/>
      <c r="BH41" s="9"/>
    </row>
    <row r="42" spans="1:60" ht="14.25">
      <c r="A42" t="s">
        <v>40</v>
      </c>
      <c r="C42" s="19"/>
      <c r="D42" s="20">
        <f t="shared" si="33"/>
      </c>
      <c r="E42" s="21">
        <f t="shared" si="34"/>
      </c>
      <c r="F42" s="22">
        <f t="shared" si="35"/>
      </c>
      <c r="G42" s="22"/>
      <c r="H42" s="21">
        <f t="shared" si="18"/>
      </c>
      <c r="I42" s="21">
        <f t="shared" si="19"/>
      </c>
      <c r="J42" s="9">
        <f t="shared" si="20"/>
      </c>
      <c r="K42" s="9">
        <f t="shared" si="21"/>
      </c>
      <c r="L42" s="9">
        <f t="shared" si="22"/>
      </c>
      <c r="M42" s="9">
        <f t="shared" si="23"/>
      </c>
      <c r="N42" s="9">
        <f t="shared" si="24"/>
      </c>
      <c r="O42" s="9">
        <f t="shared" si="25"/>
      </c>
      <c r="P42" s="9">
        <f t="shared" si="26"/>
      </c>
      <c r="Q42" s="9">
        <f t="shared" si="27"/>
      </c>
      <c r="R42" s="9">
        <f t="shared" si="28"/>
      </c>
      <c r="S42" s="9">
        <f t="shared" si="29"/>
      </c>
      <c r="T42" s="9">
        <f t="shared" si="30"/>
      </c>
      <c r="U42" s="10">
        <f t="shared" si="31"/>
      </c>
      <c r="V42" s="9">
        <f t="shared" si="32"/>
      </c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  <c r="AS42" s="9"/>
      <c r="AT42" s="9"/>
      <c r="AU42" s="9"/>
      <c r="AV42" s="9"/>
      <c r="AW42" s="9"/>
      <c r="AX42" s="9"/>
      <c r="AY42" s="9"/>
      <c r="AZ42" s="9"/>
      <c r="BA42" s="9"/>
      <c r="BB42" s="9"/>
      <c r="BC42" s="9"/>
      <c r="BD42" s="9"/>
      <c r="BE42" s="9"/>
      <c r="BF42" s="9"/>
      <c r="BG42" s="9"/>
      <c r="BH42" s="9"/>
    </row>
    <row r="43" spans="1:60" ht="14.25">
      <c r="A43" t="s">
        <v>40</v>
      </c>
      <c r="C43" s="19"/>
      <c r="D43" s="20">
        <f t="shared" si="33"/>
      </c>
      <c r="E43" s="21">
        <f t="shared" si="34"/>
      </c>
      <c r="F43" s="22">
        <f t="shared" si="35"/>
      </c>
      <c r="G43" s="22"/>
      <c r="H43" s="21">
        <f t="shared" si="18"/>
      </c>
      <c r="I43" s="21">
        <f t="shared" si="19"/>
      </c>
      <c r="J43" s="9">
        <f t="shared" si="20"/>
      </c>
      <c r="K43" s="9">
        <f t="shared" si="21"/>
      </c>
      <c r="L43" s="9">
        <f t="shared" si="22"/>
      </c>
      <c r="M43" s="9">
        <f t="shared" si="23"/>
      </c>
      <c r="N43" s="9">
        <f t="shared" si="24"/>
      </c>
      <c r="O43" s="9">
        <f t="shared" si="25"/>
      </c>
      <c r="P43" s="9">
        <f t="shared" si="26"/>
      </c>
      <c r="Q43" s="9">
        <f t="shared" si="27"/>
      </c>
      <c r="R43" s="9">
        <f t="shared" si="28"/>
      </c>
      <c r="S43" s="9">
        <f t="shared" si="29"/>
      </c>
      <c r="T43" s="9">
        <f t="shared" si="30"/>
      </c>
      <c r="U43" s="10">
        <f t="shared" si="31"/>
      </c>
      <c r="V43" s="9">
        <f t="shared" si="32"/>
      </c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9"/>
      <c r="AV43" s="9"/>
      <c r="AW43" s="9"/>
      <c r="AX43" s="9"/>
      <c r="AY43" s="9"/>
      <c r="AZ43" s="9"/>
      <c r="BA43" s="9"/>
      <c r="BB43" s="9"/>
      <c r="BC43" s="9"/>
      <c r="BD43" s="9"/>
      <c r="BE43" s="9"/>
      <c r="BF43" s="9"/>
      <c r="BG43" s="9"/>
      <c r="BH43" s="9"/>
    </row>
    <row r="44" spans="3:60" ht="14.25">
      <c r="C44" s="19"/>
      <c r="D44" s="20">
        <f t="shared" si="33"/>
      </c>
      <c r="E44" s="21">
        <f t="shared" si="34"/>
      </c>
      <c r="F44" s="22">
        <f t="shared" si="35"/>
      </c>
      <c r="G44" s="22"/>
      <c r="H44" s="21">
        <f t="shared" si="18"/>
      </c>
      <c r="I44" s="21">
        <f t="shared" si="19"/>
      </c>
      <c r="J44" s="9">
        <f t="shared" si="20"/>
      </c>
      <c r="K44" s="9">
        <f t="shared" si="21"/>
      </c>
      <c r="L44" s="9">
        <f t="shared" si="22"/>
      </c>
      <c r="M44" s="9">
        <f t="shared" si="23"/>
      </c>
      <c r="N44" s="9">
        <f t="shared" si="24"/>
      </c>
      <c r="O44" s="9">
        <f t="shared" si="25"/>
      </c>
      <c r="P44" s="9">
        <f t="shared" si="26"/>
      </c>
      <c r="Q44" s="9">
        <f t="shared" si="27"/>
      </c>
      <c r="R44" s="9">
        <f t="shared" si="28"/>
      </c>
      <c r="S44" s="9">
        <f t="shared" si="29"/>
      </c>
      <c r="T44" s="9">
        <f t="shared" si="30"/>
      </c>
      <c r="U44" s="10">
        <f t="shared" si="31"/>
      </c>
      <c r="V44" s="9">
        <f t="shared" si="32"/>
      </c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  <c r="AS44" s="9"/>
      <c r="AT44" s="9"/>
      <c r="AU44" s="9"/>
      <c r="AV44" s="9"/>
      <c r="AW44" s="9"/>
      <c r="AX44" s="9"/>
      <c r="AY44" s="9"/>
      <c r="AZ44" s="9"/>
      <c r="BA44" s="9"/>
      <c r="BB44" s="9"/>
      <c r="BC44" s="9"/>
      <c r="BD44" s="9"/>
      <c r="BE44" s="9"/>
      <c r="BF44" s="9"/>
      <c r="BG44" s="9"/>
      <c r="BH44" s="9"/>
    </row>
    <row r="45" spans="3:60" ht="14.25">
      <c r="C45" s="19"/>
      <c r="D45" s="20">
        <f t="shared" si="33"/>
      </c>
      <c r="E45" s="21">
        <f t="shared" si="34"/>
      </c>
      <c r="F45" s="22">
        <f t="shared" si="35"/>
      </c>
      <c r="G45" s="22"/>
      <c r="H45" s="21">
        <f t="shared" si="18"/>
      </c>
      <c r="I45" s="21">
        <f t="shared" si="19"/>
      </c>
      <c r="J45" s="9">
        <f t="shared" si="20"/>
      </c>
      <c r="K45" s="9">
        <f t="shared" si="21"/>
      </c>
      <c r="L45" s="9">
        <f t="shared" si="22"/>
      </c>
      <c r="M45" s="9">
        <f t="shared" si="23"/>
      </c>
      <c r="N45" s="9">
        <f t="shared" si="24"/>
      </c>
      <c r="O45" s="9">
        <f t="shared" si="25"/>
      </c>
      <c r="P45" s="9">
        <f t="shared" si="26"/>
      </c>
      <c r="Q45" s="9">
        <f t="shared" si="27"/>
      </c>
      <c r="R45" s="9">
        <f t="shared" si="28"/>
      </c>
      <c r="S45" s="9">
        <f t="shared" si="29"/>
      </c>
      <c r="T45" s="9">
        <f t="shared" si="30"/>
      </c>
      <c r="U45" s="10">
        <f t="shared" si="31"/>
      </c>
      <c r="V45" s="9">
        <f t="shared" si="32"/>
      </c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</row>
    <row r="46" spans="3:60" ht="14.25">
      <c r="C46" s="19"/>
      <c r="D46" s="20">
        <f t="shared" si="33"/>
      </c>
      <c r="E46" s="21">
        <f t="shared" si="34"/>
      </c>
      <c r="F46" s="22">
        <f t="shared" si="35"/>
      </c>
      <c r="G46" s="22"/>
      <c r="H46" s="21">
        <f t="shared" si="18"/>
      </c>
      <c r="I46" s="21">
        <f t="shared" si="19"/>
      </c>
      <c r="J46" s="9">
        <f t="shared" si="20"/>
      </c>
      <c r="K46" s="9">
        <f t="shared" si="21"/>
      </c>
      <c r="L46" s="9">
        <f t="shared" si="22"/>
      </c>
      <c r="M46" s="9">
        <f t="shared" si="23"/>
      </c>
      <c r="N46" s="9">
        <f t="shared" si="24"/>
      </c>
      <c r="O46" s="9">
        <f t="shared" si="25"/>
      </c>
      <c r="P46" s="9">
        <f t="shared" si="26"/>
      </c>
      <c r="Q46" s="9">
        <f t="shared" si="27"/>
      </c>
      <c r="R46" s="9">
        <f t="shared" si="28"/>
      </c>
      <c r="S46" s="9">
        <f t="shared" si="29"/>
      </c>
      <c r="T46" s="9">
        <f t="shared" si="30"/>
      </c>
      <c r="U46" s="10">
        <f t="shared" si="31"/>
      </c>
      <c r="V46" s="9">
        <f t="shared" si="32"/>
      </c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  <c r="AS46" s="9"/>
      <c r="AT46" s="9"/>
      <c r="AU46" s="9"/>
      <c r="AV46" s="9"/>
      <c r="AW46" s="9"/>
      <c r="AX46" s="9"/>
      <c r="AY46" s="9"/>
      <c r="AZ46" s="9"/>
      <c r="BA46" s="9"/>
      <c r="BB46" s="9"/>
      <c r="BC46" s="9"/>
      <c r="BD46" s="9"/>
      <c r="BE46" s="9"/>
      <c r="BF46" s="9"/>
      <c r="BG46" s="9"/>
      <c r="BH46" s="9"/>
    </row>
    <row r="47" spans="3:60" ht="14.25">
      <c r="C47" s="19"/>
      <c r="D47" s="20">
        <f t="shared" si="33"/>
      </c>
      <c r="E47" s="21">
        <f t="shared" si="34"/>
      </c>
      <c r="F47" s="22">
        <f t="shared" si="35"/>
      </c>
      <c r="G47" s="22"/>
      <c r="H47" s="21">
        <f t="shared" si="18"/>
      </c>
      <c r="I47" s="21">
        <f t="shared" si="19"/>
      </c>
      <c r="J47" s="9">
        <f t="shared" si="20"/>
      </c>
      <c r="K47" s="9">
        <f t="shared" si="21"/>
      </c>
      <c r="L47" s="9">
        <f t="shared" si="22"/>
      </c>
      <c r="M47" s="9">
        <f t="shared" si="23"/>
      </c>
      <c r="N47" s="9">
        <f t="shared" si="24"/>
      </c>
      <c r="O47" s="9">
        <f t="shared" si="25"/>
      </c>
      <c r="P47" s="9">
        <f t="shared" si="26"/>
      </c>
      <c r="Q47" s="9">
        <f t="shared" si="27"/>
      </c>
      <c r="R47" s="9">
        <f t="shared" si="28"/>
      </c>
      <c r="S47" s="9">
        <f t="shared" si="29"/>
      </c>
      <c r="T47" s="9">
        <f t="shared" si="30"/>
      </c>
      <c r="U47" s="10">
        <f t="shared" si="31"/>
      </c>
      <c r="V47" s="9">
        <f t="shared" si="32"/>
      </c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  <c r="AS47" s="9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</row>
    <row r="48" spans="3:60" ht="14.25">
      <c r="C48" s="19"/>
      <c r="D48" s="20">
        <f t="shared" si="33"/>
      </c>
      <c r="E48" s="21">
        <f t="shared" si="34"/>
      </c>
      <c r="F48" s="22">
        <f t="shared" si="35"/>
      </c>
      <c r="G48" s="22"/>
      <c r="H48" s="21">
        <f t="shared" si="18"/>
      </c>
      <c r="I48" s="21">
        <f t="shared" si="19"/>
      </c>
      <c r="J48" s="9">
        <f t="shared" si="20"/>
      </c>
      <c r="K48" s="9">
        <f t="shared" si="21"/>
      </c>
      <c r="L48" s="9">
        <f t="shared" si="22"/>
      </c>
      <c r="M48" s="9">
        <f t="shared" si="23"/>
      </c>
      <c r="N48" s="9">
        <f t="shared" si="24"/>
      </c>
      <c r="O48" s="9">
        <f t="shared" si="25"/>
      </c>
      <c r="P48" s="9">
        <f t="shared" si="26"/>
      </c>
      <c r="Q48" s="9">
        <f t="shared" si="27"/>
      </c>
      <c r="R48" s="9">
        <f t="shared" si="28"/>
      </c>
      <c r="S48" s="9">
        <f t="shared" si="29"/>
      </c>
      <c r="T48" s="9">
        <f t="shared" si="30"/>
      </c>
      <c r="U48" s="10">
        <f t="shared" si="31"/>
      </c>
      <c r="V48" s="9">
        <f t="shared" si="32"/>
      </c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  <c r="AS48" s="9"/>
      <c r="AT48" s="9"/>
      <c r="AU48" s="9"/>
      <c r="AV48" s="9"/>
      <c r="AW48" s="9"/>
      <c r="AX48" s="9"/>
      <c r="AY48" s="9"/>
      <c r="AZ48" s="9"/>
      <c r="BA48" s="9"/>
      <c r="BB48" s="9"/>
      <c r="BC48" s="9"/>
      <c r="BD48" s="9"/>
      <c r="BE48" s="9"/>
      <c r="BF48" s="9"/>
      <c r="BG48" s="9"/>
      <c r="BH48" s="9"/>
    </row>
    <row r="49" spans="3:60" ht="14.25">
      <c r="C49" s="19"/>
      <c r="D49" s="20">
        <f t="shared" si="33"/>
      </c>
      <c r="E49" s="21">
        <f t="shared" si="34"/>
      </c>
      <c r="F49" s="22">
        <f t="shared" si="35"/>
      </c>
      <c r="G49" s="22"/>
      <c r="H49" s="21">
        <f t="shared" si="18"/>
      </c>
      <c r="I49" s="21">
        <f t="shared" si="19"/>
      </c>
      <c r="J49" s="9">
        <f t="shared" si="20"/>
      </c>
      <c r="K49" s="9">
        <f t="shared" si="21"/>
      </c>
      <c r="L49" s="9">
        <f t="shared" si="22"/>
      </c>
      <c r="M49" s="9">
        <f t="shared" si="23"/>
      </c>
      <c r="N49" s="9">
        <f t="shared" si="24"/>
      </c>
      <c r="O49" s="9">
        <f t="shared" si="25"/>
      </c>
      <c r="P49" s="9">
        <f t="shared" si="26"/>
      </c>
      <c r="Q49" s="9">
        <f t="shared" si="27"/>
      </c>
      <c r="R49" s="9">
        <f t="shared" si="28"/>
      </c>
      <c r="S49" s="9">
        <f t="shared" si="29"/>
      </c>
      <c r="T49" s="9">
        <f t="shared" si="30"/>
      </c>
      <c r="U49" s="10">
        <f t="shared" si="31"/>
      </c>
      <c r="V49" s="9">
        <f t="shared" si="32"/>
      </c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  <c r="AS49" s="9"/>
      <c r="AT49" s="9"/>
      <c r="AU49" s="9"/>
      <c r="AV49" s="9"/>
      <c r="AW49" s="9"/>
      <c r="AX49" s="9"/>
      <c r="AY49" s="9"/>
      <c r="AZ49" s="9"/>
      <c r="BA49" s="9"/>
      <c r="BB49" s="9"/>
      <c r="BC49" s="9"/>
      <c r="BD49" s="9"/>
      <c r="BE49" s="9"/>
      <c r="BF49" s="9"/>
      <c r="BG49" s="9"/>
      <c r="BH49" s="9"/>
    </row>
    <row r="50" spans="3:60" ht="14.25">
      <c r="C50" s="19"/>
      <c r="D50" s="20">
        <f t="shared" si="33"/>
      </c>
      <c r="E50" s="21">
        <f t="shared" si="34"/>
      </c>
      <c r="F50" s="22">
        <f t="shared" si="35"/>
      </c>
      <c r="G50" s="22"/>
      <c r="H50" s="21">
        <f t="shared" si="18"/>
      </c>
      <c r="I50" s="21">
        <f t="shared" si="19"/>
      </c>
      <c r="J50" s="9">
        <f t="shared" si="20"/>
      </c>
      <c r="K50" s="9">
        <f t="shared" si="21"/>
      </c>
      <c r="L50" s="9">
        <f t="shared" si="22"/>
      </c>
      <c r="M50" s="9">
        <f t="shared" si="23"/>
      </c>
      <c r="N50" s="9">
        <f t="shared" si="24"/>
      </c>
      <c r="O50" s="9">
        <f t="shared" si="25"/>
      </c>
      <c r="P50" s="9">
        <f t="shared" si="26"/>
      </c>
      <c r="Q50" s="9">
        <f t="shared" si="27"/>
      </c>
      <c r="R50" s="9">
        <f t="shared" si="28"/>
      </c>
      <c r="S50" s="9">
        <f t="shared" si="29"/>
      </c>
      <c r="T50" s="9">
        <f t="shared" si="30"/>
      </c>
      <c r="U50" s="10">
        <f t="shared" si="31"/>
      </c>
      <c r="V50" s="9">
        <f t="shared" si="32"/>
      </c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  <c r="AS50" s="9"/>
      <c r="AT50" s="9"/>
      <c r="AU50" s="9"/>
      <c r="AV50" s="9"/>
      <c r="AW50" s="9"/>
      <c r="AX50" s="9"/>
      <c r="AY50" s="9"/>
      <c r="AZ50" s="9"/>
      <c r="BA50" s="9"/>
      <c r="BB50" s="9"/>
      <c r="BC50" s="9"/>
      <c r="BD50" s="9"/>
      <c r="BE50" s="9"/>
      <c r="BF50" s="9"/>
      <c r="BG50" s="9"/>
      <c r="BH50" s="9"/>
    </row>
    <row r="51" spans="3:60" ht="14.25">
      <c r="C51" s="19"/>
      <c r="D51" s="20">
        <f t="shared" si="33"/>
      </c>
      <c r="E51" s="21">
        <f t="shared" si="34"/>
      </c>
      <c r="F51" s="22">
        <f t="shared" si="35"/>
      </c>
      <c r="G51" s="22"/>
      <c r="H51" s="21">
        <f t="shared" si="18"/>
      </c>
      <c r="I51" s="21">
        <f t="shared" si="19"/>
      </c>
      <c r="J51" s="9">
        <f t="shared" si="20"/>
      </c>
      <c r="K51" s="9">
        <f t="shared" si="21"/>
      </c>
      <c r="L51" s="9">
        <f t="shared" si="22"/>
      </c>
      <c r="M51" s="9">
        <f t="shared" si="23"/>
      </c>
      <c r="N51" s="9">
        <f t="shared" si="24"/>
      </c>
      <c r="O51" s="9">
        <f t="shared" si="25"/>
      </c>
      <c r="P51" s="9">
        <f t="shared" si="26"/>
      </c>
      <c r="Q51" s="9">
        <f t="shared" si="27"/>
      </c>
      <c r="R51" s="9">
        <f t="shared" si="28"/>
      </c>
      <c r="S51" s="9">
        <f t="shared" si="29"/>
      </c>
      <c r="T51" s="9">
        <f t="shared" si="30"/>
      </c>
      <c r="U51" s="10">
        <f t="shared" si="31"/>
      </c>
      <c r="V51" s="9">
        <f t="shared" si="32"/>
      </c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  <c r="AS51" s="9"/>
      <c r="AT51" s="9"/>
      <c r="AU51" s="9"/>
      <c r="AV51" s="9"/>
      <c r="AW51" s="9"/>
      <c r="AX51" s="9"/>
      <c r="AY51" s="9"/>
      <c r="AZ51" s="9"/>
      <c r="BA51" s="9"/>
      <c r="BB51" s="9"/>
      <c r="BC51" s="9"/>
      <c r="BD51" s="9"/>
      <c r="BE51" s="9"/>
      <c r="BF51" s="9"/>
      <c r="BG51" s="9"/>
      <c r="BH51" s="9"/>
    </row>
    <row r="52" spans="3:60" ht="14.25">
      <c r="C52" s="19"/>
      <c r="D52" s="20">
        <f t="shared" si="33"/>
      </c>
      <c r="E52" s="21">
        <f t="shared" si="34"/>
      </c>
      <c r="F52" s="22">
        <f t="shared" si="35"/>
      </c>
      <c r="G52" s="22"/>
      <c r="H52" s="21">
        <f t="shared" si="18"/>
      </c>
      <c r="I52" s="21">
        <f t="shared" si="19"/>
      </c>
      <c r="J52" s="9">
        <f t="shared" si="20"/>
      </c>
      <c r="K52" s="9">
        <f t="shared" si="21"/>
      </c>
      <c r="L52" s="9">
        <f t="shared" si="22"/>
      </c>
      <c r="M52" s="9">
        <f t="shared" si="23"/>
      </c>
      <c r="N52" s="9">
        <f t="shared" si="24"/>
      </c>
      <c r="O52" s="9">
        <f t="shared" si="25"/>
      </c>
      <c r="P52" s="9">
        <f t="shared" si="26"/>
      </c>
      <c r="Q52" s="9">
        <f t="shared" si="27"/>
      </c>
      <c r="R52" s="9">
        <f t="shared" si="28"/>
      </c>
      <c r="S52" s="9">
        <f t="shared" si="29"/>
      </c>
      <c r="T52" s="9">
        <f t="shared" si="30"/>
      </c>
      <c r="U52" s="10">
        <f t="shared" si="31"/>
      </c>
      <c r="V52" s="9">
        <f t="shared" si="32"/>
      </c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H52" s="9"/>
    </row>
    <row r="53" spans="3:60" ht="14.25">
      <c r="C53" s="19"/>
      <c r="D53" s="20">
        <f t="shared" si="33"/>
      </c>
      <c r="E53" s="21">
        <f t="shared" si="34"/>
      </c>
      <c r="F53" s="22">
        <f t="shared" si="35"/>
      </c>
      <c r="G53" s="22"/>
      <c r="H53" s="21">
        <f t="shared" si="18"/>
      </c>
      <c r="I53" s="21">
        <f t="shared" si="19"/>
      </c>
      <c r="J53" s="9">
        <f t="shared" si="20"/>
      </c>
      <c r="K53" s="9">
        <f t="shared" si="21"/>
      </c>
      <c r="L53" s="9">
        <f t="shared" si="22"/>
      </c>
      <c r="M53" s="9">
        <f t="shared" si="23"/>
      </c>
      <c r="N53" s="9">
        <f t="shared" si="24"/>
      </c>
      <c r="O53" s="9">
        <f t="shared" si="25"/>
      </c>
      <c r="P53" s="9">
        <f t="shared" si="26"/>
      </c>
      <c r="Q53" s="9">
        <f t="shared" si="27"/>
      </c>
      <c r="R53" s="9">
        <f t="shared" si="28"/>
      </c>
      <c r="S53" s="9">
        <f t="shared" si="29"/>
      </c>
      <c r="T53" s="9">
        <f t="shared" si="30"/>
      </c>
      <c r="U53" s="10">
        <f t="shared" si="31"/>
      </c>
      <c r="V53" s="9">
        <f t="shared" si="32"/>
      </c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H53" s="9"/>
    </row>
    <row r="57" ht="14.25" hidden="1">
      <c r="A57" s="4" t="s">
        <v>2</v>
      </c>
    </row>
    <row r="58" ht="14.25" hidden="1">
      <c r="A58" s="4" t="s">
        <v>3</v>
      </c>
    </row>
  </sheetData>
  <sheetProtection/>
  <dataValidations count="1">
    <dataValidation type="list" allowBlank="1" showInputMessage="1" showErrorMessage="1" sqref="B11">
      <formula1>$A$57:$A$58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rama</dc:creator>
  <cp:keywords/>
  <dc:description/>
  <cp:lastModifiedBy>rama</cp:lastModifiedBy>
  <dcterms:created xsi:type="dcterms:W3CDTF">2013-03-18T12:59:12Z</dcterms:created>
  <dcterms:modified xsi:type="dcterms:W3CDTF">2013-04-10T15:21:55Z</dcterms:modified>
  <cp:category/>
  <cp:version/>
  <cp:contentType/>
  <cp:contentStatus/>
</cp:coreProperties>
</file>