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408" windowWidth="15924" windowHeight="5532"/>
  </bookViews>
  <sheets>
    <sheet name="RD Calculator" sheetId="3" r:id="rId1"/>
  </sheets>
  <definedNames>
    <definedName name="corpindex" localSheetId="0">'RD Calculator'!#REF!</definedName>
    <definedName name="corpindex">#REF!</definedName>
    <definedName name="corpnoindex" localSheetId="0">'RD Calculator'!#REF!</definedName>
    <definedName name="corpnoindex">#REF!</definedName>
    <definedName name="rate" localSheetId="0">'RD Calculator'!$C$9</definedName>
    <definedName name="rate">#REF!</definedName>
    <definedName name="rated" localSheetId="0">'RD Calculator'!$C$14</definedName>
    <definedName name="rated">#REF!</definedName>
    <definedName name="rateegold" localSheetId="0">'RD Calculator'!$C$19</definedName>
    <definedName name="rateegold">#REF!</definedName>
    <definedName name="rateeq" localSheetId="0">'RD Calculator'!$C$12</definedName>
    <definedName name="rateeq">#REF!</definedName>
    <definedName name="rategetf" localSheetId="0">'RD Calculator'!$C$15</definedName>
    <definedName name="rategetf">#REF!</definedName>
    <definedName name="ratencd" localSheetId="0">'RD Calculator'!$C$17</definedName>
    <definedName name="ratencd">#REF!</definedName>
    <definedName name="raterbi" localSheetId="0">'RD Calculator'!#REF!</definedName>
    <definedName name="raterbi">#REF!</definedName>
    <definedName name="raterd">'RD Calculator'!$B$4</definedName>
    <definedName name="ratesb" localSheetId="0">'RD Calculator'!$C$8</definedName>
    <definedName name="ratesb">#REF!</definedName>
    <definedName name="ratetaxfd" localSheetId="0">'RD Calculator'!$C$10</definedName>
    <definedName name="ratetaxfd">#REF!</definedName>
    <definedName name="rdamt" localSheetId="0">'RD Calculator'!$B$5</definedName>
    <definedName name="rdamt">#REF!</definedName>
    <definedName name="rdura" localSheetId="0">'RD Calculator'!$B$6</definedName>
    <definedName name="rdura">#REF!</definedName>
    <definedName name="sum" localSheetId="0">'RD Calculator'!$R$4</definedName>
    <definedName name="sum">#REF!</definedName>
    <definedName name="sumd" localSheetId="0">'RD Calculator'!$T$4</definedName>
    <definedName name="sumd">#REF!</definedName>
    <definedName name="tax" localSheetId="0">'RD Calculator'!#REF!</definedName>
    <definedName name="tax">#REF!</definedName>
    <definedName name="taxrd">'RD Calculator'!$B$7</definedName>
    <definedName name="tenure" localSheetId="0">'RD Calculator'!#REF!</definedName>
    <definedName name="tenure">#REF!</definedName>
  </definedNames>
  <calcPr calcId="124519"/>
</workbook>
</file>

<file path=xl/calcChain.xml><?xml version="1.0" encoding="utf-8"?>
<calcChain xmlns="http://schemas.openxmlformats.org/spreadsheetml/2006/main">
  <c r="B9" i="3"/>
  <c r="B15" l="1"/>
  <c r="L4"/>
  <c r="M4"/>
  <c r="Z3"/>
  <c r="Z4" s="1"/>
  <c r="Z5" s="1"/>
  <c r="Z6" s="1"/>
  <c r="Z7" s="1"/>
  <c r="Z8" s="1"/>
  <c r="Z9" s="1"/>
  <c r="Z10" s="1"/>
  <c r="Z11" s="1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E4"/>
  <c r="D4"/>
  <c r="N4" l="1"/>
  <c r="O4" s="1"/>
  <c r="D5"/>
  <c r="H4"/>
  <c r="I4" s="1"/>
  <c r="F4"/>
  <c r="J4" s="1"/>
  <c r="L5"/>
  <c r="L6"/>
  <c r="M5"/>
  <c r="D6"/>
  <c r="K4" l="1"/>
  <c r="N6"/>
  <c r="N5"/>
  <c r="G4"/>
  <c r="M6"/>
  <c r="E5"/>
  <c r="E6" s="1"/>
  <c r="F5"/>
  <c r="J5" s="1"/>
  <c r="H5"/>
  <c r="H6"/>
  <c r="F6"/>
  <c r="J6" s="1"/>
  <c r="M7"/>
  <c r="L7"/>
  <c r="D7"/>
  <c r="O6" l="1"/>
  <c r="O5"/>
  <c r="K5"/>
  <c r="K6" s="1"/>
  <c r="N7"/>
  <c r="G5"/>
  <c r="G6" s="1"/>
  <c r="I5"/>
  <c r="I6" s="1"/>
  <c r="F7"/>
  <c r="J7" s="1"/>
  <c r="H7"/>
  <c r="M8"/>
  <c r="L8"/>
  <c r="E7"/>
  <c r="D8"/>
  <c r="O7" l="1"/>
  <c r="N8"/>
  <c r="K7"/>
  <c r="G7"/>
  <c r="I7"/>
  <c r="H8"/>
  <c r="E8"/>
  <c r="F8"/>
  <c r="J8" s="1"/>
  <c r="M9"/>
  <c r="L9"/>
  <c r="D9"/>
  <c r="O8" l="1"/>
  <c r="N9"/>
  <c r="K8"/>
  <c r="G8"/>
  <c r="I8"/>
  <c r="H9"/>
  <c r="E9"/>
  <c r="F9"/>
  <c r="J9" s="1"/>
  <c r="M10"/>
  <c r="L10"/>
  <c r="D10"/>
  <c r="O9" l="1"/>
  <c r="K9"/>
  <c r="N10"/>
  <c r="G9"/>
  <c r="I9"/>
  <c r="H10"/>
  <c r="F10"/>
  <c r="J10" s="1"/>
  <c r="M11"/>
  <c r="L11"/>
  <c r="E10"/>
  <c r="D11"/>
  <c r="O10" l="1"/>
  <c r="N11"/>
  <c r="K10"/>
  <c r="G10"/>
  <c r="I10"/>
  <c r="H11"/>
  <c r="F11"/>
  <c r="J11" s="1"/>
  <c r="E11"/>
  <c r="M12"/>
  <c r="L12"/>
  <c r="D12"/>
  <c r="O11" l="1"/>
  <c r="N12"/>
  <c r="K11"/>
  <c r="G11"/>
  <c r="I11"/>
  <c r="H12"/>
  <c r="F12"/>
  <c r="J12" s="1"/>
  <c r="M13"/>
  <c r="L13"/>
  <c r="E12"/>
  <c r="O12" s="1"/>
  <c r="D13"/>
  <c r="N13" l="1"/>
  <c r="K12"/>
  <c r="G12"/>
  <c r="I12"/>
  <c r="H13"/>
  <c r="F13"/>
  <c r="J13" s="1"/>
  <c r="E13"/>
  <c r="M14"/>
  <c r="L14"/>
  <c r="D14"/>
  <c r="O13" l="1"/>
  <c r="K13"/>
  <c r="N14"/>
  <c r="G13"/>
  <c r="I13"/>
  <c r="F14"/>
  <c r="J14" s="1"/>
  <c r="H14"/>
  <c r="M15"/>
  <c r="L15"/>
  <c r="E14"/>
  <c r="D15"/>
  <c r="O14" l="1"/>
  <c r="N15"/>
  <c r="K14"/>
  <c r="G14"/>
  <c r="I14"/>
  <c r="H15"/>
  <c r="F15"/>
  <c r="J15" s="1"/>
  <c r="E15"/>
  <c r="M16"/>
  <c r="L16"/>
  <c r="D16"/>
  <c r="O15" l="1"/>
  <c r="N16"/>
  <c r="K15"/>
  <c r="G15"/>
  <c r="I15"/>
  <c r="H16"/>
  <c r="F16"/>
  <c r="J16" s="1"/>
  <c r="M17"/>
  <c r="L17"/>
  <c r="E16"/>
  <c r="O16" s="1"/>
  <c r="D17"/>
  <c r="N17" l="1"/>
  <c r="K16"/>
  <c r="G16"/>
  <c r="I16"/>
  <c r="H17"/>
  <c r="E17"/>
  <c r="F17"/>
  <c r="J17" s="1"/>
  <c r="K17" s="1"/>
  <c r="M18"/>
  <c r="L18"/>
  <c r="D18"/>
  <c r="O17" l="1"/>
  <c r="N18"/>
  <c r="G17"/>
  <c r="I17"/>
  <c r="H18"/>
  <c r="F18"/>
  <c r="J18" s="1"/>
  <c r="M19"/>
  <c r="L19"/>
  <c r="E18"/>
  <c r="O18" s="1"/>
  <c r="D19"/>
  <c r="K18" l="1"/>
  <c r="N19"/>
  <c r="G18"/>
  <c r="I18"/>
  <c r="F19"/>
  <c r="J19" s="1"/>
  <c r="H19"/>
  <c r="E19"/>
  <c r="O19" s="1"/>
  <c r="M20"/>
  <c r="L20"/>
  <c r="D20"/>
  <c r="K19" l="1"/>
  <c r="N20"/>
  <c r="G19"/>
  <c r="I19"/>
  <c r="F20"/>
  <c r="J20" s="1"/>
  <c r="H20"/>
  <c r="M21"/>
  <c r="L21"/>
  <c r="E20"/>
  <c r="O20" s="1"/>
  <c r="D21"/>
  <c r="N21" l="1"/>
  <c r="K20"/>
  <c r="G20"/>
  <c r="I20"/>
  <c r="H21"/>
  <c r="E21"/>
  <c r="F21"/>
  <c r="J21" s="1"/>
  <c r="K21" s="1"/>
  <c r="M22"/>
  <c r="L22"/>
  <c r="D22"/>
  <c r="O21" l="1"/>
  <c r="N22"/>
  <c r="G21"/>
  <c r="I21"/>
  <c r="H22"/>
  <c r="F22"/>
  <c r="J22" s="1"/>
  <c r="M23"/>
  <c r="L23"/>
  <c r="E22"/>
  <c r="O22" s="1"/>
  <c r="D23"/>
  <c r="N23" l="1"/>
  <c r="K22"/>
  <c r="G22"/>
  <c r="I22"/>
  <c r="H23"/>
  <c r="F23"/>
  <c r="J23" s="1"/>
  <c r="M24"/>
  <c r="L24"/>
  <c r="E23"/>
  <c r="O23" s="1"/>
  <c r="D24"/>
  <c r="N24" l="1"/>
  <c r="K23"/>
  <c r="I23"/>
  <c r="G23"/>
  <c r="H24"/>
  <c r="F24"/>
  <c r="J24" s="1"/>
  <c r="M25"/>
  <c r="L25"/>
  <c r="E24"/>
  <c r="D25"/>
  <c r="O24" l="1"/>
  <c r="N25"/>
  <c r="K24"/>
  <c r="G24"/>
  <c r="I24"/>
  <c r="H25"/>
  <c r="E25"/>
  <c r="F25"/>
  <c r="J25" s="1"/>
  <c r="M26"/>
  <c r="L26"/>
  <c r="D26"/>
  <c r="K25" l="1"/>
  <c r="O25"/>
  <c r="N26"/>
  <c r="I25"/>
  <c r="G25"/>
  <c r="H26"/>
  <c r="F26"/>
  <c r="J26" s="1"/>
  <c r="M27"/>
  <c r="L27"/>
  <c r="E26"/>
  <c r="D27"/>
  <c r="O26" l="1"/>
  <c r="N27"/>
  <c r="K26"/>
  <c r="I26"/>
  <c r="G26"/>
  <c r="F27"/>
  <c r="J27" s="1"/>
  <c r="M28"/>
  <c r="H27"/>
  <c r="L28"/>
  <c r="E27"/>
  <c r="O27" s="1"/>
  <c r="D28"/>
  <c r="N28" l="1"/>
  <c r="K27"/>
  <c r="I27"/>
  <c r="G27"/>
  <c r="F28"/>
  <c r="J28" s="1"/>
  <c r="M29"/>
  <c r="L29"/>
  <c r="H28"/>
  <c r="E28"/>
  <c r="O28" s="1"/>
  <c r="D29"/>
  <c r="N29" l="1"/>
  <c r="K28"/>
  <c r="I28"/>
  <c r="G28"/>
  <c r="F29"/>
  <c r="J29" s="1"/>
  <c r="H29"/>
  <c r="M30"/>
  <c r="L30"/>
  <c r="E29"/>
  <c r="D30"/>
  <c r="O29" l="1"/>
  <c r="N30"/>
  <c r="K29"/>
  <c r="I29"/>
  <c r="G29"/>
  <c r="M31"/>
  <c r="L31"/>
  <c r="E30"/>
  <c r="F30"/>
  <c r="J30" s="1"/>
  <c r="H30"/>
  <c r="D31"/>
  <c r="O30" l="1"/>
  <c r="K30"/>
  <c r="N31"/>
  <c r="I30"/>
  <c r="G30"/>
  <c r="H31"/>
  <c r="F31"/>
  <c r="J31" s="1"/>
  <c r="M32"/>
  <c r="L32"/>
  <c r="E31"/>
  <c r="D32"/>
  <c r="O31" l="1"/>
  <c r="N32"/>
  <c r="K31"/>
  <c r="I31"/>
  <c r="G31"/>
  <c r="F32"/>
  <c r="J32" s="1"/>
  <c r="M33"/>
  <c r="L33"/>
  <c r="E32"/>
  <c r="H32"/>
  <c r="D33"/>
  <c r="O32" l="1"/>
  <c r="N33"/>
  <c r="K32"/>
  <c r="I32"/>
  <c r="G32"/>
  <c r="H33"/>
  <c r="F33"/>
  <c r="J33" s="1"/>
  <c r="M34"/>
  <c r="L34"/>
  <c r="E33"/>
  <c r="O33" s="1"/>
  <c r="D34"/>
  <c r="N34" l="1"/>
  <c r="K33"/>
  <c r="I33"/>
  <c r="G33"/>
  <c r="M35"/>
  <c r="L35"/>
  <c r="F34"/>
  <c r="J34" s="1"/>
  <c r="E34"/>
  <c r="H34"/>
  <c r="D35"/>
  <c r="O34" l="1"/>
  <c r="N35"/>
  <c r="K34"/>
  <c r="I34"/>
  <c r="G34"/>
  <c r="E35"/>
  <c r="O35" s="1"/>
  <c r="M36"/>
  <c r="L36"/>
  <c r="F35"/>
  <c r="J35" s="1"/>
  <c r="H35"/>
  <c r="D36"/>
  <c r="N36" l="1"/>
  <c r="K35"/>
  <c r="I35"/>
  <c r="G35"/>
  <c r="F36"/>
  <c r="J36" s="1"/>
  <c r="E36"/>
  <c r="M37"/>
  <c r="L37"/>
  <c r="H36"/>
  <c r="D37"/>
  <c r="O36" l="1"/>
  <c r="N37"/>
  <c r="K36"/>
  <c r="I36"/>
  <c r="G36"/>
  <c r="M38"/>
  <c r="L38"/>
  <c r="E37"/>
  <c r="O37" s="1"/>
  <c r="F37"/>
  <c r="J37" s="1"/>
  <c r="H37"/>
  <c r="D38"/>
  <c r="N38" l="1"/>
  <c r="K37"/>
  <c r="I37"/>
  <c r="G37"/>
  <c r="M39"/>
  <c r="L39"/>
  <c r="F38"/>
  <c r="J38" s="1"/>
  <c r="E38"/>
  <c r="H38"/>
  <c r="D39"/>
  <c r="O38" l="1"/>
  <c r="N39"/>
  <c r="K38"/>
  <c r="I38"/>
  <c r="G38"/>
  <c r="F39"/>
  <c r="J39" s="1"/>
  <c r="M40"/>
  <c r="L40"/>
  <c r="E39"/>
  <c r="H39"/>
  <c r="D40"/>
  <c r="O39" l="1"/>
  <c r="N40"/>
  <c r="K39"/>
  <c r="I39"/>
  <c r="G39"/>
  <c r="H40"/>
  <c r="E40"/>
  <c r="M41"/>
  <c r="L41"/>
  <c r="F40"/>
  <c r="J40" s="1"/>
  <c r="D41"/>
  <c r="I40" l="1"/>
  <c r="O40"/>
  <c r="N41"/>
  <c r="K40"/>
  <c r="G40"/>
  <c r="F41"/>
  <c r="J41" s="1"/>
  <c r="E41"/>
  <c r="M42"/>
  <c r="L42"/>
  <c r="H41"/>
  <c r="D42"/>
  <c r="I41" l="1"/>
  <c r="K41"/>
  <c r="N42"/>
  <c r="O41"/>
  <c r="G41"/>
  <c r="F42"/>
  <c r="J42" s="1"/>
  <c r="E42"/>
  <c r="M43"/>
  <c r="L43"/>
  <c r="H42"/>
  <c r="D43"/>
  <c r="I42" l="1"/>
  <c r="N43"/>
  <c r="O42"/>
  <c r="K42"/>
  <c r="G42"/>
  <c r="M44"/>
  <c r="L44"/>
  <c r="F43"/>
  <c r="J43" s="1"/>
  <c r="H43"/>
  <c r="E43"/>
  <c r="D44"/>
  <c r="G43" l="1"/>
  <c r="N44"/>
  <c r="O43"/>
  <c r="I43"/>
  <c r="K43"/>
  <c r="H44"/>
  <c r="M45"/>
  <c r="L45"/>
  <c r="E44"/>
  <c r="F44"/>
  <c r="J44" s="1"/>
  <c r="D45"/>
  <c r="O44" l="1"/>
  <c r="N45"/>
  <c r="I44"/>
  <c r="G44"/>
  <c r="K44"/>
  <c r="H45"/>
  <c r="E45"/>
  <c r="M46"/>
  <c r="L46"/>
  <c r="F45"/>
  <c r="J45" s="1"/>
  <c r="D46"/>
  <c r="K45" l="1"/>
  <c r="O45"/>
  <c r="N46"/>
  <c r="I45"/>
  <c r="G45"/>
  <c r="F46"/>
  <c r="J46" s="1"/>
  <c r="E46"/>
  <c r="L47"/>
  <c r="M47"/>
  <c r="H46"/>
  <c r="D47"/>
  <c r="K46" l="1"/>
  <c r="I46"/>
  <c r="N47"/>
  <c r="G46"/>
  <c r="O46"/>
  <c r="L48"/>
  <c r="M48"/>
  <c r="H47"/>
  <c r="F47"/>
  <c r="J47" s="1"/>
  <c r="E47"/>
  <c r="D48"/>
  <c r="N48" l="1"/>
  <c r="G47"/>
  <c r="O47"/>
  <c r="I47"/>
  <c r="K47"/>
  <c r="H48"/>
  <c r="L49"/>
  <c r="M49"/>
  <c r="E48"/>
  <c r="F48"/>
  <c r="J48" s="1"/>
  <c r="D49"/>
  <c r="O48" l="1"/>
  <c r="K48"/>
  <c r="I48"/>
  <c r="N49"/>
  <c r="G48"/>
  <c r="H49"/>
  <c r="E49"/>
  <c r="L50"/>
  <c r="M50"/>
  <c r="F49"/>
  <c r="J49" s="1"/>
  <c r="D50"/>
  <c r="K49" l="1"/>
  <c r="O49"/>
  <c r="N50"/>
  <c r="I49"/>
  <c r="G49"/>
  <c r="L51"/>
  <c r="M51"/>
  <c r="H50"/>
  <c r="F50"/>
  <c r="J50" s="1"/>
  <c r="E50"/>
  <c r="D51"/>
  <c r="O50" l="1"/>
  <c r="N51"/>
  <c r="K50"/>
  <c r="I50"/>
  <c r="G50"/>
  <c r="H51"/>
  <c r="L52"/>
  <c r="M52"/>
  <c r="E51"/>
  <c r="F51"/>
  <c r="J51" s="1"/>
  <c r="D52"/>
  <c r="O51" l="1"/>
  <c r="N52"/>
  <c r="K51"/>
  <c r="I51"/>
  <c r="G51"/>
  <c r="F52"/>
  <c r="J52" s="1"/>
  <c r="E52"/>
  <c r="L53"/>
  <c r="M53"/>
  <c r="H52"/>
  <c r="D53"/>
  <c r="G52" l="1"/>
  <c r="N53"/>
  <c r="I52"/>
  <c r="O52"/>
  <c r="K52"/>
  <c r="L54"/>
  <c r="M54"/>
  <c r="H53"/>
  <c r="F53"/>
  <c r="J53" s="1"/>
  <c r="E53"/>
  <c r="O53" s="1"/>
  <c r="D54"/>
  <c r="K53" l="1"/>
  <c r="N54"/>
  <c r="I53"/>
  <c r="G53"/>
  <c r="E54"/>
  <c r="L55"/>
  <c r="M55"/>
  <c r="H54"/>
  <c r="F54"/>
  <c r="J54" s="1"/>
  <c r="K54" s="1"/>
  <c r="D55"/>
  <c r="O54" l="1"/>
  <c r="N55"/>
  <c r="I54"/>
  <c r="G54"/>
  <c r="H55"/>
  <c r="L56"/>
  <c r="M56"/>
  <c r="E55"/>
  <c r="O55" s="1"/>
  <c r="F55"/>
  <c r="J55" s="1"/>
  <c r="D56"/>
  <c r="N56" l="1"/>
  <c r="I55"/>
  <c r="G55"/>
  <c r="K55"/>
  <c r="L57"/>
  <c r="M57"/>
  <c r="H56"/>
  <c r="E56"/>
  <c r="F56"/>
  <c r="J56" s="1"/>
  <c r="D57"/>
  <c r="O56" l="1"/>
  <c r="K56"/>
  <c r="N57"/>
  <c r="I56"/>
  <c r="G56"/>
  <c r="L58"/>
  <c r="M58"/>
  <c r="F57"/>
  <c r="J57" s="1"/>
  <c r="E57"/>
  <c r="H57"/>
  <c r="D58"/>
  <c r="G57" l="1"/>
  <c r="I57"/>
  <c r="N58"/>
  <c r="O57"/>
  <c r="K57"/>
  <c r="H58"/>
  <c r="L59"/>
  <c r="M59"/>
  <c r="E58"/>
  <c r="F58"/>
  <c r="J58" s="1"/>
  <c r="D59"/>
  <c r="K58" l="1"/>
  <c r="N59"/>
  <c r="G58"/>
  <c r="O58"/>
  <c r="I58"/>
  <c r="L60"/>
  <c r="M60"/>
  <c r="F59"/>
  <c r="J59" s="1"/>
  <c r="H59"/>
  <c r="E59"/>
  <c r="D60"/>
  <c r="G59" l="1"/>
  <c r="N60"/>
  <c r="K59"/>
  <c r="O59"/>
  <c r="I59"/>
  <c r="E60"/>
  <c r="F60"/>
  <c r="J60" s="1"/>
  <c r="L61"/>
  <c r="M61"/>
  <c r="H60"/>
  <c r="D61"/>
  <c r="K60" l="1"/>
  <c r="I60"/>
  <c r="N61"/>
  <c r="G60"/>
  <c r="O60"/>
  <c r="L62"/>
  <c r="M62"/>
  <c r="H61"/>
  <c r="E61"/>
  <c r="F61"/>
  <c r="J61" s="1"/>
  <c r="D62"/>
  <c r="I61" l="1"/>
  <c r="N62"/>
  <c r="K61"/>
  <c r="O61"/>
  <c r="G61"/>
  <c r="L63"/>
  <c r="M63"/>
  <c r="F62"/>
  <c r="J62" s="1"/>
  <c r="E62"/>
  <c r="H62"/>
  <c r="D63"/>
  <c r="K62" l="1"/>
  <c r="F63"/>
  <c r="J63" s="1"/>
  <c r="N63"/>
  <c r="G62"/>
  <c r="O62"/>
  <c r="I62"/>
  <c r="E63"/>
  <c r="L64"/>
  <c r="M64"/>
  <c r="H63"/>
  <c r="D64"/>
  <c r="O63" l="1"/>
  <c r="K63"/>
  <c r="N64"/>
  <c r="G63"/>
  <c r="I63"/>
  <c r="F64"/>
  <c r="J64" s="1"/>
  <c r="H64"/>
  <c r="E64"/>
  <c r="G64" s="1"/>
  <c r="L65"/>
  <c r="M65"/>
  <c r="D65"/>
  <c r="K64" l="1"/>
  <c r="N65"/>
  <c r="I64"/>
  <c r="O64"/>
  <c r="F65"/>
  <c r="J65" s="1"/>
  <c r="H65"/>
  <c r="E65"/>
  <c r="G65" s="1"/>
  <c r="L66"/>
  <c r="M66"/>
  <c r="D66"/>
  <c r="I65" l="1"/>
  <c r="N66"/>
  <c r="O65"/>
  <c r="K65"/>
  <c r="L67"/>
  <c r="M67"/>
  <c r="H66"/>
  <c r="E66"/>
  <c r="O66" s="1"/>
  <c r="F66"/>
  <c r="J66" s="1"/>
  <c r="D67"/>
  <c r="N67" l="1"/>
  <c r="I66"/>
  <c r="K66"/>
  <c r="G66"/>
  <c r="L68"/>
  <c r="M68"/>
  <c r="E67"/>
  <c r="H67"/>
  <c r="F67"/>
  <c r="J67" s="1"/>
  <c r="K67" s="1"/>
  <c r="D68"/>
  <c r="O67" l="1"/>
  <c r="N68"/>
  <c r="I67"/>
  <c r="G67"/>
  <c r="L69"/>
  <c r="M69"/>
  <c r="H68"/>
  <c r="E68"/>
  <c r="F68"/>
  <c r="J68" s="1"/>
  <c r="D69"/>
  <c r="I68" l="1"/>
  <c r="N69"/>
  <c r="G68"/>
  <c r="O68"/>
  <c r="K68"/>
  <c r="L70"/>
  <c r="M70"/>
  <c r="E69"/>
  <c r="O69" s="1"/>
  <c r="H69"/>
  <c r="F69"/>
  <c r="J69" s="1"/>
  <c r="D70"/>
  <c r="K69" l="1"/>
  <c r="N70"/>
  <c r="I69"/>
  <c r="G69"/>
  <c r="H70"/>
  <c r="L71"/>
  <c r="M71"/>
  <c r="E70"/>
  <c r="F70"/>
  <c r="J70" s="1"/>
  <c r="D71"/>
  <c r="K70" l="1"/>
  <c r="N71"/>
  <c r="G70"/>
  <c r="O70"/>
  <c r="I70"/>
  <c r="F71"/>
  <c r="J71" s="1"/>
  <c r="E71"/>
  <c r="L72"/>
  <c r="M72"/>
  <c r="H71"/>
  <c r="D72"/>
  <c r="O71" l="1"/>
  <c r="N72"/>
  <c r="K71"/>
  <c r="I71"/>
  <c r="G71"/>
  <c r="F72"/>
  <c r="J72" s="1"/>
  <c r="L73"/>
  <c r="M73"/>
  <c r="H72"/>
  <c r="E72"/>
  <c r="D73"/>
  <c r="N73" l="1"/>
  <c r="G72"/>
  <c r="I72"/>
  <c r="O72"/>
  <c r="K72"/>
  <c r="F73"/>
  <c r="J73" s="1"/>
  <c r="L74"/>
  <c r="M74"/>
  <c r="E73"/>
  <c r="H73"/>
  <c r="D74"/>
  <c r="N74" l="1"/>
  <c r="G73"/>
  <c r="I73"/>
  <c r="O73"/>
  <c r="K73"/>
  <c r="E74"/>
  <c r="F74"/>
  <c r="J74" s="1"/>
  <c r="K74" s="1"/>
  <c r="L75"/>
  <c r="M75"/>
  <c r="H74"/>
  <c r="D75"/>
  <c r="O74" l="1"/>
  <c r="N75"/>
  <c r="I74"/>
  <c r="G74"/>
  <c r="H75"/>
  <c r="L76"/>
  <c r="M76"/>
  <c r="F75"/>
  <c r="J75" s="1"/>
  <c r="E75"/>
  <c r="O75" s="1"/>
  <c r="D76"/>
  <c r="N76" l="1"/>
  <c r="K75"/>
  <c r="I75"/>
  <c r="G75"/>
  <c r="H76"/>
  <c r="E76"/>
  <c r="L77"/>
  <c r="M77"/>
  <c r="F76"/>
  <c r="J76" s="1"/>
  <c r="K76" s="1"/>
  <c r="D77"/>
  <c r="O76" l="1"/>
  <c r="I76"/>
  <c r="N77"/>
  <c r="G76"/>
  <c r="F77"/>
  <c r="J77" s="1"/>
  <c r="L78"/>
  <c r="M78"/>
  <c r="H77"/>
  <c r="E77"/>
  <c r="O77" s="1"/>
  <c r="D78"/>
  <c r="N78" l="1"/>
  <c r="I77"/>
  <c r="G77"/>
  <c r="K77"/>
  <c r="H78"/>
  <c r="E78"/>
  <c r="L79"/>
  <c r="M79"/>
  <c r="F78"/>
  <c r="J78" s="1"/>
  <c r="D79"/>
  <c r="O78" l="1"/>
  <c r="N79"/>
  <c r="I78"/>
  <c r="G78"/>
  <c r="K78"/>
  <c r="E79"/>
  <c r="O79" s="1"/>
  <c r="H79"/>
  <c r="L80"/>
  <c r="M80"/>
  <c r="F79"/>
  <c r="J79" s="1"/>
  <c r="D80"/>
  <c r="N80" l="1"/>
  <c r="K79"/>
  <c r="I79"/>
  <c r="G79"/>
  <c r="L81"/>
  <c r="M81"/>
  <c r="F80"/>
  <c r="J80" s="1"/>
  <c r="H80"/>
  <c r="E80"/>
  <c r="O80" s="1"/>
  <c r="D81"/>
  <c r="N81" l="1"/>
  <c r="I80"/>
  <c r="G80"/>
  <c r="K80"/>
  <c r="L82"/>
  <c r="M82"/>
  <c r="F81"/>
  <c r="J81" s="1"/>
  <c r="E81"/>
  <c r="H81"/>
  <c r="D82"/>
  <c r="O81" l="1"/>
  <c r="H82"/>
  <c r="N82"/>
  <c r="I81"/>
  <c r="G81"/>
  <c r="K81"/>
  <c r="E82"/>
  <c r="O82" s="1"/>
  <c r="L83"/>
  <c r="M83"/>
  <c r="F82"/>
  <c r="J82" s="1"/>
  <c r="K82" s="1"/>
  <c r="D83"/>
  <c r="I82" l="1"/>
  <c r="N83"/>
  <c r="G82"/>
  <c r="H83"/>
  <c r="L84"/>
  <c r="M84"/>
  <c r="F83"/>
  <c r="J83" s="1"/>
  <c r="E83"/>
  <c r="O83" s="1"/>
  <c r="D84"/>
  <c r="N84" l="1"/>
  <c r="K83"/>
  <c r="I83"/>
  <c r="G83"/>
  <c r="F84"/>
  <c r="J84" s="1"/>
  <c r="E84"/>
  <c r="L85"/>
  <c r="M85"/>
  <c r="H84"/>
  <c r="D85"/>
  <c r="G84" l="1"/>
  <c r="I84"/>
  <c r="O84"/>
  <c r="H85"/>
  <c r="N85"/>
  <c r="K84"/>
  <c r="L86"/>
  <c r="M86"/>
  <c r="F85"/>
  <c r="J85" s="1"/>
  <c r="E85"/>
  <c r="D86"/>
  <c r="O85" l="1"/>
  <c r="G85"/>
  <c r="N86"/>
  <c r="I85"/>
  <c r="K85"/>
  <c r="H86"/>
  <c r="E86"/>
  <c r="O86" s="1"/>
  <c r="L87"/>
  <c r="M87"/>
  <c r="F86"/>
  <c r="J86" s="1"/>
  <c r="D87"/>
  <c r="K86" l="1"/>
  <c r="I86"/>
  <c r="N87"/>
  <c r="G86"/>
  <c r="L88"/>
  <c r="M88"/>
  <c r="F87"/>
  <c r="J87" s="1"/>
  <c r="H87"/>
  <c r="E87"/>
  <c r="O87" s="1"/>
  <c r="D88"/>
  <c r="N88" l="1"/>
  <c r="I87"/>
  <c r="G87"/>
  <c r="K87"/>
  <c r="L89"/>
  <c r="M89"/>
  <c r="F88"/>
  <c r="J88" s="1"/>
  <c r="E88"/>
  <c r="H88"/>
  <c r="D89"/>
  <c r="O88" l="1"/>
  <c r="I88"/>
  <c r="K88"/>
  <c r="N89"/>
  <c r="G88"/>
  <c r="L90"/>
  <c r="M90"/>
  <c r="F89"/>
  <c r="J89" s="1"/>
  <c r="E89"/>
  <c r="H89"/>
  <c r="D90"/>
  <c r="G89" l="1"/>
  <c r="O89"/>
  <c r="N90"/>
  <c r="I89"/>
  <c r="K89"/>
  <c r="L91"/>
  <c r="M91"/>
  <c r="E90"/>
  <c r="F90"/>
  <c r="J90" s="1"/>
  <c r="K90" s="1"/>
  <c r="H90"/>
  <c r="D91"/>
  <c r="O90" l="1"/>
  <c r="N91"/>
  <c r="I90"/>
  <c r="G90"/>
  <c r="F91"/>
  <c r="J91" s="1"/>
  <c r="E91"/>
  <c r="L92"/>
  <c r="M92"/>
  <c r="H91"/>
  <c r="D92"/>
  <c r="G91" l="1"/>
  <c r="K91"/>
  <c r="O91"/>
  <c r="N92"/>
  <c r="I91"/>
  <c r="H92"/>
  <c r="E92"/>
  <c r="L93"/>
  <c r="M93"/>
  <c r="F92"/>
  <c r="J92" s="1"/>
  <c r="K92" s="1"/>
  <c r="D93"/>
  <c r="O92" l="1"/>
  <c r="N93"/>
  <c r="I92"/>
  <c r="G92"/>
  <c r="L94"/>
  <c r="M94"/>
  <c r="F93"/>
  <c r="J93" s="1"/>
  <c r="H93"/>
  <c r="E93"/>
  <c r="D94"/>
  <c r="O93" l="1"/>
  <c r="N94"/>
  <c r="I93"/>
  <c r="G93"/>
  <c r="K93"/>
  <c r="F94"/>
  <c r="J94" s="1"/>
  <c r="E94"/>
  <c r="L95"/>
  <c r="M95"/>
  <c r="H94"/>
  <c r="D95"/>
  <c r="O94" l="1"/>
  <c r="N95"/>
  <c r="K94"/>
  <c r="I94"/>
  <c r="G94"/>
  <c r="H95"/>
  <c r="L96"/>
  <c r="M96"/>
  <c r="E95"/>
  <c r="F95"/>
  <c r="J95" s="1"/>
  <c r="D96"/>
  <c r="G95" l="1"/>
  <c r="F96"/>
  <c r="N96"/>
  <c r="K95"/>
  <c r="I95"/>
  <c r="O95"/>
  <c r="J96"/>
  <c r="E96"/>
  <c r="L97"/>
  <c r="M97"/>
  <c r="H96"/>
  <c r="D97"/>
  <c r="O96" l="1"/>
  <c r="K96"/>
  <c r="H97"/>
  <c r="N97"/>
  <c r="G96"/>
  <c r="I96"/>
  <c r="E97"/>
  <c r="O97" s="1"/>
  <c r="L98"/>
  <c r="M98"/>
  <c r="F97"/>
  <c r="J97" s="1"/>
  <c r="K97" s="1"/>
  <c r="D98"/>
  <c r="I97" l="1"/>
  <c r="N98"/>
  <c r="G97"/>
  <c r="E98"/>
  <c r="O98" s="1"/>
  <c r="H98"/>
  <c r="L99"/>
  <c r="M99"/>
  <c r="F98"/>
  <c r="J98" s="1"/>
  <c r="K98" s="1"/>
  <c r="D99"/>
  <c r="N99" l="1"/>
  <c r="I98"/>
  <c r="G98"/>
  <c r="E99"/>
  <c r="H99"/>
  <c r="L100"/>
  <c r="M100"/>
  <c r="F99"/>
  <c r="J99" s="1"/>
  <c r="K99" s="1"/>
  <c r="D100"/>
  <c r="O99" l="1"/>
  <c r="N100"/>
  <c r="I99"/>
  <c r="G99"/>
  <c r="L101"/>
  <c r="M101"/>
  <c r="F100"/>
  <c r="J100" s="1"/>
  <c r="E100"/>
  <c r="H100"/>
  <c r="D101"/>
  <c r="N101" l="1"/>
  <c r="G100"/>
  <c r="O100"/>
  <c r="I100"/>
  <c r="K100"/>
  <c r="L102"/>
  <c r="M102"/>
  <c r="F101"/>
  <c r="J101" s="1"/>
  <c r="E101"/>
  <c r="H101"/>
  <c r="D102"/>
  <c r="I101" l="1"/>
  <c r="N102"/>
  <c r="G101"/>
  <c r="O101"/>
  <c r="K101"/>
  <c r="L103"/>
  <c r="M103"/>
  <c r="F102"/>
  <c r="J102" s="1"/>
  <c r="E102"/>
  <c r="H102"/>
  <c r="D103"/>
  <c r="O102" l="1"/>
  <c r="N103"/>
  <c r="G102"/>
  <c r="I102"/>
  <c r="K102"/>
  <c r="L104"/>
  <c r="M104"/>
  <c r="F103"/>
  <c r="J103" s="1"/>
  <c r="E103"/>
  <c r="H103"/>
  <c r="D104"/>
  <c r="G103" l="1"/>
  <c r="N104"/>
  <c r="I103"/>
  <c r="O103"/>
  <c r="K103"/>
  <c r="F104"/>
  <c r="J104" s="1"/>
  <c r="L105"/>
  <c r="M105"/>
  <c r="E104"/>
  <c r="G104" s="1"/>
  <c r="H104"/>
  <c r="D105"/>
  <c r="N105" l="1"/>
  <c r="O104"/>
  <c r="I104"/>
  <c r="K104"/>
  <c r="F105"/>
  <c r="J105" s="1"/>
  <c r="E105"/>
  <c r="L106"/>
  <c r="M106"/>
  <c r="H105"/>
  <c r="D106"/>
  <c r="G105" l="1"/>
  <c r="I105"/>
  <c r="O105"/>
  <c r="N106"/>
  <c r="K105"/>
  <c r="F106"/>
  <c r="J106" s="1"/>
  <c r="L107"/>
  <c r="M107"/>
  <c r="H106"/>
  <c r="E106"/>
  <c r="D107"/>
  <c r="G106" l="1"/>
  <c r="H107"/>
  <c r="N107"/>
  <c r="O106"/>
  <c r="I106"/>
  <c r="K106"/>
  <c r="E107"/>
  <c r="O107" s="1"/>
  <c r="L108"/>
  <c r="M108"/>
  <c r="F107"/>
  <c r="J107" s="1"/>
  <c r="D108"/>
  <c r="I107" l="1"/>
  <c r="K107"/>
  <c r="N108"/>
  <c r="G107"/>
  <c r="E108"/>
  <c r="O108" s="1"/>
  <c r="H108"/>
  <c r="L109"/>
  <c r="M109"/>
  <c r="F108"/>
  <c r="J108" s="1"/>
  <c r="K108" s="1"/>
  <c r="D109"/>
  <c r="N109" l="1"/>
  <c r="I108"/>
  <c r="G108"/>
  <c r="F109"/>
  <c r="J109" s="1"/>
  <c r="L110"/>
  <c r="M110"/>
  <c r="H109"/>
  <c r="E109"/>
  <c r="D110"/>
  <c r="G109" l="1"/>
  <c r="N110"/>
  <c r="O109"/>
  <c r="I109"/>
  <c r="K109"/>
  <c r="E110"/>
  <c r="F110"/>
  <c r="J110" s="1"/>
  <c r="L111"/>
  <c r="M111"/>
  <c r="H110"/>
  <c r="D111"/>
  <c r="O110" l="1"/>
  <c r="K110"/>
  <c r="N111"/>
  <c r="I110"/>
  <c r="G110"/>
  <c r="E111"/>
  <c r="H111"/>
  <c r="L112"/>
  <c r="M112"/>
  <c r="F111"/>
  <c r="J111" s="1"/>
  <c r="K111" s="1"/>
  <c r="D112"/>
  <c r="O111" l="1"/>
  <c r="N112"/>
  <c r="I111"/>
  <c r="G111"/>
  <c r="L113"/>
  <c r="M113"/>
  <c r="F112"/>
  <c r="J112" s="1"/>
  <c r="E112"/>
  <c r="H112"/>
  <c r="D113"/>
  <c r="I112" l="1"/>
  <c r="N113"/>
  <c r="G112"/>
  <c r="O112"/>
  <c r="K112"/>
  <c r="F113"/>
  <c r="J113" s="1"/>
  <c r="L114"/>
  <c r="M114"/>
  <c r="E113"/>
  <c r="H113"/>
  <c r="D114"/>
  <c r="O113" l="1"/>
  <c r="H114"/>
  <c r="N114"/>
  <c r="I113"/>
  <c r="K113"/>
  <c r="G113"/>
  <c r="L115"/>
  <c r="M115"/>
  <c r="E114"/>
  <c r="O114" s="1"/>
  <c r="F114"/>
  <c r="J114" s="1"/>
  <c r="D115"/>
  <c r="N115" l="1"/>
  <c r="I114"/>
  <c r="K114"/>
  <c r="G114"/>
  <c r="F115"/>
  <c r="J115" s="1"/>
  <c r="E115"/>
  <c r="L116"/>
  <c r="M116"/>
  <c r="H115"/>
  <c r="D116"/>
  <c r="O115" l="1"/>
  <c r="K115"/>
  <c r="N116"/>
  <c r="I115"/>
  <c r="G115"/>
  <c r="E116"/>
  <c r="H116"/>
  <c r="L117"/>
  <c r="M117"/>
  <c r="F116"/>
  <c r="J116" s="1"/>
  <c r="K116" s="1"/>
  <c r="D117"/>
  <c r="O116" l="1"/>
  <c r="I116"/>
  <c r="N117"/>
  <c r="G116"/>
  <c r="F117"/>
  <c r="J117" s="1"/>
  <c r="L118"/>
  <c r="M118"/>
  <c r="H117"/>
  <c r="E117"/>
  <c r="D118"/>
  <c r="G117" l="1"/>
  <c r="N118"/>
  <c r="O117"/>
  <c r="I117"/>
  <c r="K117"/>
  <c r="H118"/>
  <c r="E118"/>
  <c r="L119"/>
  <c r="M119"/>
  <c r="F118"/>
  <c r="J118" s="1"/>
  <c r="D119"/>
  <c r="O118" l="1"/>
  <c r="K118"/>
  <c r="I118"/>
  <c r="N119"/>
  <c r="G118"/>
  <c r="E119"/>
  <c r="O119" s="1"/>
  <c r="H119"/>
  <c r="L120"/>
  <c r="M120"/>
  <c r="F119"/>
  <c r="J119" s="1"/>
  <c r="K119" s="1"/>
  <c r="D120"/>
  <c r="N120" l="1"/>
  <c r="I119"/>
  <c r="G119"/>
  <c r="F120"/>
  <c r="J120" s="1"/>
  <c r="L121"/>
  <c r="M121"/>
  <c r="H120"/>
  <c r="E120"/>
  <c r="D121"/>
  <c r="G120" l="1"/>
  <c r="I120"/>
  <c r="N121"/>
  <c r="O120"/>
  <c r="K120"/>
  <c r="L122"/>
  <c r="M122"/>
  <c r="E121"/>
  <c r="F121"/>
  <c r="J121" s="1"/>
  <c r="H121"/>
  <c r="D122"/>
  <c r="O121" l="1"/>
  <c r="N122"/>
  <c r="K121"/>
  <c r="I121"/>
  <c r="G121"/>
  <c r="F122"/>
  <c r="J122" s="1"/>
  <c r="D123"/>
  <c r="L123"/>
  <c r="M123"/>
  <c r="H123"/>
  <c r="E122"/>
  <c r="H122"/>
  <c r="O122" l="1"/>
  <c r="I122"/>
  <c r="F123"/>
  <c r="J123" s="1"/>
  <c r="N123"/>
  <c r="K122"/>
  <c r="G122"/>
  <c r="E123"/>
  <c r="B16" l="1"/>
  <c r="O123"/>
  <c r="B12"/>
  <c r="I123"/>
  <c r="G123"/>
  <c r="K123"/>
  <c r="B11" s="1"/>
</calcChain>
</file>

<file path=xl/sharedStrings.xml><?xml version="1.0" encoding="utf-8"?>
<sst xmlns="http://schemas.openxmlformats.org/spreadsheetml/2006/main" count="50" uniqueCount="39">
  <si>
    <t>Pre-tax Corpus</t>
  </si>
  <si>
    <t>Type I</t>
  </si>
  <si>
    <t>NA</t>
  </si>
  <si>
    <t>Monthly installment</t>
  </si>
  <si>
    <t>Quarterly</t>
  </si>
  <si>
    <t>Annual</t>
  </si>
  <si>
    <t>Average interest Rate</t>
  </si>
  <si>
    <t>Duration of invest. (yrs)</t>
  </si>
  <si>
    <t xml:space="preserve">Applicable tax slab </t>
  </si>
  <si>
    <t>Month</t>
  </si>
  <si>
    <t xml:space="preserve">Recurring </t>
  </si>
  <si>
    <t>Deposit</t>
  </si>
  <si>
    <t>Total</t>
  </si>
  <si>
    <t>Interest</t>
  </si>
  <si>
    <t>Total Interest</t>
  </si>
  <si>
    <t xml:space="preserve"> contributed by each RD</t>
  </si>
  <si>
    <t>Taxation Type</t>
  </si>
  <si>
    <t xml:space="preserve">Post-tax </t>
  </si>
  <si>
    <t>interest</t>
  </si>
  <si>
    <t>Pre-tax</t>
  </si>
  <si>
    <t>monthly total</t>
  </si>
  <si>
    <t xml:space="preserve">Post-tax Corpus( tax on accural basis) </t>
  </si>
  <si>
    <t xml:space="preserve">Pre-tax Corpus** </t>
  </si>
  <si>
    <t>Total interest earned(pre-tax)**</t>
  </si>
  <si>
    <t>Total investment</t>
  </si>
  <si>
    <t>Recurring Deposit (quarterly compounding)</t>
  </si>
  <si>
    <t>Post-tax Coprus</t>
  </si>
  <si>
    <t>Total interest earned(post-tax)</t>
  </si>
  <si>
    <t>For reference purposes only</t>
  </si>
  <si>
    <t xml:space="preserve">Note: interest from RD is to declared on accural basis. </t>
  </si>
  <si>
    <t>That is each financial year. Tax has to be paid as per</t>
  </si>
  <si>
    <t>slab. No TDS does not mean no Tax</t>
  </si>
  <si>
    <t>This calculator uses quarterly compounding. The mode</t>
  </si>
  <si>
    <t>used by most banks. Some banks may used half-yearly</t>
  </si>
  <si>
    <t>or annual compounding. Results will vary a bit from</t>
  </si>
  <si>
    <t>this calculation but not by much. Even in such cases this</t>
  </si>
  <si>
    <t>will serve as more than a ball-park estimate</t>
  </si>
  <si>
    <t>Feedback welcome:</t>
  </si>
  <si>
    <t>pattu@iitm.ac.in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</si>
</sst>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0%"/>
    <numFmt numFmtId="167" formatCode="0.0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7FBFF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1" xfId="0" applyFont="1" applyBorder="1"/>
    <xf numFmtId="0" fontId="0" fillId="3" borderId="0" xfId="0" applyFill="1" applyBorder="1"/>
    <xf numFmtId="0" fontId="2" fillId="0" borderId="0" xfId="0" applyFont="1" applyFill="1" applyBorder="1"/>
    <xf numFmtId="164" fontId="0" fillId="0" borderId="0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1" fontId="0" fillId="0" borderId="0" xfId="0" applyNumberFormat="1" applyFill="1" applyBorder="1"/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6" fontId="2" fillId="0" borderId="0" xfId="1" applyNumberFormat="1" applyFont="1" applyFill="1" applyBorder="1"/>
    <xf numFmtId="167" fontId="2" fillId="0" borderId="0" xfId="0" applyNumberFormat="1" applyFont="1" applyFill="1" applyBorder="1"/>
    <xf numFmtId="43" fontId="2" fillId="0" borderId="0" xfId="2" applyFont="1" applyFill="1" applyBorder="1"/>
    <xf numFmtId="10" fontId="2" fillId="5" borderId="8" xfId="1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0" fillId="0" borderId="0" xfId="0" applyNumberFormat="1"/>
    <xf numFmtId="0" fontId="2" fillId="0" borderId="1" xfId="0" applyFont="1" applyBorder="1" applyAlignment="1">
      <alignment horizontal="center"/>
    </xf>
    <xf numFmtId="2" fontId="0" fillId="0" borderId="0" xfId="0" applyNumberFormat="1"/>
    <xf numFmtId="1" fontId="0" fillId="0" borderId="0" xfId="0" applyNumberFormat="1" applyBorder="1"/>
    <xf numFmtId="1" fontId="0" fillId="0" borderId="0" xfId="0" applyNumberFormat="1" applyAlignment="1">
      <alignment vertical="center" wrapText="1"/>
    </xf>
    <xf numFmtId="165" fontId="2" fillId="7" borderId="1" xfId="2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2" fillId="0" borderId="1" xfId="0" applyFon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1" fontId="0" fillId="6" borderId="1" xfId="0" applyNumberForma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164" fontId="0" fillId="3" borderId="0" xfId="1" applyNumberFormat="1" applyFont="1" applyFill="1" applyBorder="1" applyAlignment="1">
      <alignment horizontal="center"/>
    </xf>
    <xf numFmtId="165" fontId="2" fillId="2" borderId="1" xfId="2" applyNumberFormat="1" applyFont="1" applyFill="1" applyBorder="1" applyAlignment="1"/>
    <xf numFmtId="0" fontId="0" fillId="3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7" fontId="3" fillId="0" borderId="0" xfId="3" applyNumberFormat="1" applyFill="1" applyBorder="1"/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ttu@iitm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4"/>
  <sheetViews>
    <sheetView tabSelected="1" workbookViewId="0">
      <selection activeCell="R1" sqref="R1"/>
    </sheetView>
  </sheetViews>
  <sheetFormatPr defaultRowHeight="14.4"/>
  <cols>
    <col min="1" max="1" width="26.5546875" customWidth="1"/>
    <col min="2" max="2" width="10.44140625" customWidth="1"/>
    <col min="3" max="3" width="0.88671875" customWidth="1"/>
    <col min="4" max="4" width="6.77734375" bestFit="1" customWidth="1"/>
    <col min="5" max="5" width="9.44140625" bestFit="1" customWidth="1"/>
    <col min="6" max="6" width="7.44140625" bestFit="1" customWidth="1"/>
    <col min="7" max="7" width="8" customWidth="1"/>
    <col min="8" max="9" width="8.33203125" hidden="1" customWidth="1"/>
    <col min="10" max="11" width="8.33203125" bestFit="1" customWidth="1"/>
    <col min="12" max="12" width="21.44140625" hidden="1" customWidth="1"/>
    <col min="13" max="14" width="8" hidden="1" customWidth="1"/>
    <col min="15" max="15" width="12.44140625" hidden="1" customWidth="1"/>
    <col min="16" max="16" width="8.88671875" style="2" hidden="1" customWidth="1"/>
    <col min="17" max="17" width="8.6640625" style="2" customWidth="1"/>
    <col min="18" max="18" width="10" style="2" bestFit="1" customWidth="1"/>
    <col min="19" max="19" width="9.77734375" style="2" customWidth="1"/>
    <col min="20" max="20" width="8" style="2" bestFit="1" customWidth="1"/>
    <col min="21" max="21" width="9" style="2" customWidth="1"/>
    <col min="22" max="25" width="8.88671875" style="2" customWidth="1"/>
    <col min="26" max="28" width="8.88671875" hidden="1" customWidth="1"/>
  </cols>
  <sheetData>
    <row r="1" spans="1:28" ht="15" thickBot="1">
      <c r="A1" s="49" t="s">
        <v>25</v>
      </c>
      <c r="B1" s="50"/>
      <c r="C1" s="44"/>
      <c r="D1" s="10" t="s">
        <v>9</v>
      </c>
      <c r="E1" s="10" t="s">
        <v>10</v>
      </c>
      <c r="F1" s="3" t="s">
        <v>19</v>
      </c>
      <c r="G1" s="3" t="s">
        <v>19</v>
      </c>
      <c r="H1" s="3" t="s">
        <v>17</v>
      </c>
      <c r="I1" s="3" t="s">
        <v>17</v>
      </c>
      <c r="J1" s="3" t="s">
        <v>17</v>
      </c>
      <c r="K1" s="3" t="s">
        <v>17</v>
      </c>
      <c r="L1" s="7" t="s">
        <v>14</v>
      </c>
      <c r="M1" s="11" t="s">
        <v>12</v>
      </c>
      <c r="N1" s="13" t="s">
        <v>17</v>
      </c>
      <c r="O1" s="13" t="s">
        <v>17</v>
      </c>
      <c r="Q1" s="5" t="s">
        <v>29</v>
      </c>
      <c r="R1" s="5"/>
      <c r="T1" s="5"/>
      <c r="W1" s="51"/>
      <c r="X1" s="51"/>
      <c r="Y1" s="6"/>
      <c r="Z1">
        <v>1</v>
      </c>
      <c r="AA1" t="s">
        <v>4</v>
      </c>
      <c r="AB1" s="30">
        <v>0</v>
      </c>
    </row>
    <row r="2" spans="1:28">
      <c r="A2" s="29" t="s">
        <v>16</v>
      </c>
      <c r="B2" s="37" t="s">
        <v>1</v>
      </c>
      <c r="C2" s="44"/>
      <c r="D2" s="10"/>
      <c r="E2" s="10" t="s">
        <v>11</v>
      </c>
      <c r="F2" s="3" t="s">
        <v>13</v>
      </c>
      <c r="G2" s="3" t="s">
        <v>12</v>
      </c>
      <c r="H2" s="40" t="s">
        <v>18</v>
      </c>
      <c r="I2" s="3" t="s">
        <v>12</v>
      </c>
      <c r="J2" s="40" t="s">
        <v>18</v>
      </c>
      <c r="K2" s="3" t="s">
        <v>12</v>
      </c>
      <c r="L2" s="7" t="s">
        <v>15</v>
      </c>
      <c r="M2" s="11"/>
      <c r="N2" s="5" t="s">
        <v>18</v>
      </c>
      <c r="O2" s="5" t="s">
        <v>20</v>
      </c>
      <c r="Q2" s="18" t="s">
        <v>30</v>
      </c>
      <c r="R2" s="18"/>
      <c r="S2" s="18"/>
      <c r="T2" s="18"/>
      <c r="U2" s="18"/>
      <c r="V2" s="19"/>
      <c r="W2" s="18"/>
      <c r="X2" s="18"/>
      <c r="Y2" s="6"/>
      <c r="Z2">
        <v>2</v>
      </c>
      <c r="AA2" t="s">
        <v>5</v>
      </c>
      <c r="AB2" s="30">
        <v>0.1</v>
      </c>
    </row>
    <row r="3" spans="1:28" ht="15" hidden="1" customHeight="1">
      <c r="C3" s="44"/>
      <c r="D3" s="10"/>
      <c r="E3" s="10"/>
      <c r="F3" s="40"/>
      <c r="G3" s="40"/>
      <c r="H3" s="40"/>
      <c r="I3" s="40"/>
      <c r="J3" s="40"/>
      <c r="K3" s="40"/>
      <c r="L3" s="7"/>
      <c r="M3" s="11"/>
      <c r="N3" s="20"/>
      <c r="O3" s="20"/>
      <c r="P3" s="20"/>
      <c r="Q3" s="19"/>
      <c r="R3" s="22"/>
      <c r="S3" s="23"/>
      <c r="T3" s="24"/>
      <c r="U3" s="14"/>
      <c r="V3" s="19"/>
      <c r="W3" s="18"/>
      <c r="X3" s="18"/>
      <c r="Y3" s="6"/>
      <c r="Z3">
        <f>Z2+1</f>
        <v>3</v>
      </c>
      <c r="AB3" s="30">
        <v>0.2</v>
      </c>
    </row>
    <row r="4" spans="1:28">
      <c r="A4" s="27" t="s">
        <v>6</v>
      </c>
      <c r="B4" s="25">
        <v>8.2500000000000004E-2</v>
      </c>
      <c r="C4" s="4"/>
      <c r="D4" s="41">
        <f>1</f>
        <v>1</v>
      </c>
      <c r="E4" s="42">
        <f>rdamt</f>
        <v>47000</v>
      </c>
      <c r="F4" s="42">
        <f>IF(D2&lt;12*rdura,-rdamt+rdamt*(1+raterd/4)^(4*D4/12),"")</f>
        <v>320.92862534418236</v>
      </c>
      <c r="G4" s="42">
        <f>IF(D4="","",G3+E4+F4)</f>
        <v>47320.928625344182</v>
      </c>
      <c r="H4" s="42">
        <f>IF(D2&lt;12*rdura,-rdamt+rdamt*(1+raterd*(1-IF(taxrd=10%,10.3%,IF(taxrd=20%,20.6%,IF(taxrd=30%,30.9%))))/4)^(4*D4/12),"")</f>
        <v>288.07384651208849</v>
      </c>
      <c r="I4" s="42">
        <f>IF(D4="","",I3+E4+H4)</f>
        <v>47288.073846512088</v>
      </c>
      <c r="J4" s="42">
        <f t="shared" ref="J4:J35" si="0">IF(D4="","",F4*(1-IF(taxrd=10%,10.3%,IF(taxrd=20%,20.6%,IF(taxrd=30%,30.9%)))))</f>
        <v>287.87297693373159</v>
      </c>
      <c r="K4" s="42">
        <f>IF(D4="","",K3+J4+E4)</f>
        <v>47287.87297693373</v>
      </c>
      <c r="L4" s="33">
        <f>IF(D2&lt;12*rdura,-rdamt+rdamt*(1+raterd/4)^(4*(rdura*12-D2)/12),"")</f>
        <v>3999.1181133860591</v>
      </c>
      <c r="M4" s="33">
        <f>IF(D2&lt;12*rdura,rdamt*(1+raterd/4)^(4*(rdura*12-D2)/12),"")</f>
        <v>50999.118113386059</v>
      </c>
      <c r="N4" s="21">
        <f t="shared" ref="N4:N35" si="1">IF(D4="","",L4*(1-IF(taxrd=10%,10.3%,IF(taxrd=20%,20.6%,IF(taxrd=30%,30.9%)))))</f>
        <v>3587.208947707295</v>
      </c>
      <c r="O4" s="34">
        <f>IF(D4="","",E4+N4)</f>
        <v>50587.208947707295</v>
      </c>
      <c r="P4" s="21"/>
      <c r="Q4" s="18" t="s">
        <v>31</v>
      </c>
      <c r="R4" s="22"/>
      <c r="S4" s="23"/>
      <c r="T4" s="24"/>
      <c r="U4" s="19"/>
      <c r="V4" s="19"/>
      <c r="W4" s="19"/>
      <c r="Y4" s="6"/>
      <c r="Z4">
        <f t="shared" ref="Z4:Z30" si="2">Z3+1</f>
        <v>4</v>
      </c>
      <c r="AB4" s="30">
        <v>0.3</v>
      </c>
    </row>
    <row r="5" spans="1:28">
      <c r="A5" s="28" t="s">
        <v>3</v>
      </c>
      <c r="B5" s="26">
        <v>47000</v>
      </c>
      <c r="C5" s="4"/>
      <c r="D5" s="41">
        <f t="shared" ref="D5:D36" si="3">IF(D4&lt;12*rdura,D4+1,"")</f>
        <v>2</v>
      </c>
      <c r="E5" s="42">
        <f>IF(D5="","",E4)</f>
        <v>47000</v>
      </c>
      <c r="F5" s="42">
        <f t="shared" ref="F5:F28" si="4">IF(D4&lt;12*rdura,-rdamt+rdamt*(1+raterd/4)^(4*D5/12),"")</f>
        <v>644.04863755146653</v>
      </c>
      <c r="G5" s="42">
        <f t="shared" ref="G5:G68" si="5">IF(D5="","",G4+E5+F5)</f>
        <v>94964.977262895642</v>
      </c>
      <c r="H5" s="42">
        <f t="shared" ref="H5:H36" si="6">IF(D4&lt;12*rdura,-rdamt+rdamt*(1+raterd*(1-IF(taxrd=10%,10.3%,IF(taxrd=20%,20.6%,IF(taxrd=30%,30.9%))))/4)^(4*D5/12),"")</f>
        <v>577.91336411024531</v>
      </c>
      <c r="I5" s="42">
        <f t="shared" ref="I5:I68" si="7">IF(D5="","",I4+E5+H5)</f>
        <v>94865.987210622348</v>
      </c>
      <c r="J5" s="42">
        <f t="shared" si="0"/>
        <v>577.71162788366553</v>
      </c>
      <c r="K5" s="42">
        <f t="shared" ref="K5:K68" si="8">IF(D5="","",K4+J5+E5)</f>
        <v>94865.584604817384</v>
      </c>
      <c r="L5" s="33">
        <f t="shared" ref="L5:L28" si="9">IF(D4&lt;12*rdura,-rdamt+rdamt*(1+raterd/4)^(4*(rdura*12-D4)/12),"")</f>
        <v>3653.2441555971382</v>
      </c>
      <c r="M5" s="33">
        <f t="shared" ref="M5:M28" si="10">IF(D4&lt;12*rdura,rdamt*(1+raterd/4)^(4*(rdura*12-D4)/12),"")</f>
        <v>50653.244155597138</v>
      </c>
      <c r="N5" s="21">
        <f t="shared" si="1"/>
        <v>3276.960007570633</v>
      </c>
      <c r="O5" s="34">
        <f t="shared" ref="O5:O68" si="11">IF(D5="","",E5+N5)</f>
        <v>50276.960007570633</v>
      </c>
      <c r="P5" s="20"/>
      <c r="Q5" s="19"/>
      <c r="R5" s="22"/>
      <c r="S5" s="23"/>
      <c r="T5" s="19"/>
      <c r="U5" s="19"/>
      <c r="V5" s="19"/>
      <c r="W5" s="19"/>
      <c r="Z5">
        <f t="shared" si="2"/>
        <v>5</v>
      </c>
    </row>
    <row r="6" spans="1:28">
      <c r="A6" s="27" t="s">
        <v>7</v>
      </c>
      <c r="B6" s="26">
        <v>1</v>
      </c>
      <c r="C6" s="44"/>
      <c r="D6" s="41">
        <f t="shared" si="3"/>
        <v>3</v>
      </c>
      <c r="E6" s="42">
        <f t="shared" ref="E6:E28" si="12">IF(D6="","",E5)</f>
        <v>47000</v>
      </c>
      <c r="F6" s="42">
        <f t="shared" si="4"/>
        <v>969.37499999999272</v>
      </c>
      <c r="G6" s="42">
        <f t="shared" si="5"/>
        <v>142934.35226289564</v>
      </c>
      <c r="H6" s="42">
        <f t="shared" si="6"/>
        <v>869.52937499999825</v>
      </c>
      <c r="I6" s="42">
        <f t="shared" si="7"/>
        <v>142735.51658562233</v>
      </c>
      <c r="J6" s="42">
        <f t="shared" si="0"/>
        <v>869.52937499999348</v>
      </c>
      <c r="K6" s="42">
        <f t="shared" si="8"/>
        <v>142735.11397981737</v>
      </c>
      <c r="L6" s="33">
        <f t="shared" si="9"/>
        <v>3309.7159010105825</v>
      </c>
      <c r="M6" s="33">
        <f t="shared" si="10"/>
        <v>50309.715901010582</v>
      </c>
      <c r="N6" s="21">
        <f t="shared" si="1"/>
        <v>2968.8151632064923</v>
      </c>
      <c r="O6" s="34">
        <f t="shared" si="11"/>
        <v>49968.815163206491</v>
      </c>
      <c r="P6" s="21"/>
      <c r="Q6" s="18" t="s">
        <v>32</v>
      </c>
      <c r="R6" s="22"/>
      <c r="S6" s="23"/>
      <c r="T6" s="19"/>
      <c r="U6" s="19"/>
      <c r="V6" s="19"/>
      <c r="W6" s="19"/>
      <c r="Z6">
        <f t="shared" si="2"/>
        <v>6</v>
      </c>
    </row>
    <row r="7" spans="1:28">
      <c r="A7" s="28" t="s">
        <v>8</v>
      </c>
      <c r="B7" s="25">
        <v>0.1</v>
      </c>
      <c r="C7" s="45"/>
      <c r="D7" s="41">
        <f t="shared" si="3"/>
        <v>4</v>
      </c>
      <c r="E7" s="42">
        <f t="shared" si="12"/>
        <v>47000</v>
      </c>
      <c r="F7" s="42">
        <f t="shared" si="4"/>
        <v>1296.9227782419039</v>
      </c>
      <c r="G7" s="42">
        <f t="shared" si="5"/>
        <v>191231.27504113753</v>
      </c>
      <c r="H7" s="42">
        <f t="shared" si="6"/>
        <v>1162.9327677187175</v>
      </c>
      <c r="I7" s="42">
        <f t="shared" si="7"/>
        <v>190898.44935334104</v>
      </c>
      <c r="J7" s="42">
        <f t="shared" si="0"/>
        <v>1163.3397320829879</v>
      </c>
      <c r="K7" s="42">
        <f t="shared" si="8"/>
        <v>190898.45371190037</v>
      </c>
      <c r="L7" s="33">
        <f t="shared" si="9"/>
        <v>2968.5174411620901</v>
      </c>
      <c r="M7" s="33">
        <f t="shared" si="10"/>
        <v>49968.51744116209</v>
      </c>
      <c r="N7" s="21">
        <f t="shared" si="1"/>
        <v>2662.7601447223947</v>
      </c>
      <c r="O7" s="34">
        <f t="shared" si="11"/>
        <v>49662.760144722393</v>
      </c>
      <c r="P7" s="20"/>
      <c r="Q7" s="18" t="s">
        <v>33</v>
      </c>
      <c r="R7" s="22"/>
      <c r="S7" s="23"/>
      <c r="T7" s="19"/>
      <c r="U7" s="19"/>
      <c r="V7" s="19"/>
      <c r="W7" s="19"/>
      <c r="Z7">
        <f t="shared" si="2"/>
        <v>7</v>
      </c>
    </row>
    <row r="8" spans="1:28">
      <c r="A8" s="27" t="s">
        <v>0</v>
      </c>
      <c r="B8" s="9" t="s">
        <v>2</v>
      </c>
      <c r="C8" s="46"/>
      <c r="D8" s="41">
        <f t="shared" si="3"/>
        <v>5</v>
      </c>
      <c r="E8" s="42">
        <f t="shared" si="12"/>
        <v>47000</v>
      </c>
      <c r="F8" s="42">
        <f t="shared" si="4"/>
        <v>1626.7071407009571</v>
      </c>
      <c r="G8" s="42">
        <f t="shared" si="5"/>
        <v>239857.98218183848</v>
      </c>
      <c r="H8" s="42">
        <f t="shared" si="6"/>
        <v>1458.1344975421234</v>
      </c>
      <c r="I8" s="42">
        <f t="shared" si="7"/>
        <v>239356.58385088318</v>
      </c>
      <c r="J8" s="42">
        <f t="shared" si="0"/>
        <v>1459.1563052087586</v>
      </c>
      <c r="K8" s="42">
        <f t="shared" si="8"/>
        <v>239357.61001710914</v>
      </c>
      <c r="L8" s="33">
        <f t="shared" si="9"/>
        <v>2629.6329754779072</v>
      </c>
      <c r="M8" s="33">
        <f t="shared" si="10"/>
        <v>49629.632975477907</v>
      </c>
      <c r="N8" s="21">
        <f t="shared" si="1"/>
        <v>2358.7807790036827</v>
      </c>
      <c r="O8" s="34">
        <f t="shared" si="11"/>
        <v>49358.780779003682</v>
      </c>
      <c r="P8" s="21"/>
      <c r="Q8" s="18" t="s">
        <v>34</v>
      </c>
      <c r="R8" s="22"/>
      <c r="S8" s="23"/>
      <c r="T8" s="19"/>
      <c r="U8" s="19"/>
      <c r="V8" s="19"/>
      <c r="W8" s="19"/>
      <c r="Z8">
        <f t="shared" si="2"/>
        <v>8</v>
      </c>
    </row>
    <row r="9" spans="1:28">
      <c r="A9" s="8" t="s">
        <v>24</v>
      </c>
      <c r="B9" s="35">
        <f>rdamt*rdura*12</f>
        <v>564000</v>
      </c>
      <c r="C9" s="46"/>
      <c r="D9" s="41">
        <f t="shared" si="3"/>
        <v>6</v>
      </c>
      <c r="E9" s="42">
        <f t="shared" si="12"/>
        <v>47000</v>
      </c>
      <c r="F9" s="42">
        <f t="shared" si="4"/>
        <v>1958.7433593749884</v>
      </c>
      <c r="G9" s="42">
        <f t="shared" si="5"/>
        <v>288816.72554121347</v>
      </c>
      <c r="H9" s="42">
        <f t="shared" si="6"/>
        <v>1755.1455868933554</v>
      </c>
      <c r="I9" s="42">
        <f t="shared" si="7"/>
        <v>288111.72943777655</v>
      </c>
      <c r="J9" s="42">
        <f t="shared" si="0"/>
        <v>1756.9927933593647</v>
      </c>
      <c r="K9" s="42">
        <f t="shared" si="8"/>
        <v>288114.60281046852</v>
      </c>
      <c r="L9" s="33">
        <f t="shared" si="9"/>
        <v>2293.0468105431355</v>
      </c>
      <c r="M9" s="33">
        <f t="shared" si="10"/>
        <v>49293.046810543136</v>
      </c>
      <c r="N9" s="21">
        <f t="shared" si="1"/>
        <v>2056.8629890571924</v>
      </c>
      <c r="O9" s="34">
        <f t="shared" si="11"/>
        <v>49056.86298905719</v>
      </c>
      <c r="P9" s="20"/>
      <c r="Q9" s="18" t="s">
        <v>35</v>
      </c>
      <c r="R9" s="22"/>
      <c r="S9" s="23"/>
      <c r="T9" s="19"/>
      <c r="U9" s="19"/>
      <c r="V9" s="19"/>
      <c r="W9" s="19"/>
      <c r="Z9">
        <f t="shared" si="2"/>
        <v>9</v>
      </c>
    </row>
    <row r="10" spans="1:28">
      <c r="A10" s="52" t="s">
        <v>21</v>
      </c>
      <c r="B10" s="53"/>
      <c r="C10" s="46"/>
      <c r="D10" s="41">
        <f t="shared" si="3"/>
        <v>7</v>
      </c>
      <c r="E10" s="42">
        <f t="shared" si="12"/>
        <v>47000</v>
      </c>
      <c r="F10" s="42">
        <f t="shared" si="4"/>
        <v>2293.0468105431355</v>
      </c>
      <c r="G10" s="42">
        <f t="shared" si="5"/>
        <v>338109.77235175658</v>
      </c>
      <c r="H10" s="42">
        <f t="shared" si="6"/>
        <v>2053.9771257544926</v>
      </c>
      <c r="I10" s="42">
        <f t="shared" si="7"/>
        <v>337165.70656353107</v>
      </c>
      <c r="J10" s="42">
        <f t="shared" si="0"/>
        <v>2056.8629890571924</v>
      </c>
      <c r="K10" s="42">
        <f t="shared" si="8"/>
        <v>337171.46579952573</v>
      </c>
      <c r="L10" s="33">
        <f t="shared" si="9"/>
        <v>1958.7433593749884</v>
      </c>
      <c r="M10" s="33">
        <f t="shared" si="10"/>
        <v>48958.743359374988</v>
      </c>
      <c r="N10" s="21">
        <f t="shared" si="1"/>
        <v>1756.9927933593647</v>
      </c>
      <c r="O10" s="34">
        <f t="shared" si="11"/>
        <v>48756.992793359364</v>
      </c>
      <c r="P10" s="21"/>
      <c r="Q10" s="18" t="s">
        <v>36</v>
      </c>
      <c r="R10" s="22"/>
      <c r="S10" s="23"/>
      <c r="T10" s="19"/>
      <c r="U10" s="19"/>
      <c r="V10" s="19"/>
      <c r="W10" s="19"/>
      <c r="Z10">
        <f t="shared" si="2"/>
        <v>10</v>
      </c>
    </row>
    <row r="11" spans="1:28">
      <c r="A11" s="31" t="s">
        <v>26</v>
      </c>
      <c r="B11" s="35">
        <f>MAX(K4:K123)</f>
        <v>587025.9908417362</v>
      </c>
      <c r="C11" s="4"/>
      <c r="D11" s="41">
        <f t="shared" si="3"/>
        <v>8</v>
      </c>
      <c r="E11" s="42">
        <f t="shared" si="12"/>
        <v>47000</v>
      </c>
      <c r="F11" s="42">
        <f t="shared" si="4"/>
        <v>2629.6329754779072</v>
      </c>
      <c r="G11" s="42">
        <f t="shared" si="5"/>
        <v>387739.40532723448</v>
      </c>
      <c r="H11" s="42">
        <f t="shared" si="6"/>
        <v>2354.6402720807164</v>
      </c>
      <c r="I11" s="42">
        <f t="shared" si="7"/>
        <v>386520.3468356118</v>
      </c>
      <c r="J11" s="42">
        <f t="shared" si="0"/>
        <v>2358.7807790036827</v>
      </c>
      <c r="K11" s="42">
        <f t="shared" si="8"/>
        <v>386530.24657852942</v>
      </c>
      <c r="L11" s="33">
        <f t="shared" si="9"/>
        <v>1626.7071407009571</v>
      </c>
      <c r="M11" s="33">
        <f t="shared" si="10"/>
        <v>48626.707140700957</v>
      </c>
      <c r="N11" s="21">
        <f t="shared" si="1"/>
        <v>1459.1563052087586</v>
      </c>
      <c r="O11" s="34">
        <f t="shared" si="11"/>
        <v>48459.156305208759</v>
      </c>
      <c r="P11" s="20"/>
      <c r="Q11" s="19"/>
      <c r="R11" s="22"/>
      <c r="S11" s="23"/>
      <c r="T11" s="19"/>
      <c r="U11" s="19"/>
      <c r="V11" s="19"/>
      <c r="W11" s="19"/>
      <c r="Z11">
        <f t="shared" si="2"/>
        <v>11</v>
      </c>
    </row>
    <row r="12" spans="1:28">
      <c r="A12" s="36" t="s">
        <v>27</v>
      </c>
      <c r="B12" s="35">
        <f>SUM(J4:J124)</f>
        <v>23025.990841736191</v>
      </c>
      <c r="C12" s="46"/>
      <c r="D12" s="41">
        <f t="shared" si="3"/>
        <v>9</v>
      </c>
      <c r="E12" s="42">
        <f t="shared" si="12"/>
        <v>47000</v>
      </c>
      <c r="F12" s="42">
        <f t="shared" si="4"/>
        <v>2968.5174411620901</v>
      </c>
      <c r="G12" s="42">
        <f t="shared" si="5"/>
        <v>437707.92276839656</v>
      </c>
      <c r="H12" s="42">
        <f t="shared" si="6"/>
        <v>2657.1462522168658</v>
      </c>
      <c r="I12" s="42">
        <f t="shared" si="7"/>
        <v>436177.49308782868</v>
      </c>
      <c r="J12" s="42">
        <f t="shared" si="0"/>
        <v>2662.7601447223947</v>
      </c>
      <c r="K12" s="42">
        <f t="shared" si="8"/>
        <v>436193.00672325183</v>
      </c>
      <c r="L12" s="33">
        <f t="shared" si="9"/>
        <v>1296.9227782419039</v>
      </c>
      <c r="M12" s="33">
        <f t="shared" si="10"/>
        <v>48296.922778241904</v>
      </c>
      <c r="N12" s="21">
        <f t="shared" si="1"/>
        <v>1163.3397320829879</v>
      </c>
      <c r="O12" s="34">
        <f t="shared" si="11"/>
        <v>48163.33973208299</v>
      </c>
      <c r="P12" s="21"/>
      <c r="Q12" s="18" t="s">
        <v>37</v>
      </c>
      <c r="R12" s="22"/>
      <c r="S12" s="56" t="s">
        <v>38</v>
      </c>
      <c r="T12" s="19"/>
      <c r="U12" s="19"/>
      <c r="V12" s="19"/>
      <c r="W12" s="19"/>
      <c r="Z12">
        <f t="shared" si="2"/>
        <v>12</v>
      </c>
    </row>
    <row r="13" spans="1:28">
      <c r="C13" s="4"/>
      <c r="D13" s="41">
        <f t="shared" si="3"/>
        <v>10</v>
      </c>
      <c r="E13" s="42">
        <f t="shared" si="12"/>
        <v>47000</v>
      </c>
      <c r="F13" s="42">
        <f t="shared" si="4"/>
        <v>3309.7159010105825</v>
      </c>
      <c r="G13" s="42">
        <f t="shared" si="5"/>
        <v>488017.63866940711</v>
      </c>
      <c r="H13" s="42">
        <f t="shared" si="6"/>
        <v>2961.5063613166494</v>
      </c>
      <c r="I13" s="42">
        <f t="shared" si="7"/>
        <v>486138.99944914534</v>
      </c>
      <c r="J13" s="42">
        <f t="shared" si="0"/>
        <v>2968.8151632064923</v>
      </c>
      <c r="K13" s="42">
        <f t="shared" si="8"/>
        <v>486161.82188645832</v>
      </c>
      <c r="L13" s="33">
        <f t="shared" si="9"/>
        <v>969.37499999999272</v>
      </c>
      <c r="M13" s="33">
        <f t="shared" si="10"/>
        <v>47969.374999999993</v>
      </c>
      <c r="N13" s="21">
        <f t="shared" si="1"/>
        <v>869.52937499999348</v>
      </c>
      <c r="O13" s="34">
        <f t="shared" si="11"/>
        <v>47869.529374999991</v>
      </c>
      <c r="P13" s="20"/>
      <c r="Q13" s="19"/>
      <c r="R13" s="22"/>
      <c r="S13" s="23"/>
      <c r="T13" s="19"/>
      <c r="U13" s="19"/>
      <c r="V13" s="19"/>
      <c r="W13" s="19"/>
      <c r="Z13">
        <f t="shared" si="2"/>
        <v>13</v>
      </c>
    </row>
    <row r="14" spans="1:28">
      <c r="A14" s="54" t="s">
        <v>28</v>
      </c>
      <c r="B14" s="55"/>
      <c r="C14" s="46"/>
      <c r="D14" s="41">
        <f t="shared" si="3"/>
        <v>11</v>
      </c>
      <c r="E14" s="42">
        <f t="shared" si="12"/>
        <v>47000</v>
      </c>
      <c r="F14" s="42">
        <f t="shared" si="4"/>
        <v>3653.2441555971382</v>
      </c>
      <c r="G14" s="42">
        <f t="shared" si="5"/>
        <v>538670.88282500429</v>
      </c>
      <c r="H14" s="42">
        <f t="shared" si="6"/>
        <v>3267.7319637643814</v>
      </c>
      <c r="I14" s="42">
        <f t="shared" si="7"/>
        <v>536406.73141290969</v>
      </c>
      <c r="J14" s="42">
        <f t="shared" si="0"/>
        <v>3276.960007570633</v>
      </c>
      <c r="K14" s="42">
        <f t="shared" si="8"/>
        <v>536438.78189402889</v>
      </c>
      <c r="L14" s="33">
        <f t="shared" si="9"/>
        <v>644.04863755146653</v>
      </c>
      <c r="M14" s="33">
        <f t="shared" si="10"/>
        <v>47644.048637551467</v>
      </c>
      <c r="N14" s="21">
        <f t="shared" si="1"/>
        <v>577.71162788366553</v>
      </c>
      <c r="O14" s="34">
        <f t="shared" si="11"/>
        <v>47577.711627883662</v>
      </c>
      <c r="P14" s="21"/>
      <c r="Q14" s="19"/>
      <c r="R14" s="22"/>
      <c r="S14" s="23"/>
      <c r="T14" s="19"/>
      <c r="U14" s="19"/>
      <c r="V14" s="19"/>
      <c r="W14" s="19"/>
      <c r="Z14">
        <f t="shared" si="2"/>
        <v>14</v>
      </c>
    </row>
    <row r="15" spans="1:28">
      <c r="A15" s="38" t="s">
        <v>22</v>
      </c>
      <c r="B15" s="47">
        <f>rdamt*((1+raterd/4)^(rdura*4)-1)/(1-(1+raterd/4)^(-1/3))</f>
        <v>589670.00093839481</v>
      </c>
      <c r="C15" s="46"/>
      <c r="D15" s="41">
        <f t="shared" si="3"/>
        <v>12</v>
      </c>
      <c r="E15" s="42">
        <f t="shared" si="12"/>
        <v>47000</v>
      </c>
      <c r="F15" s="42">
        <f t="shared" si="4"/>
        <v>3999.1181133860591</v>
      </c>
      <c r="G15" s="42">
        <f t="shared" si="5"/>
        <v>589670.00093839038</v>
      </c>
      <c r="H15" s="42">
        <f t="shared" si="6"/>
        <v>3575.8344935992791</v>
      </c>
      <c r="I15" s="42">
        <f t="shared" si="7"/>
        <v>586982.56590650894</v>
      </c>
      <c r="J15" s="42">
        <f t="shared" si="0"/>
        <v>3587.208947707295</v>
      </c>
      <c r="K15" s="42">
        <f t="shared" si="8"/>
        <v>587025.9908417362</v>
      </c>
      <c r="L15" s="33">
        <f t="shared" si="9"/>
        <v>320.92862534418236</v>
      </c>
      <c r="M15" s="33">
        <f t="shared" si="10"/>
        <v>47320.928625344182</v>
      </c>
      <c r="N15" s="21">
        <f t="shared" si="1"/>
        <v>287.87297693373159</v>
      </c>
      <c r="O15" s="34">
        <f t="shared" si="11"/>
        <v>47287.87297693373</v>
      </c>
      <c r="P15" s="20"/>
      <c r="Q15" s="19"/>
      <c r="R15" s="22"/>
      <c r="S15" s="23"/>
      <c r="T15" s="19"/>
      <c r="U15" s="19"/>
      <c r="V15" s="19"/>
      <c r="W15" s="19"/>
      <c r="Z15">
        <f t="shared" si="2"/>
        <v>15</v>
      </c>
    </row>
    <row r="16" spans="1:28">
      <c r="A16" s="39" t="s">
        <v>23</v>
      </c>
      <c r="B16" s="47">
        <f>SUM(F4:F124)</f>
        <v>25670.000938390403</v>
      </c>
      <c r="C16" s="48"/>
      <c r="D16" s="41" t="str">
        <f t="shared" si="3"/>
        <v/>
      </c>
      <c r="E16" s="42" t="str">
        <f t="shared" si="12"/>
        <v/>
      </c>
      <c r="F16" s="42" t="str">
        <f t="shared" si="4"/>
        <v/>
      </c>
      <c r="G16" s="42" t="str">
        <f t="shared" si="5"/>
        <v/>
      </c>
      <c r="H16" s="42" t="str">
        <f t="shared" si="6"/>
        <v/>
      </c>
      <c r="I16" s="42" t="str">
        <f t="shared" si="7"/>
        <v/>
      </c>
      <c r="J16" s="42" t="str">
        <f t="shared" si="0"/>
        <v/>
      </c>
      <c r="K16" s="42" t="str">
        <f t="shared" si="8"/>
        <v/>
      </c>
      <c r="L16" s="33" t="str">
        <f t="shared" si="9"/>
        <v/>
      </c>
      <c r="M16" s="33" t="str">
        <f t="shared" si="10"/>
        <v/>
      </c>
      <c r="N16" s="21" t="str">
        <f t="shared" si="1"/>
        <v/>
      </c>
      <c r="O16" s="34" t="str">
        <f t="shared" si="11"/>
        <v/>
      </c>
      <c r="P16" s="21"/>
      <c r="Q16" s="19"/>
      <c r="R16" s="22"/>
      <c r="S16" s="23"/>
      <c r="T16" s="19"/>
      <c r="U16" s="19"/>
      <c r="V16" s="19"/>
      <c r="W16" s="19"/>
      <c r="Z16">
        <f t="shared" si="2"/>
        <v>16</v>
      </c>
    </row>
    <row r="17" spans="1:26">
      <c r="C17" s="15"/>
      <c r="D17" s="41" t="str">
        <f t="shared" si="3"/>
        <v/>
      </c>
      <c r="E17" s="42" t="str">
        <f t="shared" si="12"/>
        <v/>
      </c>
      <c r="F17" s="42" t="str">
        <f t="shared" si="4"/>
        <v/>
      </c>
      <c r="G17" s="42" t="str">
        <f t="shared" si="5"/>
        <v/>
      </c>
      <c r="H17" s="42" t="str">
        <f t="shared" si="6"/>
        <v/>
      </c>
      <c r="I17" s="42" t="str">
        <f t="shared" si="7"/>
        <v/>
      </c>
      <c r="J17" s="42" t="str">
        <f t="shared" si="0"/>
        <v/>
      </c>
      <c r="K17" s="42" t="str">
        <f t="shared" si="8"/>
        <v/>
      </c>
      <c r="L17" s="33" t="str">
        <f t="shared" si="9"/>
        <v/>
      </c>
      <c r="M17" s="33" t="str">
        <f t="shared" si="10"/>
        <v/>
      </c>
      <c r="N17" s="21" t="str">
        <f t="shared" si="1"/>
        <v/>
      </c>
      <c r="O17" s="34" t="str">
        <f t="shared" si="11"/>
        <v/>
      </c>
      <c r="P17" s="20"/>
      <c r="Q17" s="19"/>
      <c r="R17" s="22"/>
      <c r="S17" s="23"/>
      <c r="T17" s="19"/>
      <c r="U17" s="19"/>
      <c r="V17" s="19"/>
      <c r="W17" s="19"/>
      <c r="Z17">
        <f t="shared" si="2"/>
        <v>17</v>
      </c>
    </row>
    <row r="18" spans="1:26">
      <c r="C18" s="16"/>
      <c r="D18" s="41" t="str">
        <f t="shared" si="3"/>
        <v/>
      </c>
      <c r="E18" s="42" t="str">
        <f t="shared" si="12"/>
        <v/>
      </c>
      <c r="F18" s="42" t="str">
        <f t="shared" si="4"/>
        <v/>
      </c>
      <c r="G18" s="42" t="str">
        <f t="shared" si="5"/>
        <v/>
      </c>
      <c r="H18" s="42" t="str">
        <f t="shared" si="6"/>
        <v/>
      </c>
      <c r="I18" s="42" t="str">
        <f t="shared" si="7"/>
        <v/>
      </c>
      <c r="J18" s="42" t="str">
        <f t="shared" si="0"/>
        <v/>
      </c>
      <c r="K18" s="42" t="str">
        <f t="shared" si="8"/>
        <v/>
      </c>
      <c r="L18" s="33" t="str">
        <f t="shared" si="9"/>
        <v/>
      </c>
      <c r="M18" s="33" t="str">
        <f t="shared" si="10"/>
        <v/>
      </c>
      <c r="N18" s="21" t="str">
        <f t="shared" si="1"/>
        <v/>
      </c>
      <c r="O18" s="34" t="str">
        <f t="shared" si="11"/>
        <v/>
      </c>
      <c r="P18" s="21"/>
      <c r="Q18" s="19"/>
      <c r="R18" s="22"/>
      <c r="S18" s="23"/>
      <c r="T18" s="19"/>
      <c r="U18" s="19"/>
      <c r="V18" s="19"/>
      <c r="W18" s="19"/>
      <c r="Z18">
        <f t="shared" si="2"/>
        <v>18</v>
      </c>
    </row>
    <row r="19" spans="1:26">
      <c r="C19" s="15"/>
      <c r="D19" s="41" t="str">
        <f t="shared" si="3"/>
        <v/>
      </c>
      <c r="E19" s="42" t="str">
        <f t="shared" si="12"/>
        <v/>
      </c>
      <c r="F19" s="42" t="str">
        <f t="shared" si="4"/>
        <v/>
      </c>
      <c r="G19" s="42" t="str">
        <f t="shared" si="5"/>
        <v/>
      </c>
      <c r="H19" s="42" t="str">
        <f t="shared" si="6"/>
        <v/>
      </c>
      <c r="I19" s="42" t="str">
        <f t="shared" si="7"/>
        <v/>
      </c>
      <c r="J19" s="42" t="str">
        <f t="shared" si="0"/>
        <v/>
      </c>
      <c r="K19" s="42" t="str">
        <f t="shared" si="8"/>
        <v/>
      </c>
      <c r="L19" s="33" t="str">
        <f t="shared" si="9"/>
        <v/>
      </c>
      <c r="M19" s="33" t="str">
        <f t="shared" si="10"/>
        <v/>
      </c>
      <c r="N19" s="21" t="str">
        <f t="shared" si="1"/>
        <v/>
      </c>
      <c r="O19" s="34" t="str">
        <f t="shared" si="11"/>
        <v/>
      </c>
      <c r="P19" s="20"/>
      <c r="Q19" s="19"/>
      <c r="R19" s="22"/>
      <c r="S19" s="23"/>
      <c r="T19" s="19"/>
      <c r="U19" s="19"/>
      <c r="V19" s="19"/>
      <c r="W19" s="19"/>
      <c r="Z19">
        <f t="shared" si="2"/>
        <v>19</v>
      </c>
    </row>
    <row r="20" spans="1:26">
      <c r="A20" s="16"/>
      <c r="C20" s="17"/>
      <c r="D20" s="41" t="str">
        <f t="shared" si="3"/>
        <v/>
      </c>
      <c r="E20" s="42" t="str">
        <f t="shared" si="12"/>
        <v/>
      </c>
      <c r="F20" s="42" t="str">
        <f t="shared" si="4"/>
        <v/>
      </c>
      <c r="G20" s="42" t="str">
        <f t="shared" si="5"/>
        <v/>
      </c>
      <c r="H20" s="42" t="str">
        <f t="shared" si="6"/>
        <v/>
      </c>
      <c r="I20" s="42" t="str">
        <f t="shared" si="7"/>
        <v/>
      </c>
      <c r="J20" s="42" t="str">
        <f t="shared" si="0"/>
        <v/>
      </c>
      <c r="K20" s="42" t="str">
        <f t="shared" si="8"/>
        <v/>
      </c>
      <c r="L20" s="33" t="str">
        <f t="shared" si="9"/>
        <v/>
      </c>
      <c r="M20" s="33" t="str">
        <f t="shared" si="10"/>
        <v/>
      </c>
      <c r="N20" s="21" t="str">
        <f t="shared" si="1"/>
        <v/>
      </c>
      <c r="O20" s="34" t="str">
        <f t="shared" si="11"/>
        <v/>
      </c>
      <c r="P20" s="21"/>
      <c r="Q20" s="19"/>
      <c r="R20" s="22"/>
      <c r="S20" s="23"/>
      <c r="T20" s="19"/>
      <c r="U20" s="19"/>
      <c r="V20" s="19"/>
      <c r="W20" s="19"/>
      <c r="Z20">
        <f t="shared" si="2"/>
        <v>20</v>
      </c>
    </row>
    <row r="21" spans="1:26">
      <c r="A21" s="16"/>
      <c r="C21" s="2"/>
      <c r="D21" s="41" t="str">
        <f t="shared" si="3"/>
        <v/>
      </c>
      <c r="E21" s="42" t="str">
        <f t="shared" si="12"/>
        <v/>
      </c>
      <c r="F21" s="42" t="str">
        <f t="shared" si="4"/>
        <v/>
      </c>
      <c r="G21" s="42" t="str">
        <f t="shared" si="5"/>
        <v/>
      </c>
      <c r="H21" s="42" t="str">
        <f t="shared" si="6"/>
        <v/>
      </c>
      <c r="I21" s="42" t="str">
        <f t="shared" si="7"/>
        <v/>
      </c>
      <c r="J21" s="42" t="str">
        <f t="shared" si="0"/>
        <v/>
      </c>
      <c r="K21" s="42" t="str">
        <f t="shared" si="8"/>
        <v/>
      </c>
      <c r="L21" s="33" t="str">
        <f t="shared" si="9"/>
        <v/>
      </c>
      <c r="M21" s="33" t="str">
        <f t="shared" si="10"/>
        <v/>
      </c>
      <c r="N21" s="21" t="str">
        <f t="shared" si="1"/>
        <v/>
      </c>
      <c r="O21" s="34" t="str">
        <f t="shared" si="11"/>
        <v/>
      </c>
      <c r="P21" s="20"/>
      <c r="Q21" s="19"/>
      <c r="R21" s="22"/>
      <c r="S21" s="23"/>
      <c r="T21" s="19"/>
      <c r="U21" s="19"/>
      <c r="V21" s="19"/>
      <c r="W21" s="19"/>
      <c r="Z21">
        <f t="shared" si="2"/>
        <v>21</v>
      </c>
    </row>
    <row r="22" spans="1:26">
      <c r="C22" s="1"/>
      <c r="D22" s="41" t="str">
        <f t="shared" si="3"/>
        <v/>
      </c>
      <c r="E22" s="42" t="str">
        <f t="shared" si="12"/>
        <v/>
      </c>
      <c r="F22" s="42" t="str">
        <f t="shared" si="4"/>
        <v/>
      </c>
      <c r="G22" s="42" t="str">
        <f t="shared" si="5"/>
        <v/>
      </c>
      <c r="H22" s="42" t="str">
        <f t="shared" si="6"/>
        <v/>
      </c>
      <c r="I22" s="42" t="str">
        <f t="shared" si="7"/>
        <v/>
      </c>
      <c r="J22" s="42" t="str">
        <f t="shared" si="0"/>
        <v/>
      </c>
      <c r="K22" s="42" t="str">
        <f t="shared" si="8"/>
        <v/>
      </c>
      <c r="L22" s="33" t="str">
        <f t="shared" si="9"/>
        <v/>
      </c>
      <c r="M22" s="33" t="str">
        <f t="shared" si="10"/>
        <v/>
      </c>
      <c r="N22" s="21" t="str">
        <f t="shared" si="1"/>
        <v/>
      </c>
      <c r="O22" s="34" t="str">
        <f t="shared" si="11"/>
        <v/>
      </c>
      <c r="P22" s="21"/>
      <c r="Q22" s="19"/>
      <c r="R22" s="22"/>
      <c r="S22" s="23"/>
      <c r="T22" s="19"/>
      <c r="U22" s="19"/>
      <c r="V22" s="19"/>
      <c r="W22" s="19"/>
      <c r="Z22">
        <f t="shared" si="2"/>
        <v>22</v>
      </c>
    </row>
    <row r="23" spans="1:26">
      <c r="C23" s="2"/>
      <c r="D23" s="41" t="str">
        <f t="shared" si="3"/>
        <v/>
      </c>
      <c r="E23" s="42" t="str">
        <f t="shared" si="12"/>
        <v/>
      </c>
      <c r="F23" s="42" t="str">
        <f t="shared" si="4"/>
        <v/>
      </c>
      <c r="G23" s="42" t="str">
        <f t="shared" si="5"/>
        <v/>
      </c>
      <c r="H23" s="42" t="str">
        <f t="shared" si="6"/>
        <v/>
      </c>
      <c r="I23" s="42" t="str">
        <f t="shared" si="7"/>
        <v/>
      </c>
      <c r="J23" s="42" t="str">
        <f t="shared" si="0"/>
        <v/>
      </c>
      <c r="K23" s="42" t="str">
        <f t="shared" si="8"/>
        <v/>
      </c>
      <c r="L23" s="33" t="str">
        <f t="shared" si="9"/>
        <v/>
      </c>
      <c r="M23" s="33" t="str">
        <f t="shared" si="10"/>
        <v/>
      </c>
      <c r="N23" s="21" t="str">
        <f t="shared" si="1"/>
        <v/>
      </c>
      <c r="O23" s="34" t="str">
        <f t="shared" si="11"/>
        <v/>
      </c>
      <c r="P23" s="20"/>
      <c r="Q23" s="19"/>
      <c r="R23" s="22"/>
      <c r="S23" s="23"/>
      <c r="T23" s="19"/>
      <c r="U23" s="19"/>
      <c r="V23" s="19"/>
      <c r="W23" s="19"/>
      <c r="Z23">
        <f t="shared" si="2"/>
        <v>23</v>
      </c>
    </row>
    <row r="24" spans="1:26">
      <c r="C24" s="5"/>
      <c r="D24" s="41" t="str">
        <f t="shared" si="3"/>
        <v/>
      </c>
      <c r="E24" s="42" t="str">
        <f t="shared" si="12"/>
        <v/>
      </c>
      <c r="F24" s="42" t="str">
        <f t="shared" si="4"/>
        <v/>
      </c>
      <c r="G24" s="42" t="str">
        <f t="shared" si="5"/>
        <v/>
      </c>
      <c r="H24" s="42" t="str">
        <f t="shared" si="6"/>
        <v/>
      </c>
      <c r="I24" s="42" t="str">
        <f t="shared" si="7"/>
        <v/>
      </c>
      <c r="J24" s="42" t="str">
        <f t="shared" si="0"/>
        <v/>
      </c>
      <c r="K24" s="42" t="str">
        <f t="shared" si="8"/>
        <v/>
      </c>
      <c r="L24" s="33" t="str">
        <f t="shared" si="9"/>
        <v/>
      </c>
      <c r="M24" s="33" t="str">
        <f t="shared" si="10"/>
        <v/>
      </c>
      <c r="N24" s="21" t="str">
        <f t="shared" si="1"/>
        <v/>
      </c>
      <c r="O24" s="34" t="str">
        <f t="shared" si="11"/>
        <v/>
      </c>
      <c r="P24" s="21"/>
      <c r="Q24" s="19"/>
      <c r="R24" s="22"/>
      <c r="S24" s="23"/>
      <c r="T24" s="19"/>
      <c r="U24" s="19"/>
      <c r="V24" s="19"/>
      <c r="W24" s="19"/>
      <c r="Z24">
        <f t="shared" si="2"/>
        <v>24</v>
      </c>
    </row>
    <row r="25" spans="1:26">
      <c r="A25" s="1"/>
      <c r="C25" s="2"/>
      <c r="D25" s="41" t="str">
        <f t="shared" si="3"/>
        <v/>
      </c>
      <c r="E25" s="42" t="str">
        <f t="shared" si="12"/>
        <v/>
      </c>
      <c r="F25" s="42" t="str">
        <f t="shared" si="4"/>
        <v/>
      </c>
      <c r="G25" s="42" t="str">
        <f t="shared" si="5"/>
        <v/>
      </c>
      <c r="H25" s="42" t="str">
        <f t="shared" si="6"/>
        <v/>
      </c>
      <c r="I25" s="42" t="str">
        <f t="shared" si="7"/>
        <v/>
      </c>
      <c r="J25" s="42" t="str">
        <f t="shared" si="0"/>
        <v/>
      </c>
      <c r="K25" s="42" t="str">
        <f t="shared" si="8"/>
        <v/>
      </c>
      <c r="L25" s="33" t="str">
        <f t="shared" si="9"/>
        <v/>
      </c>
      <c r="M25" s="33" t="str">
        <f t="shared" si="10"/>
        <v/>
      </c>
      <c r="N25" s="21" t="str">
        <f t="shared" si="1"/>
        <v/>
      </c>
      <c r="O25" s="34" t="str">
        <f t="shared" si="11"/>
        <v/>
      </c>
      <c r="P25" s="20"/>
      <c r="Q25" s="19"/>
      <c r="R25" s="22"/>
      <c r="S25" s="23"/>
      <c r="T25" s="19"/>
      <c r="U25" s="19"/>
      <c r="V25" s="19"/>
      <c r="W25" s="19"/>
      <c r="Z25">
        <f t="shared" si="2"/>
        <v>25</v>
      </c>
    </row>
    <row r="26" spans="1:26">
      <c r="A26" s="16"/>
      <c r="C26" s="2"/>
      <c r="D26" s="41" t="str">
        <f t="shared" si="3"/>
        <v/>
      </c>
      <c r="E26" s="42" t="str">
        <f t="shared" si="12"/>
        <v/>
      </c>
      <c r="F26" s="42" t="str">
        <f t="shared" si="4"/>
        <v/>
      </c>
      <c r="G26" s="42" t="str">
        <f t="shared" si="5"/>
        <v/>
      </c>
      <c r="H26" s="42" t="str">
        <f t="shared" si="6"/>
        <v/>
      </c>
      <c r="I26" s="42" t="str">
        <f t="shared" si="7"/>
        <v/>
      </c>
      <c r="J26" s="42" t="str">
        <f t="shared" si="0"/>
        <v/>
      </c>
      <c r="K26" s="42" t="str">
        <f t="shared" si="8"/>
        <v/>
      </c>
      <c r="L26" s="33" t="str">
        <f t="shared" si="9"/>
        <v/>
      </c>
      <c r="M26" s="33" t="str">
        <f t="shared" si="10"/>
        <v/>
      </c>
      <c r="N26" s="21" t="str">
        <f t="shared" si="1"/>
        <v/>
      </c>
      <c r="O26" s="34" t="str">
        <f t="shared" si="11"/>
        <v/>
      </c>
      <c r="P26" s="21"/>
      <c r="Q26" s="19"/>
      <c r="R26" s="22"/>
      <c r="S26" s="23"/>
      <c r="T26" s="14"/>
      <c r="U26" s="14"/>
      <c r="V26" s="19"/>
      <c r="W26" s="19"/>
      <c r="Z26">
        <f t="shared" si="2"/>
        <v>26</v>
      </c>
    </row>
    <row r="27" spans="1:26">
      <c r="A27" s="16"/>
      <c r="B27" s="32"/>
      <c r="C27" s="2"/>
      <c r="D27" s="41" t="str">
        <f t="shared" si="3"/>
        <v/>
      </c>
      <c r="E27" s="42" t="str">
        <f t="shared" si="12"/>
        <v/>
      </c>
      <c r="F27" s="42" t="str">
        <f t="shared" si="4"/>
        <v/>
      </c>
      <c r="G27" s="42" t="str">
        <f t="shared" si="5"/>
        <v/>
      </c>
      <c r="H27" s="42" t="str">
        <f t="shared" si="6"/>
        <v/>
      </c>
      <c r="I27" s="42" t="str">
        <f t="shared" si="7"/>
        <v/>
      </c>
      <c r="J27" s="42" t="str">
        <f t="shared" si="0"/>
        <v/>
      </c>
      <c r="K27" s="42" t="str">
        <f t="shared" si="8"/>
        <v/>
      </c>
      <c r="L27" s="33" t="str">
        <f t="shared" si="9"/>
        <v/>
      </c>
      <c r="M27" s="33" t="str">
        <f t="shared" si="10"/>
        <v/>
      </c>
      <c r="N27" s="21" t="str">
        <f t="shared" si="1"/>
        <v/>
      </c>
      <c r="O27" s="34" t="str">
        <f t="shared" si="11"/>
        <v/>
      </c>
      <c r="Q27" s="19"/>
      <c r="R27" s="19"/>
      <c r="S27" s="19"/>
      <c r="T27" s="19"/>
      <c r="U27" s="19"/>
      <c r="V27" s="19"/>
      <c r="W27" s="19"/>
      <c r="Z27">
        <f t="shared" si="2"/>
        <v>27</v>
      </c>
    </row>
    <row r="28" spans="1:26">
      <c r="C28" s="2"/>
      <c r="D28" s="41" t="str">
        <f t="shared" si="3"/>
        <v/>
      </c>
      <c r="E28" s="42" t="str">
        <f t="shared" si="12"/>
        <v/>
      </c>
      <c r="F28" s="42" t="str">
        <f t="shared" si="4"/>
        <v/>
      </c>
      <c r="G28" s="42" t="str">
        <f t="shared" si="5"/>
        <v/>
      </c>
      <c r="H28" s="42" t="str">
        <f t="shared" si="6"/>
        <v/>
      </c>
      <c r="I28" s="42" t="str">
        <f t="shared" si="7"/>
        <v/>
      </c>
      <c r="J28" s="42" t="str">
        <f t="shared" si="0"/>
        <v/>
      </c>
      <c r="K28" s="42" t="str">
        <f t="shared" si="8"/>
        <v/>
      </c>
      <c r="L28" s="33" t="str">
        <f t="shared" si="9"/>
        <v/>
      </c>
      <c r="M28" s="33" t="str">
        <f t="shared" si="10"/>
        <v/>
      </c>
      <c r="N28" s="21" t="str">
        <f t="shared" si="1"/>
        <v/>
      </c>
      <c r="O28" s="34" t="str">
        <f t="shared" si="11"/>
        <v/>
      </c>
      <c r="Q28" s="19"/>
      <c r="R28" s="19"/>
      <c r="S28" s="19"/>
      <c r="T28" s="19"/>
      <c r="U28" s="19"/>
      <c r="V28" s="19"/>
      <c r="W28" s="19"/>
      <c r="Z28">
        <f t="shared" si="2"/>
        <v>28</v>
      </c>
    </row>
    <row r="29" spans="1:26">
      <c r="A29" s="2"/>
      <c r="D29" s="41" t="str">
        <f t="shared" si="3"/>
        <v/>
      </c>
      <c r="E29" s="42" t="str">
        <f t="shared" ref="E29:E92" si="13">IF(D29="","",E28)</f>
        <v/>
      </c>
      <c r="F29" s="42" t="str">
        <f t="shared" ref="F29:F92" si="14">IF(D28&lt;12*rdura,-rdamt+rdamt*(1+raterd/4)^(4*D29/12),"")</f>
        <v/>
      </c>
      <c r="G29" s="42" t="str">
        <f t="shared" si="5"/>
        <v/>
      </c>
      <c r="H29" s="42" t="str">
        <f t="shared" si="6"/>
        <v/>
      </c>
      <c r="I29" s="42" t="str">
        <f t="shared" si="7"/>
        <v/>
      </c>
      <c r="J29" s="42" t="str">
        <f t="shared" si="0"/>
        <v/>
      </c>
      <c r="K29" s="42" t="str">
        <f t="shared" si="8"/>
        <v/>
      </c>
      <c r="L29" s="33" t="str">
        <f t="shared" ref="L29:L92" si="15">IF(D28&lt;12*rdura,-rdamt+rdamt*(1+raterd/4)^(4*(rdura*12-D28)/12),"")</f>
        <v/>
      </c>
      <c r="M29" s="33" t="str">
        <f t="shared" ref="M29:M92" si="16">IF(D28&lt;12*rdura,rdamt*(1+raterd/4)^(4*(rdura*12-D28)/12),"")</f>
        <v/>
      </c>
      <c r="N29" s="21" t="str">
        <f t="shared" si="1"/>
        <v/>
      </c>
      <c r="O29" s="34" t="str">
        <f t="shared" si="11"/>
        <v/>
      </c>
      <c r="Q29" s="19"/>
      <c r="R29" s="19"/>
      <c r="S29" s="19"/>
      <c r="T29" s="19"/>
      <c r="U29" s="19"/>
      <c r="V29" s="19"/>
      <c r="W29" s="19"/>
      <c r="Z29">
        <f t="shared" si="2"/>
        <v>29</v>
      </c>
    </row>
    <row r="30" spans="1:26">
      <c r="A30" s="17"/>
      <c r="D30" s="41" t="str">
        <f t="shared" si="3"/>
        <v/>
      </c>
      <c r="E30" s="42" t="str">
        <f t="shared" si="13"/>
        <v/>
      </c>
      <c r="F30" s="42" t="str">
        <f t="shared" si="14"/>
        <v/>
      </c>
      <c r="G30" s="42" t="str">
        <f t="shared" si="5"/>
        <v/>
      </c>
      <c r="H30" s="42" t="str">
        <f t="shared" si="6"/>
        <v/>
      </c>
      <c r="I30" s="42" t="str">
        <f t="shared" si="7"/>
        <v/>
      </c>
      <c r="J30" s="42" t="str">
        <f t="shared" si="0"/>
        <v/>
      </c>
      <c r="K30" s="42" t="str">
        <f t="shared" si="8"/>
        <v/>
      </c>
      <c r="L30" s="33" t="str">
        <f t="shared" si="15"/>
        <v/>
      </c>
      <c r="M30" s="33" t="str">
        <f t="shared" si="16"/>
        <v/>
      </c>
      <c r="N30" s="21" t="str">
        <f t="shared" si="1"/>
        <v/>
      </c>
      <c r="O30" s="34" t="str">
        <f t="shared" si="11"/>
        <v/>
      </c>
      <c r="Q30" s="19"/>
      <c r="R30" s="19"/>
      <c r="S30" s="19"/>
      <c r="T30" s="19"/>
      <c r="U30" s="19"/>
      <c r="V30" s="19"/>
      <c r="W30" s="19"/>
      <c r="Z30">
        <f t="shared" si="2"/>
        <v>30</v>
      </c>
    </row>
    <row r="31" spans="1:26">
      <c r="D31" s="41" t="str">
        <f t="shared" si="3"/>
        <v/>
      </c>
      <c r="E31" s="42" t="str">
        <f t="shared" si="13"/>
        <v/>
      </c>
      <c r="F31" s="42" t="str">
        <f t="shared" si="14"/>
        <v/>
      </c>
      <c r="G31" s="42" t="str">
        <f t="shared" si="5"/>
        <v/>
      </c>
      <c r="H31" s="42" t="str">
        <f t="shared" si="6"/>
        <v/>
      </c>
      <c r="I31" s="42" t="str">
        <f t="shared" si="7"/>
        <v/>
      </c>
      <c r="J31" s="42" t="str">
        <f t="shared" si="0"/>
        <v/>
      </c>
      <c r="K31" s="42" t="str">
        <f t="shared" si="8"/>
        <v/>
      </c>
      <c r="L31" s="33" t="str">
        <f t="shared" si="15"/>
        <v/>
      </c>
      <c r="M31" s="33" t="str">
        <f t="shared" si="16"/>
        <v/>
      </c>
      <c r="N31" s="21" t="str">
        <f t="shared" si="1"/>
        <v/>
      </c>
      <c r="O31" s="34" t="str">
        <f t="shared" si="11"/>
        <v/>
      </c>
      <c r="Q31" s="19"/>
      <c r="R31" s="19"/>
      <c r="S31" s="19"/>
      <c r="T31" s="19"/>
      <c r="U31" s="19"/>
      <c r="V31" s="19"/>
      <c r="W31" s="19"/>
    </row>
    <row r="32" spans="1:26">
      <c r="C32" s="12"/>
      <c r="D32" s="41" t="str">
        <f t="shared" si="3"/>
        <v/>
      </c>
      <c r="E32" s="42" t="str">
        <f t="shared" si="13"/>
        <v/>
      </c>
      <c r="F32" s="42" t="str">
        <f t="shared" si="14"/>
        <v/>
      </c>
      <c r="G32" s="42" t="str">
        <f t="shared" si="5"/>
        <v/>
      </c>
      <c r="H32" s="42" t="str">
        <f t="shared" si="6"/>
        <v/>
      </c>
      <c r="I32" s="42" t="str">
        <f t="shared" si="7"/>
        <v/>
      </c>
      <c r="J32" s="42" t="str">
        <f t="shared" si="0"/>
        <v/>
      </c>
      <c r="K32" s="42" t="str">
        <f t="shared" si="8"/>
        <v/>
      </c>
      <c r="L32" s="33" t="str">
        <f t="shared" si="15"/>
        <v/>
      </c>
      <c r="M32" s="33" t="str">
        <f t="shared" si="16"/>
        <v/>
      </c>
      <c r="N32" s="21" t="str">
        <f t="shared" si="1"/>
        <v/>
      </c>
      <c r="O32" s="34" t="str">
        <f t="shared" si="11"/>
        <v/>
      </c>
      <c r="Q32" s="19"/>
      <c r="R32" s="19"/>
      <c r="S32" s="19"/>
      <c r="T32" s="19"/>
      <c r="U32" s="19"/>
      <c r="V32" s="19"/>
      <c r="W32" s="19"/>
    </row>
    <row r="33" spans="4:23">
      <c r="D33" s="41" t="str">
        <f t="shared" si="3"/>
        <v/>
      </c>
      <c r="E33" s="42" t="str">
        <f t="shared" si="13"/>
        <v/>
      </c>
      <c r="F33" s="42" t="str">
        <f t="shared" si="14"/>
        <v/>
      </c>
      <c r="G33" s="42" t="str">
        <f t="shared" si="5"/>
        <v/>
      </c>
      <c r="H33" s="42" t="str">
        <f t="shared" si="6"/>
        <v/>
      </c>
      <c r="I33" s="42" t="str">
        <f t="shared" si="7"/>
        <v/>
      </c>
      <c r="J33" s="42" t="str">
        <f t="shared" si="0"/>
        <v/>
      </c>
      <c r="K33" s="42" t="str">
        <f t="shared" si="8"/>
        <v/>
      </c>
      <c r="L33" s="33" t="str">
        <f t="shared" si="15"/>
        <v/>
      </c>
      <c r="M33" s="33" t="str">
        <f t="shared" si="16"/>
        <v/>
      </c>
      <c r="N33" s="21" t="str">
        <f t="shared" si="1"/>
        <v/>
      </c>
      <c r="O33" s="34" t="str">
        <f t="shared" si="11"/>
        <v/>
      </c>
      <c r="Q33" s="19"/>
      <c r="R33" s="19"/>
      <c r="S33" s="19"/>
      <c r="T33" s="19"/>
      <c r="U33" s="19"/>
      <c r="V33" s="19"/>
      <c r="W33" s="19"/>
    </row>
    <row r="34" spans="4:23">
      <c r="D34" s="41" t="str">
        <f t="shared" si="3"/>
        <v/>
      </c>
      <c r="E34" s="42" t="str">
        <f t="shared" si="13"/>
        <v/>
      </c>
      <c r="F34" s="42" t="str">
        <f t="shared" si="14"/>
        <v/>
      </c>
      <c r="G34" s="42" t="str">
        <f t="shared" si="5"/>
        <v/>
      </c>
      <c r="H34" s="42" t="str">
        <f t="shared" si="6"/>
        <v/>
      </c>
      <c r="I34" s="42" t="str">
        <f t="shared" si="7"/>
        <v/>
      </c>
      <c r="J34" s="42" t="str">
        <f t="shared" si="0"/>
        <v/>
      </c>
      <c r="K34" s="42" t="str">
        <f t="shared" si="8"/>
        <v/>
      </c>
      <c r="L34" s="33" t="str">
        <f t="shared" si="15"/>
        <v/>
      </c>
      <c r="M34" s="33" t="str">
        <f t="shared" si="16"/>
        <v/>
      </c>
      <c r="N34" s="21" t="str">
        <f t="shared" si="1"/>
        <v/>
      </c>
      <c r="O34" s="34" t="str">
        <f t="shared" si="11"/>
        <v/>
      </c>
      <c r="Q34" s="19"/>
      <c r="R34" s="19"/>
      <c r="S34" s="19"/>
      <c r="T34" s="19"/>
      <c r="U34" s="19"/>
      <c r="V34" s="19"/>
      <c r="W34" s="19"/>
    </row>
    <row r="35" spans="4:23">
      <c r="D35" s="41" t="str">
        <f t="shared" si="3"/>
        <v/>
      </c>
      <c r="E35" s="42" t="str">
        <f t="shared" si="13"/>
        <v/>
      </c>
      <c r="F35" s="42" t="str">
        <f t="shared" si="14"/>
        <v/>
      </c>
      <c r="G35" s="42" t="str">
        <f t="shared" si="5"/>
        <v/>
      </c>
      <c r="H35" s="42" t="str">
        <f t="shared" si="6"/>
        <v/>
      </c>
      <c r="I35" s="42" t="str">
        <f t="shared" si="7"/>
        <v/>
      </c>
      <c r="J35" s="42" t="str">
        <f t="shared" si="0"/>
        <v/>
      </c>
      <c r="K35" s="42" t="str">
        <f t="shared" si="8"/>
        <v/>
      </c>
      <c r="L35" s="33" t="str">
        <f t="shared" si="15"/>
        <v/>
      </c>
      <c r="M35" s="33" t="str">
        <f t="shared" si="16"/>
        <v/>
      </c>
      <c r="N35" s="21" t="str">
        <f t="shared" si="1"/>
        <v/>
      </c>
      <c r="O35" s="34" t="str">
        <f t="shared" si="11"/>
        <v/>
      </c>
      <c r="Q35" s="19"/>
      <c r="R35" s="19"/>
      <c r="S35" s="19"/>
      <c r="T35" s="19"/>
      <c r="U35" s="19"/>
      <c r="V35" s="19"/>
      <c r="W35" s="19"/>
    </row>
    <row r="36" spans="4:23">
      <c r="D36" s="41" t="str">
        <f t="shared" si="3"/>
        <v/>
      </c>
      <c r="E36" s="42" t="str">
        <f t="shared" si="13"/>
        <v/>
      </c>
      <c r="F36" s="42" t="str">
        <f t="shared" si="14"/>
        <v/>
      </c>
      <c r="G36" s="42" t="str">
        <f t="shared" si="5"/>
        <v/>
      </c>
      <c r="H36" s="42" t="str">
        <f t="shared" si="6"/>
        <v/>
      </c>
      <c r="I36" s="42" t="str">
        <f t="shared" si="7"/>
        <v/>
      </c>
      <c r="J36" s="42" t="str">
        <f t="shared" ref="J36:J67" si="17">IF(D36="","",F36*(1-IF(taxrd=10%,10.3%,IF(taxrd=20%,20.6%,IF(taxrd=30%,30.9%)))))</f>
        <v/>
      </c>
      <c r="K36" s="42" t="str">
        <f t="shared" si="8"/>
        <v/>
      </c>
      <c r="L36" s="33" t="str">
        <f t="shared" si="15"/>
        <v/>
      </c>
      <c r="M36" s="33" t="str">
        <f t="shared" si="16"/>
        <v/>
      </c>
      <c r="N36" s="21" t="str">
        <f t="shared" ref="N36:N67" si="18">IF(D36="","",L36*(1-IF(taxrd=10%,10.3%,IF(taxrd=20%,20.6%,IF(taxrd=30%,30.9%)))))</f>
        <v/>
      </c>
      <c r="O36" s="34" t="str">
        <f t="shared" si="11"/>
        <v/>
      </c>
      <c r="Q36" s="19"/>
      <c r="R36" s="19"/>
      <c r="S36" s="19"/>
      <c r="T36" s="19"/>
      <c r="U36" s="19"/>
      <c r="V36" s="19"/>
      <c r="W36" s="19"/>
    </row>
    <row r="37" spans="4:23">
      <c r="D37" s="41" t="str">
        <f t="shared" ref="D37:D68" si="19">IF(D36&lt;12*rdura,D36+1,"")</f>
        <v/>
      </c>
      <c r="E37" s="42" t="str">
        <f t="shared" si="13"/>
        <v/>
      </c>
      <c r="F37" s="42" t="str">
        <f t="shared" si="14"/>
        <v/>
      </c>
      <c r="G37" s="42" t="str">
        <f t="shared" si="5"/>
        <v/>
      </c>
      <c r="H37" s="42" t="str">
        <f t="shared" ref="H37:H68" si="20">IF(D36&lt;12*rdura,-rdamt+rdamt*(1+raterd*(1-IF(taxrd=10%,10.3%,IF(taxrd=20%,20.6%,IF(taxrd=30%,30.9%))))/4)^(4*D37/12),"")</f>
        <v/>
      </c>
      <c r="I37" s="42" t="str">
        <f t="shared" si="7"/>
        <v/>
      </c>
      <c r="J37" s="42" t="str">
        <f t="shared" si="17"/>
        <v/>
      </c>
      <c r="K37" s="42" t="str">
        <f t="shared" si="8"/>
        <v/>
      </c>
      <c r="L37" s="33" t="str">
        <f t="shared" si="15"/>
        <v/>
      </c>
      <c r="M37" s="33" t="str">
        <f t="shared" si="16"/>
        <v/>
      </c>
      <c r="N37" s="21" t="str">
        <f t="shared" si="18"/>
        <v/>
      </c>
      <c r="O37" s="34" t="str">
        <f t="shared" si="11"/>
        <v/>
      </c>
      <c r="Q37" s="19"/>
      <c r="R37" s="19"/>
      <c r="S37" s="19"/>
      <c r="T37" s="19"/>
      <c r="U37" s="19"/>
      <c r="V37" s="19"/>
      <c r="W37" s="19"/>
    </row>
    <row r="38" spans="4:23">
      <c r="D38" s="41" t="str">
        <f t="shared" si="19"/>
        <v/>
      </c>
      <c r="E38" s="42" t="str">
        <f t="shared" si="13"/>
        <v/>
      </c>
      <c r="F38" s="42" t="str">
        <f t="shared" si="14"/>
        <v/>
      </c>
      <c r="G38" s="42" t="str">
        <f t="shared" si="5"/>
        <v/>
      </c>
      <c r="H38" s="42" t="str">
        <f t="shared" si="20"/>
        <v/>
      </c>
      <c r="I38" s="42" t="str">
        <f t="shared" si="7"/>
        <v/>
      </c>
      <c r="J38" s="42" t="str">
        <f t="shared" si="17"/>
        <v/>
      </c>
      <c r="K38" s="42" t="str">
        <f t="shared" si="8"/>
        <v/>
      </c>
      <c r="L38" s="33" t="str">
        <f t="shared" si="15"/>
        <v/>
      </c>
      <c r="M38" s="33" t="str">
        <f t="shared" si="16"/>
        <v/>
      </c>
      <c r="N38" s="21" t="str">
        <f t="shared" si="18"/>
        <v/>
      </c>
      <c r="O38" s="34" t="str">
        <f t="shared" si="11"/>
        <v/>
      </c>
      <c r="Q38" s="19"/>
      <c r="R38" s="19"/>
      <c r="S38" s="19"/>
      <c r="T38" s="19"/>
      <c r="U38" s="19"/>
      <c r="V38" s="19"/>
      <c r="W38" s="19"/>
    </row>
    <row r="39" spans="4:23">
      <c r="D39" s="41" t="str">
        <f t="shared" si="19"/>
        <v/>
      </c>
      <c r="E39" s="42" t="str">
        <f t="shared" si="13"/>
        <v/>
      </c>
      <c r="F39" s="42" t="str">
        <f t="shared" si="14"/>
        <v/>
      </c>
      <c r="G39" s="42" t="str">
        <f t="shared" si="5"/>
        <v/>
      </c>
      <c r="H39" s="42" t="str">
        <f t="shared" si="20"/>
        <v/>
      </c>
      <c r="I39" s="42" t="str">
        <f t="shared" si="7"/>
        <v/>
      </c>
      <c r="J39" s="42" t="str">
        <f t="shared" si="17"/>
        <v/>
      </c>
      <c r="K39" s="42" t="str">
        <f t="shared" si="8"/>
        <v/>
      </c>
      <c r="L39" s="33" t="str">
        <f t="shared" si="15"/>
        <v/>
      </c>
      <c r="M39" s="33" t="str">
        <f t="shared" si="16"/>
        <v/>
      </c>
      <c r="N39" s="21" t="str">
        <f t="shared" si="18"/>
        <v/>
      </c>
      <c r="O39" s="34" t="str">
        <f t="shared" si="11"/>
        <v/>
      </c>
      <c r="Q39" s="19"/>
      <c r="R39" s="19"/>
      <c r="S39" s="19"/>
      <c r="T39" s="19"/>
      <c r="U39" s="19"/>
      <c r="V39" s="19"/>
      <c r="W39" s="19"/>
    </row>
    <row r="40" spans="4:23">
      <c r="D40" s="41" t="str">
        <f t="shared" si="19"/>
        <v/>
      </c>
      <c r="E40" s="42" t="str">
        <f t="shared" si="13"/>
        <v/>
      </c>
      <c r="F40" s="42" t="str">
        <f t="shared" si="14"/>
        <v/>
      </c>
      <c r="G40" s="42" t="str">
        <f t="shared" si="5"/>
        <v/>
      </c>
      <c r="H40" s="42" t="str">
        <f t="shared" si="20"/>
        <v/>
      </c>
      <c r="I40" s="42" t="str">
        <f t="shared" si="7"/>
        <v/>
      </c>
      <c r="J40" s="42" t="str">
        <f t="shared" si="17"/>
        <v/>
      </c>
      <c r="K40" s="42" t="str">
        <f t="shared" si="8"/>
        <v/>
      </c>
      <c r="L40" s="33" t="str">
        <f t="shared" si="15"/>
        <v/>
      </c>
      <c r="M40" s="33" t="str">
        <f t="shared" si="16"/>
        <v/>
      </c>
      <c r="N40" s="21" t="str">
        <f t="shared" si="18"/>
        <v/>
      </c>
      <c r="O40" s="34" t="str">
        <f t="shared" si="11"/>
        <v/>
      </c>
      <c r="Q40" s="19"/>
      <c r="R40" s="19"/>
      <c r="S40" s="19"/>
      <c r="T40" s="19"/>
      <c r="U40" s="19"/>
      <c r="V40" s="19"/>
      <c r="W40" s="19"/>
    </row>
    <row r="41" spans="4:23">
      <c r="D41" s="41" t="str">
        <f t="shared" si="19"/>
        <v/>
      </c>
      <c r="E41" s="42" t="str">
        <f t="shared" si="13"/>
        <v/>
      </c>
      <c r="F41" s="42" t="str">
        <f t="shared" si="14"/>
        <v/>
      </c>
      <c r="G41" s="42" t="str">
        <f t="shared" si="5"/>
        <v/>
      </c>
      <c r="H41" s="42" t="str">
        <f t="shared" si="20"/>
        <v/>
      </c>
      <c r="I41" s="42" t="str">
        <f t="shared" si="7"/>
        <v/>
      </c>
      <c r="J41" s="42" t="str">
        <f t="shared" si="17"/>
        <v/>
      </c>
      <c r="K41" s="42" t="str">
        <f t="shared" si="8"/>
        <v/>
      </c>
      <c r="L41" s="33" t="str">
        <f t="shared" si="15"/>
        <v/>
      </c>
      <c r="M41" s="33" t="str">
        <f t="shared" si="16"/>
        <v/>
      </c>
      <c r="N41" s="21" t="str">
        <f t="shared" si="18"/>
        <v/>
      </c>
      <c r="O41" s="34" t="str">
        <f t="shared" si="11"/>
        <v/>
      </c>
      <c r="Q41" s="19"/>
      <c r="R41" s="19"/>
      <c r="S41" s="19"/>
      <c r="T41" s="19"/>
      <c r="U41" s="19"/>
      <c r="V41" s="19"/>
      <c r="W41" s="19"/>
    </row>
    <row r="42" spans="4:23">
      <c r="D42" s="41" t="str">
        <f t="shared" si="19"/>
        <v/>
      </c>
      <c r="E42" s="42" t="str">
        <f t="shared" si="13"/>
        <v/>
      </c>
      <c r="F42" s="42" t="str">
        <f t="shared" si="14"/>
        <v/>
      </c>
      <c r="G42" s="42" t="str">
        <f t="shared" si="5"/>
        <v/>
      </c>
      <c r="H42" s="42" t="str">
        <f t="shared" si="20"/>
        <v/>
      </c>
      <c r="I42" s="42" t="str">
        <f t="shared" si="7"/>
        <v/>
      </c>
      <c r="J42" s="42" t="str">
        <f t="shared" si="17"/>
        <v/>
      </c>
      <c r="K42" s="42" t="str">
        <f t="shared" si="8"/>
        <v/>
      </c>
      <c r="L42" s="33" t="str">
        <f t="shared" si="15"/>
        <v/>
      </c>
      <c r="M42" s="33" t="str">
        <f t="shared" si="16"/>
        <v/>
      </c>
      <c r="N42" s="21" t="str">
        <f t="shared" si="18"/>
        <v/>
      </c>
      <c r="O42" s="34" t="str">
        <f t="shared" si="11"/>
        <v/>
      </c>
      <c r="Q42" s="19"/>
      <c r="R42" s="19"/>
      <c r="S42" s="19"/>
      <c r="T42" s="19"/>
      <c r="U42" s="19"/>
      <c r="V42" s="19"/>
      <c r="W42" s="19"/>
    </row>
    <row r="43" spans="4:23">
      <c r="D43" s="41" t="str">
        <f t="shared" si="19"/>
        <v/>
      </c>
      <c r="E43" s="42" t="str">
        <f t="shared" si="13"/>
        <v/>
      </c>
      <c r="F43" s="42" t="str">
        <f t="shared" si="14"/>
        <v/>
      </c>
      <c r="G43" s="42" t="str">
        <f t="shared" si="5"/>
        <v/>
      </c>
      <c r="H43" s="42" t="str">
        <f t="shared" si="20"/>
        <v/>
      </c>
      <c r="I43" s="42" t="str">
        <f t="shared" si="7"/>
        <v/>
      </c>
      <c r="J43" s="42" t="str">
        <f t="shared" si="17"/>
        <v/>
      </c>
      <c r="K43" s="42" t="str">
        <f t="shared" si="8"/>
        <v/>
      </c>
      <c r="L43" s="33" t="str">
        <f t="shared" si="15"/>
        <v/>
      </c>
      <c r="M43" s="33" t="str">
        <f t="shared" si="16"/>
        <v/>
      </c>
      <c r="N43" s="21" t="str">
        <f t="shared" si="18"/>
        <v/>
      </c>
      <c r="O43" s="34" t="str">
        <f t="shared" si="11"/>
        <v/>
      </c>
      <c r="Q43" s="19"/>
      <c r="R43" s="19"/>
      <c r="S43" s="19"/>
      <c r="T43" s="19"/>
      <c r="U43" s="19"/>
      <c r="V43" s="19"/>
      <c r="W43" s="19"/>
    </row>
    <row r="44" spans="4:23">
      <c r="D44" s="41" t="str">
        <f t="shared" si="19"/>
        <v/>
      </c>
      <c r="E44" s="42" t="str">
        <f t="shared" si="13"/>
        <v/>
      </c>
      <c r="F44" s="42" t="str">
        <f t="shared" si="14"/>
        <v/>
      </c>
      <c r="G44" s="42" t="str">
        <f t="shared" si="5"/>
        <v/>
      </c>
      <c r="H44" s="42" t="str">
        <f t="shared" si="20"/>
        <v/>
      </c>
      <c r="I44" s="42" t="str">
        <f t="shared" si="7"/>
        <v/>
      </c>
      <c r="J44" s="42" t="str">
        <f t="shared" si="17"/>
        <v/>
      </c>
      <c r="K44" s="42" t="str">
        <f t="shared" si="8"/>
        <v/>
      </c>
      <c r="L44" s="33" t="str">
        <f t="shared" si="15"/>
        <v/>
      </c>
      <c r="M44" s="33" t="str">
        <f t="shared" si="16"/>
        <v/>
      </c>
      <c r="N44" s="21" t="str">
        <f t="shared" si="18"/>
        <v/>
      </c>
      <c r="O44" s="34" t="str">
        <f t="shared" si="11"/>
        <v/>
      </c>
      <c r="Q44" s="19"/>
      <c r="R44" s="19"/>
      <c r="S44" s="19"/>
      <c r="T44" s="19"/>
      <c r="U44" s="19"/>
      <c r="V44" s="19"/>
      <c r="W44" s="19"/>
    </row>
    <row r="45" spans="4:23">
      <c r="D45" s="41" t="str">
        <f t="shared" si="19"/>
        <v/>
      </c>
      <c r="E45" s="42" t="str">
        <f t="shared" si="13"/>
        <v/>
      </c>
      <c r="F45" s="42" t="str">
        <f t="shared" si="14"/>
        <v/>
      </c>
      <c r="G45" s="42" t="str">
        <f t="shared" si="5"/>
        <v/>
      </c>
      <c r="H45" s="42" t="str">
        <f t="shared" si="20"/>
        <v/>
      </c>
      <c r="I45" s="42" t="str">
        <f t="shared" si="7"/>
        <v/>
      </c>
      <c r="J45" s="42" t="str">
        <f t="shared" si="17"/>
        <v/>
      </c>
      <c r="K45" s="42" t="str">
        <f t="shared" si="8"/>
        <v/>
      </c>
      <c r="L45" s="33" t="str">
        <f t="shared" si="15"/>
        <v/>
      </c>
      <c r="M45" s="33" t="str">
        <f t="shared" si="16"/>
        <v/>
      </c>
      <c r="N45" s="21" t="str">
        <f t="shared" si="18"/>
        <v/>
      </c>
      <c r="O45" s="34" t="str">
        <f t="shared" si="11"/>
        <v/>
      </c>
      <c r="Q45" s="19"/>
      <c r="R45" s="19"/>
      <c r="S45" s="19"/>
      <c r="T45" s="19"/>
      <c r="U45" s="19"/>
      <c r="V45" s="19"/>
      <c r="W45" s="19"/>
    </row>
    <row r="46" spans="4:23">
      <c r="D46" s="41" t="str">
        <f t="shared" si="19"/>
        <v/>
      </c>
      <c r="E46" s="42" t="str">
        <f t="shared" si="13"/>
        <v/>
      </c>
      <c r="F46" s="42" t="str">
        <f t="shared" si="14"/>
        <v/>
      </c>
      <c r="G46" s="42" t="str">
        <f t="shared" si="5"/>
        <v/>
      </c>
      <c r="H46" s="42" t="str">
        <f t="shared" si="20"/>
        <v/>
      </c>
      <c r="I46" s="42" t="str">
        <f t="shared" si="7"/>
        <v/>
      </c>
      <c r="J46" s="42" t="str">
        <f t="shared" si="17"/>
        <v/>
      </c>
      <c r="K46" s="42" t="str">
        <f t="shared" si="8"/>
        <v/>
      </c>
      <c r="L46" s="33" t="str">
        <f t="shared" si="15"/>
        <v/>
      </c>
      <c r="M46" s="33" t="str">
        <f t="shared" si="16"/>
        <v/>
      </c>
      <c r="N46" s="21" t="str">
        <f t="shared" si="18"/>
        <v/>
      </c>
      <c r="O46" s="34" t="str">
        <f t="shared" si="11"/>
        <v/>
      </c>
      <c r="Q46" s="19"/>
      <c r="R46" s="19"/>
      <c r="S46" s="19"/>
      <c r="T46" s="19"/>
      <c r="U46" s="19"/>
      <c r="V46" s="19"/>
      <c r="W46" s="19"/>
    </row>
    <row r="47" spans="4:23">
      <c r="D47" s="41" t="str">
        <f t="shared" si="19"/>
        <v/>
      </c>
      <c r="E47" s="42" t="str">
        <f t="shared" si="13"/>
        <v/>
      </c>
      <c r="F47" s="42" t="str">
        <f t="shared" si="14"/>
        <v/>
      </c>
      <c r="G47" s="42" t="str">
        <f t="shared" si="5"/>
        <v/>
      </c>
      <c r="H47" s="42" t="str">
        <f t="shared" si="20"/>
        <v/>
      </c>
      <c r="I47" s="42" t="str">
        <f t="shared" si="7"/>
        <v/>
      </c>
      <c r="J47" s="42" t="str">
        <f t="shared" si="17"/>
        <v/>
      </c>
      <c r="K47" s="42" t="str">
        <f t="shared" si="8"/>
        <v/>
      </c>
      <c r="L47" s="33" t="str">
        <f t="shared" si="15"/>
        <v/>
      </c>
      <c r="M47" s="33" t="str">
        <f t="shared" si="16"/>
        <v/>
      </c>
      <c r="N47" s="21" t="str">
        <f t="shared" si="18"/>
        <v/>
      </c>
      <c r="O47" s="34" t="str">
        <f t="shared" si="11"/>
        <v/>
      </c>
      <c r="Q47" s="19"/>
      <c r="R47" s="19"/>
      <c r="S47" s="19"/>
      <c r="T47" s="19"/>
      <c r="U47" s="19"/>
      <c r="V47" s="19"/>
      <c r="W47" s="19"/>
    </row>
    <row r="48" spans="4:23">
      <c r="D48" s="41" t="str">
        <f t="shared" si="19"/>
        <v/>
      </c>
      <c r="E48" s="42" t="str">
        <f t="shared" si="13"/>
        <v/>
      </c>
      <c r="F48" s="42" t="str">
        <f t="shared" si="14"/>
        <v/>
      </c>
      <c r="G48" s="42" t="str">
        <f t="shared" si="5"/>
        <v/>
      </c>
      <c r="H48" s="42" t="str">
        <f t="shared" si="20"/>
        <v/>
      </c>
      <c r="I48" s="42" t="str">
        <f t="shared" si="7"/>
        <v/>
      </c>
      <c r="J48" s="42" t="str">
        <f t="shared" si="17"/>
        <v/>
      </c>
      <c r="K48" s="42" t="str">
        <f t="shared" si="8"/>
        <v/>
      </c>
      <c r="L48" s="33" t="str">
        <f t="shared" si="15"/>
        <v/>
      </c>
      <c r="M48" s="33" t="str">
        <f t="shared" si="16"/>
        <v/>
      </c>
      <c r="N48" s="21" t="str">
        <f t="shared" si="18"/>
        <v/>
      </c>
      <c r="O48" s="34" t="str">
        <f t="shared" si="11"/>
        <v/>
      </c>
      <c r="Q48" s="19"/>
      <c r="R48" s="19"/>
      <c r="S48" s="19"/>
      <c r="T48" s="19"/>
      <c r="U48" s="19"/>
      <c r="V48" s="19"/>
      <c r="W48" s="19"/>
    </row>
    <row r="49" spans="4:23">
      <c r="D49" s="41" t="str">
        <f t="shared" si="19"/>
        <v/>
      </c>
      <c r="E49" s="42" t="str">
        <f t="shared" si="13"/>
        <v/>
      </c>
      <c r="F49" s="42" t="str">
        <f t="shared" si="14"/>
        <v/>
      </c>
      <c r="G49" s="42" t="str">
        <f t="shared" si="5"/>
        <v/>
      </c>
      <c r="H49" s="42" t="str">
        <f t="shared" si="20"/>
        <v/>
      </c>
      <c r="I49" s="42" t="str">
        <f t="shared" si="7"/>
        <v/>
      </c>
      <c r="J49" s="42" t="str">
        <f t="shared" si="17"/>
        <v/>
      </c>
      <c r="K49" s="42" t="str">
        <f t="shared" si="8"/>
        <v/>
      </c>
      <c r="L49" s="33" t="str">
        <f t="shared" si="15"/>
        <v/>
      </c>
      <c r="M49" s="33" t="str">
        <f t="shared" si="16"/>
        <v/>
      </c>
      <c r="N49" s="21" t="str">
        <f t="shared" si="18"/>
        <v/>
      </c>
      <c r="O49" s="34" t="str">
        <f t="shared" si="11"/>
        <v/>
      </c>
      <c r="Q49" s="19"/>
      <c r="R49" s="19"/>
      <c r="S49" s="19"/>
      <c r="T49" s="19"/>
      <c r="U49" s="19"/>
      <c r="V49" s="19"/>
      <c r="W49" s="19"/>
    </row>
    <row r="50" spans="4:23">
      <c r="D50" s="41" t="str">
        <f t="shared" si="19"/>
        <v/>
      </c>
      <c r="E50" s="42" t="str">
        <f t="shared" si="13"/>
        <v/>
      </c>
      <c r="F50" s="42" t="str">
        <f t="shared" si="14"/>
        <v/>
      </c>
      <c r="G50" s="42" t="str">
        <f t="shared" si="5"/>
        <v/>
      </c>
      <c r="H50" s="42" t="str">
        <f t="shared" si="20"/>
        <v/>
      </c>
      <c r="I50" s="42" t="str">
        <f t="shared" si="7"/>
        <v/>
      </c>
      <c r="J50" s="42" t="str">
        <f t="shared" si="17"/>
        <v/>
      </c>
      <c r="K50" s="42" t="str">
        <f t="shared" si="8"/>
        <v/>
      </c>
      <c r="L50" s="33" t="str">
        <f t="shared" si="15"/>
        <v/>
      </c>
      <c r="M50" s="33" t="str">
        <f t="shared" si="16"/>
        <v/>
      </c>
      <c r="N50" s="21" t="str">
        <f t="shared" si="18"/>
        <v/>
      </c>
      <c r="O50" s="34" t="str">
        <f t="shared" si="11"/>
        <v/>
      </c>
      <c r="Q50" s="19"/>
      <c r="R50" s="19"/>
      <c r="S50" s="19"/>
      <c r="T50" s="19"/>
      <c r="U50" s="19"/>
      <c r="V50" s="19"/>
      <c r="W50" s="19"/>
    </row>
    <row r="51" spans="4:23">
      <c r="D51" s="41" t="str">
        <f t="shared" si="19"/>
        <v/>
      </c>
      <c r="E51" s="42" t="str">
        <f t="shared" si="13"/>
        <v/>
      </c>
      <c r="F51" s="42" t="str">
        <f t="shared" si="14"/>
        <v/>
      </c>
      <c r="G51" s="42" t="str">
        <f t="shared" si="5"/>
        <v/>
      </c>
      <c r="H51" s="42" t="str">
        <f t="shared" si="20"/>
        <v/>
      </c>
      <c r="I51" s="42" t="str">
        <f t="shared" si="7"/>
        <v/>
      </c>
      <c r="J51" s="42" t="str">
        <f t="shared" si="17"/>
        <v/>
      </c>
      <c r="K51" s="42" t="str">
        <f t="shared" si="8"/>
        <v/>
      </c>
      <c r="L51" s="33" t="str">
        <f t="shared" si="15"/>
        <v/>
      </c>
      <c r="M51" s="33" t="str">
        <f t="shared" si="16"/>
        <v/>
      </c>
      <c r="N51" s="21" t="str">
        <f t="shared" si="18"/>
        <v/>
      </c>
      <c r="O51" s="34" t="str">
        <f t="shared" si="11"/>
        <v/>
      </c>
      <c r="Q51" s="19"/>
      <c r="R51" s="19"/>
      <c r="S51" s="19"/>
      <c r="T51" s="19"/>
      <c r="U51" s="19"/>
      <c r="V51" s="19"/>
      <c r="W51" s="19"/>
    </row>
    <row r="52" spans="4:23">
      <c r="D52" s="41" t="str">
        <f t="shared" si="19"/>
        <v/>
      </c>
      <c r="E52" s="42" t="str">
        <f t="shared" si="13"/>
        <v/>
      </c>
      <c r="F52" s="42" t="str">
        <f t="shared" si="14"/>
        <v/>
      </c>
      <c r="G52" s="42" t="str">
        <f t="shared" si="5"/>
        <v/>
      </c>
      <c r="H52" s="42" t="str">
        <f t="shared" si="20"/>
        <v/>
      </c>
      <c r="I52" s="42" t="str">
        <f t="shared" si="7"/>
        <v/>
      </c>
      <c r="J52" s="42" t="str">
        <f t="shared" si="17"/>
        <v/>
      </c>
      <c r="K52" s="42" t="str">
        <f t="shared" si="8"/>
        <v/>
      </c>
      <c r="L52" s="33" t="str">
        <f t="shared" si="15"/>
        <v/>
      </c>
      <c r="M52" s="33" t="str">
        <f t="shared" si="16"/>
        <v/>
      </c>
      <c r="N52" s="21" t="str">
        <f t="shared" si="18"/>
        <v/>
      </c>
      <c r="O52" s="34" t="str">
        <f t="shared" si="11"/>
        <v/>
      </c>
      <c r="Q52" s="19"/>
      <c r="R52" s="19"/>
      <c r="S52" s="19"/>
      <c r="T52" s="19"/>
      <c r="U52" s="19"/>
      <c r="V52" s="19"/>
      <c r="W52" s="19"/>
    </row>
    <row r="53" spans="4:23">
      <c r="D53" s="41" t="str">
        <f t="shared" si="19"/>
        <v/>
      </c>
      <c r="E53" s="42" t="str">
        <f t="shared" si="13"/>
        <v/>
      </c>
      <c r="F53" s="42" t="str">
        <f t="shared" si="14"/>
        <v/>
      </c>
      <c r="G53" s="42" t="str">
        <f t="shared" si="5"/>
        <v/>
      </c>
      <c r="H53" s="42" t="str">
        <f t="shared" si="20"/>
        <v/>
      </c>
      <c r="I53" s="42" t="str">
        <f t="shared" si="7"/>
        <v/>
      </c>
      <c r="J53" s="42" t="str">
        <f t="shared" si="17"/>
        <v/>
      </c>
      <c r="K53" s="42" t="str">
        <f t="shared" si="8"/>
        <v/>
      </c>
      <c r="L53" s="33" t="str">
        <f t="shared" si="15"/>
        <v/>
      </c>
      <c r="M53" s="33" t="str">
        <f t="shared" si="16"/>
        <v/>
      </c>
      <c r="N53" s="21" t="str">
        <f t="shared" si="18"/>
        <v/>
      </c>
      <c r="O53" s="34" t="str">
        <f t="shared" si="11"/>
        <v/>
      </c>
      <c r="Q53" s="19"/>
      <c r="R53" s="19"/>
      <c r="S53" s="19"/>
      <c r="T53" s="19"/>
      <c r="U53" s="19"/>
      <c r="V53" s="19"/>
      <c r="W53" s="19"/>
    </row>
    <row r="54" spans="4:23">
      <c r="D54" s="41" t="str">
        <f t="shared" si="19"/>
        <v/>
      </c>
      <c r="E54" s="42" t="str">
        <f t="shared" si="13"/>
        <v/>
      </c>
      <c r="F54" s="42" t="str">
        <f t="shared" si="14"/>
        <v/>
      </c>
      <c r="G54" s="42" t="str">
        <f t="shared" si="5"/>
        <v/>
      </c>
      <c r="H54" s="42" t="str">
        <f t="shared" si="20"/>
        <v/>
      </c>
      <c r="I54" s="42" t="str">
        <f t="shared" si="7"/>
        <v/>
      </c>
      <c r="J54" s="42" t="str">
        <f t="shared" si="17"/>
        <v/>
      </c>
      <c r="K54" s="42" t="str">
        <f t="shared" si="8"/>
        <v/>
      </c>
      <c r="L54" s="33" t="str">
        <f t="shared" si="15"/>
        <v/>
      </c>
      <c r="M54" s="33" t="str">
        <f t="shared" si="16"/>
        <v/>
      </c>
      <c r="N54" s="21" t="str">
        <f t="shared" si="18"/>
        <v/>
      </c>
      <c r="O54" s="34" t="str">
        <f t="shared" si="11"/>
        <v/>
      </c>
    </row>
    <row r="55" spans="4:23">
      <c r="D55" s="41" t="str">
        <f t="shared" si="19"/>
        <v/>
      </c>
      <c r="E55" s="42" t="str">
        <f t="shared" si="13"/>
        <v/>
      </c>
      <c r="F55" s="42" t="str">
        <f t="shared" si="14"/>
        <v/>
      </c>
      <c r="G55" s="42" t="str">
        <f t="shared" si="5"/>
        <v/>
      </c>
      <c r="H55" s="42" t="str">
        <f t="shared" si="20"/>
        <v/>
      </c>
      <c r="I55" s="42" t="str">
        <f t="shared" si="7"/>
        <v/>
      </c>
      <c r="J55" s="42" t="str">
        <f t="shared" si="17"/>
        <v/>
      </c>
      <c r="K55" s="42" t="str">
        <f t="shared" si="8"/>
        <v/>
      </c>
      <c r="L55" s="33" t="str">
        <f t="shared" si="15"/>
        <v/>
      </c>
      <c r="M55" s="33" t="str">
        <f t="shared" si="16"/>
        <v/>
      </c>
      <c r="N55" s="21" t="str">
        <f t="shared" si="18"/>
        <v/>
      </c>
      <c r="O55" s="34" t="str">
        <f t="shared" si="11"/>
        <v/>
      </c>
    </row>
    <row r="56" spans="4:23">
      <c r="D56" s="41" t="str">
        <f t="shared" si="19"/>
        <v/>
      </c>
      <c r="E56" s="42" t="str">
        <f t="shared" si="13"/>
        <v/>
      </c>
      <c r="F56" s="42" t="str">
        <f t="shared" si="14"/>
        <v/>
      </c>
      <c r="G56" s="42" t="str">
        <f t="shared" si="5"/>
        <v/>
      </c>
      <c r="H56" s="42" t="str">
        <f t="shared" si="20"/>
        <v/>
      </c>
      <c r="I56" s="42" t="str">
        <f t="shared" si="7"/>
        <v/>
      </c>
      <c r="J56" s="42" t="str">
        <f t="shared" si="17"/>
        <v/>
      </c>
      <c r="K56" s="42" t="str">
        <f t="shared" si="8"/>
        <v/>
      </c>
      <c r="L56" s="33" t="str">
        <f t="shared" si="15"/>
        <v/>
      </c>
      <c r="M56" s="33" t="str">
        <f t="shared" si="16"/>
        <v/>
      </c>
      <c r="N56" s="21" t="str">
        <f t="shared" si="18"/>
        <v/>
      </c>
      <c r="O56" s="34" t="str">
        <f t="shared" si="11"/>
        <v/>
      </c>
    </row>
    <row r="57" spans="4:23">
      <c r="D57" s="41" t="str">
        <f t="shared" si="19"/>
        <v/>
      </c>
      <c r="E57" s="42" t="str">
        <f t="shared" si="13"/>
        <v/>
      </c>
      <c r="F57" s="42" t="str">
        <f t="shared" si="14"/>
        <v/>
      </c>
      <c r="G57" s="42" t="str">
        <f t="shared" si="5"/>
        <v/>
      </c>
      <c r="H57" s="42" t="str">
        <f t="shared" si="20"/>
        <v/>
      </c>
      <c r="I57" s="42" t="str">
        <f t="shared" si="7"/>
        <v/>
      </c>
      <c r="J57" s="42" t="str">
        <f t="shared" si="17"/>
        <v/>
      </c>
      <c r="K57" s="42" t="str">
        <f t="shared" si="8"/>
        <v/>
      </c>
      <c r="L57" s="33" t="str">
        <f t="shared" si="15"/>
        <v/>
      </c>
      <c r="M57" s="33" t="str">
        <f t="shared" si="16"/>
        <v/>
      </c>
      <c r="N57" s="21" t="str">
        <f t="shared" si="18"/>
        <v/>
      </c>
      <c r="O57" s="34" t="str">
        <f t="shared" si="11"/>
        <v/>
      </c>
    </row>
    <row r="58" spans="4:23">
      <c r="D58" s="41" t="str">
        <f t="shared" si="19"/>
        <v/>
      </c>
      <c r="E58" s="42" t="str">
        <f t="shared" si="13"/>
        <v/>
      </c>
      <c r="F58" s="42" t="str">
        <f t="shared" si="14"/>
        <v/>
      </c>
      <c r="G58" s="42" t="str">
        <f t="shared" si="5"/>
        <v/>
      </c>
      <c r="H58" s="42" t="str">
        <f t="shared" si="20"/>
        <v/>
      </c>
      <c r="I58" s="42" t="str">
        <f t="shared" si="7"/>
        <v/>
      </c>
      <c r="J58" s="42" t="str">
        <f t="shared" si="17"/>
        <v/>
      </c>
      <c r="K58" s="42" t="str">
        <f t="shared" si="8"/>
        <v/>
      </c>
      <c r="L58" s="33" t="str">
        <f t="shared" si="15"/>
        <v/>
      </c>
      <c r="M58" s="33" t="str">
        <f t="shared" si="16"/>
        <v/>
      </c>
      <c r="N58" s="21" t="str">
        <f t="shared" si="18"/>
        <v/>
      </c>
      <c r="O58" s="34" t="str">
        <f t="shared" si="11"/>
        <v/>
      </c>
    </row>
    <row r="59" spans="4:23">
      <c r="D59" s="41" t="str">
        <f t="shared" si="19"/>
        <v/>
      </c>
      <c r="E59" s="42" t="str">
        <f t="shared" si="13"/>
        <v/>
      </c>
      <c r="F59" s="42" t="str">
        <f t="shared" si="14"/>
        <v/>
      </c>
      <c r="G59" s="42" t="str">
        <f t="shared" si="5"/>
        <v/>
      </c>
      <c r="H59" s="42" t="str">
        <f t="shared" si="20"/>
        <v/>
      </c>
      <c r="I59" s="42" t="str">
        <f t="shared" si="7"/>
        <v/>
      </c>
      <c r="J59" s="42" t="str">
        <f t="shared" si="17"/>
        <v/>
      </c>
      <c r="K59" s="42" t="str">
        <f t="shared" si="8"/>
        <v/>
      </c>
      <c r="L59" s="33" t="str">
        <f t="shared" si="15"/>
        <v/>
      </c>
      <c r="M59" s="33" t="str">
        <f t="shared" si="16"/>
        <v/>
      </c>
      <c r="N59" s="21" t="str">
        <f t="shared" si="18"/>
        <v/>
      </c>
      <c r="O59" s="34" t="str">
        <f t="shared" si="11"/>
        <v/>
      </c>
    </row>
    <row r="60" spans="4:23">
      <c r="D60" s="41" t="str">
        <f t="shared" si="19"/>
        <v/>
      </c>
      <c r="E60" s="42" t="str">
        <f t="shared" si="13"/>
        <v/>
      </c>
      <c r="F60" s="42" t="str">
        <f t="shared" si="14"/>
        <v/>
      </c>
      <c r="G60" s="42" t="str">
        <f t="shared" si="5"/>
        <v/>
      </c>
      <c r="H60" s="42" t="str">
        <f t="shared" si="20"/>
        <v/>
      </c>
      <c r="I60" s="42" t="str">
        <f t="shared" si="7"/>
        <v/>
      </c>
      <c r="J60" s="42" t="str">
        <f t="shared" si="17"/>
        <v/>
      </c>
      <c r="K60" s="42" t="str">
        <f t="shared" si="8"/>
        <v/>
      </c>
      <c r="L60" s="33" t="str">
        <f t="shared" si="15"/>
        <v/>
      </c>
      <c r="M60" s="33" t="str">
        <f t="shared" si="16"/>
        <v/>
      </c>
      <c r="N60" s="21" t="str">
        <f t="shared" si="18"/>
        <v/>
      </c>
      <c r="O60" s="34" t="str">
        <f t="shared" si="11"/>
        <v/>
      </c>
    </row>
    <row r="61" spans="4:23">
      <c r="D61" s="41" t="str">
        <f t="shared" si="19"/>
        <v/>
      </c>
      <c r="E61" s="42" t="str">
        <f t="shared" si="13"/>
        <v/>
      </c>
      <c r="F61" s="42" t="str">
        <f t="shared" si="14"/>
        <v/>
      </c>
      <c r="G61" s="42" t="str">
        <f t="shared" si="5"/>
        <v/>
      </c>
      <c r="H61" s="42" t="str">
        <f t="shared" si="20"/>
        <v/>
      </c>
      <c r="I61" s="42" t="str">
        <f t="shared" si="7"/>
        <v/>
      </c>
      <c r="J61" s="42" t="str">
        <f t="shared" si="17"/>
        <v/>
      </c>
      <c r="K61" s="42" t="str">
        <f t="shared" si="8"/>
        <v/>
      </c>
      <c r="L61" s="33" t="str">
        <f t="shared" si="15"/>
        <v/>
      </c>
      <c r="M61" s="33" t="str">
        <f t="shared" si="16"/>
        <v/>
      </c>
      <c r="N61" s="21" t="str">
        <f t="shared" si="18"/>
        <v/>
      </c>
      <c r="O61" s="34" t="str">
        <f t="shared" si="11"/>
        <v/>
      </c>
    </row>
    <row r="62" spans="4:23">
      <c r="D62" s="41" t="str">
        <f t="shared" si="19"/>
        <v/>
      </c>
      <c r="E62" s="42" t="str">
        <f t="shared" si="13"/>
        <v/>
      </c>
      <c r="F62" s="42" t="str">
        <f t="shared" si="14"/>
        <v/>
      </c>
      <c r="G62" s="42" t="str">
        <f t="shared" si="5"/>
        <v/>
      </c>
      <c r="H62" s="42" t="str">
        <f t="shared" si="20"/>
        <v/>
      </c>
      <c r="I62" s="42" t="str">
        <f t="shared" si="7"/>
        <v/>
      </c>
      <c r="J62" s="42" t="str">
        <f t="shared" si="17"/>
        <v/>
      </c>
      <c r="K62" s="42" t="str">
        <f t="shared" si="8"/>
        <v/>
      </c>
      <c r="L62" s="33" t="str">
        <f t="shared" si="15"/>
        <v/>
      </c>
      <c r="M62" s="33" t="str">
        <f t="shared" si="16"/>
        <v/>
      </c>
      <c r="N62" s="21" t="str">
        <f t="shared" si="18"/>
        <v/>
      </c>
      <c r="O62" s="34" t="str">
        <f t="shared" si="11"/>
        <v/>
      </c>
    </row>
    <row r="63" spans="4:23">
      <c r="D63" s="41" t="str">
        <f t="shared" si="19"/>
        <v/>
      </c>
      <c r="E63" s="42" t="str">
        <f t="shared" si="13"/>
        <v/>
      </c>
      <c r="F63" s="42" t="str">
        <f t="shared" si="14"/>
        <v/>
      </c>
      <c r="G63" s="42" t="str">
        <f t="shared" si="5"/>
        <v/>
      </c>
      <c r="H63" s="42" t="str">
        <f t="shared" si="20"/>
        <v/>
      </c>
      <c r="I63" s="42" t="str">
        <f t="shared" si="7"/>
        <v/>
      </c>
      <c r="J63" s="42" t="str">
        <f t="shared" si="17"/>
        <v/>
      </c>
      <c r="K63" s="42" t="str">
        <f t="shared" si="8"/>
        <v/>
      </c>
      <c r="L63" s="33" t="str">
        <f t="shared" si="15"/>
        <v/>
      </c>
      <c r="M63" s="33" t="str">
        <f t="shared" si="16"/>
        <v/>
      </c>
      <c r="N63" s="21" t="str">
        <f t="shared" si="18"/>
        <v/>
      </c>
      <c r="O63" s="34" t="str">
        <f t="shared" si="11"/>
        <v/>
      </c>
    </row>
    <row r="64" spans="4:23">
      <c r="D64" s="41" t="str">
        <f t="shared" si="19"/>
        <v/>
      </c>
      <c r="E64" s="42" t="str">
        <f t="shared" si="13"/>
        <v/>
      </c>
      <c r="F64" s="42" t="str">
        <f t="shared" si="14"/>
        <v/>
      </c>
      <c r="G64" s="42" t="str">
        <f t="shared" si="5"/>
        <v/>
      </c>
      <c r="H64" s="42" t="str">
        <f t="shared" si="20"/>
        <v/>
      </c>
      <c r="I64" s="42" t="str">
        <f t="shared" si="7"/>
        <v/>
      </c>
      <c r="J64" s="42" t="str">
        <f t="shared" si="17"/>
        <v/>
      </c>
      <c r="K64" s="42" t="str">
        <f t="shared" si="8"/>
        <v/>
      </c>
      <c r="L64" s="33" t="str">
        <f t="shared" si="15"/>
        <v/>
      </c>
      <c r="M64" s="33" t="str">
        <f t="shared" si="16"/>
        <v/>
      </c>
      <c r="N64" s="21" t="str">
        <f t="shared" si="18"/>
        <v/>
      </c>
      <c r="O64" s="34" t="str">
        <f t="shared" si="11"/>
        <v/>
      </c>
    </row>
    <row r="65" spans="4:15">
      <c r="D65" s="41" t="str">
        <f t="shared" si="19"/>
        <v/>
      </c>
      <c r="E65" s="42" t="str">
        <f t="shared" si="13"/>
        <v/>
      </c>
      <c r="F65" s="42" t="str">
        <f t="shared" si="14"/>
        <v/>
      </c>
      <c r="G65" s="42" t="str">
        <f t="shared" si="5"/>
        <v/>
      </c>
      <c r="H65" s="42" t="str">
        <f t="shared" si="20"/>
        <v/>
      </c>
      <c r="I65" s="42" t="str">
        <f t="shared" si="7"/>
        <v/>
      </c>
      <c r="J65" s="42" t="str">
        <f t="shared" si="17"/>
        <v/>
      </c>
      <c r="K65" s="42" t="str">
        <f t="shared" si="8"/>
        <v/>
      </c>
      <c r="L65" s="33" t="str">
        <f t="shared" si="15"/>
        <v/>
      </c>
      <c r="M65" s="33" t="str">
        <f t="shared" si="16"/>
        <v/>
      </c>
      <c r="N65" s="21" t="str">
        <f t="shared" si="18"/>
        <v/>
      </c>
      <c r="O65" s="34" t="str">
        <f t="shared" si="11"/>
        <v/>
      </c>
    </row>
    <row r="66" spans="4:15">
      <c r="D66" s="41" t="str">
        <f t="shared" si="19"/>
        <v/>
      </c>
      <c r="E66" s="42" t="str">
        <f t="shared" si="13"/>
        <v/>
      </c>
      <c r="F66" s="42" t="str">
        <f t="shared" si="14"/>
        <v/>
      </c>
      <c r="G66" s="42" t="str">
        <f t="shared" si="5"/>
        <v/>
      </c>
      <c r="H66" s="42" t="str">
        <f t="shared" si="20"/>
        <v/>
      </c>
      <c r="I66" s="42" t="str">
        <f t="shared" si="7"/>
        <v/>
      </c>
      <c r="J66" s="42" t="str">
        <f t="shared" si="17"/>
        <v/>
      </c>
      <c r="K66" s="42" t="str">
        <f t="shared" si="8"/>
        <v/>
      </c>
      <c r="L66" s="33" t="str">
        <f t="shared" si="15"/>
        <v/>
      </c>
      <c r="M66" s="33" t="str">
        <f t="shared" si="16"/>
        <v/>
      </c>
      <c r="N66" s="21" t="str">
        <f t="shared" si="18"/>
        <v/>
      </c>
      <c r="O66" s="34" t="str">
        <f t="shared" si="11"/>
        <v/>
      </c>
    </row>
    <row r="67" spans="4:15">
      <c r="D67" s="41" t="str">
        <f t="shared" si="19"/>
        <v/>
      </c>
      <c r="E67" s="42" t="str">
        <f t="shared" si="13"/>
        <v/>
      </c>
      <c r="F67" s="42" t="str">
        <f t="shared" si="14"/>
        <v/>
      </c>
      <c r="G67" s="42" t="str">
        <f t="shared" si="5"/>
        <v/>
      </c>
      <c r="H67" s="42" t="str">
        <f t="shared" si="20"/>
        <v/>
      </c>
      <c r="I67" s="42" t="str">
        <f t="shared" si="7"/>
        <v/>
      </c>
      <c r="J67" s="42" t="str">
        <f t="shared" si="17"/>
        <v/>
      </c>
      <c r="K67" s="42" t="str">
        <f t="shared" si="8"/>
        <v/>
      </c>
      <c r="L67" s="33" t="str">
        <f t="shared" si="15"/>
        <v/>
      </c>
      <c r="M67" s="33" t="str">
        <f t="shared" si="16"/>
        <v/>
      </c>
      <c r="N67" s="21" t="str">
        <f t="shared" si="18"/>
        <v/>
      </c>
      <c r="O67" s="34" t="str">
        <f t="shared" si="11"/>
        <v/>
      </c>
    </row>
    <row r="68" spans="4:15">
      <c r="D68" s="41" t="str">
        <f t="shared" si="19"/>
        <v/>
      </c>
      <c r="E68" s="42" t="str">
        <f t="shared" si="13"/>
        <v/>
      </c>
      <c r="F68" s="42" t="str">
        <f t="shared" si="14"/>
        <v/>
      </c>
      <c r="G68" s="42" t="str">
        <f t="shared" si="5"/>
        <v/>
      </c>
      <c r="H68" s="42" t="str">
        <f t="shared" si="20"/>
        <v/>
      </c>
      <c r="I68" s="42" t="str">
        <f t="shared" si="7"/>
        <v/>
      </c>
      <c r="J68" s="42" t="str">
        <f t="shared" ref="J68:J99" si="21">IF(D68="","",F68*(1-IF(taxrd=10%,10.3%,IF(taxrd=20%,20.6%,IF(taxrd=30%,30.9%)))))</f>
        <v/>
      </c>
      <c r="K68" s="42" t="str">
        <f t="shared" si="8"/>
        <v/>
      </c>
      <c r="L68" s="33" t="str">
        <f t="shared" si="15"/>
        <v/>
      </c>
      <c r="M68" s="33" t="str">
        <f t="shared" si="16"/>
        <v/>
      </c>
      <c r="N68" s="21" t="str">
        <f t="shared" ref="N68:N99" si="22">IF(D68="","",L68*(1-IF(taxrd=10%,10.3%,IF(taxrd=20%,20.6%,IF(taxrd=30%,30.9%)))))</f>
        <v/>
      </c>
      <c r="O68" s="34" t="str">
        <f t="shared" si="11"/>
        <v/>
      </c>
    </row>
    <row r="69" spans="4:15">
      <c r="D69" s="41" t="str">
        <f t="shared" ref="D69:D100" si="23">IF(D68&lt;12*rdura,D68+1,"")</f>
        <v/>
      </c>
      <c r="E69" s="42" t="str">
        <f t="shared" si="13"/>
        <v/>
      </c>
      <c r="F69" s="42" t="str">
        <f t="shared" si="14"/>
        <v/>
      </c>
      <c r="G69" s="42" t="str">
        <f t="shared" ref="G69:G123" si="24">IF(D69="","",G68+E69+F69)</f>
        <v/>
      </c>
      <c r="H69" s="42" t="str">
        <f t="shared" ref="H69:H100" si="25">IF(D68&lt;12*rdura,-rdamt+rdamt*(1+raterd*(1-IF(taxrd=10%,10.3%,IF(taxrd=20%,20.6%,IF(taxrd=30%,30.9%))))/4)^(4*D69/12),"")</f>
        <v/>
      </c>
      <c r="I69" s="42" t="str">
        <f t="shared" ref="I69:I123" si="26">IF(D69="","",I68+E69+H69)</f>
        <v/>
      </c>
      <c r="J69" s="42" t="str">
        <f t="shared" si="21"/>
        <v/>
      </c>
      <c r="K69" s="42" t="str">
        <f t="shared" ref="K69:K123" si="27">IF(D69="","",K68+J69+E69)</f>
        <v/>
      </c>
      <c r="L69" s="33" t="str">
        <f t="shared" si="15"/>
        <v/>
      </c>
      <c r="M69" s="33" t="str">
        <f t="shared" si="16"/>
        <v/>
      </c>
      <c r="N69" s="21" t="str">
        <f t="shared" si="22"/>
        <v/>
      </c>
      <c r="O69" s="34" t="str">
        <f t="shared" ref="O69:O123" si="28">IF(D69="","",E69+N69)</f>
        <v/>
      </c>
    </row>
    <row r="70" spans="4:15">
      <c r="D70" s="41" t="str">
        <f t="shared" si="23"/>
        <v/>
      </c>
      <c r="E70" s="42" t="str">
        <f t="shared" si="13"/>
        <v/>
      </c>
      <c r="F70" s="42" t="str">
        <f t="shared" si="14"/>
        <v/>
      </c>
      <c r="G70" s="42" t="str">
        <f t="shared" si="24"/>
        <v/>
      </c>
      <c r="H70" s="42" t="str">
        <f t="shared" si="25"/>
        <v/>
      </c>
      <c r="I70" s="42" t="str">
        <f t="shared" si="26"/>
        <v/>
      </c>
      <c r="J70" s="42" t="str">
        <f t="shared" si="21"/>
        <v/>
      </c>
      <c r="K70" s="42" t="str">
        <f t="shared" si="27"/>
        <v/>
      </c>
      <c r="L70" s="33" t="str">
        <f t="shared" si="15"/>
        <v/>
      </c>
      <c r="M70" s="33" t="str">
        <f t="shared" si="16"/>
        <v/>
      </c>
      <c r="N70" s="21" t="str">
        <f t="shared" si="22"/>
        <v/>
      </c>
      <c r="O70" s="34" t="str">
        <f t="shared" si="28"/>
        <v/>
      </c>
    </row>
    <row r="71" spans="4:15">
      <c r="D71" s="41" t="str">
        <f t="shared" si="23"/>
        <v/>
      </c>
      <c r="E71" s="42" t="str">
        <f t="shared" si="13"/>
        <v/>
      </c>
      <c r="F71" s="42" t="str">
        <f t="shared" si="14"/>
        <v/>
      </c>
      <c r="G71" s="42" t="str">
        <f t="shared" si="24"/>
        <v/>
      </c>
      <c r="H71" s="42" t="str">
        <f t="shared" si="25"/>
        <v/>
      </c>
      <c r="I71" s="42" t="str">
        <f t="shared" si="26"/>
        <v/>
      </c>
      <c r="J71" s="42" t="str">
        <f t="shared" si="21"/>
        <v/>
      </c>
      <c r="K71" s="42" t="str">
        <f t="shared" si="27"/>
        <v/>
      </c>
      <c r="L71" s="33" t="str">
        <f t="shared" si="15"/>
        <v/>
      </c>
      <c r="M71" s="33" t="str">
        <f t="shared" si="16"/>
        <v/>
      </c>
      <c r="N71" s="21" t="str">
        <f t="shared" si="22"/>
        <v/>
      </c>
      <c r="O71" s="34" t="str">
        <f t="shared" si="28"/>
        <v/>
      </c>
    </row>
    <row r="72" spans="4:15">
      <c r="D72" s="41" t="str">
        <f t="shared" si="23"/>
        <v/>
      </c>
      <c r="E72" s="42" t="str">
        <f t="shared" si="13"/>
        <v/>
      </c>
      <c r="F72" s="42" t="str">
        <f t="shared" si="14"/>
        <v/>
      </c>
      <c r="G72" s="42" t="str">
        <f t="shared" si="24"/>
        <v/>
      </c>
      <c r="H72" s="42" t="str">
        <f t="shared" si="25"/>
        <v/>
      </c>
      <c r="I72" s="42" t="str">
        <f t="shared" si="26"/>
        <v/>
      </c>
      <c r="J72" s="42" t="str">
        <f t="shared" si="21"/>
        <v/>
      </c>
      <c r="K72" s="42" t="str">
        <f t="shared" si="27"/>
        <v/>
      </c>
      <c r="L72" s="33" t="str">
        <f t="shared" si="15"/>
        <v/>
      </c>
      <c r="M72" s="33" t="str">
        <f t="shared" si="16"/>
        <v/>
      </c>
      <c r="N72" s="21" t="str">
        <f t="shared" si="22"/>
        <v/>
      </c>
      <c r="O72" s="34" t="str">
        <f t="shared" si="28"/>
        <v/>
      </c>
    </row>
    <row r="73" spans="4:15">
      <c r="D73" s="41" t="str">
        <f t="shared" si="23"/>
        <v/>
      </c>
      <c r="E73" s="42" t="str">
        <f t="shared" si="13"/>
        <v/>
      </c>
      <c r="F73" s="42" t="str">
        <f t="shared" si="14"/>
        <v/>
      </c>
      <c r="G73" s="42" t="str">
        <f t="shared" si="24"/>
        <v/>
      </c>
      <c r="H73" s="42" t="str">
        <f t="shared" si="25"/>
        <v/>
      </c>
      <c r="I73" s="42" t="str">
        <f t="shared" si="26"/>
        <v/>
      </c>
      <c r="J73" s="42" t="str">
        <f t="shared" si="21"/>
        <v/>
      </c>
      <c r="K73" s="42" t="str">
        <f t="shared" si="27"/>
        <v/>
      </c>
      <c r="L73" s="33" t="str">
        <f t="shared" si="15"/>
        <v/>
      </c>
      <c r="M73" s="33" t="str">
        <f t="shared" si="16"/>
        <v/>
      </c>
      <c r="N73" s="21" t="str">
        <f t="shared" si="22"/>
        <v/>
      </c>
      <c r="O73" s="34" t="str">
        <f t="shared" si="28"/>
        <v/>
      </c>
    </row>
    <row r="74" spans="4:15">
      <c r="D74" s="41" t="str">
        <f t="shared" si="23"/>
        <v/>
      </c>
      <c r="E74" s="42" t="str">
        <f t="shared" si="13"/>
        <v/>
      </c>
      <c r="F74" s="42" t="str">
        <f t="shared" si="14"/>
        <v/>
      </c>
      <c r="G74" s="42" t="str">
        <f t="shared" si="24"/>
        <v/>
      </c>
      <c r="H74" s="42" t="str">
        <f t="shared" si="25"/>
        <v/>
      </c>
      <c r="I74" s="42" t="str">
        <f t="shared" si="26"/>
        <v/>
      </c>
      <c r="J74" s="42" t="str">
        <f t="shared" si="21"/>
        <v/>
      </c>
      <c r="K74" s="42" t="str">
        <f t="shared" si="27"/>
        <v/>
      </c>
      <c r="L74" s="33" t="str">
        <f t="shared" si="15"/>
        <v/>
      </c>
      <c r="M74" s="33" t="str">
        <f t="shared" si="16"/>
        <v/>
      </c>
      <c r="N74" s="21" t="str">
        <f t="shared" si="22"/>
        <v/>
      </c>
      <c r="O74" s="34" t="str">
        <f t="shared" si="28"/>
        <v/>
      </c>
    </row>
    <row r="75" spans="4:15">
      <c r="D75" s="41" t="str">
        <f t="shared" si="23"/>
        <v/>
      </c>
      <c r="E75" s="42" t="str">
        <f t="shared" si="13"/>
        <v/>
      </c>
      <c r="F75" s="42" t="str">
        <f t="shared" si="14"/>
        <v/>
      </c>
      <c r="G75" s="42" t="str">
        <f t="shared" si="24"/>
        <v/>
      </c>
      <c r="H75" s="42" t="str">
        <f t="shared" si="25"/>
        <v/>
      </c>
      <c r="I75" s="42" t="str">
        <f t="shared" si="26"/>
        <v/>
      </c>
      <c r="J75" s="42" t="str">
        <f t="shared" si="21"/>
        <v/>
      </c>
      <c r="K75" s="42" t="str">
        <f t="shared" si="27"/>
        <v/>
      </c>
      <c r="L75" s="33" t="str">
        <f t="shared" si="15"/>
        <v/>
      </c>
      <c r="M75" s="33" t="str">
        <f t="shared" si="16"/>
        <v/>
      </c>
      <c r="N75" s="21" t="str">
        <f t="shared" si="22"/>
        <v/>
      </c>
      <c r="O75" s="34" t="str">
        <f t="shared" si="28"/>
        <v/>
      </c>
    </row>
    <row r="76" spans="4:15">
      <c r="D76" s="41" t="str">
        <f t="shared" si="23"/>
        <v/>
      </c>
      <c r="E76" s="42" t="str">
        <f t="shared" si="13"/>
        <v/>
      </c>
      <c r="F76" s="42" t="str">
        <f t="shared" si="14"/>
        <v/>
      </c>
      <c r="G76" s="42" t="str">
        <f t="shared" si="24"/>
        <v/>
      </c>
      <c r="H76" s="42" t="str">
        <f t="shared" si="25"/>
        <v/>
      </c>
      <c r="I76" s="42" t="str">
        <f t="shared" si="26"/>
        <v/>
      </c>
      <c r="J76" s="42" t="str">
        <f t="shared" si="21"/>
        <v/>
      </c>
      <c r="K76" s="42" t="str">
        <f t="shared" si="27"/>
        <v/>
      </c>
      <c r="L76" s="33" t="str">
        <f t="shared" si="15"/>
        <v/>
      </c>
      <c r="M76" s="33" t="str">
        <f t="shared" si="16"/>
        <v/>
      </c>
      <c r="N76" s="21" t="str">
        <f t="shared" si="22"/>
        <v/>
      </c>
      <c r="O76" s="34" t="str">
        <f t="shared" si="28"/>
        <v/>
      </c>
    </row>
    <row r="77" spans="4:15">
      <c r="D77" s="41" t="str">
        <f t="shared" si="23"/>
        <v/>
      </c>
      <c r="E77" s="42" t="str">
        <f t="shared" si="13"/>
        <v/>
      </c>
      <c r="F77" s="42" t="str">
        <f t="shared" si="14"/>
        <v/>
      </c>
      <c r="G77" s="42" t="str">
        <f t="shared" si="24"/>
        <v/>
      </c>
      <c r="H77" s="42" t="str">
        <f t="shared" si="25"/>
        <v/>
      </c>
      <c r="I77" s="42" t="str">
        <f t="shared" si="26"/>
        <v/>
      </c>
      <c r="J77" s="42" t="str">
        <f t="shared" si="21"/>
        <v/>
      </c>
      <c r="K77" s="42" t="str">
        <f t="shared" si="27"/>
        <v/>
      </c>
      <c r="L77" s="33" t="str">
        <f t="shared" si="15"/>
        <v/>
      </c>
      <c r="M77" s="33" t="str">
        <f t="shared" si="16"/>
        <v/>
      </c>
      <c r="N77" s="21" t="str">
        <f t="shared" si="22"/>
        <v/>
      </c>
      <c r="O77" s="34" t="str">
        <f t="shared" si="28"/>
        <v/>
      </c>
    </row>
    <row r="78" spans="4:15">
      <c r="D78" s="41" t="str">
        <f t="shared" si="23"/>
        <v/>
      </c>
      <c r="E78" s="42" t="str">
        <f t="shared" si="13"/>
        <v/>
      </c>
      <c r="F78" s="42" t="str">
        <f t="shared" si="14"/>
        <v/>
      </c>
      <c r="G78" s="42" t="str">
        <f t="shared" si="24"/>
        <v/>
      </c>
      <c r="H78" s="42" t="str">
        <f t="shared" si="25"/>
        <v/>
      </c>
      <c r="I78" s="42" t="str">
        <f t="shared" si="26"/>
        <v/>
      </c>
      <c r="J78" s="42" t="str">
        <f t="shared" si="21"/>
        <v/>
      </c>
      <c r="K78" s="42" t="str">
        <f t="shared" si="27"/>
        <v/>
      </c>
      <c r="L78" s="33" t="str">
        <f t="shared" si="15"/>
        <v/>
      </c>
      <c r="M78" s="33" t="str">
        <f t="shared" si="16"/>
        <v/>
      </c>
      <c r="N78" s="21" t="str">
        <f t="shared" si="22"/>
        <v/>
      </c>
      <c r="O78" s="34" t="str">
        <f t="shared" si="28"/>
        <v/>
      </c>
    </row>
    <row r="79" spans="4:15">
      <c r="D79" s="41" t="str">
        <f t="shared" si="23"/>
        <v/>
      </c>
      <c r="E79" s="42" t="str">
        <f t="shared" si="13"/>
        <v/>
      </c>
      <c r="F79" s="42" t="str">
        <f t="shared" si="14"/>
        <v/>
      </c>
      <c r="G79" s="42" t="str">
        <f t="shared" si="24"/>
        <v/>
      </c>
      <c r="H79" s="42" t="str">
        <f t="shared" si="25"/>
        <v/>
      </c>
      <c r="I79" s="42" t="str">
        <f t="shared" si="26"/>
        <v/>
      </c>
      <c r="J79" s="42" t="str">
        <f t="shared" si="21"/>
        <v/>
      </c>
      <c r="K79" s="42" t="str">
        <f t="shared" si="27"/>
        <v/>
      </c>
      <c r="L79" s="33" t="str">
        <f t="shared" si="15"/>
        <v/>
      </c>
      <c r="M79" s="33" t="str">
        <f t="shared" si="16"/>
        <v/>
      </c>
      <c r="N79" s="21" t="str">
        <f t="shared" si="22"/>
        <v/>
      </c>
      <c r="O79" s="34" t="str">
        <f t="shared" si="28"/>
        <v/>
      </c>
    </row>
    <row r="80" spans="4:15">
      <c r="D80" s="41" t="str">
        <f t="shared" si="23"/>
        <v/>
      </c>
      <c r="E80" s="42" t="str">
        <f t="shared" si="13"/>
        <v/>
      </c>
      <c r="F80" s="42" t="str">
        <f t="shared" si="14"/>
        <v/>
      </c>
      <c r="G80" s="42" t="str">
        <f t="shared" si="24"/>
        <v/>
      </c>
      <c r="H80" s="42" t="str">
        <f t="shared" si="25"/>
        <v/>
      </c>
      <c r="I80" s="42" t="str">
        <f t="shared" si="26"/>
        <v/>
      </c>
      <c r="J80" s="42" t="str">
        <f t="shared" si="21"/>
        <v/>
      </c>
      <c r="K80" s="42" t="str">
        <f t="shared" si="27"/>
        <v/>
      </c>
      <c r="L80" s="33" t="str">
        <f t="shared" si="15"/>
        <v/>
      </c>
      <c r="M80" s="33" t="str">
        <f t="shared" si="16"/>
        <v/>
      </c>
      <c r="N80" s="21" t="str">
        <f t="shared" si="22"/>
        <v/>
      </c>
      <c r="O80" s="34" t="str">
        <f t="shared" si="28"/>
        <v/>
      </c>
    </row>
    <row r="81" spans="4:15">
      <c r="D81" s="41" t="str">
        <f t="shared" si="23"/>
        <v/>
      </c>
      <c r="E81" s="42" t="str">
        <f t="shared" si="13"/>
        <v/>
      </c>
      <c r="F81" s="42" t="str">
        <f t="shared" si="14"/>
        <v/>
      </c>
      <c r="G81" s="42" t="str">
        <f t="shared" si="24"/>
        <v/>
      </c>
      <c r="H81" s="42" t="str">
        <f t="shared" si="25"/>
        <v/>
      </c>
      <c r="I81" s="42" t="str">
        <f t="shared" si="26"/>
        <v/>
      </c>
      <c r="J81" s="42" t="str">
        <f t="shared" si="21"/>
        <v/>
      </c>
      <c r="K81" s="42" t="str">
        <f t="shared" si="27"/>
        <v/>
      </c>
      <c r="L81" s="33" t="str">
        <f t="shared" si="15"/>
        <v/>
      </c>
      <c r="M81" s="33" t="str">
        <f t="shared" si="16"/>
        <v/>
      </c>
      <c r="N81" s="21" t="str">
        <f t="shared" si="22"/>
        <v/>
      </c>
      <c r="O81" s="34" t="str">
        <f t="shared" si="28"/>
        <v/>
      </c>
    </row>
    <row r="82" spans="4:15">
      <c r="D82" s="41" t="str">
        <f t="shared" si="23"/>
        <v/>
      </c>
      <c r="E82" s="42" t="str">
        <f t="shared" si="13"/>
        <v/>
      </c>
      <c r="F82" s="42" t="str">
        <f t="shared" si="14"/>
        <v/>
      </c>
      <c r="G82" s="42" t="str">
        <f t="shared" si="24"/>
        <v/>
      </c>
      <c r="H82" s="42" t="str">
        <f t="shared" si="25"/>
        <v/>
      </c>
      <c r="I82" s="42" t="str">
        <f t="shared" si="26"/>
        <v/>
      </c>
      <c r="J82" s="42" t="str">
        <f t="shared" si="21"/>
        <v/>
      </c>
      <c r="K82" s="42" t="str">
        <f t="shared" si="27"/>
        <v/>
      </c>
      <c r="L82" s="33" t="str">
        <f t="shared" si="15"/>
        <v/>
      </c>
      <c r="M82" s="33" t="str">
        <f t="shared" si="16"/>
        <v/>
      </c>
      <c r="N82" s="21" t="str">
        <f t="shared" si="22"/>
        <v/>
      </c>
      <c r="O82" s="34" t="str">
        <f t="shared" si="28"/>
        <v/>
      </c>
    </row>
    <row r="83" spans="4:15">
      <c r="D83" s="41" t="str">
        <f t="shared" si="23"/>
        <v/>
      </c>
      <c r="E83" s="42" t="str">
        <f t="shared" si="13"/>
        <v/>
      </c>
      <c r="F83" s="42" t="str">
        <f t="shared" si="14"/>
        <v/>
      </c>
      <c r="G83" s="42" t="str">
        <f t="shared" si="24"/>
        <v/>
      </c>
      <c r="H83" s="42" t="str">
        <f t="shared" si="25"/>
        <v/>
      </c>
      <c r="I83" s="42" t="str">
        <f t="shared" si="26"/>
        <v/>
      </c>
      <c r="J83" s="42" t="str">
        <f t="shared" si="21"/>
        <v/>
      </c>
      <c r="K83" s="42" t="str">
        <f t="shared" si="27"/>
        <v/>
      </c>
      <c r="L83" s="33" t="str">
        <f t="shared" si="15"/>
        <v/>
      </c>
      <c r="M83" s="33" t="str">
        <f t="shared" si="16"/>
        <v/>
      </c>
      <c r="N83" s="21" t="str">
        <f t="shared" si="22"/>
        <v/>
      </c>
      <c r="O83" s="34" t="str">
        <f t="shared" si="28"/>
        <v/>
      </c>
    </row>
    <row r="84" spans="4:15">
      <c r="D84" s="41" t="str">
        <f t="shared" si="23"/>
        <v/>
      </c>
      <c r="E84" s="42" t="str">
        <f t="shared" si="13"/>
        <v/>
      </c>
      <c r="F84" s="42" t="str">
        <f t="shared" si="14"/>
        <v/>
      </c>
      <c r="G84" s="42" t="str">
        <f t="shared" si="24"/>
        <v/>
      </c>
      <c r="H84" s="42" t="str">
        <f t="shared" si="25"/>
        <v/>
      </c>
      <c r="I84" s="42" t="str">
        <f t="shared" si="26"/>
        <v/>
      </c>
      <c r="J84" s="42" t="str">
        <f t="shared" si="21"/>
        <v/>
      </c>
      <c r="K84" s="42" t="str">
        <f t="shared" si="27"/>
        <v/>
      </c>
      <c r="L84" s="33" t="str">
        <f t="shared" si="15"/>
        <v/>
      </c>
      <c r="M84" s="33" t="str">
        <f t="shared" si="16"/>
        <v/>
      </c>
      <c r="N84" s="21" t="str">
        <f t="shared" si="22"/>
        <v/>
      </c>
      <c r="O84" s="34" t="str">
        <f t="shared" si="28"/>
        <v/>
      </c>
    </row>
    <row r="85" spans="4:15">
      <c r="D85" s="41" t="str">
        <f t="shared" si="23"/>
        <v/>
      </c>
      <c r="E85" s="42" t="str">
        <f t="shared" si="13"/>
        <v/>
      </c>
      <c r="F85" s="42" t="str">
        <f t="shared" si="14"/>
        <v/>
      </c>
      <c r="G85" s="42" t="str">
        <f t="shared" si="24"/>
        <v/>
      </c>
      <c r="H85" s="42" t="str">
        <f t="shared" si="25"/>
        <v/>
      </c>
      <c r="I85" s="42" t="str">
        <f t="shared" si="26"/>
        <v/>
      </c>
      <c r="J85" s="42" t="str">
        <f t="shared" si="21"/>
        <v/>
      </c>
      <c r="K85" s="42" t="str">
        <f t="shared" si="27"/>
        <v/>
      </c>
      <c r="L85" s="33" t="str">
        <f t="shared" si="15"/>
        <v/>
      </c>
      <c r="M85" s="33" t="str">
        <f t="shared" si="16"/>
        <v/>
      </c>
      <c r="N85" s="21" t="str">
        <f t="shared" si="22"/>
        <v/>
      </c>
      <c r="O85" s="34" t="str">
        <f t="shared" si="28"/>
        <v/>
      </c>
    </row>
    <row r="86" spans="4:15">
      <c r="D86" s="41" t="str">
        <f t="shared" si="23"/>
        <v/>
      </c>
      <c r="E86" s="42" t="str">
        <f t="shared" si="13"/>
        <v/>
      </c>
      <c r="F86" s="42" t="str">
        <f t="shared" si="14"/>
        <v/>
      </c>
      <c r="G86" s="42" t="str">
        <f t="shared" si="24"/>
        <v/>
      </c>
      <c r="H86" s="42" t="str">
        <f t="shared" si="25"/>
        <v/>
      </c>
      <c r="I86" s="42" t="str">
        <f t="shared" si="26"/>
        <v/>
      </c>
      <c r="J86" s="42" t="str">
        <f t="shared" si="21"/>
        <v/>
      </c>
      <c r="K86" s="42" t="str">
        <f t="shared" si="27"/>
        <v/>
      </c>
      <c r="L86" s="33" t="str">
        <f t="shared" si="15"/>
        <v/>
      </c>
      <c r="M86" s="33" t="str">
        <f t="shared" si="16"/>
        <v/>
      </c>
      <c r="N86" s="21" t="str">
        <f t="shared" si="22"/>
        <v/>
      </c>
      <c r="O86" s="34" t="str">
        <f t="shared" si="28"/>
        <v/>
      </c>
    </row>
    <row r="87" spans="4:15">
      <c r="D87" s="41" t="str">
        <f t="shared" si="23"/>
        <v/>
      </c>
      <c r="E87" s="42" t="str">
        <f t="shared" si="13"/>
        <v/>
      </c>
      <c r="F87" s="42" t="str">
        <f t="shared" si="14"/>
        <v/>
      </c>
      <c r="G87" s="42" t="str">
        <f t="shared" si="24"/>
        <v/>
      </c>
      <c r="H87" s="42" t="str">
        <f t="shared" si="25"/>
        <v/>
      </c>
      <c r="I87" s="42" t="str">
        <f t="shared" si="26"/>
        <v/>
      </c>
      <c r="J87" s="42" t="str">
        <f t="shared" si="21"/>
        <v/>
      </c>
      <c r="K87" s="42" t="str">
        <f t="shared" si="27"/>
        <v/>
      </c>
      <c r="L87" s="33" t="str">
        <f t="shared" si="15"/>
        <v/>
      </c>
      <c r="M87" s="33" t="str">
        <f t="shared" si="16"/>
        <v/>
      </c>
      <c r="N87" s="21" t="str">
        <f t="shared" si="22"/>
        <v/>
      </c>
      <c r="O87" s="34" t="str">
        <f t="shared" si="28"/>
        <v/>
      </c>
    </row>
    <row r="88" spans="4:15">
      <c r="D88" s="41" t="str">
        <f t="shared" si="23"/>
        <v/>
      </c>
      <c r="E88" s="42" t="str">
        <f t="shared" si="13"/>
        <v/>
      </c>
      <c r="F88" s="42" t="str">
        <f t="shared" si="14"/>
        <v/>
      </c>
      <c r="G88" s="42" t="str">
        <f t="shared" si="24"/>
        <v/>
      </c>
      <c r="H88" s="42" t="str">
        <f t="shared" si="25"/>
        <v/>
      </c>
      <c r="I88" s="42" t="str">
        <f t="shared" si="26"/>
        <v/>
      </c>
      <c r="J88" s="42" t="str">
        <f t="shared" si="21"/>
        <v/>
      </c>
      <c r="K88" s="42" t="str">
        <f t="shared" si="27"/>
        <v/>
      </c>
      <c r="L88" s="33" t="str">
        <f t="shared" si="15"/>
        <v/>
      </c>
      <c r="M88" s="33" t="str">
        <f t="shared" si="16"/>
        <v/>
      </c>
      <c r="N88" s="21" t="str">
        <f t="shared" si="22"/>
        <v/>
      </c>
      <c r="O88" s="34" t="str">
        <f t="shared" si="28"/>
        <v/>
      </c>
    </row>
    <row r="89" spans="4:15">
      <c r="D89" s="41" t="str">
        <f t="shared" si="23"/>
        <v/>
      </c>
      <c r="E89" s="42" t="str">
        <f t="shared" si="13"/>
        <v/>
      </c>
      <c r="F89" s="42" t="str">
        <f t="shared" si="14"/>
        <v/>
      </c>
      <c r="G89" s="42" t="str">
        <f t="shared" si="24"/>
        <v/>
      </c>
      <c r="H89" s="42" t="str">
        <f t="shared" si="25"/>
        <v/>
      </c>
      <c r="I89" s="42" t="str">
        <f t="shared" si="26"/>
        <v/>
      </c>
      <c r="J89" s="42" t="str">
        <f t="shared" si="21"/>
        <v/>
      </c>
      <c r="K89" s="42" t="str">
        <f t="shared" si="27"/>
        <v/>
      </c>
      <c r="L89" s="33" t="str">
        <f t="shared" si="15"/>
        <v/>
      </c>
      <c r="M89" s="33" t="str">
        <f t="shared" si="16"/>
        <v/>
      </c>
      <c r="N89" s="21" t="str">
        <f t="shared" si="22"/>
        <v/>
      </c>
      <c r="O89" s="34" t="str">
        <f t="shared" si="28"/>
        <v/>
      </c>
    </row>
    <row r="90" spans="4:15">
      <c r="D90" s="41" t="str">
        <f t="shared" si="23"/>
        <v/>
      </c>
      <c r="E90" s="42" t="str">
        <f t="shared" si="13"/>
        <v/>
      </c>
      <c r="F90" s="42" t="str">
        <f t="shared" si="14"/>
        <v/>
      </c>
      <c r="G90" s="42" t="str">
        <f t="shared" si="24"/>
        <v/>
      </c>
      <c r="H90" s="42" t="str">
        <f t="shared" si="25"/>
        <v/>
      </c>
      <c r="I90" s="42" t="str">
        <f t="shared" si="26"/>
        <v/>
      </c>
      <c r="J90" s="42" t="str">
        <f t="shared" si="21"/>
        <v/>
      </c>
      <c r="K90" s="42" t="str">
        <f t="shared" si="27"/>
        <v/>
      </c>
      <c r="L90" s="33" t="str">
        <f t="shared" si="15"/>
        <v/>
      </c>
      <c r="M90" s="33" t="str">
        <f t="shared" si="16"/>
        <v/>
      </c>
      <c r="N90" s="21" t="str">
        <f t="shared" si="22"/>
        <v/>
      </c>
      <c r="O90" s="34" t="str">
        <f t="shared" si="28"/>
        <v/>
      </c>
    </row>
    <row r="91" spans="4:15">
      <c r="D91" s="41" t="str">
        <f t="shared" si="23"/>
        <v/>
      </c>
      <c r="E91" s="42" t="str">
        <f t="shared" si="13"/>
        <v/>
      </c>
      <c r="F91" s="42" t="str">
        <f t="shared" si="14"/>
        <v/>
      </c>
      <c r="G91" s="42" t="str">
        <f t="shared" si="24"/>
        <v/>
      </c>
      <c r="H91" s="42" t="str">
        <f t="shared" si="25"/>
        <v/>
      </c>
      <c r="I91" s="42" t="str">
        <f t="shared" si="26"/>
        <v/>
      </c>
      <c r="J91" s="42" t="str">
        <f t="shared" si="21"/>
        <v/>
      </c>
      <c r="K91" s="42" t="str">
        <f t="shared" si="27"/>
        <v/>
      </c>
      <c r="L91" s="33" t="str">
        <f t="shared" si="15"/>
        <v/>
      </c>
      <c r="M91" s="33" t="str">
        <f t="shared" si="16"/>
        <v/>
      </c>
      <c r="N91" s="21" t="str">
        <f t="shared" si="22"/>
        <v/>
      </c>
      <c r="O91" s="34" t="str">
        <f t="shared" si="28"/>
        <v/>
      </c>
    </row>
    <row r="92" spans="4:15">
      <c r="D92" s="41" t="str">
        <f t="shared" si="23"/>
        <v/>
      </c>
      <c r="E92" s="42" t="str">
        <f t="shared" si="13"/>
        <v/>
      </c>
      <c r="F92" s="42" t="str">
        <f t="shared" si="14"/>
        <v/>
      </c>
      <c r="G92" s="42" t="str">
        <f t="shared" si="24"/>
        <v/>
      </c>
      <c r="H92" s="42" t="str">
        <f t="shared" si="25"/>
        <v/>
      </c>
      <c r="I92" s="42" t="str">
        <f t="shared" si="26"/>
        <v/>
      </c>
      <c r="J92" s="42" t="str">
        <f t="shared" si="21"/>
        <v/>
      </c>
      <c r="K92" s="42" t="str">
        <f t="shared" si="27"/>
        <v/>
      </c>
      <c r="L92" s="33" t="str">
        <f t="shared" si="15"/>
        <v/>
      </c>
      <c r="M92" s="33" t="str">
        <f t="shared" si="16"/>
        <v/>
      </c>
      <c r="N92" s="21" t="str">
        <f t="shared" si="22"/>
        <v/>
      </c>
      <c r="O92" s="34" t="str">
        <f t="shared" si="28"/>
        <v/>
      </c>
    </row>
    <row r="93" spans="4:15">
      <c r="D93" s="41" t="str">
        <f t="shared" si="23"/>
        <v/>
      </c>
      <c r="E93" s="42" t="str">
        <f t="shared" ref="E93:E123" si="29">IF(D93="","",E92)</f>
        <v/>
      </c>
      <c r="F93" s="42" t="str">
        <f t="shared" ref="F93:F123" si="30">IF(D92&lt;12*rdura,-rdamt+rdamt*(1+raterd/4)^(4*D93/12),"")</f>
        <v/>
      </c>
      <c r="G93" s="42" t="str">
        <f t="shared" si="24"/>
        <v/>
      </c>
      <c r="H93" s="42" t="str">
        <f t="shared" si="25"/>
        <v/>
      </c>
      <c r="I93" s="42" t="str">
        <f t="shared" si="26"/>
        <v/>
      </c>
      <c r="J93" s="42" t="str">
        <f t="shared" si="21"/>
        <v/>
      </c>
      <c r="K93" s="42" t="str">
        <f t="shared" si="27"/>
        <v/>
      </c>
      <c r="L93" s="33" t="str">
        <f t="shared" ref="L93:L123" si="31">IF(D92&lt;12*rdura,-rdamt+rdamt*(1+raterd/4)^(4*(rdura*12-D92)/12),"")</f>
        <v/>
      </c>
      <c r="M93" s="33" t="str">
        <f t="shared" ref="M93:M123" si="32">IF(D92&lt;12*rdura,rdamt*(1+raterd/4)^(4*(rdura*12-D92)/12),"")</f>
        <v/>
      </c>
      <c r="N93" s="21" t="str">
        <f t="shared" si="22"/>
        <v/>
      </c>
      <c r="O93" s="34" t="str">
        <f t="shared" si="28"/>
        <v/>
      </c>
    </row>
    <row r="94" spans="4:15">
      <c r="D94" s="41" t="str">
        <f t="shared" si="23"/>
        <v/>
      </c>
      <c r="E94" s="42" t="str">
        <f t="shared" si="29"/>
        <v/>
      </c>
      <c r="F94" s="42" t="str">
        <f t="shared" si="30"/>
        <v/>
      </c>
      <c r="G94" s="42" t="str">
        <f t="shared" si="24"/>
        <v/>
      </c>
      <c r="H94" s="42" t="str">
        <f t="shared" si="25"/>
        <v/>
      </c>
      <c r="I94" s="42" t="str">
        <f t="shared" si="26"/>
        <v/>
      </c>
      <c r="J94" s="42" t="str">
        <f t="shared" si="21"/>
        <v/>
      </c>
      <c r="K94" s="42" t="str">
        <f t="shared" si="27"/>
        <v/>
      </c>
      <c r="L94" s="33" t="str">
        <f t="shared" si="31"/>
        <v/>
      </c>
      <c r="M94" s="33" t="str">
        <f t="shared" si="32"/>
        <v/>
      </c>
      <c r="N94" s="21" t="str">
        <f t="shared" si="22"/>
        <v/>
      </c>
      <c r="O94" s="34" t="str">
        <f t="shared" si="28"/>
        <v/>
      </c>
    </row>
    <row r="95" spans="4:15">
      <c r="D95" s="41" t="str">
        <f t="shared" si="23"/>
        <v/>
      </c>
      <c r="E95" s="42" t="str">
        <f t="shared" si="29"/>
        <v/>
      </c>
      <c r="F95" s="42" t="str">
        <f t="shared" si="30"/>
        <v/>
      </c>
      <c r="G95" s="42" t="str">
        <f t="shared" si="24"/>
        <v/>
      </c>
      <c r="H95" s="42" t="str">
        <f t="shared" si="25"/>
        <v/>
      </c>
      <c r="I95" s="42" t="str">
        <f t="shared" si="26"/>
        <v/>
      </c>
      <c r="J95" s="42" t="str">
        <f t="shared" si="21"/>
        <v/>
      </c>
      <c r="K95" s="42" t="str">
        <f t="shared" si="27"/>
        <v/>
      </c>
      <c r="L95" s="33" t="str">
        <f t="shared" si="31"/>
        <v/>
      </c>
      <c r="M95" s="33" t="str">
        <f t="shared" si="32"/>
        <v/>
      </c>
      <c r="N95" s="21" t="str">
        <f t="shared" si="22"/>
        <v/>
      </c>
      <c r="O95" s="34" t="str">
        <f t="shared" si="28"/>
        <v/>
      </c>
    </row>
    <row r="96" spans="4:15">
      <c r="D96" s="41" t="str">
        <f t="shared" si="23"/>
        <v/>
      </c>
      <c r="E96" s="42" t="str">
        <f t="shared" si="29"/>
        <v/>
      </c>
      <c r="F96" s="42" t="str">
        <f t="shared" si="30"/>
        <v/>
      </c>
      <c r="G96" s="42" t="str">
        <f t="shared" si="24"/>
        <v/>
      </c>
      <c r="H96" s="42" t="str">
        <f t="shared" si="25"/>
        <v/>
      </c>
      <c r="I96" s="42" t="str">
        <f t="shared" si="26"/>
        <v/>
      </c>
      <c r="J96" s="42" t="str">
        <f t="shared" si="21"/>
        <v/>
      </c>
      <c r="K96" s="42" t="str">
        <f t="shared" si="27"/>
        <v/>
      </c>
      <c r="L96" s="33" t="str">
        <f t="shared" si="31"/>
        <v/>
      </c>
      <c r="M96" s="33" t="str">
        <f t="shared" si="32"/>
        <v/>
      </c>
      <c r="N96" s="21" t="str">
        <f t="shared" si="22"/>
        <v/>
      </c>
      <c r="O96" s="34" t="str">
        <f t="shared" si="28"/>
        <v/>
      </c>
    </row>
    <row r="97" spans="4:15">
      <c r="D97" s="41" t="str">
        <f t="shared" si="23"/>
        <v/>
      </c>
      <c r="E97" s="42" t="str">
        <f t="shared" si="29"/>
        <v/>
      </c>
      <c r="F97" s="42" t="str">
        <f t="shared" si="30"/>
        <v/>
      </c>
      <c r="G97" s="42" t="str">
        <f t="shared" si="24"/>
        <v/>
      </c>
      <c r="H97" s="42" t="str">
        <f t="shared" si="25"/>
        <v/>
      </c>
      <c r="I97" s="42" t="str">
        <f t="shared" si="26"/>
        <v/>
      </c>
      <c r="J97" s="42" t="str">
        <f t="shared" si="21"/>
        <v/>
      </c>
      <c r="K97" s="42" t="str">
        <f t="shared" si="27"/>
        <v/>
      </c>
      <c r="L97" s="33" t="str">
        <f t="shared" si="31"/>
        <v/>
      </c>
      <c r="M97" s="33" t="str">
        <f t="shared" si="32"/>
        <v/>
      </c>
      <c r="N97" s="21" t="str">
        <f t="shared" si="22"/>
        <v/>
      </c>
      <c r="O97" s="34" t="str">
        <f t="shared" si="28"/>
        <v/>
      </c>
    </row>
    <row r="98" spans="4:15">
      <c r="D98" s="41" t="str">
        <f t="shared" si="23"/>
        <v/>
      </c>
      <c r="E98" s="42" t="str">
        <f t="shared" si="29"/>
        <v/>
      </c>
      <c r="F98" s="42" t="str">
        <f t="shared" si="30"/>
        <v/>
      </c>
      <c r="G98" s="42" t="str">
        <f t="shared" si="24"/>
        <v/>
      </c>
      <c r="H98" s="42" t="str">
        <f t="shared" si="25"/>
        <v/>
      </c>
      <c r="I98" s="42" t="str">
        <f t="shared" si="26"/>
        <v/>
      </c>
      <c r="J98" s="42" t="str">
        <f t="shared" si="21"/>
        <v/>
      </c>
      <c r="K98" s="42" t="str">
        <f t="shared" si="27"/>
        <v/>
      </c>
      <c r="L98" s="33" t="str">
        <f t="shared" si="31"/>
        <v/>
      </c>
      <c r="M98" s="33" t="str">
        <f t="shared" si="32"/>
        <v/>
      </c>
      <c r="N98" s="21" t="str">
        <f t="shared" si="22"/>
        <v/>
      </c>
      <c r="O98" s="34" t="str">
        <f t="shared" si="28"/>
        <v/>
      </c>
    </row>
    <row r="99" spans="4:15">
      <c r="D99" s="41" t="str">
        <f t="shared" si="23"/>
        <v/>
      </c>
      <c r="E99" s="42" t="str">
        <f t="shared" si="29"/>
        <v/>
      </c>
      <c r="F99" s="42" t="str">
        <f t="shared" si="30"/>
        <v/>
      </c>
      <c r="G99" s="42" t="str">
        <f t="shared" si="24"/>
        <v/>
      </c>
      <c r="H99" s="42" t="str">
        <f t="shared" si="25"/>
        <v/>
      </c>
      <c r="I99" s="42" t="str">
        <f t="shared" si="26"/>
        <v/>
      </c>
      <c r="J99" s="42" t="str">
        <f t="shared" si="21"/>
        <v/>
      </c>
      <c r="K99" s="42" t="str">
        <f t="shared" si="27"/>
        <v/>
      </c>
      <c r="L99" s="33" t="str">
        <f t="shared" si="31"/>
        <v/>
      </c>
      <c r="M99" s="33" t="str">
        <f t="shared" si="32"/>
        <v/>
      </c>
      <c r="N99" s="21" t="str">
        <f t="shared" si="22"/>
        <v/>
      </c>
      <c r="O99" s="34" t="str">
        <f t="shared" si="28"/>
        <v/>
      </c>
    </row>
    <row r="100" spans="4:15">
      <c r="D100" s="41" t="str">
        <f t="shared" si="23"/>
        <v/>
      </c>
      <c r="E100" s="42" t="str">
        <f t="shared" si="29"/>
        <v/>
      </c>
      <c r="F100" s="42" t="str">
        <f t="shared" si="30"/>
        <v/>
      </c>
      <c r="G100" s="42" t="str">
        <f t="shared" si="24"/>
        <v/>
      </c>
      <c r="H100" s="42" t="str">
        <f t="shared" si="25"/>
        <v/>
      </c>
      <c r="I100" s="42" t="str">
        <f t="shared" si="26"/>
        <v/>
      </c>
      <c r="J100" s="42" t="str">
        <f t="shared" ref="J100:J123" si="33">IF(D100="","",F100*(1-IF(taxrd=10%,10.3%,IF(taxrd=20%,20.6%,IF(taxrd=30%,30.9%)))))</f>
        <v/>
      </c>
      <c r="K100" s="42" t="str">
        <f t="shared" si="27"/>
        <v/>
      </c>
      <c r="L100" s="33" t="str">
        <f t="shared" si="31"/>
        <v/>
      </c>
      <c r="M100" s="33" t="str">
        <f t="shared" si="32"/>
        <v/>
      </c>
      <c r="N100" s="21" t="str">
        <f t="shared" ref="N100:N123" si="34">IF(D100="","",L100*(1-IF(taxrd=10%,10.3%,IF(taxrd=20%,20.6%,IF(taxrd=30%,30.9%)))))</f>
        <v/>
      </c>
      <c r="O100" s="34" t="str">
        <f t="shared" si="28"/>
        <v/>
      </c>
    </row>
    <row r="101" spans="4:15">
      <c r="D101" s="41" t="str">
        <f t="shared" ref="D101:D123" si="35">IF(D100&lt;12*rdura,D100+1,"")</f>
        <v/>
      </c>
      <c r="E101" s="42" t="str">
        <f t="shared" si="29"/>
        <v/>
      </c>
      <c r="F101" s="42" t="str">
        <f t="shared" si="30"/>
        <v/>
      </c>
      <c r="G101" s="42" t="str">
        <f t="shared" si="24"/>
        <v/>
      </c>
      <c r="H101" s="42" t="str">
        <f t="shared" ref="H101:H123" si="36">IF(D100&lt;12*rdura,-rdamt+rdamt*(1+raterd*(1-IF(taxrd=10%,10.3%,IF(taxrd=20%,20.6%,IF(taxrd=30%,30.9%))))/4)^(4*D101/12),"")</f>
        <v/>
      </c>
      <c r="I101" s="42" t="str">
        <f t="shared" si="26"/>
        <v/>
      </c>
      <c r="J101" s="42" t="str">
        <f t="shared" si="33"/>
        <v/>
      </c>
      <c r="K101" s="42" t="str">
        <f t="shared" si="27"/>
        <v/>
      </c>
      <c r="L101" s="33" t="str">
        <f t="shared" si="31"/>
        <v/>
      </c>
      <c r="M101" s="33" t="str">
        <f t="shared" si="32"/>
        <v/>
      </c>
      <c r="N101" s="21" t="str">
        <f t="shared" si="34"/>
        <v/>
      </c>
      <c r="O101" s="34" t="str">
        <f t="shared" si="28"/>
        <v/>
      </c>
    </row>
    <row r="102" spans="4:15">
      <c r="D102" s="41" t="str">
        <f t="shared" si="35"/>
        <v/>
      </c>
      <c r="E102" s="42" t="str">
        <f t="shared" si="29"/>
        <v/>
      </c>
      <c r="F102" s="42" t="str">
        <f t="shared" si="30"/>
        <v/>
      </c>
      <c r="G102" s="42" t="str">
        <f t="shared" si="24"/>
        <v/>
      </c>
      <c r="H102" s="42" t="str">
        <f t="shared" si="36"/>
        <v/>
      </c>
      <c r="I102" s="42" t="str">
        <f t="shared" si="26"/>
        <v/>
      </c>
      <c r="J102" s="42" t="str">
        <f t="shared" si="33"/>
        <v/>
      </c>
      <c r="K102" s="42" t="str">
        <f t="shared" si="27"/>
        <v/>
      </c>
      <c r="L102" s="33" t="str">
        <f t="shared" si="31"/>
        <v/>
      </c>
      <c r="M102" s="33" t="str">
        <f t="shared" si="32"/>
        <v/>
      </c>
      <c r="N102" s="21" t="str">
        <f t="shared" si="34"/>
        <v/>
      </c>
      <c r="O102" s="34" t="str">
        <f t="shared" si="28"/>
        <v/>
      </c>
    </row>
    <row r="103" spans="4:15">
      <c r="D103" s="41" t="str">
        <f t="shared" si="35"/>
        <v/>
      </c>
      <c r="E103" s="42" t="str">
        <f t="shared" si="29"/>
        <v/>
      </c>
      <c r="F103" s="42" t="str">
        <f t="shared" si="30"/>
        <v/>
      </c>
      <c r="G103" s="42" t="str">
        <f t="shared" si="24"/>
        <v/>
      </c>
      <c r="H103" s="42" t="str">
        <f t="shared" si="36"/>
        <v/>
      </c>
      <c r="I103" s="42" t="str">
        <f t="shared" si="26"/>
        <v/>
      </c>
      <c r="J103" s="42" t="str">
        <f t="shared" si="33"/>
        <v/>
      </c>
      <c r="K103" s="42" t="str">
        <f t="shared" si="27"/>
        <v/>
      </c>
      <c r="L103" s="33" t="str">
        <f t="shared" si="31"/>
        <v/>
      </c>
      <c r="M103" s="33" t="str">
        <f t="shared" si="32"/>
        <v/>
      </c>
      <c r="N103" s="21" t="str">
        <f t="shared" si="34"/>
        <v/>
      </c>
      <c r="O103" s="34" t="str">
        <f t="shared" si="28"/>
        <v/>
      </c>
    </row>
    <row r="104" spans="4:15">
      <c r="D104" s="41" t="str">
        <f t="shared" si="35"/>
        <v/>
      </c>
      <c r="E104" s="42" t="str">
        <f t="shared" si="29"/>
        <v/>
      </c>
      <c r="F104" s="42" t="str">
        <f t="shared" si="30"/>
        <v/>
      </c>
      <c r="G104" s="42" t="str">
        <f t="shared" si="24"/>
        <v/>
      </c>
      <c r="H104" s="42" t="str">
        <f t="shared" si="36"/>
        <v/>
      </c>
      <c r="I104" s="42" t="str">
        <f t="shared" si="26"/>
        <v/>
      </c>
      <c r="J104" s="42" t="str">
        <f t="shared" si="33"/>
        <v/>
      </c>
      <c r="K104" s="42" t="str">
        <f t="shared" si="27"/>
        <v/>
      </c>
      <c r="L104" s="33" t="str">
        <f t="shared" si="31"/>
        <v/>
      </c>
      <c r="M104" s="33" t="str">
        <f t="shared" si="32"/>
        <v/>
      </c>
      <c r="N104" s="21" t="str">
        <f t="shared" si="34"/>
        <v/>
      </c>
      <c r="O104" s="34" t="str">
        <f t="shared" si="28"/>
        <v/>
      </c>
    </row>
    <row r="105" spans="4:15">
      <c r="D105" s="41" t="str">
        <f t="shared" si="35"/>
        <v/>
      </c>
      <c r="E105" s="42" t="str">
        <f t="shared" si="29"/>
        <v/>
      </c>
      <c r="F105" s="42" t="str">
        <f t="shared" si="30"/>
        <v/>
      </c>
      <c r="G105" s="42" t="str">
        <f t="shared" si="24"/>
        <v/>
      </c>
      <c r="H105" s="42" t="str">
        <f t="shared" si="36"/>
        <v/>
      </c>
      <c r="I105" s="42" t="str">
        <f t="shared" si="26"/>
        <v/>
      </c>
      <c r="J105" s="42" t="str">
        <f t="shared" si="33"/>
        <v/>
      </c>
      <c r="K105" s="42" t="str">
        <f t="shared" si="27"/>
        <v/>
      </c>
      <c r="L105" s="33" t="str">
        <f t="shared" si="31"/>
        <v/>
      </c>
      <c r="M105" s="33" t="str">
        <f t="shared" si="32"/>
        <v/>
      </c>
      <c r="N105" s="21" t="str">
        <f t="shared" si="34"/>
        <v/>
      </c>
      <c r="O105" s="34" t="str">
        <f t="shared" si="28"/>
        <v/>
      </c>
    </row>
    <row r="106" spans="4:15">
      <c r="D106" s="41" t="str">
        <f t="shared" si="35"/>
        <v/>
      </c>
      <c r="E106" s="42" t="str">
        <f t="shared" si="29"/>
        <v/>
      </c>
      <c r="F106" s="42" t="str">
        <f t="shared" si="30"/>
        <v/>
      </c>
      <c r="G106" s="42" t="str">
        <f t="shared" si="24"/>
        <v/>
      </c>
      <c r="H106" s="42" t="str">
        <f t="shared" si="36"/>
        <v/>
      </c>
      <c r="I106" s="42" t="str">
        <f t="shared" si="26"/>
        <v/>
      </c>
      <c r="J106" s="42" t="str">
        <f t="shared" si="33"/>
        <v/>
      </c>
      <c r="K106" s="42" t="str">
        <f t="shared" si="27"/>
        <v/>
      </c>
      <c r="L106" s="33" t="str">
        <f t="shared" si="31"/>
        <v/>
      </c>
      <c r="M106" s="33" t="str">
        <f t="shared" si="32"/>
        <v/>
      </c>
      <c r="N106" s="21" t="str">
        <f t="shared" si="34"/>
        <v/>
      </c>
      <c r="O106" s="34" t="str">
        <f t="shared" si="28"/>
        <v/>
      </c>
    </row>
    <row r="107" spans="4:15">
      <c r="D107" s="41" t="str">
        <f t="shared" si="35"/>
        <v/>
      </c>
      <c r="E107" s="42" t="str">
        <f t="shared" si="29"/>
        <v/>
      </c>
      <c r="F107" s="42" t="str">
        <f t="shared" si="30"/>
        <v/>
      </c>
      <c r="G107" s="42" t="str">
        <f t="shared" si="24"/>
        <v/>
      </c>
      <c r="H107" s="42" t="str">
        <f t="shared" si="36"/>
        <v/>
      </c>
      <c r="I107" s="42" t="str">
        <f t="shared" si="26"/>
        <v/>
      </c>
      <c r="J107" s="42" t="str">
        <f t="shared" si="33"/>
        <v/>
      </c>
      <c r="K107" s="42" t="str">
        <f t="shared" si="27"/>
        <v/>
      </c>
      <c r="L107" s="33" t="str">
        <f t="shared" si="31"/>
        <v/>
      </c>
      <c r="M107" s="33" t="str">
        <f t="shared" si="32"/>
        <v/>
      </c>
      <c r="N107" s="21" t="str">
        <f t="shared" si="34"/>
        <v/>
      </c>
      <c r="O107" s="34" t="str">
        <f t="shared" si="28"/>
        <v/>
      </c>
    </row>
    <row r="108" spans="4:15">
      <c r="D108" s="41" t="str">
        <f t="shared" si="35"/>
        <v/>
      </c>
      <c r="E108" s="42" t="str">
        <f t="shared" si="29"/>
        <v/>
      </c>
      <c r="F108" s="42" t="str">
        <f t="shared" si="30"/>
        <v/>
      </c>
      <c r="G108" s="42" t="str">
        <f t="shared" si="24"/>
        <v/>
      </c>
      <c r="H108" s="42" t="str">
        <f t="shared" si="36"/>
        <v/>
      </c>
      <c r="I108" s="42" t="str">
        <f t="shared" si="26"/>
        <v/>
      </c>
      <c r="J108" s="42" t="str">
        <f t="shared" si="33"/>
        <v/>
      </c>
      <c r="K108" s="42" t="str">
        <f t="shared" si="27"/>
        <v/>
      </c>
      <c r="L108" s="33" t="str">
        <f t="shared" si="31"/>
        <v/>
      </c>
      <c r="M108" s="33" t="str">
        <f t="shared" si="32"/>
        <v/>
      </c>
      <c r="N108" s="21" t="str">
        <f t="shared" si="34"/>
        <v/>
      </c>
      <c r="O108" s="34" t="str">
        <f t="shared" si="28"/>
        <v/>
      </c>
    </row>
    <row r="109" spans="4:15">
      <c r="D109" s="41" t="str">
        <f t="shared" si="35"/>
        <v/>
      </c>
      <c r="E109" s="42" t="str">
        <f t="shared" si="29"/>
        <v/>
      </c>
      <c r="F109" s="42" t="str">
        <f t="shared" si="30"/>
        <v/>
      </c>
      <c r="G109" s="42" t="str">
        <f t="shared" si="24"/>
        <v/>
      </c>
      <c r="H109" s="42" t="str">
        <f t="shared" si="36"/>
        <v/>
      </c>
      <c r="I109" s="42" t="str">
        <f t="shared" si="26"/>
        <v/>
      </c>
      <c r="J109" s="42" t="str">
        <f t="shared" si="33"/>
        <v/>
      </c>
      <c r="K109" s="42" t="str">
        <f t="shared" si="27"/>
        <v/>
      </c>
      <c r="L109" s="33" t="str">
        <f t="shared" si="31"/>
        <v/>
      </c>
      <c r="M109" s="33" t="str">
        <f t="shared" si="32"/>
        <v/>
      </c>
      <c r="N109" s="21" t="str">
        <f t="shared" si="34"/>
        <v/>
      </c>
      <c r="O109" s="34" t="str">
        <f t="shared" si="28"/>
        <v/>
      </c>
    </row>
    <row r="110" spans="4:15">
      <c r="D110" s="41" t="str">
        <f t="shared" si="35"/>
        <v/>
      </c>
      <c r="E110" s="42" t="str">
        <f t="shared" si="29"/>
        <v/>
      </c>
      <c r="F110" s="42" t="str">
        <f t="shared" si="30"/>
        <v/>
      </c>
      <c r="G110" s="42" t="str">
        <f t="shared" si="24"/>
        <v/>
      </c>
      <c r="H110" s="42" t="str">
        <f t="shared" si="36"/>
        <v/>
      </c>
      <c r="I110" s="42" t="str">
        <f t="shared" si="26"/>
        <v/>
      </c>
      <c r="J110" s="42" t="str">
        <f t="shared" si="33"/>
        <v/>
      </c>
      <c r="K110" s="42" t="str">
        <f t="shared" si="27"/>
        <v/>
      </c>
      <c r="L110" s="33" t="str">
        <f t="shared" si="31"/>
        <v/>
      </c>
      <c r="M110" s="33" t="str">
        <f t="shared" si="32"/>
        <v/>
      </c>
      <c r="N110" s="21" t="str">
        <f t="shared" si="34"/>
        <v/>
      </c>
      <c r="O110" s="34" t="str">
        <f t="shared" si="28"/>
        <v/>
      </c>
    </row>
    <row r="111" spans="4:15">
      <c r="D111" s="41" t="str">
        <f t="shared" si="35"/>
        <v/>
      </c>
      <c r="E111" s="42" t="str">
        <f t="shared" si="29"/>
        <v/>
      </c>
      <c r="F111" s="42" t="str">
        <f t="shared" si="30"/>
        <v/>
      </c>
      <c r="G111" s="42" t="str">
        <f t="shared" si="24"/>
        <v/>
      </c>
      <c r="H111" s="42" t="str">
        <f t="shared" si="36"/>
        <v/>
      </c>
      <c r="I111" s="42" t="str">
        <f t="shared" si="26"/>
        <v/>
      </c>
      <c r="J111" s="42" t="str">
        <f t="shared" si="33"/>
        <v/>
      </c>
      <c r="K111" s="42" t="str">
        <f t="shared" si="27"/>
        <v/>
      </c>
      <c r="L111" s="33" t="str">
        <f t="shared" si="31"/>
        <v/>
      </c>
      <c r="M111" s="33" t="str">
        <f t="shared" si="32"/>
        <v/>
      </c>
      <c r="N111" s="21" t="str">
        <f t="shared" si="34"/>
        <v/>
      </c>
      <c r="O111" s="34" t="str">
        <f t="shared" si="28"/>
        <v/>
      </c>
    </row>
    <row r="112" spans="4:15">
      <c r="D112" s="41" t="str">
        <f t="shared" si="35"/>
        <v/>
      </c>
      <c r="E112" s="42" t="str">
        <f t="shared" si="29"/>
        <v/>
      </c>
      <c r="F112" s="42" t="str">
        <f t="shared" si="30"/>
        <v/>
      </c>
      <c r="G112" s="42" t="str">
        <f t="shared" si="24"/>
        <v/>
      </c>
      <c r="H112" s="42" t="str">
        <f t="shared" si="36"/>
        <v/>
      </c>
      <c r="I112" s="42" t="str">
        <f t="shared" si="26"/>
        <v/>
      </c>
      <c r="J112" s="42" t="str">
        <f t="shared" si="33"/>
        <v/>
      </c>
      <c r="K112" s="42" t="str">
        <f t="shared" si="27"/>
        <v/>
      </c>
      <c r="L112" s="33" t="str">
        <f t="shared" si="31"/>
        <v/>
      </c>
      <c r="M112" s="33" t="str">
        <f t="shared" si="32"/>
        <v/>
      </c>
      <c r="N112" s="21" t="str">
        <f t="shared" si="34"/>
        <v/>
      </c>
      <c r="O112" s="34" t="str">
        <f t="shared" si="28"/>
        <v/>
      </c>
    </row>
    <row r="113" spans="4:15">
      <c r="D113" s="41" t="str">
        <f t="shared" si="35"/>
        <v/>
      </c>
      <c r="E113" s="42" t="str">
        <f t="shared" si="29"/>
        <v/>
      </c>
      <c r="F113" s="42" t="str">
        <f t="shared" si="30"/>
        <v/>
      </c>
      <c r="G113" s="42" t="str">
        <f t="shared" si="24"/>
        <v/>
      </c>
      <c r="H113" s="42" t="str">
        <f t="shared" si="36"/>
        <v/>
      </c>
      <c r="I113" s="42" t="str">
        <f t="shared" si="26"/>
        <v/>
      </c>
      <c r="J113" s="42" t="str">
        <f t="shared" si="33"/>
        <v/>
      </c>
      <c r="K113" s="42" t="str">
        <f t="shared" si="27"/>
        <v/>
      </c>
      <c r="L113" s="33" t="str">
        <f t="shared" si="31"/>
        <v/>
      </c>
      <c r="M113" s="33" t="str">
        <f t="shared" si="32"/>
        <v/>
      </c>
      <c r="N113" s="21" t="str">
        <f t="shared" si="34"/>
        <v/>
      </c>
      <c r="O113" s="34" t="str">
        <f t="shared" si="28"/>
        <v/>
      </c>
    </row>
    <row r="114" spans="4:15">
      <c r="D114" s="41" t="str">
        <f t="shared" si="35"/>
        <v/>
      </c>
      <c r="E114" s="42" t="str">
        <f t="shared" si="29"/>
        <v/>
      </c>
      <c r="F114" s="42" t="str">
        <f t="shared" si="30"/>
        <v/>
      </c>
      <c r="G114" s="42" t="str">
        <f t="shared" si="24"/>
        <v/>
      </c>
      <c r="H114" s="42" t="str">
        <f t="shared" si="36"/>
        <v/>
      </c>
      <c r="I114" s="42" t="str">
        <f t="shared" si="26"/>
        <v/>
      </c>
      <c r="J114" s="42" t="str">
        <f t="shared" si="33"/>
        <v/>
      </c>
      <c r="K114" s="42" t="str">
        <f t="shared" si="27"/>
        <v/>
      </c>
      <c r="L114" s="33" t="str">
        <f t="shared" si="31"/>
        <v/>
      </c>
      <c r="M114" s="33" t="str">
        <f t="shared" si="32"/>
        <v/>
      </c>
      <c r="N114" s="21" t="str">
        <f t="shared" si="34"/>
        <v/>
      </c>
      <c r="O114" s="34" t="str">
        <f t="shared" si="28"/>
        <v/>
      </c>
    </row>
    <row r="115" spans="4:15">
      <c r="D115" s="41" t="str">
        <f t="shared" si="35"/>
        <v/>
      </c>
      <c r="E115" s="42" t="str">
        <f t="shared" si="29"/>
        <v/>
      </c>
      <c r="F115" s="42" t="str">
        <f t="shared" si="30"/>
        <v/>
      </c>
      <c r="G115" s="42" t="str">
        <f t="shared" si="24"/>
        <v/>
      </c>
      <c r="H115" s="42" t="str">
        <f t="shared" si="36"/>
        <v/>
      </c>
      <c r="I115" s="42" t="str">
        <f t="shared" si="26"/>
        <v/>
      </c>
      <c r="J115" s="42" t="str">
        <f t="shared" si="33"/>
        <v/>
      </c>
      <c r="K115" s="42" t="str">
        <f t="shared" si="27"/>
        <v/>
      </c>
      <c r="L115" s="33" t="str">
        <f t="shared" si="31"/>
        <v/>
      </c>
      <c r="M115" s="33" t="str">
        <f t="shared" si="32"/>
        <v/>
      </c>
      <c r="N115" s="21" t="str">
        <f t="shared" si="34"/>
        <v/>
      </c>
      <c r="O115" s="34" t="str">
        <f t="shared" si="28"/>
        <v/>
      </c>
    </row>
    <row r="116" spans="4:15">
      <c r="D116" s="41" t="str">
        <f t="shared" si="35"/>
        <v/>
      </c>
      <c r="E116" s="42" t="str">
        <f t="shared" si="29"/>
        <v/>
      </c>
      <c r="F116" s="42" t="str">
        <f t="shared" si="30"/>
        <v/>
      </c>
      <c r="G116" s="42" t="str">
        <f t="shared" si="24"/>
        <v/>
      </c>
      <c r="H116" s="42" t="str">
        <f t="shared" si="36"/>
        <v/>
      </c>
      <c r="I116" s="42" t="str">
        <f t="shared" si="26"/>
        <v/>
      </c>
      <c r="J116" s="42" t="str">
        <f t="shared" si="33"/>
        <v/>
      </c>
      <c r="K116" s="42" t="str">
        <f t="shared" si="27"/>
        <v/>
      </c>
      <c r="L116" s="33" t="str">
        <f t="shared" si="31"/>
        <v/>
      </c>
      <c r="M116" s="33" t="str">
        <f t="shared" si="32"/>
        <v/>
      </c>
      <c r="N116" s="21" t="str">
        <f t="shared" si="34"/>
        <v/>
      </c>
      <c r="O116" s="34" t="str">
        <f t="shared" si="28"/>
        <v/>
      </c>
    </row>
    <row r="117" spans="4:15">
      <c r="D117" s="41" t="str">
        <f t="shared" si="35"/>
        <v/>
      </c>
      <c r="E117" s="42" t="str">
        <f t="shared" si="29"/>
        <v/>
      </c>
      <c r="F117" s="42" t="str">
        <f t="shared" si="30"/>
        <v/>
      </c>
      <c r="G117" s="42" t="str">
        <f t="shared" si="24"/>
        <v/>
      </c>
      <c r="H117" s="42" t="str">
        <f t="shared" si="36"/>
        <v/>
      </c>
      <c r="I117" s="42" t="str">
        <f t="shared" si="26"/>
        <v/>
      </c>
      <c r="J117" s="42" t="str">
        <f t="shared" si="33"/>
        <v/>
      </c>
      <c r="K117" s="42" t="str">
        <f t="shared" si="27"/>
        <v/>
      </c>
      <c r="L117" s="33" t="str">
        <f t="shared" si="31"/>
        <v/>
      </c>
      <c r="M117" s="33" t="str">
        <f t="shared" si="32"/>
        <v/>
      </c>
      <c r="N117" s="21" t="str">
        <f t="shared" si="34"/>
        <v/>
      </c>
      <c r="O117" s="34" t="str">
        <f t="shared" si="28"/>
        <v/>
      </c>
    </row>
    <row r="118" spans="4:15">
      <c r="D118" s="41" t="str">
        <f t="shared" si="35"/>
        <v/>
      </c>
      <c r="E118" s="42" t="str">
        <f t="shared" si="29"/>
        <v/>
      </c>
      <c r="F118" s="42" t="str">
        <f t="shared" si="30"/>
        <v/>
      </c>
      <c r="G118" s="42" t="str">
        <f t="shared" si="24"/>
        <v/>
      </c>
      <c r="H118" s="42" t="str">
        <f t="shared" si="36"/>
        <v/>
      </c>
      <c r="I118" s="42" t="str">
        <f t="shared" si="26"/>
        <v/>
      </c>
      <c r="J118" s="42" t="str">
        <f t="shared" si="33"/>
        <v/>
      </c>
      <c r="K118" s="42" t="str">
        <f t="shared" si="27"/>
        <v/>
      </c>
      <c r="L118" s="33" t="str">
        <f t="shared" si="31"/>
        <v/>
      </c>
      <c r="M118" s="33" t="str">
        <f t="shared" si="32"/>
        <v/>
      </c>
      <c r="N118" s="21" t="str">
        <f t="shared" si="34"/>
        <v/>
      </c>
      <c r="O118" s="34" t="str">
        <f t="shared" si="28"/>
        <v/>
      </c>
    </row>
    <row r="119" spans="4:15">
      <c r="D119" s="41" t="str">
        <f t="shared" si="35"/>
        <v/>
      </c>
      <c r="E119" s="42" t="str">
        <f t="shared" si="29"/>
        <v/>
      </c>
      <c r="F119" s="42" t="str">
        <f t="shared" si="30"/>
        <v/>
      </c>
      <c r="G119" s="42" t="str">
        <f t="shared" si="24"/>
        <v/>
      </c>
      <c r="H119" s="42" t="str">
        <f t="shared" si="36"/>
        <v/>
      </c>
      <c r="I119" s="42" t="str">
        <f t="shared" si="26"/>
        <v/>
      </c>
      <c r="J119" s="42" t="str">
        <f t="shared" si="33"/>
        <v/>
      </c>
      <c r="K119" s="42" t="str">
        <f t="shared" si="27"/>
        <v/>
      </c>
      <c r="L119" s="33" t="str">
        <f t="shared" si="31"/>
        <v/>
      </c>
      <c r="M119" s="33" t="str">
        <f t="shared" si="32"/>
        <v/>
      </c>
      <c r="N119" s="21" t="str">
        <f t="shared" si="34"/>
        <v/>
      </c>
      <c r="O119" s="34" t="str">
        <f t="shared" si="28"/>
        <v/>
      </c>
    </row>
    <row r="120" spans="4:15">
      <c r="D120" s="41" t="str">
        <f t="shared" si="35"/>
        <v/>
      </c>
      <c r="E120" s="42" t="str">
        <f t="shared" si="29"/>
        <v/>
      </c>
      <c r="F120" s="42" t="str">
        <f t="shared" si="30"/>
        <v/>
      </c>
      <c r="G120" s="42" t="str">
        <f t="shared" si="24"/>
        <v/>
      </c>
      <c r="H120" s="42" t="str">
        <f t="shared" si="36"/>
        <v/>
      </c>
      <c r="I120" s="42" t="str">
        <f t="shared" si="26"/>
        <v/>
      </c>
      <c r="J120" s="42" t="str">
        <f t="shared" si="33"/>
        <v/>
      </c>
      <c r="K120" s="42" t="str">
        <f t="shared" si="27"/>
        <v/>
      </c>
      <c r="L120" s="33" t="str">
        <f t="shared" si="31"/>
        <v/>
      </c>
      <c r="M120" s="33" t="str">
        <f t="shared" si="32"/>
        <v/>
      </c>
      <c r="N120" s="21" t="str">
        <f t="shared" si="34"/>
        <v/>
      </c>
      <c r="O120" s="34" t="str">
        <f t="shared" si="28"/>
        <v/>
      </c>
    </row>
    <row r="121" spans="4:15">
      <c r="D121" s="41" t="str">
        <f t="shared" si="35"/>
        <v/>
      </c>
      <c r="E121" s="42" t="str">
        <f t="shared" si="29"/>
        <v/>
      </c>
      <c r="F121" s="42" t="str">
        <f t="shared" si="30"/>
        <v/>
      </c>
      <c r="G121" s="42" t="str">
        <f t="shared" si="24"/>
        <v/>
      </c>
      <c r="H121" s="42" t="str">
        <f t="shared" si="36"/>
        <v/>
      </c>
      <c r="I121" s="42" t="str">
        <f t="shared" si="26"/>
        <v/>
      </c>
      <c r="J121" s="42" t="str">
        <f t="shared" si="33"/>
        <v/>
      </c>
      <c r="K121" s="42" t="str">
        <f t="shared" si="27"/>
        <v/>
      </c>
      <c r="L121" s="33" t="str">
        <f t="shared" si="31"/>
        <v/>
      </c>
      <c r="M121" s="33" t="str">
        <f t="shared" si="32"/>
        <v/>
      </c>
      <c r="N121" s="21" t="str">
        <f t="shared" si="34"/>
        <v/>
      </c>
      <c r="O121" s="34" t="str">
        <f t="shared" si="28"/>
        <v/>
      </c>
    </row>
    <row r="122" spans="4:15">
      <c r="D122" s="41" t="str">
        <f t="shared" si="35"/>
        <v/>
      </c>
      <c r="E122" s="42" t="str">
        <f t="shared" si="29"/>
        <v/>
      </c>
      <c r="F122" s="42" t="str">
        <f t="shared" si="30"/>
        <v/>
      </c>
      <c r="G122" s="42" t="str">
        <f t="shared" si="24"/>
        <v/>
      </c>
      <c r="H122" s="42" t="str">
        <f t="shared" si="36"/>
        <v/>
      </c>
      <c r="I122" s="42" t="str">
        <f t="shared" si="26"/>
        <v/>
      </c>
      <c r="J122" s="42" t="str">
        <f t="shared" si="33"/>
        <v/>
      </c>
      <c r="K122" s="42" t="str">
        <f t="shared" si="27"/>
        <v/>
      </c>
      <c r="L122" s="33" t="str">
        <f t="shared" si="31"/>
        <v/>
      </c>
      <c r="M122" s="33" t="str">
        <f t="shared" si="32"/>
        <v/>
      </c>
      <c r="N122" s="21" t="str">
        <f t="shared" si="34"/>
        <v/>
      </c>
      <c r="O122" s="34" t="str">
        <f t="shared" si="28"/>
        <v/>
      </c>
    </row>
    <row r="123" spans="4:15">
      <c r="D123" s="41" t="str">
        <f t="shared" si="35"/>
        <v/>
      </c>
      <c r="E123" s="42" t="str">
        <f t="shared" si="29"/>
        <v/>
      </c>
      <c r="F123" s="43" t="str">
        <f t="shared" si="30"/>
        <v/>
      </c>
      <c r="G123" s="43" t="str">
        <f t="shared" si="24"/>
        <v/>
      </c>
      <c r="H123" s="43" t="str">
        <f t="shared" si="36"/>
        <v/>
      </c>
      <c r="I123" s="42" t="str">
        <f t="shared" si="26"/>
        <v/>
      </c>
      <c r="J123" s="43" t="str">
        <f t="shared" si="33"/>
        <v/>
      </c>
      <c r="K123" s="42" t="str">
        <f t="shared" si="27"/>
        <v/>
      </c>
      <c r="L123" s="33" t="str">
        <f t="shared" si="31"/>
        <v/>
      </c>
      <c r="M123" s="33" t="str">
        <f t="shared" si="32"/>
        <v/>
      </c>
      <c r="N123" s="21" t="str">
        <f t="shared" si="34"/>
        <v/>
      </c>
      <c r="O123" s="34" t="str">
        <f t="shared" si="28"/>
        <v/>
      </c>
    </row>
    <row r="124" spans="4:15">
      <c r="D124" s="1"/>
    </row>
  </sheetData>
  <mergeCells count="4">
    <mergeCell ref="A1:B1"/>
    <mergeCell ref="W1:X1"/>
    <mergeCell ref="A10:B10"/>
    <mergeCell ref="A14:B14"/>
  </mergeCells>
  <conditionalFormatting sqref="Q27:U53 T5:U26 U4">
    <cfRule type="cellIs" dxfId="1" priority="2" operator="equal">
      <formula>ISERROR(R4)</formula>
    </cfRule>
  </conditionalFormatting>
  <conditionalFormatting sqref="U3">
    <cfRule type="cellIs" dxfId="0" priority="1" operator="equal">
      <formula>ISERROR(V3)</formula>
    </cfRule>
  </conditionalFormatting>
  <dataValidations count="2">
    <dataValidation type="list" allowBlank="1" showInputMessage="1" showErrorMessage="1" sqref="B6">
      <formula1>$Z$1:$Z$10</formula1>
    </dataValidation>
    <dataValidation type="list" allowBlank="1" showInputMessage="1" showErrorMessage="1" sqref="B7">
      <formula1>$AB$1:$AB$4</formula1>
    </dataValidation>
  </dataValidations>
  <hyperlinks>
    <hyperlink ref="S1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RD Calculator</vt:lpstr>
      <vt:lpstr>'RD Calculator'!rate</vt:lpstr>
      <vt:lpstr>'RD Calculator'!rated</vt:lpstr>
      <vt:lpstr>'RD Calculator'!rateegold</vt:lpstr>
      <vt:lpstr>'RD Calculator'!rateeq</vt:lpstr>
      <vt:lpstr>'RD Calculator'!rategetf</vt:lpstr>
      <vt:lpstr>'RD Calculator'!ratencd</vt:lpstr>
      <vt:lpstr>raterd</vt:lpstr>
      <vt:lpstr>'RD Calculator'!ratesb</vt:lpstr>
      <vt:lpstr>'RD Calculator'!ratetaxfd</vt:lpstr>
      <vt:lpstr>'RD Calculator'!rdamt</vt:lpstr>
      <vt:lpstr>'RD Calculator'!rdura</vt:lpstr>
      <vt:lpstr>'RD Calculator'!sum</vt:lpstr>
      <vt:lpstr>'RD Calculator'!sumd</vt:lpstr>
      <vt:lpstr>taxrd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2013-04-27T12:03:24Z</dcterms:modified>
</cp:coreProperties>
</file>