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" yWindow="408" windowWidth="15924" windowHeight="5532" tabRatio="769"/>
  </bookViews>
  <sheets>
    <sheet name="RD calculator" sheetId="7" r:id="rId1"/>
  </sheets>
  <definedNames>
    <definedName name="corpindex" localSheetId="0">'RD calculator'!#REF!</definedName>
    <definedName name="corpindex">#REF!</definedName>
    <definedName name="corpnoindex" localSheetId="0">'RD calculator'!#REF!</definedName>
    <definedName name="corpnoindex">#REF!</definedName>
    <definedName name="factor1">'RD calculator'!$N$2</definedName>
    <definedName name="factor2">'RD calculator'!$N$3</definedName>
    <definedName name="fortax">'RD calculator'!#REF!</definedName>
    <definedName name="installment">'RD calculator'!#REF!</definedName>
    <definedName name="rate" localSheetId="0">'RD calculator'!#REF!</definedName>
    <definedName name="rate">#REF!</definedName>
    <definedName name="rated" localSheetId="0">'RD calculator'!#REF!</definedName>
    <definedName name="rated">#REF!</definedName>
    <definedName name="rateegold" localSheetId="0">'RD calculator'!#REF!</definedName>
    <definedName name="rateegold">#REF!</definedName>
    <definedName name="rateeq" localSheetId="0">'RD calculator'!#REF!</definedName>
    <definedName name="rateeq">#REF!</definedName>
    <definedName name="rategetf" localSheetId="0">'RD calculator'!#REF!</definedName>
    <definedName name="rategetf">#REF!</definedName>
    <definedName name="ratencd" localSheetId="0">'RD calculator'!#REF!</definedName>
    <definedName name="ratencd">#REF!</definedName>
    <definedName name="raterbi" localSheetId="0">'RD calculator'!#REF!</definedName>
    <definedName name="raterbi">#REF!</definedName>
    <definedName name="raterd" localSheetId="0">'RD calculator'!$B$6</definedName>
    <definedName name="raterd">#REF!</definedName>
    <definedName name="ratesb" localSheetId="0">'RD calculator'!#REF!</definedName>
    <definedName name="ratesb">#REF!</definedName>
    <definedName name="ratetaxfd" localSheetId="0">'RD calculator'!#REF!</definedName>
    <definedName name="ratetaxfd">#REF!</definedName>
    <definedName name="rdamt" localSheetId="0">'RD calculator'!#REF!</definedName>
    <definedName name="rdamt">#REF!</definedName>
    <definedName name="rdura" localSheetId="0">'RD calculator'!$B$7</definedName>
    <definedName name="rdura">#REF!</definedName>
    <definedName name="sum" localSheetId="0">'RD calculator'!#REF!</definedName>
    <definedName name="sum">#REF!</definedName>
    <definedName name="sumd" localSheetId="0">'RD calculator'!$I$5</definedName>
    <definedName name="sumd">#REF!</definedName>
    <definedName name="tax" localSheetId="0">'RD calculator'!#REF!</definedName>
    <definedName name="tax">#REF!</definedName>
    <definedName name="taxrd" localSheetId="0">'RD calculator'!$B$10</definedName>
    <definedName name="taxrd">#REF!</definedName>
    <definedName name="tenure" localSheetId="0">'RD calculator'!#REF!</definedName>
    <definedName name="tenure">#REF!</definedName>
    <definedName name="term">'RD calculator'!$B$9</definedName>
  </definedNames>
  <calcPr calcId="124519"/>
</workbook>
</file>

<file path=xl/calcChain.xml><?xml version="1.0" encoding="utf-8"?>
<calcChain xmlns="http://schemas.openxmlformats.org/spreadsheetml/2006/main">
  <c r="X6" i="7"/>
  <c r="X7" s="1"/>
  <c r="X8" s="1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X108" s="1"/>
  <c r="X109" s="1"/>
  <c r="X110" s="1"/>
  <c r="X111" s="1"/>
  <c r="X112" s="1"/>
  <c r="X113" s="1"/>
  <c r="X114" s="1"/>
  <c r="X115" s="1"/>
  <c r="X116" s="1"/>
  <c r="X117" s="1"/>
  <c r="X118" s="1"/>
  <c r="X119" s="1"/>
  <c r="X120" s="1"/>
  <c r="X121" s="1"/>
  <c r="V6"/>
  <c r="V7" s="1"/>
  <c r="V8" s="1"/>
  <c r="Y5"/>
  <c r="Z5" s="1"/>
  <c r="D5"/>
  <c r="K5" s="1"/>
  <c r="J5" s="1"/>
  <c r="D6"/>
  <c r="K6" s="1"/>
  <c r="J6" s="1"/>
  <c r="N2"/>
  <c r="N3"/>
  <c r="T16"/>
  <c r="T15"/>
  <c r="T14"/>
  <c r="T13"/>
  <c r="T12"/>
  <c r="T11"/>
  <c r="T10"/>
  <c r="T9"/>
  <c r="T8"/>
  <c r="T7"/>
  <c r="T6"/>
  <c r="T5"/>
  <c r="U5" s="1"/>
  <c r="O4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G5" l="1"/>
  <c r="G6"/>
  <c r="D7"/>
  <c r="K7" s="1"/>
  <c r="J7" s="1"/>
  <c r="Y6"/>
  <c r="Z6" s="1"/>
  <c r="AA5"/>
  <c r="V9"/>
  <c r="Y8"/>
  <c r="Y7"/>
  <c r="D8"/>
  <c r="K8" s="1"/>
  <c r="J8" s="1"/>
  <c r="AA6" l="1"/>
  <c r="G8"/>
  <c r="G7"/>
  <c r="Z8"/>
  <c r="AA8"/>
  <c r="Z7"/>
  <c r="AA7"/>
  <c r="V10"/>
  <c r="Y9"/>
  <c r="D9"/>
  <c r="K9" s="1"/>
  <c r="J9" s="1"/>
  <c r="G9" l="1"/>
  <c r="Z9"/>
  <c r="AA9"/>
  <c r="V11"/>
  <c r="Y10"/>
  <c r="D10"/>
  <c r="K10" s="1"/>
  <c r="J10" s="1"/>
  <c r="G10" l="1"/>
  <c r="Z10"/>
  <c r="AA10"/>
  <c r="V12"/>
  <c r="Y11"/>
  <c r="D11"/>
  <c r="K11" s="1"/>
  <c r="J11" s="1"/>
  <c r="G11" l="1"/>
  <c r="Z11"/>
  <c r="AA11"/>
  <c r="V13"/>
  <c r="Y12"/>
  <c r="D12"/>
  <c r="K12" s="1"/>
  <c r="J12" s="1"/>
  <c r="G12" l="1"/>
  <c r="Z12"/>
  <c r="AA12"/>
  <c r="V14"/>
  <c r="Y13"/>
  <c r="D13"/>
  <c r="K13" s="1"/>
  <c r="J13" s="1"/>
  <c r="G13" l="1"/>
  <c r="Z13"/>
  <c r="AA13"/>
  <c r="V15"/>
  <c r="Y14"/>
  <c r="D14"/>
  <c r="K14" s="1"/>
  <c r="J14" s="1"/>
  <c r="G14" l="1"/>
  <c r="Z14"/>
  <c r="AA14"/>
  <c r="V16"/>
  <c r="Y15"/>
  <c r="D15"/>
  <c r="K15" s="1"/>
  <c r="J15" s="1"/>
  <c r="G15" l="1"/>
  <c r="Z15"/>
  <c r="AA15"/>
  <c r="V17"/>
  <c r="Y16"/>
  <c r="D16"/>
  <c r="K16" s="1"/>
  <c r="J16" s="1"/>
  <c r="G16" l="1"/>
  <c r="D17"/>
  <c r="K17" s="1"/>
  <c r="J17" s="1"/>
  <c r="Z16"/>
  <c r="AA16"/>
  <c r="V18"/>
  <c r="Y17"/>
  <c r="G17" l="1"/>
  <c r="Z17"/>
  <c r="AA17"/>
  <c r="V19"/>
  <c r="Y18"/>
  <c r="D18"/>
  <c r="K18" s="1"/>
  <c r="J18" s="1"/>
  <c r="G18" l="1"/>
  <c r="Z18"/>
  <c r="AA18"/>
  <c r="V20"/>
  <c r="Y19"/>
  <c r="D19"/>
  <c r="K19" s="1"/>
  <c r="J19" s="1"/>
  <c r="G19" l="1"/>
  <c r="Z19"/>
  <c r="AA19"/>
  <c r="V21"/>
  <c r="Y20"/>
  <c r="D20"/>
  <c r="K20" s="1"/>
  <c r="J20" s="1"/>
  <c r="G20" l="1"/>
  <c r="Z20"/>
  <c r="AA20"/>
  <c r="V22"/>
  <c r="Y21"/>
  <c r="D21"/>
  <c r="K21" s="1"/>
  <c r="J21" s="1"/>
  <c r="G21" l="1"/>
  <c r="Z21"/>
  <c r="AA21"/>
  <c r="V23"/>
  <c r="Y22"/>
  <c r="D22"/>
  <c r="K22" s="1"/>
  <c r="J22" s="1"/>
  <c r="G22" l="1"/>
  <c r="Z22"/>
  <c r="AA22"/>
  <c r="V24"/>
  <c r="Y23"/>
  <c r="D23"/>
  <c r="K23" s="1"/>
  <c r="J23" s="1"/>
  <c r="G23" l="1"/>
  <c r="Z23"/>
  <c r="AA23"/>
  <c r="V25"/>
  <c r="Y24"/>
  <c r="D24"/>
  <c r="K24" s="1"/>
  <c r="J24" s="1"/>
  <c r="G24" l="1"/>
  <c r="Z24"/>
  <c r="AA24"/>
  <c r="V26"/>
  <c r="Y25"/>
  <c r="D25"/>
  <c r="K25" s="1"/>
  <c r="J25" s="1"/>
  <c r="G25" l="1"/>
  <c r="Z25"/>
  <c r="AA25"/>
  <c r="V27"/>
  <c r="Y26"/>
  <c r="D26"/>
  <c r="K26" s="1"/>
  <c r="J26" s="1"/>
  <c r="G26" l="1"/>
  <c r="Z26"/>
  <c r="AA26"/>
  <c r="V28"/>
  <c r="Y27"/>
  <c r="D27"/>
  <c r="K27" s="1"/>
  <c r="J27" s="1"/>
  <c r="G27" l="1"/>
  <c r="Z27"/>
  <c r="AA27"/>
  <c r="V29"/>
  <c r="Y28"/>
  <c r="D28"/>
  <c r="K28" s="1"/>
  <c r="J28" s="1"/>
  <c r="G28" l="1"/>
  <c r="Z28"/>
  <c r="AA28"/>
  <c r="V30"/>
  <c r="Y29"/>
  <c r="D29"/>
  <c r="K29" s="1"/>
  <c r="J29" s="1"/>
  <c r="G29" l="1"/>
  <c r="Z29"/>
  <c r="AA29"/>
  <c r="V31"/>
  <c r="Y30"/>
  <c r="D30"/>
  <c r="K30" s="1"/>
  <c r="J30" s="1"/>
  <c r="G30" l="1"/>
  <c r="Z30"/>
  <c r="AA30"/>
  <c r="V32"/>
  <c r="Y31"/>
  <c r="D31"/>
  <c r="K31" s="1"/>
  <c r="J31" s="1"/>
  <c r="G31" l="1"/>
  <c r="Z31"/>
  <c r="AA31"/>
  <c r="V33"/>
  <c r="Y32"/>
  <c r="D32"/>
  <c r="K32" s="1"/>
  <c r="J32" s="1"/>
  <c r="G32" l="1"/>
  <c r="Z32"/>
  <c r="AA32"/>
  <c r="V34"/>
  <c r="Y33"/>
  <c r="D33"/>
  <c r="K33" s="1"/>
  <c r="J33" s="1"/>
  <c r="G33" l="1"/>
  <c r="Z33"/>
  <c r="AA33"/>
  <c r="V35"/>
  <c r="Y34"/>
  <c r="D34"/>
  <c r="K34" s="1"/>
  <c r="J34" s="1"/>
  <c r="G34" l="1"/>
  <c r="Z34"/>
  <c r="AA34"/>
  <c r="V36"/>
  <c r="Y35"/>
  <c r="D35"/>
  <c r="K35" s="1"/>
  <c r="J35" s="1"/>
  <c r="G35" l="1"/>
  <c r="Z35"/>
  <c r="AA35"/>
  <c r="V37"/>
  <c r="Y36"/>
  <c r="D36"/>
  <c r="K36" s="1"/>
  <c r="J36" s="1"/>
  <c r="G36" l="1"/>
  <c r="Z36"/>
  <c r="AA36"/>
  <c r="V38"/>
  <c r="Y37"/>
  <c r="D37"/>
  <c r="K37" s="1"/>
  <c r="J37" s="1"/>
  <c r="G37" l="1"/>
  <c r="Z37"/>
  <c r="AA37"/>
  <c r="V39"/>
  <c r="Y38"/>
  <c r="D38"/>
  <c r="K38" s="1"/>
  <c r="J38" s="1"/>
  <c r="G38" l="1"/>
  <c r="Z38"/>
  <c r="AA38"/>
  <c r="V40"/>
  <c r="Y39"/>
  <c r="D39"/>
  <c r="K39" s="1"/>
  <c r="J39" s="1"/>
  <c r="G39" l="1"/>
  <c r="Z39"/>
  <c r="AA39"/>
  <c r="V41"/>
  <c r="Y40"/>
  <c r="D40"/>
  <c r="K40" s="1"/>
  <c r="J40" s="1"/>
  <c r="G40" l="1"/>
  <c r="Z40"/>
  <c r="AA40"/>
  <c r="V42"/>
  <c r="Y41"/>
  <c r="D41"/>
  <c r="K41" s="1"/>
  <c r="J41" s="1"/>
  <c r="G41" l="1"/>
  <c r="Z41"/>
  <c r="AA41"/>
  <c r="V43"/>
  <c r="Y42"/>
  <c r="D42"/>
  <c r="K42" s="1"/>
  <c r="J42" s="1"/>
  <c r="G42" l="1"/>
  <c r="Z42"/>
  <c r="AA42"/>
  <c r="V44"/>
  <c r="Y43"/>
  <c r="D43"/>
  <c r="K43" s="1"/>
  <c r="J43" s="1"/>
  <c r="G43" l="1"/>
  <c r="Z43"/>
  <c r="AA43"/>
  <c r="V45"/>
  <c r="Y44"/>
  <c r="D44"/>
  <c r="K44" s="1"/>
  <c r="J44" s="1"/>
  <c r="G44" l="1"/>
  <c r="Z44"/>
  <c r="AA44"/>
  <c r="V46"/>
  <c r="Y45"/>
  <c r="D45"/>
  <c r="K45" s="1"/>
  <c r="J45" s="1"/>
  <c r="G45" l="1"/>
  <c r="Z45"/>
  <c r="AA45"/>
  <c r="V47"/>
  <c r="Y46"/>
  <c r="D46"/>
  <c r="K46" s="1"/>
  <c r="J46" s="1"/>
  <c r="G46" l="1"/>
  <c r="Z46"/>
  <c r="AA46"/>
  <c r="V48"/>
  <c r="Y47"/>
  <c r="D47"/>
  <c r="K47" s="1"/>
  <c r="J47" s="1"/>
  <c r="G47" l="1"/>
  <c r="Z47"/>
  <c r="AA47"/>
  <c r="V49"/>
  <c r="Y48"/>
  <c r="D48"/>
  <c r="K48" s="1"/>
  <c r="J48" s="1"/>
  <c r="G48" l="1"/>
  <c r="Z48"/>
  <c r="AA48"/>
  <c r="V50"/>
  <c r="Y49"/>
  <c r="D49"/>
  <c r="K49" s="1"/>
  <c r="J49" s="1"/>
  <c r="G49" l="1"/>
  <c r="Z49"/>
  <c r="AA49"/>
  <c r="V51"/>
  <c r="Y50"/>
  <c r="D50"/>
  <c r="K50" s="1"/>
  <c r="J50" s="1"/>
  <c r="G50" l="1"/>
  <c r="Z50"/>
  <c r="AA50"/>
  <c r="V52"/>
  <c r="Y51"/>
  <c r="D51"/>
  <c r="K51" s="1"/>
  <c r="J51" s="1"/>
  <c r="G51" l="1"/>
  <c r="Z51"/>
  <c r="AA51"/>
  <c r="V53"/>
  <c r="Y52"/>
  <c r="D52"/>
  <c r="K52" s="1"/>
  <c r="J52" s="1"/>
  <c r="G52" l="1"/>
  <c r="Z52"/>
  <c r="AA52"/>
  <c r="V54"/>
  <c r="Y53"/>
  <c r="D53"/>
  <c r="K53" s="1"/>
  <c r="J53" s="1"/>
  <c r="G53" l="1"/>
  <c r="Z53"/>
  <c r="AA53"/>
  <c r="V55"/>
  <c r="Y54"/>
  <c r="D54"/>
  <c r="K54" s="1"/>
  <c r="J54" s="1"/>
  <c r="G54" l="1"/>
  <c r="Z54"/>
  <c r="AA54"/>
  <c r="V56"/>
  <c r="Y55"/>
  <c r="D55"/>
  <c r="K55" s="1"/>
  <c r="J55" s="1"/>
  <c r="G55" l="1"/>
  <c r="Z55"/>
  <c r="AA55"/>
  <c r="V57"/>
  <c r="Y56"/>
  <c r="D56"/>
  <c r="K56" s="1"/>
  <c r="J56" s="1"/>
  <c r="G56" l="1"/>
  <c r="Z56"/>
  <c r="AA56"/>
  <c r="V58"/>
  <c r="Y57"/>
  <c r="D57"/>
  <c r="K57" s="1"/>
  <c r="J57" s="1"/>
  <c r="G57" l="1"/>
  <c r="Z57"/>
  <c r="AA57"/>
  <c r="V59"/>
  <c r="Y58"/>
  <c r="D58"/>
  <c r="K58" s="1"/>
  <c r="J58" s="1"/>
  <c r="G58" l="1"/>
  <c r="Z58"/>
  <c r="AA58"/>
  <c r="V60"/>
  <c r="Y59"/>
  <c r="D59"/>
  <c r="K59" s="1"/>
  <c r="J59" s="1"/>
  <c r="G59" l="1"/>
  <c r="Z59"/>
  <c r="AA59"/>
  <c r="V61"/>
  <c r="Y60"/>
  <c r="D60"/>
  <c r="K60" s="1"/>
  <c r="J60" s="1"/>
  <c r="G60" l="1"/>
  <c r="Z60"/>
  <c r="AA60"/>
  <c r="V62"/>
  <c r="Y61"/>
  <c r="D61"/>
  <c r="K61" s="1"/>
  <c r="J61" s="1"/>
  <c r="G61" l="1"/>
  <c r="Z61"/>
  <c r="AA61"/>
  <c r="V63"/>
  <c r="Y62"/>
  <c r="D62"/>
  <c r="K62" s="1"/>
  <c r="J62" s="1"/>
  <c r="G62" l="1"/>
  <c r="Z62"/>
  <c r="AA62"/>
  <c r="V64"/>
  <c r="Y63"/>
  <c r="D63"/>
  <c r="K63" s="1"/>
  <c r="J63" s="1"/>
  <c r="G63" l="1"/>
  <c r="Z63"/>
  <c r="AA63"/>
  <c r="V65"/>
  <c r="Y64"/>
  <c r="D64"/>
  <c r="K64" s="1"/>
  <c r="J64" s="1"/>
  <c r="G64" l="1"/>
  <c r="Z64"/>
  <c r="AA64"/>
  <c r="V66"/>
  <c r="Y65"/>
  <c r="D65"/>
  <c r="K65" s="1"/>
  <c r="J65" s="1"/>
  <c r="G65" l="1"/>
  <c r="Z65"/>
  <c r="AA65"/>
  <c r="V67"/>
  <c r="Y66"/>
  <c r="D66"/>
  <c r="K66" s="1"/>
  <c r="J66" s="1"/>
  <c r="G66" l="1"/>
  <c r="Z66"/>
  <c r="AA66"/>
  <c r="V68"/>
  <c r="Y67"/>
  <c r="D67"/>
  <c r="K67" s="1"/>
  <c r="J67" s="1"/>
  <c r="G67" l="1"/>
  <c r="Z67"/>
  <c r="AA67"/>
  <c r="V69"/>
  <c r="Y68"/>
  <c r="D68"/>
  <c r="K68" s="1"/>
  <c r="J68" s="1"/>
  <c r="G68" l="1"/>
  <c r="Z68"/>
  <c r="AA68"/>
  <c r="V70"/>
  <c r="Y69"/>
  <c r="D69"/>
  <c r="K69" s="1"/>
  <c r="J69" s="1"/>
  <c r="G69" l="1"/>
  <c r="Z69"/>
  <c r="AA69"/>
  <c r="V71"/>
  <c r="Y70"/>
  <c r="D70"/>
  <c r="K70" s="1"/>
  <c r="J70" s="1"/>
  <c r="G70" l="1"/>
  <c r="Z70"/>
  <c r="AA70"/>
  <c r="V72"/>
  <c r="Y71"/>
  <c r="D71"/>
  <c r="K71" s="1"/>
  <c r="J71" s="1"/>
  <c r="G71" l="1"/>
  <c r="Z71"/>
  <c r="AA71"/>
  <c r="V73"/>
  <c r="Y72"/>
  <c r="D72"/>
  <c r="K72" s="1"/>
  <c r="J72" s="1"/>
  <c r="G72" l="1"/>
  <c r="Z72"/>
  <c r="AA72"/>
  <c r="V74"/>
  <c r="Y73"/>
  <c r="D73"/>
  <c r="K73" s="1"/>
  <c r="J73" s="1"/>
  <c r="G73" l="1"/>
  <c r="Z73"/>
  <c r="AA73"/>
  <c r="V75"/>
  <c r="Y74"/>
  <c r="D74"/>
  <c r="K74" s="1"/>
  <c r="J74" s="1"/>
  <c r="G74" l="1"/>
  <c r="Z74"/>
  <c r="AA74"/>
  <c r="V76"/>
  <c r="Y75"/>
  <c r="D75"/>
  <c r="K75" s="1"/>
  <c r="J75" s="1"/>
  <c r="G75" l="1"/>
  <c r="Z75"/>
  <c r="AA75"/>
  <c r="V77"/>
  <c r="Y76"/>
  <c r="D76"/>
  <c r="K76" s="1"/>
  <c r="J76" s="1"/>
  <c r="G76" l="1"/>
  <c r="Z76"/>
  <c r="AA76"/>
  <c r="V78"/>
  <c r="Y77"/>
  <c r="D77"/>
  <c r="K77" s="1"/>
  <c r="J77" s="1"/>
  <c r="G77" l="1"/>
  <c r="Z77"/>
  <c r="AA77"/>
  <c r="V79"/>
  <c r="Y78"/>
  <c r="D78"/>
  <c r="K78" s="1"/>
  <c r="J78" s="1"/>
  <c r="G78" l="1"/>
  <c r="Z78"/>
  <c r="AA78"/>
  <c r="V80"/>
  <c r="Y79"/>
  <c r="D79"/>
  <c r="K79" s="1"/>
  <c r="J79" s="1"/>
  <c r="G79" l="1"/>
  <c r="Z79"/>
  <c r="AA79"/>
  <c r="V81"/>
  <c r="Y80"/>
  <c r="D80"/>
  <c r="K80" s="1"/>
  <c r="J80" s="1"/>
  <c r="G80" l="1"/>
  <c r="Z80"/>
  <c r="AA80"/>
  <c r="V82"/>
  <c r="Y81"/>
  <c r="D81"/>
  <c r="K81" s="1"/>
  <c r="J81" s="1"/>
  <c r="G81" l="1"/>
  <c r="Z81"/>
  <c r="AA81"/>
  <c r="V83"/>
  <c r="Y82"/>
  <c r="D82"/>
  <c r="K82" s="1"/>
  <c r="J82" s="1"/>
  <c r="G82" l="1"/>
  <c r="Z82"/>
  <c r="AA82"/>
  <c r="V84"/>
  <c r="Y83"/>
  <c r="D83"/>
  <c r="K83" s="1"/>
  <c r="J83" s="1"/>
  <c r="G83" l="1"/>
  <c r="Z83"/>
  <c r="AA83"/>
  <c r="V85"/>
  <c r="Y84"/>
  <c r="D84"/>
  <c r="K84" s="1"/>
  <c r="J84" s="1"/>
  <c r="G84" l="1"/>
  <c r="Z84"/>
  <c r="AA84"/>
  <c r="V86"/>
  <c r="Y85"/>
  <c r="D85"/>
  <c r="K85" s="1"/>
  <c r="J85" s="1"/>
  <c r="G85" l="1"/>
  <c r="Z85"/>
  <c r="AA85"/>
  <c r="V87"/>
  <c r="Y86"/>
  <c r="D86"/>
  <c r="K86" s="1"/>
  <c r="J86" s="1"/>
  <c r="G86" l="1"/>
  <c r="Z86"/>
  <c r="AA86"/>
  <c r="V88"/>
  <c r="Y87"/>
  <c r="D87"/>
  <c r="K87" s="1"/>
  <c r="J87" s="1"/>
  <c r="G87" l="1"/>
  <c r="Z87"/>
  <c r="AA87"/>
  <c r="V89"/>
  <c r="Y88"/>
  <c r="D88"/>
  <c r="K88" s="1"/>
  <c r="J88" s="1"/>
  <c r="G88" l="1"/>
  <c r="Z88"/>
  <c r="AA88"/>
  <c r="V90"/>
  <c r="Y89"/>
  <c r="D89"/>
  <c r="K89" s="1"/>
  <c r="J89" s="1"/>
  <c r="G89" l="1"/>
  <c r="Z89"/>
  <c r="AA89"/>
  <c r="V91"/>
  <c r="Y90"/>
  <c r="D90"/>
  <c r="K90" s="1"/>
  <c r="J90" s="1"/>
  <c r="G90" l="1"/>
  <c r="Z90"/>
  <c r="AA90"/>
  <c r="V92"/>
  <c r="Y91"/>
  <c r="D91"/>
  <c r="K91" s="1"/>
  <c r="J91" s="1"/>
  <c r="G91" l="1"/>
  <c r="Z91"/>
  <c r="AA91"/>
  <c r="V93"/>
  <c r="Y92"/>
  <c r="D92"/>
  <c r="K92" s="1"/>
  <c r="J92" s="1"/>
  <c r="G92" l="1"/>
  <c r="Z92"/>
  <c r="AA92"/>
  <c r="V94"/>
  <c r="Y93"/>
  <c r="D93"/>
  <c r="K93" s="1"/>
  <c r="J93" s="1"/>
  <c r="G93" l="1"/>
  <c r="Z93"/>
  <c r="AA93"/>
  <c r="V95"/>
  <c r="Y94"/>
  <c r="D94"/>
  <c r="K94" s="1"/>
  <c r="J94" s="1"/>
  <c r="G94" l="1"/>
  <c r="Z94"/>
  <c r="AA94"/>
  <c r="V96"/>
  <c r="Y95"/>
  <c r="D95"/>
  <c r="K95" s="1"/>
  <c r="J95" s="1"/>
  <c r="G95" l="1"/>
  <c r="Z95"/>
  <c r="AA95"/>
  <c r="V97"/>
  <c r="Y96"/>
  <c r="D96"/>
  <c r="K96" s="1"/>
  <c r="J96" s="1"/>
  <c r="G96" l="1"/>
  <c r="Z96"/>
  <c r="AA96"/>
  <c r="V98"/>
  <c r="Y97"/>
  <c r="D97"/>
  <c r="K97" s="1"/>
  <c r="J97" s="1"/>
  <c r="G97" l="1"/>
  <c r="Z97"/>
  <c r="AA97"/>
  <c r="V99"/>
  <c r="Y98"/>
  <c r="D98"/>
  <c r="K98" s="1"/>
  <c r="J98" s="1"/>
  <c r="G98" l="1"/>
  <c r="Z98"/>
  <c r="AA98"/>
  <c r="V100"/>
  <c r="Y99"/>
  <c r="D99"/>
  <c r="K99" s="1"/>
  <c r="J99" s="1"/>
  <c r="G99" l="1"/>
  <c r="Z99"/>
  <c r="AA99"/>
  <c r="V101"/>
  <c r="Y100"/>
  <c r="D100"/>
  <c r="K100" s="1"/>
  <c r="J100" s="1"/>
  <c r="G100" l="1"/>
  <c r="Z100"/>
  <c r="AA100"/>
  <c r="V102"/>
  <c r="Y101"/>
  <c r="D101"/>
  <c r="K101" s="1"/>
  <c r="J101" s="1"/>
  <c r="G101" l="1"/>
  <c r="Z101"/>
  <c r="AA101"/>
  <c r="V103"/>
  <c r="Y102"/>
  <c r="D102"/>
  <c r="K102" s="1"/>
  <c r="J102" s="1"/>
  <c r="G102" l="1"/>
  <c r="Z102"/>
  <c r="AA102"/>
  <c r="V104"/>
  <c r="Y103"/>
  <c r="D103"/>
  <c r="K103" s="1"/>
  <c r="J103" s="1"/>
  <c r="G103" l="1"/>
  <c r="Z103"/>
  <c r="AA103"/>
  <c r="V105"/>
  <c r="Y104"/>
  <c r="D104"/>
  <c r="K104" s="1"/>
  <c r="J104" s="1"/>
  <c r="G104" l="1"/>
  <c r="Z104"/>
  <c r="AA104"/>
  <c r="V106"/>
  <c r="Y105"/>
  <c r="D105"/>
  <c r="K105" s="1"/>
  <c r="J105" s="1"/>
  <c r="G105" l="1"/>
  <c r="Z105"/>
  <c r="AA105"/>
  <c r="V107"/>
  <c r="Y106"/>
  <c r="D106"/>
  <c r="K106" s="1"/>
  <c r="J106" s="1"/>
  <c r="G106" l="1"/>
  <c r="Z106"/>
  <c r="AA106"/>
  <c r="V108"/>
  <c r="Y107"/>
  <c r="D107"/>
  <c r="K107" s="1"/>
  <c r="J107" s="1"/>
  <c r="G107" l="1"/>
  <c r="Z107"/>
  <c r="AA107"/>
  <c r="V109"/>
  <c r="Y108"/>
  <c r="D108"/>
  <c r="K108" s="1"/>
  <c r="J108" s="1"/>
  <c r="G108" l="1"/>
  <c r="Z108"/>
  <c r="AA108"/>
  <c r="V110"/>
  <c r="Y109"/>
  <c r="D109"/>
  <c r="K109" s="1"/>
  <c r="J109" s="1"/>
  <c r="G109" l="1"/>
  <c r="Z109"/>
  <c r="AA109"/>
  <c r="V111"/>
  <c r="Y110"/>
  <c r="D110"/>
  <c r="K110" s="1"/>
  <c r="J110" s="1"/>
  <c r="G110" l="1"/>
  <c r="Z110"/>
  <c r="AA110"/>
  <c r="V112"/>
  <c r="Y111"/>
  <c r="D111"/>
  <c r="K111" s="1"/>
  <c r="J111" s="1"/>
  <c r="G111" l="1"/>
  <c r="Z111"/>
  <c r="AA111"/>
  <c r="V113"/>
  <c r="Y112"/>
  <c r="D112"/>
  <c r="K112" s="1"/>
  <c r="J112" s="1"/>
  <c r="G112" l="1"/>
  <c r="Z112"/>
  <c r="AA112"/>
  <c r="V114"/>
  <c r="Y113"/>
  <c r="D113"/>
  <c r="K113" s="1"/>
  <c r="J113" s="1"/>
  <c r="G113" l="1"/>
  <c r="Z113"/>
  <c r="AA113"/>
  <c r="V115"/>
  <c r="Y114"/>
  <c r="D114"/>
  <c r="K114" s="1"/>
  <c r="J114" s="1"/>
  <c r="G114" l="1"/>
  <c r="Z114"/>
  <c r="AA114"/>
  <c r="V116"/>
  <c r="Y115"/>
  <c r="D115"/>
  <c r="K115" s="1"/>
  <c r="J115" s="1"/>
  <c r="G115" l="1"/>
  <c r="Z115"/>
  <c r="AA115"/>
  <c r="V117"/>
  <c r="Y116"/>
  <c r="D116"/>
  <c r="K116" s="1"/>
  <c r="J116" s="1"/>
  <c r="G116" l="1"/>
  <c r="Z116"/>
  <c r="AA116"/>
  <c r="V118"/>
  <c r="Y117"/>
  <c r="D117"/>
  <c r="K117" s="1"/>
  <c r="J117" s="1"/>
  <c r="G117" l="1"/>
  <c r="Z117"/>
  <c r="AA117"/>
  <c r="V119"/>
  <c r="Y118"/>
  <c r="D118"/>
  <c r="K118" s="1"/>
  <c r="J118" s="1"/>
  <c r="G118" l="1"/>
  <c r="Z118"/>
  <c r="AA118"/>
  <c r="V120"/>
  <c r="Y119"/>
  <c r="D119"/>
  <c r="K119" s="1"/>
  <c r="J119" s="1"/>
  <c r="G119" l="1"/>
  <c r="Z119"/>
  <c r="AA119"/>
  <c r="V121"/>
  <c r="Y121" s="1"/>
  <c r="Y120"/>
  <c r="D120"/>
  <c r="K120" s="1"/>
  <c r="J120" s="1"/>
  <c r="G120" l="1"/>
  <c r="Z121"/>
  <c r="AA121"/>
  <c r="Z120"/>
  <c r="AA120"/>
  <c r="D121"/>
  <c r="K121" s="1"/>
  <c r="J121" s="1"/>
  <c r="G121" l="1"/>
  <c r="D122"/>
  <c r="K122" s="1"/>
  <c r="J122" s="1"/>
  <c r="G122" l="1"/>
  <c r="D123"/>
  <c r="K123" s="1"/>
  <c r="J123" s="1"/>
  <c r="G123" l="1"/>
  <c r="D124"/>
  <c r="K124" s="1"/>
  <c r="J124" s="1"/>
  <c r="B12" s="1"/>
  <c r="G124" l="1"/>
  <c r="B19" l="1"/>
  <c r="B15" s="1"/>
  <c r="B18"/>
  <c r="B14" l="1"/>
</calcChain>
</file>

<file path=xl/sharedStrings.xml><?xml version="1.0" encoding="utf-8"?>
<sst xmlns="http://schemas.openxmlformats.org/spreadsheetml/2006/main" count="164" uniqueCount="47">
  <si>
    <t>Pre-tax Corpus</t>
  </si>
  <si>
    <t>Quarterly</t>
  </si>
  <si>
    <t xml:space="preserve">Applicable tax slab </t>
  </si>
  <si>
    <t>Month</t>
  </si>
  <si>
    <t xml:space="preserve">Post-tax Corpus( tax on accural basis) </t>
  </si>
  <si>
    <t xml:space="preserve">Pre-tax Corpus** </t>
  </si>
  <si>
    <t>Total interest earned(pre-tax)**</t>
  </si>
  <si>
    <t>Total investment</t>
  </si>
  <si>
    <t>Post-tax Coprus</t>
  </si>
  <si>
    <t>Total interest earned(post-tax)</t>
  </si>
  <si>
    <t>For reference purposes only</t>
  </si>
  <si>
    <t xml:space="preserve">Note: interest from RD is to declared on accural basis. </t>
  </si>
  <si>
    <t>That is each financial year. Tax has to be paid as per</t>
  </si>
  <si>
    <t>Type of Compounding</t>
  </si>
  <si>
    <t>Half-yearly</t>
  </si>
  <si>
    <t>Yearly</t>
  </si>
  <si>
    <t>Monthly</t>
  </si>
  <si>
    <t>Taxed as per slab on accural basis</t>
  </si>
  <si>
    <t>not applicable!</t>
  </si>
  <si>
    <t>slab. No TDS does not mean no Tax!</t>
  </si>
  <si>
    <t>Most banks use quarterly compounding for RDs</t>
  </si>
  <si>
    <t>Jun</t>
  </si>
  <si>
    <t>Aug</t>
  </si>
  <si>
    <t>Sep</t>
  </si>
  <si>
    <t>Jan</t>
  </si>
  <si>
    <t>Feb</t>
  </si>
  <si>
    <t>Mar</t>
  </si>
  <si>
    <t>Apr</t>
  </si>
  <si>
    <t>May</t>
  </si>
  <si>
    <t>Jul</t>
  </si>
  <si>
    <t>Oct</t>
  </si>
  <si>
    <t>Nov</t>
  </si>
  <si>
    <t>Dec</t>
  </si>
  <si>
    <t>Fill only the cells with green background</t>
  </si>
  <si>
    <t>Duration of invest. (months)*</t>
  </si>
  <si>
    <t>Feedback welcome:  pattu@iitm.ac.in</t>
  </si>
  <si>
    <t>-</t>
  </si>
  <si>
    <t>Interest Rate</t>
  </si>
  <si>
    <t>* 2 - 120 months (max. allowed duration)</t>
  </si>
  <si>
    <t>Variable</t>
  </si>
  <si>
    <t>Deposit</t>
  </si>
  <si>
    <t>Early (1) /Late (0) payment</t>
  </si>
  <si>
    <t>Variable Recurring Deposit Calculator</t>
  </si>
  <si>
    <t>each variable deposit</t>
  </si>
  <si>
    <t xml:space="preserve">Total interest earned by </t>
  </si>
  <si>
    <t>Recurring Deposit (late variable payments do not qualify for interest!)</t>
  </si>
  <si>
    <t>Late/early variable payment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</si>
</sst>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.0000%"/>
    <numFmt numFmtId="167" formatCode="0.00000"/>
    <numFmt numFmtId="168" formatCode="_(* #,##0.000_);_(* \(#,##0.000\);_(* &quot;-&quot;??_);_(@_)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164" fontId="6" fillId="0" borderId="0" xfId="2" applyNumberFormat="1" applyFont="1" applyFill="1" applyBorder="1"/>
    <xf numFmtId="166" fontId="6" fillId="0" borderId="0" xfId="2" applyNumberFormat="1" applyFont="1" applyFill="1" applyBorder="1"/>
    <xf numFmtId="1" fontId="3" fillId="0" borderId="0" xfId="0" applyNumberFormat="1" applyFont="1" applyFill="1" applyBorder="1"/>
    <xf numFmtId="1" fontId="0" fillId="0" borderId="0" xfId="0" applyNumberFormat="1" applyFill="1" applyBorder="1"/>
    <xf numFmtId="167" fontId="3" fillId="0" borderId="0" xfId="0" applyNumberFormat="1" applyFont="1" applyFill="1" applyBorder="1"/>
    <xf numFmtId="43" fontId="3" fillId="0" borderId="0" xfId="1" applyFont="1" applyFill="1" applyBorder="1"/>
    <xf numFmtId="10" fontId="3" fillId="2" borderId="2" xfId="2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0" fillId="0" borderId="0" xfId="0" applyNumberFormat="1"/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6" fillId="0" borderId="0" xfId="2" applyNumberFormat="1" applyFont="1" applyFill="1" applyBorder="1"/>
    <xf numFmtId="2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2" borderId="8" xfId="0" applyFont="1" applyFill="1" applyBorder="1"/>
    <xf numFmtId="0" fontId="3" fillId="2" borderId="9" xfId="0" applyFont="1" applyFill="1" applyBorder="1"/>
    <xf numFmtId="165" fontId="3" fillId="5" borderId="2" xfId="1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43" fontId="3" fillId="6" borderId="2" xfId="1" applyNumberFormat="1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10" fontId="3" fillId="3" borderId="0" xfId="2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3" fillId="3" borderId="0" xfId="1" applyNumberFormat="1" applyFont="1" applyFill="1" applyBorder="1" applyAlignment="1"/>
    <xf numFmtId="165" fontId="3" fillId="3" borderId="0" xfId="1" applyNumberFormat="1" applyFont="1" applyFill="1" applyBorder="1" applyAlignment="1">
      <alignment horizontal="center"/>
    </xf>
    <xf numFmtId="43" fontId="3" fillId="3" borderId="0" xfId="1" applyNumberFormat="1" applyFont="1" applyFill="1" applyBorder="1" applyAlignment="1"/>
    <xf numFmtId="168" fontId="3" fillId="3" borderId="0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6" borderId="11" xfId="0" applyFont="1" applyFill="1" applyBorder="1"/>
    <xf numFmtId="1" fontId="3" fillId="6" borderId="9" xfId="0" applyNumberFormat="1" applyFont="1" applyFill="1" applyBorder="1"/>
    <xf numFmtId="1" fontId="0" fillId="6" borderId="9" xfId="0" applyNumberFormat="1" applyFill="1" applyBorder="1"/>
    <xf numFmtId="1" fontId="3" fillId="6" borderId="12" xfId="0" applyNumberFormat="1" applyFont="1" applyFill="1" applyBorder="1"/>
    <xf numFmtId="0" fontId="0" fillId="7" borderId="0" xfId="0" applyFill="1"/>
    <xf numFmtId="0" fontId="7" fillId="0" borderId="2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1" fillId="3" borderId="10" xfId="0" applyFont="1" applyFill="1" applyBorder="1" applyAlignment="1">
      <alignment horizontal="center"/>
    </xf>
    <xf numFmtId="0" fontId="0" fillId="3" borderId="10" xfId="0" applyFill="1" applyBorder="1"/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left"/>
    </xf>
    <xf numFmtId="43" fontId="3" fillId="6" borderId="15" xfId="1" applyNumberFormat="1" applyFont="1" applyFill="1" applyBorder="1" applyAlignment="1"/>
    <xf numFmtId="0" fontId="3" fillId="0" borderId="16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3" fontId="3" fillId="5" borderId="2" xfId="1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25"/>
  <sheetViews>
    <sheetView tabSelected="1" zoomScale="90" zoomScaleNormal="90" workbookViewId="0">
      <selection activeCell="A13" sqref="A13:B14"/>
    </sheetView>
  </sheetViews>
  <sheetFormatPr defaultRowHeight="14.4"/>
  <cols>
    <col min="1" max="1" width="27.6640625" customWidth="1"/>
    <col min="2" max="2" width="13.6640625" customWidth="1"/>
    <col min="3" max="3" width="1" customWidth="1"/>
    <col min="4" max="4" width="6.77734375" bestFit="1" customWidth="1"/>
    <col min="5" max="5" width="8.21875" bestFit="1" customWidth="1"/>
    <col min="6" max="6" width="24.88671875" bestFit="1" customWidth="1"/>
    <col min="7" max="7" width="22.77734375" customWidth="1"/>
    <col min="8" max="8" width="48.109375" style="2" customWidth="1"/>
    <col min="9" max="9" width="8" style="2" bestFit="1" customWidth="1"/>
    <col min="10" max="10" width="9" style="2" hidden="1" customWidth="1"/>
    <col min="11" max="11" width="8.5546875" style="2" hidden="1" customWidth="1"/>
    <col min="12" max="12" width="22" style="2" hidden="1" customWidth="1"/>
    <col min="13" max="13" width="8.88671875" style="2"/>
    <col min="14" max="14" width="8.88671875" style="2" hidden="1" customWidth="1"/>
    <col min="15" max="17" width="8.88671875" hidden="1" customWidth="1"/>
    <col min="18" max="18" width="0" hidden="1" customWidth="1"/>
    <col min="19" max="21" width="8.88671875" hidden="1" customWidth="1"/>
    <col min="22" max="22" width="5" hidden="1" customWidth="1"/>
    <col min="23" max="23" width="1.6640625" hidden="1" customWidth="1"/>
    <col min="24" max="24" width="5" hidden="1" customWidth="1"/>
    <col min="25" max="25" width="9.6640625" hidden="1" customWidth="1"/>
    <col min="26" max="27" width="5" hidden="1" customWidth="1"/>
    <col min="28" max="29" width="9.44140625" style="1" customWidth="1"/>
  </cols>
  <sheetData>
    <row r="1" spans="1:29" ht="15" thickBot="1">
      <c r="C1" s="44"/>
      <c r="D1" s="61" t="s">
        <v>45</v>
      </c>
      <c r="E1" s="62"/>
      <c r="F1" s="62"/>
      <c r="G1" s="62"/>
      <c r="AB1" s="57"/>
      <c r="AC1" s="57"/>
    </row>
    <row r="2" spans="1:29" ht="15" thickBot="1">
      <c r="A2" s="67" t="s">
        <v>42</v>
      </c>
      <c r="B2" s="68"/>
      <c r="C2" s="17"/>
      <c r="D2" s="54" t="s">
        <v>3</v>
      </c>
      <c r="E2" s="56" t="s">
        <v>39</v>
      </c>
      <c r="F2" s="56" t="s">
        <v>41</v>
      </c>
      <c r="G2" s="56" t="s">
        <v>44</v>
      </c>
      <c r="H2" s="40" t="s">
        <v>11</v>
      </c>
      <c r="I2" s="3"/>
      <c r="L2" s="18">
        <v>0</v>
      </c>
      <c r="M2" s="39"/>
      <c r="N2" s="19">
        <f>IF(term="Quarterly",4,IF(term="Half-yearly",2,IF(term="Yearly",1,IF(term="Monthly",12))))</f>
        <v>4</v>
      </c>
      <c r="O2">
        <v>1</v>
      </c>
      <c r="Q2" s="14">
        <v>0</v>
      </c>
      <c r="AB2" s="57"/>
      <c r="AC2" s="57"/>
    </row>
    <row r="3" spans="1:29">
      <c r="A3" s="69" t="s">
        <v>17</v>
      </c>
      <c r="B3" s="70"/>
      <c r="C3" s="17"/>
      <c r="D3" s="15"/>
      <c r="E3" s="15" t="s">
        <v>40</v>
      </c>
      <c r="F3" s="58" t="s">
        <v>46</v>
      </c>
      <c r="G3" s="58" t="s">
        <v>43</v>
      </c>
      <c r="H3" s="41" t="s">
        <v>12</v>
      </c>
      <c r="I3" s="6"/>
      <c r="J3" s="6"/>
      <c r="K3" s="7"/>
      <c r="L3" s="55">
        <v>1</v>
      </c>
      <c r="M3" s="6"/>
      <c r="N3" s="19">
        <f>IF(term="Quarterly",3,IF(term="Half-yearly",6,IF(term="Yearly",12,IF(term="Monthly",1))))</f>
        <v>3</v>
      </c>
      <c r="O3">
        <v>2</v>
      </c>
      <c r="Q3" s="14">
        <v>0.1</v>
      </c>
      <c r="AB3" s="57"/>
      <c r="AC3" s="57"/>
    </row>
    <row r="4" spans="1:29" ht="15" hidden="1" customHeight="1">
      <c r="A4" s="22"/>
      <c r="B4" s="23"/>
      <c r="C4" s="30"/>
      <c r="D4" s="15"/>
      <c r="E4" s="15"/>
      <c r="F4" s="15"/>
      <c r="G4" s="58"/>
      <c r="H4" s="42"/>
      <c r="I4" s="9"/>
      <c r="J4" s="5"/>
      <c r="K4" s="7"/>
      <c r="L4" s="6"/>
      <c r="M4" s="6"/>
      <c r="N4" s="4"/>
      <c r="O4">
        <f>O3+1</f>
        <v>3</v>
      </c>
      <c r="Q4" s="14">
        <v>0.2</v>
      </c>
      <c r="AB4" s="57"/>
      <c r="AC4" s="57"/>
    </row>
    <row r="5" spans="1:29">
      <c r="A5" s="24" t="s">
        <v>33</v>
      </c>
      <c r="B5" s="25"/>
      <c r="C5" s="31"/>
      <c r="D5" s="16">
        <f>1</f>
        <v>1</v>
      </c>
      <c r="E5" s="21">
        <v>1000</v>
      </c>
      <c r="F5" s="21">
        <v>0</v>
      </c>
      <c r="G5" s="59">
        <f t="shared" ref="G5:G36" si="0">IF(D5="","",IF(F5=1,-E5+E5*(1+raterd/factor1)^(factor1*(rdura-D4)/12),-E5+E5*(1+raterd/factor1)^(factor1*(rdura-D4-1)/12)))</f>
        <v>1417.1943008354892</v>
      </c>
      <c r="H5" s="41" t="s">
        <v>19</v>
      </c>
      <c r="I5" s="9"/>
      <c r="J5" s="6">
        <f t="shared" ref="J5:J36" si="1">SUMIF(K5:K5,"&lt;" &amp; rdura,E5:E5)</f>
        <v>1000</v>
      </c>
      <c r="K5" s="7">
        <f t="shared" ref="K5:K36" si="2">rdura-D5</f>
        <v>119</v>
      </c>
      <c r="L5" s="7"/>
      <c r="N5" s="4"/>
      <c r="O5">
        <f t="shared" ref="O5:O68" si="3">O4+1</f>
        <v>4</v>
      </c>
      <c r="Q5" s="14">
        <v>0.3</v>
      </c>
      <c r="S5" t="s">
        <v>24</v>
      </c>
      <c r="T5">
        <f>MONTH(DATEVALUE("01-"&amp;S5))</f>
        <v>1</v>
      </c>
      <c r="U5" t="str">
        <f>TEXT((T5+1),"MMM")</f>
        <v>Jan</v>
      </c>
      <c r="V5">
        <v>2000</v>
      </c>
      <c r="W5" t="s">
        <v>36</v>
      </c>
      <c r="X5">
        <v>2001</v>
      </c>
      <c r="Y5" t="str">
        <f>CONCATENATE(V5,W5,X5)</f>
        <v>2000-2001</v>
      </c>
      <c r="Z5" t="str">
        <f>LEFT(Y5,4)</f>
        <v>2000</v>
      </c>
      <c r="AA5" t="str">
        <f>RIGHT(Y5,4)</f>
        <v>2001</v>
      </c>
      <c r="AB5" s="20"/>
      <c r="AC5" s="20"/>
    </row>
    <row r="6" spans="1:29">
      <c r="A6" s="12" t="s">
        <v>37</v>
      </c>
      <c r="B6" s="10">
        <v>0.09</v>
      </c>
      <c r="C6" s="32"/>
      <c r="D6" s="16">
        <f t="shared" ref="D6:D37" si="4">IF(D5&lt;rdura,D5+1,"")</f>
        <v>2</v>
      </c>
      <c r="E6" s="21">
        <v>1000</v>
      </c>
      <c r="F6" s="21">
        <v>0</v>
      </c>
      <c r="G6" s="59">
        <f t="shared" si="0"/>
        <v>1399.3326066093991</v>
      </c>
      <c r="H6" s="42"/>
      <c r="I6" s="7"/>
      <c r="J6" s="6">
        <f t="shared" si="1"/>
        <v>1000</v>
      </c>
      <c r="K6" s="7">
        <f t="shared" si="2"/>
        <v>118</v>
      </c>
      <c r="L6" s="7"/>
      <c r="O6">
        <f t="shared" si="3"/>
        <v>5</v>
      </c>
      <c r="S6" t="s">
        <v>25</v>
      </c>
      <c r="T6">
        <f>MONTH(DATEVALUE("01-"&amp;S6))</f>
        <v>2</v>
      </c>
      <c r="V6">
        <f>V5+1</f>
        <v>2001</v>
      </c>
      <c r="W6" t="s">
        <v>36</v>
      </c>
      <c r="X6">
        <f>X5+1</f>
        <v>2002</v>
      </c>
      <c r="Y6" t="str">
        <f>CONCATENATE(V6,W6,X6)</f>
        <v>2001-2002</v>
      </c>
      <c r="Z6" t="str">
        <f t="shared" ref="Z6:Z69" si="5">LEFT(Y6,4)</f>
        <v>2001</v>
      </c>
      <c r="AA6" t="str">
        <f t="shared" ref="AA6:AA69" si="6">RIGHT(Y6,4)</f>
        <v>2002</v>
      </c>
      <c r="AB6" s="20"/>
      <c r="AC6" s="20"/>
    </row>
    <row r="7" spans="1:29">
      <c r="A7" s="12" t="s">
        <v>34</v>
      </c>
      <c r="B7" s="11">
        <v>120</v>
      </c>
      <c r="C7" s="17"/>
      <c r="D7" s="16">
        <f t="shared" si="4"/>
        <v>3</v>
      </c>
      <c r="E7" s="21">
        <v>1000</v>
      </c>
      <c r="F7" s="21">
        <v>1</v>
      </c>
      <c r="G7" s="59">
        <f t="shared" si="0"/>
        <v>1399.3326066093991</v>
      </c>
      <c r="H7" s="41" t="s">
        <v>20</v>
      </c>
      <c r="I7" s="7"/>
      <c r="J7" s="6">
        <f t="shared" si="1"/>
        <v>1000</v>
      </c>
      <c r="K7" s="7">
        <f t="shared" si="2"/>
        <v>117</v>
      </c>
      <c r="L7" s="7"/>
      <c r="O7">
        <f t="shared" si="3"/>
        <v>6</v>
      </c>
      <c r="P7" t="s">
        <v>1</v>
      </c>
      <c r="S7" t="s">
        <v>26</v>
      </c>
      <c r="T7">
        <f t="shared" ref="T7:T16" si="7">MONTH(DATEVALUE("01-"&amp;S7))</f>
        <v>3</v>
      </c>
      <c r="V7">
        <f t="shared" ref="V7:V70" si="8">V6+1</f>
        <v>2002</v>
      </c>
      <c r="W7" t="s">
        <v>36</v>
      </c>
      <c r="X7">
        <f t="shared" ref="X7:X70" si="9">X6+1</f>
        <v>2003</v>
      </c>
      <c r="Y7" t="str">
        <f t="shared" ref="Y7:Y70" si="10">CONCATENATE(V7,W7,X7)</f>
        <v>2002-2003</v>
      </c>
      <c r="Z7" t="str">
        <f t="shared" si="5"/>
        <v>2002</v>
      </c>
      <c r="AA7" t="str">
        <f t="shared" si="6"/>
        <v>2003</v>
      </c>
      <c r="AB7" s="20"/>
      <c r="AC7" s="20"/>
    </row>
    <row r="8" spans="1:29" ht="15" thickBot="1">
      <c r="A8" s="63" t="s">
        <v>38</v>
      </c>
      <c r="B8" s="64"/>
      <c r="C8" s="17"/>
      <c r="D8" s="16">
        <f t="shared" si="4"/>
        <v>4</v>
      </c>
      <c r="E8" s="21">
        <v>1000</v>
      </c>
      <c r="F8" s="21">
        <v>1</v>
      </c>
      <c r="G8" s="59">
        <f t="shared" si="0"/>
        <v>1381.6029001678694</v>
      </c>
      <c r="H8" s="43" t="s">
        <v>35</v>
      </c>
      <c r="I8" s="7"/>
      <c r="J8" s="6">
        <f t="shared" si="1"/>
        <v>1000</v>
      </c>
      <c r="K8" s="7">
        <f t="shared" si="2"/>
        <v>116</v>
      </c>
      <c r="L8" s="7"/>
      <c r="O8">
        <f t="shared" si="3"/>
        <v>7</v>
      </c>
      <c r="P8" t="s">
        <v>14</v>
      </c>
      <c r="S8" t="s">
        <v>27</v>
      </c>
      <c r="T8">
        <f t="shared" si="7"/>
        <v>4</v>
      </c>
      <c r="V8">
        <f t="shared" si="8"/>
        <v>2003</v>
      </c>
      <c r="W8" t="s">
        <v>36</v>
      </c>
      <c r="X8">
        <f t="shared" si="9"/>
        <v>2004</v>
      </c>
      <c r="Y8" t="str">
        <f t="shared" si="10"/>
        <v>2003-2004</v>
      </c>
      <c r="Z8" t="str">
        <f t="shared" si="5"/>
        <v>2003</v>
      </c>
      <c r="AA8" t="str">
        <f t="shared" si="6"/>
        <v>2004</v>
      </c>
      <c r="AB8" s="20"/>
      <c r="AC8" s="20"/>
    </row>
    <row r="9" spans="1:29">
      <c r="A9" s="13" t="s">
        <v>13</v>
      </c>
      <c r="B9" s="11" t="s">
        <v>1</v>
      </c>
      <c r="C9" s="17"/>
      <c r="D9" s="16">
        <f t="shared" si="4"/>
        <v>5</v>
      </c>
      <c r="E9" s="21">
        <v>1000</v>
      </c>
      <c r="F9" s="21">
        <v>1</v>
      </c>
      <c r="G9" s="59">
        <f t="shared" si="0"/>
        <v>1364.0042061960776</v>
      </c>
      <c r="H9" s="8"/>
      <c r="I9" s="7"/>
      <c r="J9" s="6">
        <f t="shared" si="1"/>
        <v>1000</v>
      </c>
      <c r="K9" s="7">
        <f t="shared" si="2"/>
        <v>115</v>
      </c>
      <c r="L9" s="7"/>
      <c r="O9">
        <f t="shared" si="3"/>
        <v>8</v>
      </c>
      <c r="P9" t="s">
        <v>15</v>
      </c>
      <c r="S9" t="s">
        <v>28</v>
      </c>
      <c r="T9">
        <f t="shared" si="7"/>
        <v>5</v>
      </c>
      <c r="V9">
        <f t="shared" si="8"/>
        <v>2004</v>
      </c>
      <c r="W9" t="s">
        <v>36</v>
      </c>
      <c r="X9">
        <f t="shared" si="9"/>
        <v>2005</v>
      </c>
      <c r="Y9" t="str">
        <f t="shared" si="10"/>
        <v>2004-2005</v>
      </c>
      <c r="Z9" t="str">
        <f t="shared" si="5"/>
        <v>2004</v>
      </c>
      <c r="AA9" t="str">
        <f t="shared" si="6"/>
        <v>2005</v>
      </c>
      <c r="AB9" s="20"/>
      <c r="AC9" s="20"/>
    </row>
    <row r="10" spans="1:29">
      <c r="A10" s="13" t="s">
        <v>2</v>
      </c>
      <c r="B10" s="10">
        <v>0</v>
      </c>
      <c r="C10" s="17"/>
      <c r="D10" s="16">
        <f t="shared" si="4"/>
        <v>6</v>
      </c>
      <c r="E10" s="21">
        <v>1000</v>
      </c>
      <c r="F10" s="21">
        <v>1</v>
      </c>
      <c r="G10" s="59">
        <f t="shared" si="0"/>
        <v>1346.5355565862092</v>
      </c>
      <c r="H10" s="8"/>
      <c r="I10" s="7"/>
      <c r="J10" s="6">
        <f t="shared" si="1"/>
        <v>1000</v>
      </c>
      <c r="K10" s="7">
        <f t="shared" si="2"/>
        <v>114</v>
      </c>
      <c r="L10" s="7"/>
      <c r="O10">
        <f t="shared" si="3"/>
        <v>9</v>
      </c>
      <c r="P10" t="s">
        <v>16</v>
      </c>
      <c r="S10" t="s">
        <v>21</v>
      </c>
      <c r="T10">
        <f t="shared" si="7"/>
        <v>6</v>
      </c>
      <c r="V10">
        <f t="shared" si="8"/>
        <v>2005</v>
      </c>
      <c r="W10" t="s">
        <v>36</v>
      </c>
      <c r="X10">
        <f t="shared" si="9"/>
        <v>2006</v>
      </c>
      <c r="Y10" t="str">
        <f t="shared" si="10"/>
        <v>2005-2006</v>
      </c>
      <c r="Z10" t="str">
        <f t="shared" si="5"/>
        <v>2005</v>
      </c>
      <c r="AA10" t="str">
        <f t="shared" si="6"/>
        <v>2006</v>
      </c>
      <c r="AB10" s="20"/>
      <c r="AC10" s="20"/>
    </row>
    <row r="11" spans="1:29">
      <c r="A11" s="12" t="s">
        <v>0</v>
      </c>
      <c r="B11" s="45" t="s">
        <v>18</v>
      </c>
      <c r="C11" s="32"/>
      <c r="D11" s="16">
        <f t="shared" si="4"/>
        <v>7</v>
      </c>
      <c r="E11" s="21">
        <v>1000</v>
      </c>
      <c r="F11" s="21">
        <v>1</v>
      </c>
      <c r="G11" s="59">
        <f t="shared" si="0"/>
        <v>1329.1959903842248</v>
      </c>
      <c r="H11" s="8"/>
      <c r="I11" s="7"/>
      <c r="J11" s="6">
        <f t="shared" si="1"/>
        <v>1000</v>
      </c>
      <c r="K11" s="7">
        <f t="shared" si="2"/>
        <v>113</v>
      </c>
      <c r="L11" s="7"/>
      <c r="O11">
        <f t="shared" si="3"/>
        <v>10</v>
      </c>
      <c r="S11" t="s">
        <v>29</v>
      </c>
      <c r="T11">
        <f t="shared" si="7"/>
        <v>7</v>
      </c>
      <c r="V11">
        <f t="shared" si="8"/>
        <v>2006</v>
      </c>
      <c r="W11" t="s">
        <v>36</v>
      </c>
      <c r="X11">
        <f t="shared" si="9"/>
        <v>2007</v>
      </c>
      <c r="Y11" t="str">
        <f t="shared" si="10"/>
        <v>2006-2007</v>
      </c>
      <c r="Z11" t="str">
        <f t="shared" si="5"/>
        <v>2006</v>
      </c>
      <c r="AA11" t="str">
        <f t="shared" si="6"/>
        <v>2007</v>
      </c>
      <c r="AB11" s="20"/>
      <c r="AC11" s="20"/>
    </row>
    <row r="12" spans="1:29">
      <c r="A12" s="13" t="s">
        <v>7</v>
      </c>
      <c r="B12" s="26">
        <f>SUM(J5:J124)</f>
        <v>12000</v>
      </c>
      <c r="C12" s="33"/>
      <c r="D12" s="16">
        <f t="shared" si="4"/>
        <v>8</v>
      </c>
      <c r="E12" s="21">
        <v>1000</v>
      </c>
      <c r="F12" s="21">
        <v>1</v>
      </c>
      <c r="G12" s="59">
        <f t="shared" si="0"/>
        <v>1311.9845537369952</v>
      </c>
      <c r="H12" s="8"/>
      <c r="I12" s="7"/>
      <c r="J12" s="6">
        <f t="shared" si="1"/>
        <v>1000</v>
      </c>
      <c r="K12" s="7">
        <f t="shared" si="2"/>
        <v>112</v>
      </c>
      <c r="L12" s="7"/>
      <c r="O12">
        <f t="shared" si="3"/>
        <v>11</v>
      </c>
      <c r="S12" t="s">
        <v>22</v>
      </c>
      <c r="T12">
        <f t="shared" si="7"/>
        <v>8</v>
      </c>
      <c r="V12">
        <f t="shared" si="8"/>
        <v>2007</v>
      </c>
      <c r="W12" t="s">
        <v>36</v>
      </c>
      <c r="X12">
        <f t="shared" si="9"/>
        <v>2008</v>
      </c>
      <c r="Y12" t="str">
        <f t="shared" si="10"/>
        <v>2007-2008</v>
      </c>
      <c r="Z12" t="str">
        <f t="shared" si="5"/>
        <v>2007</v>
      </c>
      <c r="AA12" t="str">
        <f t="shared" si="6"/>
        <v>2008</v>
      </c>
      <c r="AB12" s="20"/>
      <c r="AC12" s="20"/>
    </row>
    <row r="13" spans="1:29">
      <c r="A13" s="65" t="s">
        <v>4</v>
      </c>
      <c r="B13" s="66"/>
      <c r="C13" s="34"/>
      <c r="D13" s="16">
        <f t="shared" si="4"/>
        <v>9</v>
      </c>
      <c r="E13" s="21">
        <v>1000</v>
      </c>
      <c r="F13" s="21">
        <v>1</v>
      </c>
      <c r="G13" s="59">
        <f t="shared" si="0"/>
        <v>1294.9002998398137</v>
      </c>
      <c r="I13" s="7"/>
      <c r="J13" s="6">
        <f t="shared" si="1"/>
        <v>1000</v>
      </c>
      <c r="K13" s="7">
        <f t="shared" si="2"/>
        <v>111</v>
      </c>
      <c r="L13" s="7"/>
      <c r="O13">
        <f t="shared" si="3"/>
        <v>12</v>
      </c>
      <c r="S13" t="s">
        <v>23</v>
      </c>
      <c r="T13">
        <f t="shared" si="7"/>
        <v>9</v>
      </c>
      <c r="V13">
        <f t="shared" si="8"/>
        <v>2008</v>
      </c>
      <c r="W13" t="s">
        <v>36</v>
      </c>
      <c r="X13">
        <f t="shared" si="9"/>
        <v>2009</v>
      </c>
      <c r="Y13" t="str">
        <f t="shared" si="10"/>
        <v>2008-2009</v>
      </c>
      <c r="Z13" t="str">
        <f t="shared" si="5"/>
        <v>2008</v>
      </c>
      <c r="AA13" t="str">
        <f t="shared" si="6"/>
        <v>2009</v>
      </c>
      <c r="AB13" s="20"/>
      <c r="AC13" s="20"/>
    </row>
    <row r="14" spans="1:29">
      <c r="A14" s="12" t="s">
        <v>8</v>
      </c>
      <c r="B14" s="26">
        <f>B12+B15</f>
        <v>28027.536169093626</v>
      </c>
      <c r="C14" s="17"/>
      <c r="D14" s="16">
        <f t="shared" si="4"/>
        <v>10</v>
      </c>
      <c r="E14" s="21">
        <v>1000</v>
      </c>
      <c r="F14" s="21">
        <v>1</v>
      </c>
      <c r="G14" s="59">
        <f t="shared" si="0"/>
        <v>1277.9422888843274</v>
      </c>
      <c r="H14" s="8"/>
      <c r="I14" s="7"/>
      <c r="J14" s="6">
        <f t="shared" si="1"/>
        <v>1000</v>
      </c>
      <c r="K14" s="7">
        <f t="shared" si="2"/>
        <v>110</v>
      </c>
      <c r="L14" s="7"/>
      <c r="O14">
        <f t="shared" si="3"/>
        <v>13</v>
      </c>
      <c r="S14" t="s">
        <v>30</v>
      </c>
      <c r="T14">
        <f t="shared" si="7"/>
        <v>10</v>
      </c>
      <c r="V14">
        <f t="shared" si="8"/>
        <v>2009</v>
      </c>
      <c r="W14" t="s">
        <v>36</v>
      </c>
      <c r="X14">
        <f t="shared" si="9"/>
        <v>2010</v>
      </c>
      <c r="Y14" t="str">
        <f t="shared" si="10"/>
        <v>2009-2010</v>
      </c>
      <c r="Z14" t="str">
        <f t="shared" si="5"/>
        <v>2009</v>
      </c>
      <c r="AA14" t="str">
        <f t="shared" si="6"/>
        <v>2010</v>
      </c>
      <c r="AB14" s="20"/>
      <c r="AC14" s="20"/>
    </row>
    <row r="15" spans="1:29">
      <c r="A15" s="27" t="s">
        <v>9</v>
      </c>
      <c r="B15" s="60">
        <f>B19*(1-IF(taxrd=10%,10.3%,IF(taxrd=20%,20.6%,IF(taxrd=30%,30.9%))))</f>
        <v>16027.536169093628</v>
      </c>
      <c r="C15" s="35"/>
      <c r="D15" s="16">
        <f t="shared" si="4"/>
        <v>11</v>
      </c>
      <c r="E15" s="21">
        <v>1000</v>
      </c>
      <c r="F15" s="21">
        <v>1</v>
      </c>
      <c r="G15" s="59">
        <f t="shared" si="0"/>
        <v>1261.1095880068415</v>
      </c>
      <c r="H15" s="8"/>
      <c r="I15" s="7"/>
      <c r="J15" s="6">
        <f t="shared" si="1"/>
        <v>1000</v>
      </c>
      <c r="K15" s="7">
        <f t="shared" si="2"/>
        <v>109</v>
      </c>
      <c r="L15" s="7"/>
      <c r="O15">
        <f t="shared" si="3"/>
        <v>14</v>
      </c>
      <c r="S15" t="s">
        <v>31</v>
      </c>
      <c r="T15">
        <f t="shared" si="7"/>
        <v>11</v>
      </c>
      <c r="V15">
        <f t="shared" si="8"/>
        <v>2010</v>
      </c>
      <c r="W15" t="s">
        <v>36</v>
      </c>
      <c r="X15">
        <f t="shared" si="9"/>
        <v>2011</v>
      </c>
      <c r="Y15" t="str">
        <f t="shared" si="10"/>
        <v>2010-2011</v>
      </c>
      <c r="Z15" t="str">
        <f t="shared" si="5"/>
        <v>2010</v>
      </c>
      <c r="AA15" t="str">
        <f t="shared" si="6"/>
        <v>2011</v>
      </c>
      <c r="AB15" s="20"/>
      <c r="AC15" s="20"/>
    </row>
    <row r="16" spans="1:29" ht="15" thickBot="1">
      <c r="A16" s="46"/>
      <c r="B16" s="47"/>
      <c r="C16" s="35"/>
      <c r="D16" s="16">
        <f t="shared" si="4"/>
        <v>12</v>
      </c>
      <c r="E16" s="21">
        <v>1000</v>
      </c>
      <c r="F16" s="21">
        <v>1</v>
      </c>
      <c r="G16" s="59">
        <f t="shared" si="0"/>
        <v>1244.4012712369818</v>
      </c>
      <c r="H16" s="8"/>
      <c r="I16" s="7"/>
      <c r="J16" s="6">
        <f t="shared" si="1"/>
        <v>1000</v>
      </c>
      <c r="K16" s="7">
        <f t="shared" si="2"/>
        <v>108</v>
      </c>
      <c r="L16" s="7"/>
      <c r="O16">
        <f t="shared" si="3"/>
        <v>15</v>
      </c>
      <c r="S16" t="s">
        <v>32</v>
      </c>
      <c r="T16">
        <f t="shared" si="7"/>
        <v>12</v>
      </c>
      <c r="V16">
        <f t="shared" si="8"/>
        <v>2011</v>
      </c>
      <c r="W16" t="s">
        <v>36</v>
      </c>
      <c r="X16">
        <f t="shared" si="9"/>
        <v>2012</v>
      </c>
      <c r="Y16" t="str">
        <f t="shared" si="10"/>
        <v>2011-2012</v>
      </c>
      <c r="Z16" t="str">
        <f t="shared" si="5"/>
        <v>2011</v>
      </c>
      <c r="AA16" t="str">
        <f t="shared" si="6"/>
        <v>2012</v>
      </c>
      <c r="AB16" s="20"/>
      <c r="AC16" s="20"/>
    </row>
    <row r="17" spans="1:29">
      <c r="A17" s="50" t="s">
        <v>10</v>
      </c>
      <c r="B17" s="51"/>
      <c r="C17" s="30"/>
      <c r="D17" s="16">
        <f t="shared" si="4"/>
        <v>13</v>
      </c>
      <c r="E17" s="21"/>
      <c r="F17" s="21">
        <v>0</v>
      </c>
      <c r="G17" s="59">
        <f t="shared" si="0"/>
        <v>0</v>
      </c>
      <c r="H17" s="8"/>
      <c r="I17" s="7"/>
      <c r="J17" s="6">
        <f t="shared" si="1"/>
        <v>0</v>
      </c>
      <c r="K17" s="7">
        <f t="shared" si="2"/>
        <v>107</v>
      </c>
      <c r="L17" s="7"/>
      <c r="O17">
        <f t="shared" si="3"/>
        <v>16</v>
      </c>
      <c r="V17">
        <f t="shared" si="8"/>
        <v>2012</v>
      </c>
      <c r="W17" t="s">
        <v>36</v>
      </c>
      <c r="X17">
        <f t="shared" si="9"/>
        <v>2013</v>
      </c>
      <c r="Y17" t="str">
        <f t="shared" si="10"/>
        <v>2012-2013</v>
      </c>
      <c r="Z17" t="str">
        <f t="shared" si="5"/>
        <v>2012</v>
      </c>
      <c r="AA17" t="str">
        <f t="shared" si="6"/>
        <v>2013</v>
      </c>
      <c r="AB17" s="20"/>
      <c r="AC17" s="20"/>
    </row>
    <row r="18" spans="1:29">
      <c r="A18" s="28" t="s">
        <v>5</v>
      </c>
      <c r="B18" s="29">
        <f>SUM(G5:G124)+B12</f>
        <v>28027.536169093626</v>
      </c>
      <c r="C18" s="17"/>
      <c r="D18" s="16">
        <f t="shared" si="4"/>
        <v>14</v>
      </c>
      <c r="E18" s="21"/>
      <c r="F18" s="21">
        <v>1</v>
      </c>
      <c r="G18" s="59">
        <f t="shared" si="0"/>
        <v>0</v>
      </c>
      <c r="H18" s="8"/>
      <c r="I18" s="7"/>
      <c r="J18" s="6">
        <f t="shared" si="1"/>
        <v>0</v>
      </c>
      <c r="K18" s="7">
        <f t="shared" si="2"/>
        <v>106</v>
      </c>
      <c r="L18" s="7"/>
      <c r="O18">
        <f t="shared" si="3"/>
        <v>17</v>
      </c>
      <c r="V18">
        <f t="shared" si="8"/>
        <v>2013</v>
      </c>
      <c r="W18" t="s">
        <v>36</v>
      </c>
      <c r="X18">
        <f t="shared" si="9"/>
        <v>2014</v>
      </c>
      <c r="Y18" t="str">
        <f t="shared" si="10"/>
        <v>2013-2014</v>
      </c>
      <c r="Z18" t="str">
        <f t="shared" si="5"/>
        <v>2013</v>
      </c>
      <c r="AA18" t="str">
        <f t="shared" si="6"/>
        <v>2014</v>
      </c>
      <c r="AB18" s="20"/>
      <c r="AC18" s="20"/>
    </row>
    <row r="19" spans="1:29" ht="15" thickBot="1">
      <c r="A19" s="52" t="s">
        <v>6</v>
      </c>
      <c r="B19" s="53">
        <f>SUM(G5:G124)</f>
        <v>16027.536169093628</v>
      </c>
      <c r="C19" s="36"/>
      <c r="D19" s="16">
        <f t="shared" si="4"/>
        <v>15</v>
      </c>
      <c r="E19" s="21"/>
      <c r="F19" s="21">
        <v>1</v>
      </c>
      <c r="G19" s="59">
        <f t="shared" si="0"/>
        <v>0</v>
      </c>
      <c r="H19" s="8"/>
      <c r="I19" s="7"/>
      <c r="J19" s="6">
        <f t="shared" si="1"/>
        <v>0</v>
      </c>
      <c r="K19" s="7">
        <f t="shared" si="2"/>
        <v>105</v>
      </c>
      <c r="L19" s="7"/>
      <c r="O19">
        <f t="shared" si="3"/>
        <v>18</v>
      </c>
      <c r="V19">
        <f t="shared" si="8"/>
        <v>2014</v>
      </c>
      <c r="W19" t="s">
        <v>36</v>
      </c>
      <c r="X19">
        <f t="shared" si="9"/>
        <v>2015</v>
      </c>
      <c r="Y19" t="str">
        <f t="shared" si="10"/>
        <v>2014-2015</v>
      </c>
      <c r="Z19" t="str">
        <f t="shared" si="5"/>
        <v>2014</v>
      </c>
      <c r="AA19" t="str">
        <f t="shared" si="6"/>
        <v>2015</v>
      </c>
      <c r="AB19" s="20"/>
      <c r="AC19" s="20"/>
    </row>
    <row r="20" spans="1:29">
      <c r="C20" s="36"/>
      <c r="D20" s="16">
        <f t="shared" si="4"/>
        <v>16</v>
      </c>
      <c r="E20" s="21"/>
      <c r="F20" s="21">
        <v>1</v>
      </c>
      <c r="G20" s="59">
        <f t="shared" si="0"/>
        <v>0</v>
      </c>
      <c r="H20" s="8"/>
      <c r="I20" s="7"/>
      <c r="J20" s="6">
        <f t="shared" si="1"/>
        <v>0</v>
      </c>
      <c r="K20" s="7">
        <f t="shared" si="2"/>
        <v>104</v>
      </c>
      <c r="L20" s="7"/>
      <c r="O20">
        <f t="shared" si="3"/>
        <v>19</v>
      </c>
      <c r="V20">
        <f t="shared" si="8"/>
        <v>2015</v>
      </c>
      <c r="W20" t="s">
        <v>36</v>
      </c>
      <c r="X20">
        <f t="shared" si="9"/>
        <v>2016</v>
      </c>
      <c r="Y20" t="str">
        <f t="shared" si="10"/>
        <v>2015-2016</v>
      </c>
      <c r="Z20" t="str">
        <f t="shared" si="5"/>
        <v>2015</v>
      </c>
      <c r="AA20" t="str">
        <f t="shared" si="6"/>
        <v>2016</v>
      </c>
      <c r="AB20" s="20"/>
      <c r="AC20" s="20"/>
    </row>
    <row r="21" spans="1:29">
      <c r="C21" s="30"/>
      <c r="D21" s="16">
        <f t="shared" si="4"/>
        <v>17</v>
      </c>
      <c r="E21" s="21"/>
      <c r="F21" s="21">
        <v>1</v>
      </c>
      <c r="G21" s="59">
        <f t="shared" si="0"/>
        <v>0</v>
      </c>
      <c r="H21" s="8"/>
      <c r="I21" s="7"/>
      <c r="J21" s="6">
        <f t="shared" si="1"/>
        <v>0</v>
      </c>
      <c r="K21" s="7">
        <f t="shared" si="2"/>
        <v>103</v>
      </c>
      <c r="L21" s="7"/>
      <c r="O21">
        <f t="shared" si="3"/>
        <v>20</v>
      </c>
      <c r="V21">
        <f t="shared" si="8"/>
        <v>2016</v>
      </c>
      <c r="W21" t="s">
        <v>36</v>
      </c>
      <c r="X21">
        <f t="shared" si="9"/>
        <v>2017</v>
      </c>
      <c r="Y21" t="str">
        <f t="shared" si="10"/>
        <v>2016-2017</v>
      </c>
      <c r="Z21" t="str">
        <f t="shared" si="5"/>
        <v>2016</v>
      </c>
      <c r="AA21" t="str">
        <f t="shared" si="6"/>
        <v>2017</v>
      </c>
      <c r="AB21" s="20"/>
      <c r="AC21" s="20"/>
    </row>
    <row r="22" spans="1:29">
      <c r="C22" s="37"/>
      <c r="D22" s="16">
        <f t="shared" si="4"/>
        <v>18</v>
      </c>
      <c r="E22" s="21"/>
      <c r="F22" s="21">
        <v>1</v>
      </c>
      <c r="G22" s="59">
        <f t="shared" si="0"/>
        <v>0</v>
      </c>
      <c r="H22" s="8"/>
      <c r="I22" s="7"/>
      <c r="J22" s="6">
        <f t="shared" si="1"/>
        <v>0</v>
      </c>
      <c r="K22" s="7">
        <f t="shared" si="2"/>
        <v>102</v>
      </c>
      <c r="L22" s="7"/>
      <c r="O22">
        <f t="shared" si="3"/>
        <v>21</v>
      </c>
      <c r="V22">
        <f t="shared" si="8"/>
        <v>2017</v>
      </c>
      <c r="W22" t="s">
        <v>36</v>
      </c>
      <c r="X22">
        <f t="shared" si="9"/>
        <v>2018</v>
      </c>
      <c r="Y22" t="str">
        <f t="shared" si="10"/>
        <v>2017-2018</v>
      </c>
      <c r="Z22" t="str">
        <f t="shared" si="5"/>
        <v>2017</v>
      </c>
      <c r="AA22" t="str">
        <f t="shared" si="6"/>
        <v>2018</v>
      </c>
      <c r="AB22" s="20"/>
      <c r="AC22" s="20"/>
    </row>
    <row r="23" spans="1:29">
      <c r="C23" s="48"/>
      <c r="D23" s="16">
        <f t="shared" si="4"/>
        <v>19</v>
      </c>
      <c r="E23" s="21"/>
      <c r="F23" s="21">
        <v>1</v>
      </c>
      <c r="G23" s="59">
        <f t="shared" si="0"/>
        <v>0</v>
      </c>
      <c r="H23" s="8"/>
      <c r="I23" s="7"/>
      <c r="J23" s="6">
        <f t="shared" si="1"/>
        <v>0</v>
      </c>
      <c r="K23" s="7">
        <f t="shared" si="2"/>
        <v>101</v>
      </c>
      <c r="L23" s="7"/>
      <c r="O23">
        <f t="shared" si="3"/>
        <v>22</v>
      </c>
      <c r="V23">
        <f t="shared" si="8"/>
        <v>2018</v>
      </c>
      <c r="W23" t="s">
        <v>36</v>
      </c>
      <c r="X23">
        <f t="shared" si="9"/>
        <v>2019</v>
      </c>
      <c r="Y23" t="str">
        <f t="shared" si="10"/>
        <v>2018-2019</v>
      </c>
      <c r="Z23" t="str">
        <f t="shared" si="5"/>
        <v>2018</v>
      </c>
      <c r="AA23" t="str">
        <f t="shared" si="6"/>
        <v>2019</v>
      </c>
      <c r="AB23" s="20"/>
      <c r="AC23" s="20"/>
    </row>
    <row r="24" spans="1:29">
      <c r="C24" s="48"/>
      <c r="D24" s="16">
        <f t="shared" si="4"/>
        <v>20</v>
      </c>
      <c r="E24" s="21"/>
      <c r="F24" s="21">
        <v>1</v>
      </c>
      <c r="G24" s="59">
        <f t="shared" si="0"/>
        <v>0</v>
      </c>
      <c r="H24" s="8"/>
      <c r="I24" s="7"/>
      <c r="J24" s="6">
        <f t="shared" si="1"/>
        <v>0</v>
      </c>
      <c r="K24" s="7">
        <f t="shared" si="2"/>
        <v>100</v>
      </c>
      <c r="L24" s="7"/>
      <c r="O24">
        <f t="shared" si="3"/>
        <v>23</v>
      </c>
      <c r="V24">
        <f t="shared" si="8"/>
        <v>2019</v>
      </c>
      <c r="W24" t="s">
        <v>36</v>
      </c>
      <c r="X24">
        <f t="shared" si="9"/>
        <v>2020</v>
      </c>
      <c r="Y24" t="str">
        <f t="shared" si="10"/>
        <v>2019-2020</v>
      </c>
      <c r="Z24" t="str">
        <f t="shared" si="5"/>
        <v>2019</v>
      </c>
      <c r="AA24" t="str">
        <f t="shared" si="6"/>
        <v>2020</v>
      </c>
      <c r="AB24" s="20"/>
      <c r="AC24" s="20"/>
    </row>
    <row r="25" spans="1:29">
      <c r="C25" s="48"/>
      <c r="D25" s="16">
        <f t="shared" si="4"/>
        <v>21</v>
      </c>
      <c r="E25" s="21"/>
      <c r="F25" s="21">
        <v>1</v>
      </c>
      <c r="G25" s="59">
        <f t="shared" si="0"/>
        <v>0</v>
      </c>
      <c r="H25" s="8"/>
      <c r="I25" s="7"/>
      <c r="J25" s="6">
        <f t="shared" si="1"/>
        <v>0</v>
      </c>
      <c r="K25" s="7">
        <f t="shared" si="2"/>
        <v>99</v>
      </c>
      <c r="L25" s="7"/>
      <c r="O25">
        <f t="shared" si="3"/>
        <v>24</v>
      </c>
      <c r="V25">
        <f t="shared" si="8"/>
        <v>2020</v>
      </c>
      <c r="W25" t="s">
        <v>36</v>
      </c>
      <c r="X25">
        <f t="shared" si="9"/>
        <v>2021</v>
      </c>
      <c r="Y25" t="str">
        <f t="shared" si="10"/>
        <v>2020-2021</v>
      </c>
      <c r="Z25" t="str">
        <f t="shared" si="5"/>
        <v>2020</v>
      </c>
      <c r="AA25" t="str">
        <f t="shared" si="6"/>
        <v>2021</v>
      </c>
      <c r="AB25" s="20"/>
      <c r="AC25" s="20"/>
    </row>
    <row r="26" spans="1:29">
      <c r="C26" s="48"/>
      <c r="D26" s="16">
        <f t="shared" si="4"/>
        <v>22</v>
      </c>
      <c r="E26" s="21"/>
      <c r="F26" s="21">
        <v>1</v>
      </c>
      <c r="G26" s="59">
        <f t="shared" si="0"/>
        <v>0</v>
      </c>
      <c r="H26" s="8"/>
      <c r="I26" s="7"/>
      <c r="J26" s="6">
        <f t="shared" si="1"/>
        <v>0</v>
      </c>
      <c r="K26" s="7">
        <f t="shared" si="2"/>
        <v>98</v>
      </c>
      <c r="L26" s="7"/>
      <c r="O26">
        <f t="shared" si="3"/>
        <v>25</v>
      </c>
      <c r="V26">
        <f t="shared" si="8"/>
        <v>2021</v>
      </c>
      <c r="W26" t="s">
        <v>36</v>
      </c>
      <c r="X26">
        <f t="shared" si="9"/>
        <v>2022</v>
      </c>
      <c r="Y26" t="str">
        <f t="shared" si="10"/>
        <v>2021-2022</v>
      </c>
      <c r="Z26" t="str">
        <f t="shared" si="5"/>
        <v>2021</v>
      </c>
      <c r="AA26" t="str">
        <f t="shared" si="6"/>
        <v>2022</v>
      </c>
      <c r="AB26" s="20"/>
      <c r="AC26" s="20"/>
    </row>
    <row r="27" spans="1:29">
      <c r="C27" s="48"/>
      <c r="D27" s="16">
        <f t="shared" si="4"/>
        <v>23</v>
      </c>
      <c r="E27" s="21"/>
      <c r="F27" s="21">
        <v>1</v>
      </c>
      <c r="G27" s="59">
        <f t="shared" si="0"/>
        <v>0</v>
      </c>
      <c r="H27" s="8"/>
      <c r="I27" s="5"/>
      <c r="J27" s="6">
        <f t="shared" si="1"/>
        <v>0</v>
      </c>
      <c r="K27" s="7">
        <f t="shared" si="2"/>
        <v>97</v>
      </c>
      <c r="L27" s="7"/>
      <c r="O27">
        <f t="shared" si="3"/>
        <v>26</v>
      </c>
      <c r="V27">
        <f t="shared" si="8"/>
        <v>2022</v>
      </c>
      <c r="W27" t="s">
        <v>36</v>
      </c>
      <c r="X27">
        <f t="shared" si="9"/>
        <v>2023</v>
      </c>
      <c r="Y27" t="str">
        <f t="shared" si="10"/>
        <v>2022-2023</v>
      </c>
      <c r="Z27" t="str">
        <f t="shared" si="5"/>
        <v>2022</v>
      </c>
      <c r="AA27" t="str">
        <f t="shared" si="6"/>
        <v>2023</v>
      </c>
      <c r="AB27" s="20"/>
      <c r="AC27" s="20"/>
    </row>
    <row r="28" spans="1:29">
      <c r="C28" s="48"/>
      <c r="D28" s="16">
        <f t="shared" si="4"/>
        <v>24</v>
      </c>
      <c r="E28" s="21"/>
      <c r="F28" s="21">
        <v>1</v>
      </c>
      <c r="G28" s="59">
        <f t="shared" si="0"/>
        <v>0</v>
      </c>
      <c r="H28" s="7"/>
      <c r="I28" s="7"/>
      <c r="J28" s="6">
        <f t="shared" si="1"/>
        <v>0</v>
      </c>
      <c r="K28" s="7">
        <f t="shared" si="2"/>
        <v>96</v>
      </c>
      <c r="L28" s="7"/>
      <c r="O28">
        <f t="shared" si="3"/>
        <v>27</v>
      </c>
      <c r="V28">
        <f t="shared" si="8"/>
        <v>2023</v>
      </c>
      <c r="W28" t="s">
        <v>36</v>
      </c>
      <c r="X28">
        <f t="shared" si="9"/>
        <v>2024</v>
      </c>
      <c r="Y28" t="str">
        <f t="shared" si="10"/>
        <v>2023-2024</v>
      </c>
      <c r="Z28" t="str">
        <f t="shared" si="5"/>
        <v>2023</v>
      </c>
      <c r="AA28" t="str">
        <f t="shared" si="6"/>
        <v>2024</v>
      </c>
      <c r="AB28" s="20"/>
      <c r="AC28" s="20"/>
    </row>
    <row r="29" spans="1:29">
      <c r="C29" s="48"/>
      <c r="D29" s="16">
        <f t="shared" si="4"/>
        <v>25</v>
      </c>
      <c r="E29" s="21"/>
      <c r="F29" s="21">
        <v>1</v>
      </c>
      <c r="G29" s="59">
        <f t="shared" si="0"/>
        <v>0</v>
      </c>
      <c r="H29" s="7"/>
      <c r="I29" s="7"/>
      <c r="J29" s="6">
        <f t="shared" si="1"/>
        <v>0</v>
      </c>
      <c r="K29" s="7">
        <f t="shared" si="2"/>
        <v>95</v>
      </c>
      <c r="L29" s="7"/>
      <c r="O29">
        <f t="shared" si="3"/>
        <v>28</v>
      </c>
      <c r="V29">
        <f t="shared" si="8"/>
        <v>2024</v>
      </c>
      <c r="W29" t="s">
        <v>36</v>
      </c>
      <c r="X29">
        <f t="shared" si="9"/>
        <v>2025</v>
      </c>
      <c r="Y29" t="str">
        <f t="shared" si="10"/>
        <v>2024-2025</v>
      </c>
      <c r="Z29" t="str">
        <f t="shared" si="5"/>
        <v>2024</v>
      </c>
      <c r="AA29" t="str">
        <f t="shared" si="6"/>
        <v>2025</v>
      </c>
      <c r="AB29" s="20"/>
      <c r="AC29" s="20"/>
    </row>
    <row r="30" spans="1:29">
      <c r="C30" s="48"/>
      <c r="D30" s="16">
        <f t="shared" si="4"/>
        <v>26</v>
      </c>
      <c r="E30" s="21"/>
      <c r="F30" s="21">
        <v>1</v>
      </c>
      <c r="G30" s="59">
        <f t="shared" si="0"/>
        <v>0</v>
      </c>
      <c r="H30" s="7"/>
      <c r="I30" s="7"/>
      <c r="J30" s="6">
        <f t="shared" si="1"/>
        <v>0</v>
      </c>
      <c r="K30" s="7">
        <f t="shared" si="2"/>
        <v>94</v>
      </c>
      <c r="L30" s="7"/>
      <c r="O30">
        <f t="shared" si="3"/>
        <v>29</v>
      </c>
      <c r="V30">
        <f t="shared" si="8"/>
        <v>2025</v>
      </c>
      <c r="W30" t="s">
        <v>36</v>
      </c>
      <c r="X30">
        <f t="shared" si="9"/>
        <v>2026</v>
      </c>
      <c r="Y30" t="str">
        <f t="shared" si="10"/>
        <v>2025-2026</v>
      </c>
      <c r="Z30" t="str">
        <f t="shared" si="5"/>
        <v>2025</v>
      </c>
      <c r="AA30" t="str">
        <f t="shared" si="6"/>
        <v>2026</v>
      </c>
      <c r="AB30" s="20"/>
      <c r="AC30" s="20"/>
    </row>
    <row r="31" spans="1:29">
      <c r="C31" s="48"/>
      <c r="D31" s="16">
        <f t="shared" si="4"/>
        <v>27</v>
      </c>
      <c r="E31" s="21"/>
      <c r="F31" s="21">
        <v>1</v>
      </c>
      <c r="G31" s="59">
        <f t="shared" si="0"/>
        <v>0</v>
      </c>
      <c r="H31" s="7"/>
      <c r="I31" s="7"/>
      <c r="J31" s="6">
        <f t="shared" si="1"/>
        <v>0</v>
      </c>
      <c r="K31" s="7">
        <f t="shared" si="2"/>
        <v>93</v>
      </c>
      <c r="L31" s="7"/>
      <c r="O31">
        <f t="shared" si="3"/>
        <v>30</v>
      </c>
      <c r="V31">
        <f t="shared" si="8"/>
        <v>2026</v>
      </c>
      <c r="W31" t="s">
        <v>36</v>
      </c>
      <c r="X31">
        <f t="shared" si="9"/>
        <v>2027</v>
      </c>
      <c r="Y31" t="str">
        <f t="shared" si="10"/>
        <v>2026-2027</v>
      </c>
      <c r="Z31" t="str">
        <f t="shared" si="5"/>
        <v>2026</v>
      </c>
      <c r="AA31" t="str">
        <f t="shared" si="6"/>
        <v>2027</v>
      </c>
      <c r="AB31" s="20"/>
      <c r="AC31" s="20"/>
    </row>
    <row r="32" spans="1:29">
      <c r="C32" s="48"/>
      <c r="D32" s="16">
        <f t="shared" si="4"/>
        <v>28</v>
      </c>
      <c r="E32" s="21"/>
      <c r="F32" s="21">
        <v>1</v>
      </c>
      <c r="G32" s="59">
        <f t="shared" si="0"/>
        <v>0</v>
      </c>
      <c r="H32" s="7"/>
      <c r="I32" s="7"/>
      <c r="J32" s="6">
        <f t="shared" si="1"/>
        <v>0</v>
      </c>
      <c r="K32" s="7">
        <f t="shared" si="2"/>
        <v>92</v>
      </c>
      <c r="L32" s="7"/>
      <c r="O32">
        <f t="shared" si="3"/>
        <v>31</v>
      </c>
      <c r="V32">
        <f t="shared" si="8"/>
        <v>2027</v>
      </c>
      <c r="W32" t="s">
        <v>36</v>
      </c>
      <c r="X32">
        <f t="shared" si="9"/>
        <v>2028</v>
      </c>
      <c r="Y32" t="str">
        <f t="shared" si="10"/>
        <v>2027-2028</v>
      </c>
      <c r="Z32" t="str">
        <f t="shared" si="5"/>
        <v>2027</v>
      </c>
      <c r="AA32" t="str">
        <f t="shared" si="6"/>
        <v>2028</v>
      </c>
      <c r="AB32" s="20"/>
      <c r="AC32" s="20"/>
    </row>
    <row r="33" spans="3:29">
      <c r="C33" s="48"/>
      <c r="D33" s="16">
        <f t="shared" si="4"/>
        <v>29</v>
      </c>
      <c r="E33" s="21"/>
      <c r="F33" s="21">
        <v>1</v>
      </c>
      <c r="G33" s="59">
        <f t="shared" si="0"/>
        <v>0</v>
      </c>
      <c r="H33" s="7"/>
      <c r="I33" s="7"/>
      <c r="J33" s="6">
        <f t="shared" si="1"/>
        <v>0</v>
      </c>
      <c r="K33" s="7">
        <f t="shared" si="2"/>
        <v>91</v>
      </c>
      <c r="L33" s="7"/>
      <c r="O33">
        <f t="shared" si="3"/>
        <v>32</v>
      </c>
      <c r="V33">
        <f t="shared" si="8"/>
        <v>2028</v>
      </c>
      <c r="W33" t="s">
        <v>36</v>
      </c>
      <c r="X33">
        <f t="shared" si="9"/>
        <v>2029</v>
      </c>
      <c r="Y33" t="str">
        <f t="shared" si="10"/>
        <v>2028-2029</v>
      </c>
      <c r="Z33" t="str">
        <f t="shared" si="5"/>
        <v>2028</v>
      </c>
      <c r="AA33" t="str">
        <f t="shared" si="6"/>
        <v>2029</v>
      </c>
      <c r="AB33" s="20"/>
      <c r="AC33" s="20"/>
    </row>
    <row r="34" spans="3:29">
      <c r="C34" s="38"/>
      <c r="D34" s="16">
        <f t="shared" si="4"/>
        <v>30</v>
      </c>
      <c r="E34" s="21"/>
      <c r="F34" s="21">
        <v>1</v>
      </c>
      <c r="G34" s="59">
        <f t="shared" si="0"/>
        <v>0</v>
      </c>
      <c r="H34" s="7"/>
      <c r="I34" s="7"/>
      <c r="J34" s="6">
        <f t="shared" si="1"/>
        <v>0</v>
      </c>
      <c r="K34" s="7">
        <f t="shared" si="2"/>
        <v>90</v>
      </c>
      <c r="L34" s="7"/>
      <c r="O34">
        <f t="shared" si="3"/>
        <v>33</v>
      </c>
      <c r="V34">
        <f t="shared" si="8"/>
        <v>2029</v>
      </c>
      <c r="W34" t="s">
        <v>36</v>
      </c>
      <c r="X34">
        <f t="shared" si="9"/>
        <v>2030</v>
      </c>
      <c r="Y34" t="str">
        <f t="shared" si="10"/>
        <v>2029-2030</v>
      </c>
      <c r="Z34" t="str">
        <f t="shared" si="5"/>
        <v>2029</v>
      </c>
      <c r="AA34" t="str">
        <f t="shared" si="6"/>
        <v>2030</v>
      </c>
      <c r="AB34" s="20"/>
      <c r="AC34" s="20"/>
    </row>
    <row r="35" spans="3:29">
      <c r="C35" s="48"/>
      <c r="D35" s="16">
        <f t="shared" si="4"/>
        <v>31</v>
      </c>
      <c r="E35" s="21"/>
      <c r="F35" s="21">
        <v>1</v>
      </c>
      <c r="G35" s="59">
        <f t="shared" si="0"/>
        <v>0</v>
      </c>
      <c r="H35" s="7"/>
      <c r="I35" s="7"/>
      <c r="J35" s="6">
        <f t="shared" si="1"/>
        <v>0</v>
      </c>
      <c r="K35" s="7">
        <f t="shared" si="2"/>
        <v>89</v>
      </c>
      <c r="L35" s="7"/>
      <c r="O35">
        <f t="shared" si="3"/>
        <v>34</v>
      </c>
      <c r="V35">
        <f t="shared" si="8"/>
        <v>2030</v>
      </c>
      <c r="W35" t="s">
        <v>36</v>
      </c>
      <c r="X35">
        <f t="shared" si="9"/>
        <v>2031</v>
      </c>
      <c r="Y35" t="str">
        <f t="shared" si="10"/>
        <v>2030-2031</v>
      </c>
      <c r="Z35" t="str">
        <f t="shared" si="5"/>
        <v>2030</v>
      </c>
      <c r="AA35" t="str">
        <f t="shared" si="6"/>
        <v>2031</v>
      </c>
      <c r="AB35" s="20"/>
      <c r="AC35" s="20"/>
    </row>
    <row r="36" spans="3:29">
      <c r="C36" s="49"/>
      <c r="D36" s="16">
        <f t="shared" si="4"/>
        <v>32</v>
      </c>
      <c r="E36" s="21"/>
      <c r="F36" s="21">
        <v>1</v>
      </c>
      <c r="G36" s="59">
        <f t="shared" si="0"/>
        <v>0</v>
      </c>
      <c r="H36" s="7"/>
      <c r="I36" s="7"/>
      <c r="J36" s="6">
        <f t="shared" si="1"/>
        <v>0</v>
      </c>
      <c r="K36" s="7">
        <f t="shared" si="2"/>
        <v>88</v>
      </c>
      <c r="L36" s="7"/>
      <c r="O36">
        <f t="shared" si="3"/>
        <v>35</v>
      </c>
      <c r="V36">
        <f t="shared" si="8"/>
        <v>2031</v>
      </c>
      <c r="W36" t="s">
        <v>36</v>
      </c>
      <c r="X36">
        <f t="shared" si="9"/>
        <v>2032</v>
      </c>
      <c r="Y36" t="str">
        <f t="shared" si="10"/>
        <v>2031-2032</v>
      </c>
      <c r="Z36" t="str">
        <f t="shared" si="5"/>
        <v>2031</v>
      </c>
      <c r="AA36" t="str">
        <f t="shared" si="6"/>
        <v>2032</v>
      </c>
      <c r="AB36" s="20"/>
      <c r="AC36" s="20"/>
    </row>
    <row r="37" spans="3:29">
      <c r="C37" s="44"/>
      <c r="D37" s="16">
        <f t="shared" si="4"/>
        <v>33</v>
      </c>
      <c r="E37" s="21"/>
      <c r="F37" s="21">
        <v>1</v>
      </c>
      <c r="G37" s="59">
        <f t="shared" ref="G37:G68" si="11">IF(D37="","",IF(F37=1,-E37+E37*(1+raterd/factor1)^(factor1*(rdura-D36)/12),-E37+E37*(1+raterd/factor1)^(factor1*(rdura-D36-1)/12)))</f>
        <v>0</v>
      </c>
      <c r="H37" s="7"/>
      <c r="I37" s="7"/>
      <c r="J37" s="6">
        <f t="shared" ref="J37:J68" si="12">SUMIF(K37:K37,"&lt;" &amp; rdura,E37:E37)</f>
        <v>0</v>
      </c>
      <c r="K37" s="7">
        <f t="shared" ref="K37:K68" si="13">rdura-D37</f>
        <v>87</v>
      </c>
      <c r="L37" s="7"/>
      <c r="O37">
        <f t="shared" si="3"/>
        <v>36</v>
      </c>
      <c r="V37">
        <f t="shared" si="8"/>
        <v>2032</v>
      </c>
      <c r="W37" t="s">
        <v>36</v>
      </c>
      <c r="X37">
        <f t="shared" si="9"/>
        <v>2033</v>
      </c>
      <c r="Y37" t="str">
        <f t="shared" si="10"/>
        <v>2032-2033</v>
      </c>
      <c r="Z37" t="str">
        <f t="shared" si="5"/>
        <v>2032</v>
      </c>
      <c r="AA37" t="str">
        <f t="shared" si="6"/>
        <v>2033</v>
      </c>
      <c r="AB37" s="20"/>
      <c r="AC37" s="20"/>
    </row>
    <row r="38" spans="3:29">
      <c r="D38" s="16">
        <f t="shared" ref="D38:D69" si="14">IF(D37&lt;rdura,D37+1,"")</f>
        <v>34</v>
      </c>
      <c r="E38" s="21"/>
      <c r="F38" s="21">
        <v>1</v>
      </c>
      <c r="G38" s="59">
        <f t="shared" si="11"/>
        <v>0</v>
      </c>
      <c r="H38" s="7"/>
      <c r="I38" s="7"/>
      <c r="J38" s="6">
        <f t="shared" si="12"/>
        <v>0</v>
      </c>
      <c r="K38" s="7">
        <f t="shared" si="13"/>
        <v>86</v>
      </c>
      <c r="L38" s="7"/>
      <c r="O38">
        <f t="shared" si="3"/>
        <v>37</v>
      </c>
      <c r="V38">
        <f t="shared" si="8"/>
        <v>2033</v>
      </c>
      <c r="W38" t="s">
        <v>36</v>
      </c>
      <c r="X38">
        <f t="shared" si="9"/>
        <v>2034</v>
      </c>
      <c r="Y38" t="str">
        <f t="shared" si="10"/>
        <v>2033-2034</v>
      </c>
      <c r="Z38" t="str">
        <f t="shared" si="5"/>
        <v>2033</v>
      </c>
      <c r="AA38" t="str">
        <f t="shared" si="6"/>
        <v>2034</v>
      </c>
      <c r="AB38" s="20"/>
      <c r="AC38" s="20"/>
    </row>
    <row r="39" spans="3:29">
      <c r="D39" s="16">
        <f t="shared" si="14"/>
        <v>35</v>
      </c>
      <c r="E39" s="21"/>
      <c r="F39" s="21">
        <v>1</v>
      </c>
      <c r="G39" s="59">
        <f t="shared" si="11"/>
        <v>0</v>
      </c>
      <c r="H39" s="7"/>
      <c r="I39" s="7"/>
      <c r="J39" s="6">
        <f t="shared" si="12"/>
        <v>0</v>
      </c>
      <c r="K39" s="7">
        <f t="shared" si="13"/>
        <v>85</v>
      </c>
      <c r="L39" s="7"/>
      <c r="O39">
        <f t="shared" si="3"/>
        <v>38</v>
      </c>
      <c r="V39">
        <f t="shared" si="8"/>
        <v>2034</v>
      </c>
      <c r="W39" t="s">
        <v>36</v>
      </c>
      <c r="X39">
        <f t="shared" si="9"/>
        <v>2035</v>
      </c>
      <c r="Y39" t="str">
        <f t="shared" si="10"/>
        <v>2034-2035</v>
      </c>
      <c r="Z39" t="str">
        <f t="shared" si="5"/>
        <v>2034</v>
      </c>
      <c r="AA39" t="str">
        <f t="shared" si="6"/>
        <v>2035</v>
      </c>
      <c r="AB39" s="20"/>
      <c r="AC39" s="20"/>
    </row>
    <row r="40" spans="3:29">
      <c r="D40" s="16">
        <f t="shared" si="14"/>
        <v>36</v>
      </c>
      <c r="E40" s="21"/>
      <c r="F40" s="21">
        <v>1</v>
      </c>
      <c r="G40" s="59">
        <f t="shared" si="11"/>
        <v>0</v>
      </c>
      <c r="H40" s="7"/>
      <c r="I40" s="7"/>
      <c r="J40" s="6">
        <f t="shared" si="12"/>
        <v>0</v>
      </c>
      <c r="K40" s="7">
        <f t="shared" si="13"/>
        <v>84</v>
      </c>
      <c r="L40" s="7"/>
      <c r="O40">
        <f t="shared" si="3"/>
        <v>39</v>
      </c>
      <c r="V40">
        <f t="shared" si="8"/>
        <v>2035</v>
      </c>
      <c r="W40" t="s">
        <v>36</v>
      </c>
      <c r="X40">
        <f t="shared" si="9"/>
        <v>2036</v>
      </c>
      <c r="Y40" t="str">
        <f t="shared" si="10"/>
        <v>2035-2036</v>
      </c>
      <c r="Z40" t="str">
        <f t="shared" si="5"/>
        <v>2035</v>
      </c>
      <c r="AA40" t="str">
        <f t="shared" si="6"/>
        <v>2036</v>
      </c>
      <c r="AB40" s="20"/>
      <c r="AC40" s="20"/>
    </row>
    <row r="41" spans="3:29">
      <c r="D41" s="16">
        <f t="shared" si="14"/>
        <v>37</v>
      </c>
      <c r="E41" s="21"/>
      <c r="F41" s="21">
        <v>1</v>
      </c>
      <c r="G41" s="59">
        <f t="shared" si="11"/>
        <v>0</v>
      </c>
      <c r="H41" s="7"/>
      <c r="I41" s="7"/>
      <c r="J41" s="6">
        <f t="shared" si="12"/>
        <v>0</v>
      </c>
      <c r="K41" s="7">
        <f t="shared" si="13"/>
        <v>83</v>
      </c>
      <c r="L41" s="7"/>
      <c r="O41">
        <f t="shared" si="3"/>
        <v>40</v>
      </c>
      <c r="V41">
        <f t="shared" si="8"/>
        <v>2036</v>
      </c>
      <c r="W41" t="s">
        <v>36</v>
      </c>
      <c r="X41">
        <f t="shared" si="9"/>
        <v>2037</v>
      </c>
      <c r="Y41" t="str">
        <f t="shared" si="10"/>
        <v>2036-2037</v>
      </c>
      <c r="Z41" t="str">
        <f t="shared" si="5"/>
        <v>2036</v>
      </c>
      <c r="AA41" t="str">
        <f t="shared" si="6"/>
        <v>2037</v>
      </c>
      <c r="AB41" s="20"/>
      <c r="AC41" s="20"/>
    </row>
    <row r="42" spans="3:29">
      <c r="D42" s="16">
        <f t="shared" si="14"/>
        <v>38</v>
      </c>
      <c r="E42" s="21"/>
      <c r="F42" s="21">
        <v>1</v>
      </c>
      <c r="G42" s="59">
        <f t="shared" si="11"/>
        <v>0</v>
      </c>
      <c r="H42" s="7"/>
      <c r="I42" s="7"/>
      <c r="J42" s="6">
        <f t="shared" si="12"/>
        <v>0</v>
      </c>
      <c r="K42" s="7">
        <f t="shared" si="13"/>
        <v>82</v>
      </c>
      <c r="L42" s="7"/>
      <c r="O42">
        <f t="shared" si="3"/>
        <v>41</v>
      </c>
      <c r="V42">
        <f t="shared" si="8"/>
        <v>2037</v>
      </c>
      <c r="W42" t="s">
        <v>36</v>
      </c>
      <c r="X42">
        <f t="shared" si="9"/>
        <v>2038</v>
      </c>
      <c r="Y42" t="str">
        <f t="shared" si="10"/>
        <v>2037-2038</v>
      </c>
      <c r="Z42" t="str">
        <f t="shared" si="5"/>
        <v>2037</v>
      </c>
      <c r="AA42" t="str">
        <f t="shared" si="6"/>
        <v>2038</v>
      </c>
      <c r="AB42" s="20"/>
      <c r="AC42" s="20"/>
    </row>
    <row r="43" spans="3:29">
      <c r="D43" s="16">
        <f t="shared" si="14"/>
        <v>39</v>
      </c>
      <c r="E43" s="21"/>
      <c r="F43" s="21">
        <v>1</v>
      </c>
      <c r="G43" s="59">
        <f t="shared" si="11"/>
        <v>0</v>
      </c>
      <c r="H43" s="7"/>
      <c r="I43" s="7"/>
      <c r="J43" s="6">
        <f t="shared" si="12"/>
        <v>0</v>
      </c>
      <c r="K43" s="7">
        <f t="shared" si="13"/>
        <v>81</v>
      </c>
      <c r="L43" s="7"/>
      <c r="O43">
        <f t="shared" si="3"/>
        <v>42</v>
      </c>
      <c r="V43">
        <f t="shared" si="8"/>
        <v>2038</v>
      </c>
      <c r="W43" t="s">
        <v>36</v>
      </c>
      <c r="X43">
        <f t="shared" si="9"/>
        <v>2039</v>
      </c>
      <c r="Y43" t="str">
        <f t="shared" si="10"/>
        <v>2038-2039</v>
      </c>
      <c r="Z43" t="str">
        <f t="shared" si="5"/>
        <v>2038</v>
      </c>
      <c r="AA43" t="str">
        <f t="shared" si="6"/>
        <v>2039</v>
      </c>
      <c r="AB43" s="20"/>
      <c r="AC43" s="20"/>
    </row>
    <row r="44" spans="3:29">
      <c r="D44" s="16">
        <f t="shared" si="14"/>
        <v>40</v>
      </c>
      <c r="E44" s="21"/>
      <c r="F44" s="21">
        <v>1</v>
      </c>
      <c r="G44" s="59">
        <f t="shared" si="11"/>
        <v>0</v>
      </c>
      <c r="H44" s="7"/>
      <c r="I44" s="7"/>
      <c r="J44" s="6">
        <f t="shared" si="12"/>
        <v>0</v>
      </c>
      <c r="K44" s="7">
        <f t="shared" si="13"/>
        <v>80</v>
      </c>
      <c r="L44" s="7"/>
      <c r="O44">
        <f t="shared" si="3"/>
        <v>43</v>
      </c>
      <c r="V44">
        <f t="shared" si="8"/>
        <v>2039</v>
      </c>
      <c r="W44" t="s">
        <v>36</v>
      </c>
      <c r="X44">
        <f t="shared" si="9"/>
        <v>2040</v>
      </c>
      <c r="Y44" t="str">
        <f t="shared" si="10"/>
        <v>2039-2040</v>
      </c>
      <c r="Z44" t="str">
        <f t="shared" si="5"/>
        <v>2039</v>
      </c>
      <c r="AA44" t="str">
        <f t="shared" si="6"/>
        <v>2040</v>
      </c>
      <c r="AB44" s="20"/>
      <c r="AC44" s="20"/>
    </row>
    <row r="45" spans="3:29">
      <c r="D45" s="16">
        <f t="shared" si="14"/>
        <v>41</v>
      </c>
      <c r="E45" s="21"/>
      <c r="F45" s="21">
        <v>1</v>
      </c>
      <c r="G45" s="59">
        <f t="shared" si="11"/>
        <v>0</v>
      </c>
      <c r="H45" s="7"/>
      <c r="I45" s="7"/>
      <c r="J45" s="6">
        <f t="shared" si="12"/>
        <v>0</v>
      </c>
      <c r="K45" s="7">
        <f t="shared" si="13"/>
        <v>79</v>
      </c>
      <c r="L45" s="7"/>
      <c r="O45">
        <f t="shared" si="3"/>
        <v>44</v>
      </c>
      <c r="V45">
        <f t="shared" si="8"/>
        <v>2040</v>
      </c>
      <c r="W45" t="s">
        <v>36</v>
      </c>
      <c r="X45">
        <f t="shared" si="9"/>
        <v>2041</v>
      </c>
      <c r="Y45" t="str">
        <f t="shared" si="10"/>
        <v>2040-2041</v>
      </c>
      <c r="Z45" t="str">
        <f t="shared" si="5"/>
        <v>2040</v>
      </c>
      <c r="AA45" t="str">
        <f t="shared" si="6"/>
        <v>2041</v>
      </c>
      <c r="AB45" s="20"/>
      <c r="AC45" s="20"/>
    </row>
    <row r="46" spans="3:29">
      <c r="D46" s="16">
        <f t="shared" si="14"/>
        <v>42</v>
      </c>
      <c r="E46" s="21"/>
      <c r="F46" s="21">
        <v>1</v>
      </c>
      <c r="G46" s="59">
        <f t="shared" si="11"/>
        <v>0</v>
      </c>
      <c r="H46" s="7"/>
      <c r="I46" s="7"/>
      <c r="J46" s="6">
        <f t="shared" si="12"/>
        <v>0</v>
      </c>
      <c r="K46" s="7">
        <f t="shared" si="13"/>
        <v>78</v>
      </c>
      <c r="L46" s="7"/>
      <c r="O46">
        <f t="shared" si="3"/>
        <v>45</v>
      </c>
      <c r="V46">
        <f t="shared" si="8"/>
        <v>2041</v>
      </c>
      <c r="W46" t="s">
        <v>36</v>
      </c>
      <c r="X46">
        <f t="shared" si="9"/>
        <v>2042</v>
      </c>
      <c r="Y46" t="str">
        <f t="shared" si="10"/>
        <v>2041-2042</v>
      </c>
      <c r="Z46" t="str">
        <f t="shared" si="5"/>
        <v>2041</v>
      </c>
      <c r="AA46" t="str">
        <f t="shared" si="6"/>
        <v>2042</v>
      </c>
      <c r="AB46" s="20"/>
      <c r="AC46" s="20"/>
    </row>
    <row r="47" spans="3:29">
      <c r="D47" s="16">
        <f t="shared" si="14"/>
        <v>43</v>
      </c>
      <c r="E47" s="21"/>
      <c r="F47" s="21">
        <v>1</v>
      </c>
      <c r="G47" s="59">
        <f t="shared" si="11"/>
        <v>0</v>
      </c>
      <c r="H47" s="7"/>
      <c r="I47" s="7"/>
      <c r="J47" s="6">
        <f t="shared" si="12"/>
        <v>0</v>
      </c>
      <c r="K47" s="7">
        <f t="shared" si="13"/>
        <v>77</v>
      </c>
      <c r="L47" s="7"/>
      <c r="O47">
        <f t="shared" si="3"/>
        <v>46</v>
      </c>
      <c r="V47">
        <f t="shared" si="8"/>
        <v>2042</v>
      </c>
      <c r="W47" t="s">
        <v>36</v>
      </c>
      <c r="X47">
        <f t="shared" si="9"/>
        <v>2043</v>
      </c>
      <c r="Y47" t="str">
        <f t="shared" si="10"/>
        <v>2042-2043</v>
      </c>
      <c r="Z47" t="str">
        <f t="shared" si="5"/>
        <v>2042</v>
      </c>
      <c r="AA47" t="str">
        <f t="shared" si="6"/>
        <v>2043</v>
      </c>
      <c r="AB47" s="20"/>
      <c r="AC47" s="20"/>
    </row>
    <row r="48" spans="3:29">
      <c r="D48" s="16">
        <f t="shared" si="14"/>
        <v>44</v>
      </c>
      <c r="E48" s="21"/>
      <c r="F48" s="21">
        <v>1</v>
      </c>
      <c r="G48" s="59">
        <f t="shared" si="11"/>
        <v>0</v>
      </c>
      <c r="H48" s="7"/>
      <c r="I48" s="7"/>
      <c r="J48" s="6">
        <f t="shared" si="12"/>
        <v>0</v>
      </c>
      <c r="K48" s="7">
        <f t="shared" si="13"/>
        <v>76</v>
      </c>
      <c r="L48" s="7"/>
      <c r="O48">
        <f t="shared" si="3"/>
        <v>47</v>
      </c>
      <c r="V48">
        <f t="shared" si="8"/>
        <v>2043</v>
      </c>
      <c r="W48" t="s">
        <v>36</v>
      </c>
      <c r="X48">
        <f t="shared" si="9"/>
        <v>2044</v>
      </c>
      <c r="Y48" t="str">
        <f t="shared" si="10"/>
        <v>2043-2044</v>
      </c>
      <c r="Z48" t="str">
        <f t="shared" si="5"/>
        <v>2043</v>
      </c>
      <c r="AA48" t="str">
        <f t="shared" si="6"/>
        <v>2044</v>
      </c>
      <c r="AB48" s="20"/>
      <c r="AC48" s="20"/>
    </row>
    <row r="49" spans="4:29">
      <c r="D49" s="16">
        <f t="shared" si="14"/>
        <v>45</v>
      </c>
      <c r="E49" s="21"/>
      <c r="F49" s="21">
        <v>1</v>
      </c>
      <c r="G49" s="59">
        <f t="shared" si="11"/>
        <v>0</v>
      </c>
      <c r="H49" s="7"/>
      <c r="I49" s="7"/>
      <c r="J49" s="6">
        <f t="shared" si="12"/>
        <v>0</v>
      </c>
      <c r="K49" s="7">
        <f t="shared" si="13"/>
        <v>75</v>
      </c>
      <c r="L49" s="7"/>
      <c r="O49">
        <f t="shared" si="3"/>
        <v>48</v>
      </c>
      <c r="V49">
        <f t="shared" si="8"/>
        <v>2044</v>
      </c>
      <c r="W49" t="s">
        <v>36</v>
      </c>
      <c r="X49">
        <f t="shared" si="9"/>
        <v>2045</v>
      </c>
      <c r="Y49" t="str">
        <f t="shared" si="10"/>
        <v>2044-2045</v>
      </c>
      <c r="Z49" t="str">
        <f t="shared" si="5"/>
        <v>2044</v>
      </c>
      <c r="AA49" t="str">
        <f t="shared" si="6"/>
        <v>2045</v>
      </c>
      <c r="AB49" s="20"/>
      <c r="AC49" s="20"/>
    </row>
    <row r="50" spans="4:29">
      <c r="D50" s="16">
        <f t="shared" si="14"/>
        <v>46</v>
      </c>
      <c r="E50" s="21"/>
      <c r="F50" s="21">
        <v>1</v>
      </c>
      <c r="G50" s="59">
        <f t="shared" si="11"/>
        <v>0</v>
      </c>
      <c r="H50" s="7"/>
      <c r="I50" s="7"/>
      <c r="J50" s="6">
        <f t="shared" si="12"/>
        <v>0</v>
      </c>
      <c r="K50" s="7">
        <f t="shared" si="13"/>
        <v>74</v>
      </c>
      <c r="L50" s="7"/>
      <c r="O50">
        <f t="shared" si="3"/>
        <v>49</v>
      </c>
      <c r="V50">
        <f t="shared" si="8"/>
        <v>2045</v>
      </c>
      <c r="W50" t="s">
        <v>36</v>
      </c>
      <c r="X50">
        <f t="shared" si="9"/>
        <v>2046</v>
      </c>
      <c r="Y50" t="str">
        <f t="shared" si="10"/>
        <v>2045-2046</v>
      </c>
      <c r="Z50" t="str">
        <f t="shared" si="5"/>
        <v>2045</v>
      </c>
      <c r="AA50" t="str">
        <f t="shared" si="6"/>
        <v>2046</v>
      </c>
      <c r="AB50" s="20"/>
      <c r="AC50" s="20"/>
    </row>
    <row r="51" spans="4:29">
      <c r="D51" s="16">
        <f t="shared" si="14"/>
        <v>47</v>
      </c>
      <c r="E51" s="21"/>
      <c r="F51" s="21">
        <v>1</v>
      </c>
      <c r="G51" s="59">
        <f t="shared" si="11"/>
        <v>0</v>
      </c>
      <c r="H51" s="7"/>
      <c r="I51" s="7"/>
      <c r="J51" s="6">
        <f t="shared" si="12"/>
        <v>0</v>
      </c>
      <c r="K51" s="7">
        <f t="shared" si="13"/>
        <v>73</v>
      </c>
      <c r="L51" s="7"/>
      <c r="O51">
        <f t="shared" si="3"/>
        <v>50</v>
      </c>
      <c r="V51">
        <f t="shared" si="8"/>
        <v>2046</v>
      </c>
      <c r="W51" t="s">
        <v>36</v>
      </c>
      <c r="X51">
        <f t="shared" si="9"/>
        <v>2047</v>
      </c>
      <c r="Y51" t="str">
        <f t="shared" si="10"/>
        <v>2046-2047</v>
      </c>
      <c r="Z51" t="str">
        <f t="shared" si="5"/>
        <v>2046</v>
      </c>
      <c r="AA51" t="str">
        <f t="shared" si="6"/>
        <v>2047</v>
      </c>
      <c r="AB51" s="20"/>
      <c r="AC51" s="20"/>
    </row>
    <row r="52" spans="4:29">
      <c r="D52" s="16">
        <f t="shared" si="14"/>
        <v>48</v>
      </c>
      <c r="E52" s="21"/>
      <c r="F52" s="21">
        <v>1</v>
      </c>
      <c r="G52" s="59">
        <f t="shared" si="11"/>
        <v>0</v>
      </c>
      <c r="H52" s="7"/>
      <c r="I52" s="7"/>
      <c r="J52" s="6">
        <f t="shared" si="12"/>
        <v>0</v>
      </c>
      <c r="K52" s="7">
        <f t="shared" si="13"/>
        <v>72</v>
      </c>
      <c r="L52" s="7"/>
      <c r="O52">
        <f t="shared" si="3"/>
        <v>51</v>
      </c>
      <c r="V52">
        <f t="shared" si="8"/>
        <v>2047</v>
      </c>
      <c r="W52" t="s">
        <v>36</v>
      </c>
      <c r="X52">
        <f t="shared" si="9"/>
        <v>2048</v>
      </c>
      <c r="Y52" t="str">
        <f t="shared" si="10"/>
        <v>2047-2048</v>
      </c>
      <c r="Z52" t="str">
        <f t="shared" si="5"/>
        <v>2047</v>
      </c>
      <c r="AA52" t="str">
        <f t="shared" si="6"/>
        <v>2048</v>
      </c>
      <c r="AB52" s="20"/>
      <c r="AC52" s="20"/>
    </row>
    <row r="53" spans="4:29">
      <c r="D53" s="16">
        <f t="shared" si="14"/>
        <v>49</v>
      </c>
      <c r="E53" s="21"/>
      <c r="F53" s="21">
        <v>1</v>
      </c>
      <c r="G53" s="59">
        <f t="shared" si="11"/>
        <v>0</v>
      </c>
      <c r="H53" s="7"/>
      <c r="I53" s="7"/>
      <c r="J53" s="6">
        <f t="shared" si="12"/>
        <v>0</v>
      </c>
      <c r="K53" s="7">
        <f t="shared" si="13"/>
        <v>71</v>
      </c>
      <c r="L53" s="7"/>
      <c r="O53">
        <f t="shared" si="3"/>
        <v>52</v>
      </c>
      <c r="V53">
        <f t="shared" si="8"/>
        <v>2048</v>
      </c>
      <c r="W53" t="s">
        <v>36</v>
      </c>
      <c r="X53">
        <f t="shared" si="9"/>
        <v>2049</v>
      </c>
      <c r="Y53" t="str">
        <f t="shared" si="10"/>
        <v>2048-2049</v>
      </c>
      <c r="Z53" t="str">
        <f t="shared" si="5"/>
        <v>2048</v>
      </c>
      <c r="AA53" t="str">
        <f t="shared" si="6"/>
        <v>2049</v>
      </c>
      <c r="AB53" s="20"/>
      <c r="AC53" s="20"/>
    </row>
    <row r="54" spans="4:29">
      <c r="D54" s="16">
        <f t="shared" si="14"/>
        <v>50</v>
      </c>
      <c r="E54" s="21"/>
      <c r="F54" s="21">
        <v>1</v>
      </c>
      <c r="G54" s="59">
        <f t="shared" si="11"/>
        <v>0</v>
      </c>
      <c r="H54" s="7"/>
      <c r="I54" s="7"/>
      <c r="J54" s="6">
        <f t="shared" si="12"/>
        <v>0</v>
      </c>
      <c r="K54" s="7">
        <f t="shared" si="13"/>
        <v>70</v>
      </c>
      <c r="L54" s="7"/>
      <c r="O54">
        <f t="shared" si="3"/>
        <v>53</v>
      </c>
      <c r="V54">
        <f t="shared" si="8"/>
        <v>2049</v>
      </c>
      <c r="W54" t="s">
        <v>36</v>
      </c>
      <c r="X54">
        <f t="shared" si="9"/>
        <v>2050</v>
      </c>
      <c r="Y54" t="str">
        <f t="shared" si="10"/>
        <v>2049-2050</v>
      </c>
      <c r="Z54" t="str">
        <f t="shared" si="5"/>
        <v>2049</v>
      </c>
      <c r="AA54" t="str">
        <f t="shared" si="6"/>
        <v>2050</v>
      </c>
      <c r="AB54" s="20"/>
      <c r="AC54" s="20"/>
    </row>
    <row r="55" spans="4:29">
      <c r="D55" s="16">
        <f t="shared" si="14"/>
        <v>51</v>
      </c>
      <c r="E55" s="21"/>
      <c r="F55" s="21">
        <v>1</v>
      </c>
      <c r="G55" s="59">
        <f t="shared" si="11"/>
        <v>0</v>
      </c>
      <c r="J55" s="6">
        <f t="shared" si="12"/>
        <v>0</v>
      </c>
      <c r="K55" s="7">
        <f t="shared" si="13"/>
        <v>69</v>
      </c>
      <c r="O55">
        <f t="shared" si="3"/>
        <v>54</v>
      </c>
      <c r="V55">
        <f t="shared" si="8"/>
        <v>2050</v>
      </c>
      <c r="W55" t="s">
        <v>36</v>
      </c>
      <c r="X55">
        <f t="shared" si="9"/>
        <v>2051</v>
      </c>
      <c r="Y55" t="str">
        <f t="shared" si="10"/>
        <v>2050-2051</v>
      </c>
      <c r="Z55" t="str">
        <f t="shared" si="5"/>
        <v>2050</v>
      </c>
      <c r="AA55" t="str">
        <f t="shared" si="6"/>
        <v>2051</v>
      </c>
      <c r="AB55" s="20"/>
      <c r="AC55" s="20"/>
    </row>
    <row r="56" spans="4:29">
      <c r="D56" s="16">
        <f t="shared" si="14"/>
        <v>52</v>
      </c>
      <c r="E56" s="21"/>
      <c r="F56" s="21">
        <v>1</v>
      </c>
      <c r="G56" s="59">
        <f t="shared" si="11"/>
        <v>0</v>
      </c>
      <c r="J56" s="6">
        <f t="shared" si="12"/>
        <v>0</v>
      </c>
      <c r="K56" s="7">
        <f t="shared" si="13"/>
        <v>68</v>
      </c>
      <c r="O56">
        <f t="shared" si="3"/>
        <v>55</v>
      </c>
      <c r="V56">
        <f t="shared" si="8"/>
        <v>2051</v>
      </c>
      <c r="W56" t="s">
        <v>36</v>
      </c>
      <c r="X56">
        <f t="shared" si="9"/>
        <v>2052</v>
      </c>
      <c r="Y56" t="str">
        <f t="shared" si="10"/>
        <v>2051-2052</v>
      </c>
      <c r="Z56" t="str">
        <f t="shared" si="5"/>
        <v>2051</v>
      </c>
      <c r="AA56" t="str">
        <f t="shared" si="6"/>
        <v>2052</v>
      </c>
      <c r="AB56" s="20"/>
      <c r="AC56" s="20"/>
    </row>
    <row r="57" spans="4:29">
      <c r="D57" s="16">
        <f t="shared" si="14"/>
        <v>53</v>
      </c>
      <c r="E57" s="21"/>
      <c r="F57" s="21">
        <v>1</v>
      </c>
      <c r="G57" s="59">
        <f t="shared" si="11"/>
        <v>0</v>
      </c>
      <c r="J57" s="6">
        <f t="shared" si="12"/>
        <v>0</v>
      </c>
      <c r="K57" s="7">
        <f t="shared" si="13"/>
        <v>67</v>
      </c>
      <c r="O57">
        <f t="shared" si="3"/>
        <v>56</v>
      </c>
      <c r="V57">
        <f t="shared" si="8"/>
        <v>2052</v>
      </c>
      <c r="W57" t="s">
        <v>36</v>
      </c>
      <c r="X57">
        <f t="shared" si="9"/>
        <v>2053</v>
      </c>
      <c r="Y57" t="str">
        <f t="shared" si="10"/>
        <v>2052-2053</v>
      </c>
      <c r="Z57" t="str">
        <f t="shared" si="5"/>
        <v>2052</v>
      </c>
      <c r="AA57" t="str">
        <f t="shared" si="6"/>
        <v>2053</v>
      </c>
      <c r="AB57" s="20"/>
      <c r="AC57" s="20"/>
    </row>
    <row r="58" spans="4:29">
      <c r="D58" s="16">
        <f t="shared" si="14"/>
        <v>54</v>
      </c>
      <c r="E58" s="21"/>
      <c r="F58" s="21">
        <v>1</v>
      </c>
      <c r="G58" s="59">
        <f t="shared" si="11"/>
        <v>0</v>
      </c>
      <c r="J58" s="6">
        <f t="shared" si="12"/>
        <v>0</v>
      </c>
      <c r="K58" s="7">
        <f t="shared" si="13"/>
        <v>66</v>
      </c>
      <c r="O58">
        <f t="shared" si="3"/>
        <v>57</v>
      </c>
      <c r="V58">
        <f t="shared" si="8"/>
        <v>2053</v>
      </c>
      <c r="W58" t="s">
        <v>36</v>
      </c>
      <c r="X58">
        <f t="shared" si="9"/>
        <v>2054</v>
      </c>
      <c r="Y58" t="str">
        <f t="shared" si="10"/>
        <v>2053-2054</v>
      </c>
      <c r="Z58" t="str">
        <f t="shared" si="5"/>
        <v>2053</v>
      </c>
      <c r="AA58" t="str">
        <f t="shared" si="6"/>
        <v>2054</v>
      </c>
      <c r="AB58" s="20"/>
      <c r="AC58" s="20"/>
    </row>
    <row r="59" spans="4:29">
      <c r="D59" s="16">
        <f t="shared" si="14"/>
        <v>55</v>
      </c>
      <c r="E59" s="21"/>
      <c r="F59" s="21">
        <v>1</v>
      </c>
      <c r="G59" s="59">
        <f t="shared" si="11"/>
        <v>0</v>
      </c>
      <c r="J59" s="6">
        <f t="shared" si="12"/>
        <v>0</v>
      </c>
      <c r="K59" s="7">
        <f t="shared" si="13"/>
        <v>65</v>
      </c>
      <c r="O59">
        <f t="shared" si="3"/>
        <v>58</v>
      </c>
      <c r="V59">
        <f t="shared" si="8"/>
        <v>2054</v>
      </c>
      <c r="W59" t="s">
        <v>36</v>
      </c>
      <c r="X59">
        <f t="shared" si="9"/>
        <v>2055</v>
      </c>
      <c r="Y59" t="str">
        <f t="shared" si="10"/>
        <v>2054-2055</v>
      </c>
      <c r="Z59" t="str">
        <f t="shared" si="5"/>
        <v>2054</v>
      </c>
      <c r="AA59" t="str">
        <f t="shared" si="6"/>
        <v>2055</v>
      </c>
      <c r="AB59" s="20"/>
      <c r="AC59" s="20"/>
    </row>
    <row r="60" spans="4:29">
      <c r="D60" s="16">
        <f t="shared" si="14"/>
        <v>56</v>
      </c>
      <c r="E60" s="21"/>
      <c r="F60" s="21">
        <v>1</v>
      </c>
      <c r="G60" s="59">
        <f t="shared" si="11"/>
        <v>0</v>
      </c>
      <c r="J60" s="6">
        <f t="shared" si="12"/>
        <v>0</v>
      </c>
      <c r="K60" s="7">
        <f t="shared" si="13"/>
        <v>64</v>
      </c>
      <c r="O60">
        <f t="shared" si="3"/>
        <v>59</v>
      </c>
      <c r="V60">
        <f t="shared" si="8"/>
        <v>2055</v>
      </c>
      <c r="W60" t="s">
        <v>36</v>
      </c>
      <c r="X60">
        <f t="shared" si="9"/>
        <v>2056</v>
      </c>
      <c r="Y60" t="str">
        <f t="shared" si="10"/>
        <v>2055-2056</v>
      </c>
      <c r="Z60" t="str">
        <f t="shared" si="5"/>
        <v>2055</v>
      </c>
      <c r="AA60" t="str">
        <f t="shared" si="6"/>
        <v>2056</v>
      </c>
      <c r="AB60" s="20"/>
      <c r="AC60" s="20"/>
    </row>
    <row r="61" spans="4:29">
      <c r="D61" s="16">
        <f t="shared" si="14"/>
        <v>57</v>
      </c>
      <c r="E61" s="21"/>
      <c r="F61" s="21">
        <v>1</v>
      </c>
      <c r="G61" s="59">
        <f t="shared" si="11"/>
        <v>0</v>
      </c>
      <c r="J61" s="6">
        <f t="shared" si="12"/>
        <v>0</v>
      </c>
      <c r="K61" s="7">
        <f t="shared" si="13"/>
        <v>63</v>
      </c>
      <c r="O61">
        <f t="shared" si="3"/>
        <v>60</v>
      </c>
      <c r="V61">
        <f t="shared" si="8"/>
        <v>2056</v>
      </c>
      <c r="W61" t="s">
        <v>36</v>
      </c>
      <c r="X61">
        <f t="shared" si="9"/>
        <v>2057</v>
      </c>
      <c r="Y61" t="str">
        <f t="shared" si="10"/>
        <v>2056-2057</v>
      </c>
      <c r="Z61" t="str">
        <f t="shared" si="5"/>
        <v>2056</v>
      </c>
      <c r="AA61" t="str">
        <f t="shared" si="6"/>
        <v>2057</v>
      </c>
      <c r="AB61" s="20"/>
      <c r="AC61" s="20"/>
    </row>
    <row r="62" spans="4:29">
      <c r="D62" s="16">
        <f t="shared" si="14"/>
        <v>58</v>
      </c>
      <c r="E62" s="21"/>
      <c r="F62" s="21">
        <v>1</v>
      </c>
      <c r="G62" s="59">
        <f t="shared" si="11"/>
        <v>0</v>
      </c>
      <c r="J62" s="6">
        <f t="shared" si="12"/>
        <v>0</v>
      </c>
      <c r="K62" s="7">
        <f t="shared" si="13"/>
        <v>62</v>
      </c>
      <c r="O62">
        <f t="shared" si="3"/>
        <v>61</v>
      </c>
      <c r="V62">
        <f t="shared" si="8"/>
        <v>2057</v>
      </c>
      <c r="W62" t="s">
        <v>36</v>
      </c>
      <c r="X62">
        <f t="shared" si="9"/>
        <v>2058</v>
      </c>
      <c r="Y62" t="str">
        <f t="shared" si="10"/>
        <v>2057-2058</v>
      </c>
      <c r="Z62" t="str">
        <f t="shared" si="5"/>
        <v>2057</v>
      </c>
      <c r="AA62" t="str">
        <f t="shared" si="6"/>
        <v>2058</v>
      </c>
      <c r="AB62" s="20"/>
      <c r="AC62" s="20"/>
    </row>
    <row r="63" spans="4:29">
      <c r="D63" s="16">
        <f t="shared" si="14"/>
        <v>59</v>
      </c>
      <c r="E63" s="21"/>
      <c r="F63" s="21">
        <v>1</v>
      </c>
      <c r="G63" s="59">
        <f t="shared" si="11"/>
        <v>0</v>
      </c>
      <c r="J63" s="6">
        <f t="shared" si="12"/>
        <v>0</v>
      </c>
      <c r="K63" s="7">
        <f t="shared" si="13"/>
        <v>61</v>
      </c>
      <c r="O63">
        <f t="shared" si="3"/>
        <v>62</v>
      </c>
      <c r="V63">
        <f t="shared" si="8"/>
        <v>2058</v>
      </c>
      <c r="W63" t="s">
        <v>36</v>
      </c>
      <c r="X63">
        <f t="shared" si="9"/>
        <v>2059</v>
      </c>
      <c r="Y63" t="str">
        <f t="shared" si="10"/>
        <v>2058-2059</v>
      </c>
      <c r="Z63" t="str">
        <f t="shared" si="5"/>
        <v>2058</v>
      </c>
      <c r="AA63" t="str">
        <f t="shared" si="6"/>
        <v>2059</v>
      </c>
      <c r="AB63" s="20"/>
      <c r="AC63" s="20"/>
    </row>
    <row r="64" spans="4:29">
      <c r="D64" s="16">
        <f t="shared" si="14"/>
        <v>60</v>
      </c>
      <c r="E64" s="21"/>
      <c r="F64" s="21">
        <v>1</v>
      </c>
      <c r="G64" s="59">
        <f t="shared" si="11"/>
        <v>0</v>
      </c>
      <c r="J64" s="6">
        <f t="shared" si="12"/>
        <v>0</v>
      </c>
      <c r="K64" s="7">
        <f t="shared" si="13"/>
        <v>60</v>
      </c>
      <c r="O64">
        <f t="shared" si="3"/>
        <v>63</v>
      </c>
      <c r="V64">
        <f t="shared" si="8"/>
        <v>2059</v>
      </c>
      <c r="W64" t="s">
        <v>36</v>
      </c>
      <c r="X64">
        <f t="shared" si="9"/>
        <v>2060</v>
      </c>
      <c r="Y64" t="str">
        <f t="shared" si="10"/>
        <v>2059-2060</v>
      </c>
      <c r="Z64" t="str">
        <f t="shared" si="5"/>
        <v>2059</v>
      </c>
      <c r="AA64" t="str">
        <f t="shared" si="6"/>
        <v>2060</v>
      </c>
      <c r="AB64" s="20"/>
      <c r="AC64" s="20"/>
    </row>
    <row r="65" spans="4:29">
      <c r="D65" s="16">
        <f t="shared" si="14"/>
        <v>61</v>
      </c>
      <c r="E65" s="21"/>
      <c r="F65" s="21">
        <v>1</v>
      </c>
      <c r="G65" s="59">
        <f t="shared" si="11"/>
        <v>0</v>
      </c>
      <c r="J65" s="6">
        <f t="shared" si="12"/>
        <v>0</v>
      </c>
      <c r="K65" s="7">
        <f t="shared" si="13"/>
        <v>59</v>
      </c>
      <c r="O65">
        <f t="shared" si="3"/>
        <v>64</v>
      </c>
      <c r="V65">
        <f t="shared" si="8"/>
        <v>2060</v>
      </c>
      <c r="W65" t="s">
        <v>36</v>
      </c>
      <c r="X65">
        <f t="shared" si="9"/>
        <v>2061</v>
      </c>
      <c r="Y65" t="str">
        <f t="shared" si="10"/>
        <v>2060-2061</v>
      </c>
      <c r="Z65" t="str">
        <f t="shared" si="5"/>
        <v>2060</v>
      </c>
      <c r="AA65" t="str">
        <f t="shared" si="6"/>
        <v>2061</v>
      </c>
      <c r="AB65" s="20"/>
      <c r="AC65" s="20"/>
    </row>
    <row r="66" spans="4:29">
      <c r="D66" s="16">
        <f t="shared" si="14"/>
        <v>62</v>
      </c>
      <c r="E66" s="21"/>
      <c r="F66" s="21">
        <v>1</v>
      </c>
      <c r="G66" s="59">
        <f t="shared" si="11"/>
        <v>0</v>
      </c>
      <c r="J66" s="6">
        <f t="shared" si="12"/>
        <v>0</v>
      </c>
      <c r="K66" s="7">
        <f t="shared" si="13"/>
        <v>58</v>
      </c>
      <c r="O66">
        <f t="shared" si="3"/>
        <v>65</v>
      </c>
      <c r="V66">
        <f t="shared" si="8"/>
        <v>2061</v>
      </c>
      <c r="W66" t="s">
        <v>36</v>
      </c>
      <c r="X66">
        <f t="shared" si="9"/>
        <v>2062</v>
      </c>
      <c r="Y66" t="str">
        <f t="shared" si="10"/>
        <v>2061-2062</v>
      </c>
      <c r="Z66" t="str">
        <f t="shared" si="5"/>
        <v>2061</v>
      </c>
      <c r="AA66" t="str">
        <f t="shared" si="6"/>
        <v>2062</v>
      </c>
      <c r="AB66" s="20"/>
      <c r="AC66" s="20"/>
    </row>
    <row r="67" spans="4:29">
      <c r="D67" s="16">
        <f t="shared" si="14"/>
        <v>63</v>
      </c>
      <c r="E67" s="21"/>
      <c r="F67" s="21">
        <v>1</v>
      </c>
      <c r="G67" s="59">
        <f t="shared" si="11"/>
        <v>0</v>
      </c>
      <c r="J67" s="6">
        <f t="shared" si="12"/>
        <v>0</v>
      </c>
      <c r="K67" s="7">
        <f t="shared" si="13"/>
        <v>57</v>
      </c>
      <c r="O67">
        <f t="shared" si="3"/>
        <v>66</v>
      </c>
      <c r="V67">
        <f t="shared" si="8"/>
        <v>2062</v>
      </c>
      <c r="W67" t="s">
        <v>36</v>
      </c>
      <c r="X67">
        <f t="shared" si="9"/>
        <v>2063</v>
      </c>
      <c r="Y67" t="str">
        <f t="shared" si="10"/>
        <v>2062-2063</v>
      </c>
      <c r="Z67" t="str">
        <f t="shared" si="5"/>
        <v>2062</v>
      </c>
      <c r="AA67" t="str">
        <f t="shared" si="6"/>
        <v>2063</v>
      </c>
      <c r="AB67" s="20"/>
      <c r="AC67" s="20"/>
    </row>
    <row r="68" spans="4:29">
      <c r="D68" s="16">
        <f t="shared" si="14"/>
        <v>64</v>
      </c>
      <c r="E68" s="21"/>
      <c r="F68" s="21">
        <v>1</v>
      </c>
      <c r="G68" s="59">
        <f t="shared" si="11"/>
        <v>0</v>
      </c>
      <c r="J68" s="6">
        <f t="shared" si="12"/>
        <v>0</v>
      </c>
      <c r="K68" s="7">
        <f t="shared" si="13"/>
        <v>56</v>
      </c>
      <c r="O68">
        <f t="shared" si="3"/>
        <v>67</v>
      </c>
      <c r="V68">
        <f t="shared" si="8"/>
        <v>2063</v>
      </c>
      <c r="W68" t="s">
        <v>36</v>
      </c>
      <c r="X68">
        <f t="shared" si="9"/>
        <v>2064</v>
      </c>
      <c r="Y68" t="str">
        <f t="shared" si="10"/>
        <v>2063-2064</v>
      </c>
      <c r="Z68" t="str">
        <f t="shared" si="5"/>
        <v>2063</v>
      </c>
      <c r="AA68" t="str">
        <f t="shared" si="6"/>
        <v>2064</v>
      </c>
      <c r="AB68" s="20"/>
      <c r="AC68" s="20"/>
    </row>
    <row r="69" spans="4:29">
      <c r="D69" s="16">
        <f t="shared" si="14"/>
        <v>65</v>
      </c>
      <c r="E69" s="21"/>
      <c r="F69" s="21">
        <v>1</v>
      </c>
      <c r="G69" s="59">
        <f t="shared" ref="G69:G100" si="15">IF(D69="","",IF(F69=1,-E69+E69*(1+raterd/factor1)^(factor1*(rdura-D68)/12),-E69+E69*(1+raterd/factor1)^(factor1*(rdura-D68-1)/12)))</f>
        <v>0</v>
      </c>
      <c r="J69" s="6">
        <f t="shared" ref="J69:J100" si="16">SUMIF(K69:K69,"&lt;" &amp; rdura,E69:E69)</f>
        <v>0</v>
      </c>
      <c r="K69" s="7">
        <f t="shared" ref="K69:K100" si="17">rdura-D69</f>
        <v>55</v>
      </c>
      <c r="O69">
        <f t="shared" ref="O69:O121" si="18">O68+1</f>
        <v>68</v>
      </c>
      <c r="V69">
        <f t="shared" si="8"/>
        <v>2064</v>
      </c>
      <c r="W69" t="s">
        <v>36</v>
      </c>
      <c r="X69">
        <f t="shared" si="9"/>
        <v>2065</v>
      </c>
      <c r="Y69" t="str">
        <f t="shared" si="10"/>
        <v>2064-2065</v>
      </c>
      <c r="Z69" t="str">
        <f t="shared" si="5"/>
        <v>2064</v>
      </c>
      <c r="AA69" t="str">
        <f t="shared" si="6"/>
        <v>2065</v>
      </c>
      <c r="AB69" s="20"/>
      <c r="AC69" s="20"/>
    </row>
    <row r="70" spans="4:29">
      <c r="D70" s="16">
        <f t="shared" ref="D70:D101" si="19">IF(D69&lt;rdura,D69+1,"")</f>
        <v>66</v>
      </c>
      <c r="E70" s="21"/>
      <c r="F70" s="21">
        <v>1</v>
      </c>
      <c r="G70" s="59">
        <f t="shared" si="15"/>
        <v>0</v>
      </c>
      <c r="J70" s="6">
        <f t="shared" si="16"/>
        <v>0</v>
      </c>
      <c r="K70" s="7">
        <f t="shared" si="17"/>
        <v>54</v>
      </c>
      <c r="O70">
        <f t="shared" si="18"/>
        <v>69</v>
      </c>
      <c r="V70">
        <f t="shared" si="8"/>
        <v>2065</v>
      </c>
      <c r="W70" t="s">
        <v>36</v>
      </c>
      <c r="X70">
        <f t="shared" si="9"/>
        <v>2066</v>
      </c>
      <c r="Y70" t="str">
        <f t="shared" si="10"/>
        <v>2065-2066</v>
      </c>
      <c r="Z70" t="str">
        <f t="shared" ref="Z70:Z121" si="20">LEFT(Y70,4)</f>
        <v>2065</v>
      </c>
      <c r="AA70" t="str">
        <f t="shared" ref="AA70:AA121" si="21">RIGHT(Y70,4)</f>
        <v>2066</v>
      </c>
      <c r="AB70" s="20"/>
      <c r="AC70" s="20"/>
    </row>
    <row r="71" spans="4:29">
      <c r="D71" s="16">
        <f t="shared" si="19"/>
        <v>67</v>
      </c>
      <c r="E71" s="21"/>
      <c r="F71" s="21">
        <v>1</v>
      </c>
      <c r="G71" s="59">
        <f t="shared" si="15"/>
        <v>0</v>
      </c>
      <c r="J71" s="6">
        <f t="shared" si="16"/>
        <v>0</v>
      </c>
      <c r="K71" s="7">
        <f t="shared" si="17"/>
        <v>53</v>
      </c>
      <c r="O71">
        <f t="shared" si="18"/>
        <v>70</v>
      </c>
      <c r="V71">
        <f t="shared" ref="V71:V121" si="22">V70+1</f>
        <v>2066</v>
      </c>
      <c r="W71" t="s">
        <v>36</v>
      </c>
      <c r="X71">
        <f t="shared" ref="X71:X121" si="23">X70+1</f>
        <v>2067</v>
      </c>
      <c r="Y71" t="str">
        <f t="shared" ref="Y71:Y121" si="24">CONCATENATE(V71,W71,X71)</f>
        <v>2066-2067</v>
      </c>
      <c r="Z71" t="str">
        <f t="shared" si="20"/>
        <v>2066</v>
      </c>
      <c r="AA71" t="str">
        <f t="shared" si="21"/>
        <v>2067</v>
      </c>
      <c r="AB71" s="20"/>
      <c r="AC71" s="20"/>
    </row>
    <row r="72" spans="4:29">
      <c r="D72" s="16">
        <f t="shared" si="19"/>
        <v>68</v>
      </c>
      <c r="E72" s="21"/>
      <c r="F72" s="21">
        <v>1</v>
      </c>
      <c r="G72" s="59">
        <f t="shared" si="15"/>
        <v>0</v>
      </c>
      <c r="J72" s="6">
        <f t="shared" si="16"/>
        <v>0</v>
      </c>
      <c r="K72" s="7">
        <f t="shared" si="17"/>
        <v>52</v>
      </c>
      <c r="O72">
        <f t="shared" si="18"/>
        <v>71</v>
      </c>
      <c r="V72">
        <f t="shared" si="22"/>
        <v>2067</v>
      </c>
      <c r="W72" t="s">
        <v>36</v>
      </c>
      <c r="X72">
        <f t="shared" si="23"/>
        <v>2068</v>
      </c>
      <c r="Y72" t="str">
        <f t="shared" si="24"/>
        <v>2067-2068</v>
      </c>
      <c r="Z72" t="str">
        <f t="shared" si="20"/>
        <v>2067</v>
      </c>
      <c r="AA72" t="str">
        <f t="shared" si="21"/>
        <v>2068</v>
      </c>
      <c r="AB72" s="20"/>
      <c r="AC72" s="20"/>
    </row>
    <row r="73" spans="4:29">
      <c r="D73" s="16">
        <f t="shared" si="19"/>
        <v>69</v>
      </c>
      <c r="E73" s="21"/>
      <c r="F73" s="21">
        <v>1</v>
      </c>
      <c r="G73" s="59">
        <f t="shared" si="15"/>
        <v>0</v>
      </c>
      <c r="J73" s="6">
        <f t="shared" si="16"/>
        <v>0</v>
      </c>
      <c r="K73" s="7">
        <f t="shared" si="17"/>
        <v>51</v>
      </c>
      <c r="O73">
        <f t="shared" si="18"/>
        <v>72</v>
      </c>
      <c r="V73">
        <f t="shared" si="22"/>
        <v>2068</v>
      </c>
      <c r="W73" t="s">
        <v>36</v>
      </c>
      <c r="X73">
        <f t="shared" si="23"/>
        <v>2069</v>
      </c>
      <c r="Y73" t="str">
        <f t="shared" si="24"/>
        <v>2068-2069</v>
      </c>
      <c r="Z73" t="str">
        <f t="shared" si="20"/>
        <v>2068</v>
      </c>
      <c r="AA73" t="str">
        <f t="shared" si="21"/>
        <v>2069</v>
      </c>
      <c r="AB73" s="20"/>
      <c r="AC73" s="20"/>
    </row>
    <row r="74" spans="4:29">
      <c r="D74" s="16">
        <f t="shared" si="19"/>
        <v>70</v>
      </c>
      <c r="E74" s="21"/>
      <c r="F74" s="21">
        <v>1</v>
      </c>
      <c r="G74" s="59">
        <f t="shared" si="15"/>
        <v>0</v>
      </c>
      <c r="J74" s="6">
        <f t="shared" si="16"/>
        <v>0</v>
      </c>
      <c r="K74" s="7">
        <f t="shared" si="17"/>
        <v>50</v>
      </c>
      <c r="O74">
        <f t="shared" si="18"/>
        <v>73</v>
      </c>
      <c r="V74">
        <f t="shared" si="22"/>
        <v>2069</v>
      </c>
      <c r="W74" t="s">
        <v>36</v>
      </c>
      <c r="X74">
        <f t="shared" si="23"/>
        <v>2070</v>
      </c>
      <c r="Y74" t="str">
        <f t="shared" si="24"/>
        <v>2069-2070</v>
      </c>
      <c r="Z74" t="str">
        <f t="shared" si="20"/>
        <v>2069</v>
      </c>
      <c r="AA74" t="str">
        <f t="shared" si="21"/>
        <v>2070</v>
      </c>
      <c r="AB74" s="20"/>
      <c r="AC74" s="20"/>
    </row>
    <row r="75" spans="4:29">
      <c r="D75" s="16">
        <f t="shared" si="19"/>
        <v>71</v>
      </c>
      <c r="E75" s="21"/>
      <c r="F75" s="21">
        <v>1</v>
      </c>
      <c r="G75" s="59">
        <f t="shared" si="15"/>
        <v>0</v>
      </c>
      <c r="J75" s="6">
        <f t="shared" si="16"/>
        <v>0</v>
      </c>
      <c r="K75" s="7">
        <f t="shared" si="17"/>
        <v>49</v>
      </c>
      <c r="O75">
        <f t="shared" si="18"/>
        <v>74</v>
      </c>
      <c r="V75">
        <f t="shared" si="22"/>
        <v>2070</v>
      </c>
      <c r="W75" t="s">
        <v>36</v>
      </c>
      <c r="X75">
        <f t="shared" si="23"/>
        <v>2071</v>
      </c>
      <c r="Y75" t="str">
        <f t="shared" si="24"/>
        <v>2070-2071</v>
      </c>
      <c r="Z75" t="str">
        <f t="shared" si="20"/>
        <v>2070</v>
      </c>
      <c r="AA75" t="str">
        <f t="shared" si="21"/>
        <v>2071</v>
      </c>
      <c r="AB75" s="20"/>
      <c r="AC75" s="20"/>
    </row>
    <row r="76" spans="4:29">
      <c r="D76" s="16">
        <f t="shared" si="19"/>
        <v>72</v>
      </c>
      <c r="E76" s="21"/>
      <c r="F76" s="21">
        <v>1</v>
      </c>
      <c r="G76" s="59">
        <f t="shared" si="15"/>
        <v>0</v>
      </c>
      <c r="J76" s="6">
        <f t="shared" si="16"/>
        <v>0</v>
      </c>
      <c r="K76" s="7">
        <f t="shared" si="17"/>
        <v>48</v>
      </c>
      <c r="O76">
        <f t="shared" si="18"/>
        <v>75</v>
      </c>
      <c r="V76">
        <f t="shared" si="22"/>
        <v>2071</v>
      </c>
      <c r="W76" t="s">
        <v>36</v>
      </c>
      <c r="X76">
        <f t="shared" si="23"/>
        <v>2072</v>
      </c>
      <c r="Y76" t="str">
        <f t="shared" si="24"/>
        <v>2071-2072</v>
      </c>
      <c r="Z76" t="str">
        <f t="shared" si="20"/>
        <v>2071</v>
      </c>
      <c r="AA76" t="str">
        <f t="shared" si="21"/>
        <v>2072</v>
      </c>
      <c r="AB76" s="20"/>
      <c r="AC76" s="20"/>
    </row>
    <row r="77" spans="4:29">
      <c r="D77" s="16">
        <f t="shared" si="19"/>
        <v>73</v>
      </c>
      <c r="E77" s="21"/>
      <c r="F77" s="21">
        <v>1</v>
      </c>
      <c r="G77" s="59">
        <f t="shared" si="15"/>
        <v>0</v>
      </c>
      <c r="J77" s="6">
        <f t="shared" si="16"/>
        <v>0</v>
      </c>
      <c r="K77" s="7">
        <f t="shared" si="17"/>
        <v>47</v>
      </c>
      <c r="O77">
        <f t="shared" si="18"/>
        <v>76</v>
      </c>
      <c r="V77">
        <f t="shared" si="22"/>
        <v>2072</v>
      </c>
      <c r="W77" t="s">
        <v>36</v>
      </c>
      <c r="X77">
        <f t="shared" si="23"/>
        <v>2073</v>
      </c>
      <c r="Y77" t="str">
        <f t="shared" si="24"/>
        <v>2072-2073</v>
      </c>
      <c r="Z77" t="str">
        <f t="shared" si="20"/>
        <v>2072</v>
      </c>
      <c r="AA77" t="str">
        <f t="shared" si="21"/>
        <v>2073</v>
      </c>
      <c r="AB77" s="20"/>
      <c r="AC77" s="20"/>
    </row>
    <row r="78" spans="4:29">
      <c r="D78" s="16">
        <f t="shared" si="19"/>
        <v>74</v>
      </c>
      <c r="E78" s="21"/>
      <c r="F78" s="21">
        <v>1</v>
      </c>
      <c r="G78" s="59">
        <f t="shared" si="15"/>
        <v>0</v>
      </c>
      <c r="J78" s="6">
        <f t="shared" si="16"/>
        <v>0</v>
      </c>
      <c r="K78" s="7">
        <f t="shared" si="17"/>
        <v>46</v>
      </c>
      <c r="O78">
        <f t="shared" si="18"/>
        <v>77</v>
      </c>
      <c r="V78">
        <f t="shared" si="22"/>
        <v>2073</v>
      </c>
      <c r="W78" t="s">
        <v>36</v>
      </c>
      <c r="X78">
        <f t="shared" si="23"/>
        <v>2074</v>
      </c>
      <c r="Y78" t="str">
        <f t="shared" si="24"/>
        <v>2073-2074</v>
      </c>
      <c r="Z78" t="str">
        <f t="shared" si="20"/>
        <v>2073</v>
      </c>
      <c r="AA78" t="str">
        <f t="shared" si="21"/>
        <v>2074</v>
      </c>
      <c r="AB78" s="20"/>
      <c r="AC78" s="20"/>
    </row>
    <row r="79" spans="4:29">
      <c r="D79" s="16">
        <f t="shared" si="19"/>
        <v>75</v>
      </c>
      <c r="E79" s="21"/>
      <c r="F79" s="21">
        <v>1</v>
      </c>
      <c r="G79" s="59">
        <f t="shared" si="15"/>
        <v>0</v>
      </c>
      <c r="J79" s="6">
        <f t="shared" si="16"/>
        <v>0</v>
      </c>
      <c r="K79" s="7">
        <f t="shared" si="17"/>
        <v>45</v>
      </c>
      <c r="O79">
        <f t="shared" si="18"/>
        <v>78</v>
      </c>
      <c r="V79">
        <f t="shared" si="22"/>
        <v>2074</v>
      </c>
      <c r="W79" t="s">
        <v>36</v>
      </c>
      <c r="X79">
        <f t="shared" si="23"/>
        <v>2075</v>
      </c>
      <c r="Y79" t="str">
        <f t="shared" si="24"/>
        <v>2074-2075</v>
      </c>
      <c r="Z79" t="str">
        <f t="shared" si="20"/>
        <v>2074</v>
      </c>
      <c r="AA79" t="str">
        <f t="shared" si="21"/>
        <v>2075</v>
      </c>
      <c r="AB79" s="20"/>
      <c r="AC79" s="20"/>
    </row>
    <row r="80" spans="4:29">
      <c r="D80" s="16">
        <f t="shared" si="19"/>
        <v>76</v>
      </c>
      <c r="E80" s="21"/>
      <c r="F80" s="21">
        <v>1</v>
      </c>
      <c r="G80" s="59">
        <f t="shared" si="15"/>
        <v>0</v>
      </c>
      <c r="J80" s="6">
        <f t="shared" si="16"/>
        <v>0</v>
      </c>
      <c r="K80" s="7">
        <f t="shared" si="17"/>
        <v>44</v>
      </c>
      <c r="O80">
        <f t="shared" si="18"/>
        <v>79</v>
      </c>
      <c r="V80">
        <f t="shared" si="22"/>
        <v>2075</v>
      </c>
      <c r="W80" t="s">
        <v>36</v>
      </c>
      <c r="X80">
        <f t="shared" si="23"/>
        <v>2076</v>
      </c>
      <c r="Y80" t="str">
        <f t="shared" si="24"/>
        <v>2075-2076</v>
      </c>
      <c r="Z80" t="str">
        <f t="shared" si="20"/>
        <v>2075</v>
      </c>
      <c r="AA80" t="str">
        <f t="shared" si="21"/>
        <v>2076</v>
      </c>
      <c r="AB80" s="20"/>
      <c r="AC80" s="20"/>
    </row>
    <row r="81" spans="4:29">
      <c r="D81" s="16">
        <f t="shared" si="19"/>
        <v>77</v>
      </c>
      <c r="E81" s="21"/>
      <c r="F81" s="21">
        <v>1</v>
      </c>
      <c r="G81" s="59">
        <f t="shared" si="15"/>
        <v>0</v>
      </c>
      <c r="J81" s="6">
        <f t="shared" si="16"/>
        <v>0</v>
      </c>
      <c r="K81" s="7">
        <f t="shared" si="17"/>
        <v>43</v>
      </c>
      <c r="O81">
        <f t="shared" si="18"/>
        <v>80</v>
      </c>
      <c r="V81">
        <f t="shared" si="22"/>
        <v>2076</v>
      </c>
      <c r="W81" t="s">
        <v>36</v>
      </c>
      <c r="X81">
        <f t="shared" si="23"/>
        <v>2077</v>
      </c>
      <c r="Y81" t="str">
        <f t="shared" si="24"/>
        <v>2076-2077</v>
      </c>
      <c r="Z81" t="str">
        <f t="shared" si="20"/>
        <v>2076</v>
      </c>
      <c r="AA81" t="str">
        <f t="shared" si="21"/>
        <v>2077</v>
      </c>
      <c r="AB81" s="20"/>
      <c r="AC81" s="20"/>
    </row>
    <row r="82" spans="4:29">
      <c r="D82" s="16">
        <f t="shared" si="19"/>
        <v>78</v>
      </c>
      <c r="E82" s="21"/>
      <c r="F82" s="21">
        <v>1</v>
      </c>
      <c r="G82" s="59">
        <f t="shared" si="15"/>
        <v>0</v>
      </c>
      <c r="J82" s="6">
        <f t="shared" si="16"/>
        <v>0</v>
      </c>
      <c r="K82" s="7">
        <f t="shared" si="17"/>
        <v>42</v>
      </c>
      <c r="O82">
        <f t="shared" si="18"/>
        <v>81</v>
      </c>
      <c r="V82">
        <f t="shared" si="22"/>
        <v>2077</v>
      </c>
      <c r="W82" t="s">
        <v>36</v>
      </c>
      <c r="X82">
        <f t="shared" si="23"/>
        <v>2078</v>
      </c>
      <c r="Y82" t="str">
        <f t="shared" si="24"/>
        <v>2077-2078</v>
      </c>
      <c r="Z82" t="str">
        <f t="shared" si="20"/>
        <v>2077</v>
      </c>
      <c r="AA82" t="str">
        <f t="shared" si="21"/>
        <v>2078</v>
      </c>
      <c r="AB82" s="20"/>
      <c r="AC82" s="20"/>
    </row>
    <row r="83" spans="4:29">
      <c r="D83" s="16">
        <f t="shared" si="19"/>
        <v>79</v>
      </c>
      <c r="E83" s="21"/>
      <c r="F83" s="21">
        <v>1</v>
      </c>
      <c r="G83" s="59">
        <f t="shared" si="15"/>
        <v>0</v>
      </c>
      <c r="J83" s="6">
        <f t="shared" si="16"/>
        <v>0</v>
      </c>
      <c r="K83" s="7">
        <f t="shared" si="17"/>
        <v>41</v>
      </c>
      <c r="O83">
        <f t="shared" si="18"/>
        <v>82</v>
      </c>
      <c r="V83">
        <f t="shared" si="22"/>
        <v>2078</v>
      </c>
      <c r="W83" t="s">
        <v>36</v>
      </c>
      <c r="X83">
        <f t="shared" si="23"/>
        <v>2079</v>
      </c>
      <c r="Y83" t="str">
        <f t="shared" si="24"/>
        <v>2078-2079</v>
      </c>
      <c r="Z83" t="str">
        <f t="shared" si="20"/>
        <v>2078</v>
      </c>
      <c r="AA83" t="str">
        <f t="shared" si="21"/>
        <v>2079</v>
      </c>
      <c r="AB83" s="20"/>
      <c r="AC83" s="20"/>
    </row>
    <row r="84" spans="4:29">
      <c r="D84" s="16">
        <f t="shared" si="19"/>
        <v>80</v>
      </c>
      <c r="E84" s="21"/>
      <c r="F84" s="21">
        <v>1</v>
      </c>
      <c r="G84" s="59">
        <f t="shared" si="15"/>
        <v>0</v>
      </c>
      <c r="J84" s="6">
        <f t="shared" si="16"/>
        <v>0</v>
      </c>
      <c r="K84" s="7">
        <f t="shared" si="17"/>
        <v>40</v>
      </c>
      <c r="O84">
        <f t="shared" si="18"/>
        <v>83</v>
      </c>
      <c r="V84">
        <f t="shared" si="22"/>
        <v>2079</v>
      </c>
      <c r="W84" t="s">
        <v>36</v>
      </c>
      <c r="X84">
        <f t="shared" si="23"/>
        <v>2080</v>
      </c>
      <c r="Y84" t="str">
        <f t="shared" si="24"/>
        <v>2079-2080</v>
      </c>
      <c r="Z84" t="str">
        <f t="shared" si="20"/>
        <v>2079</v>
      </c>
      <c r="AA84" t="str">
        <f t="shared" si="21"/>
        <v>2080</v>
      </c>
      <c r="AB84" s="20"/>
      <c r="AC84" s="20"/>
    </row>
    <row r="85" spans="4:29">
      <c r="D85" s="16">
        <f t="shared" si="19"/>
        <v>81</v>
      </c>
      <c r="E85" s="21"/>
      <c r="F85" s="21">
        <v>1</v>
      </c>
      <c r="G85" s="59">
        <f t="shared" si="15"/>
        <v>0</v>
      </c>
      <c r="J85" s="6">
        <f t="shared" si="16"/>
        <v>0</v>
      </c>
      <c r="K85" s="7">
        <f t="shared" si="17"/>
        <v>39</v>
      </c>
      <c r="O85">
        <f t="shared" si="18"/>
        <v>84</v>
      </c>
      <c r="V85">
        <f t="shared" si="22"/>
        <v>2080</v>
      </c>
      <c r="W85" t="s">
        <v>36</v>
      </c>
      <c r="X85">
        <f t="shared" si="23"/>
        <v>2081</v>
      </c>
      <c r="Y85" t="str">
        <f t="shared" si="24"/>
        <v>2080-2081</v>
      </c>
      <c r="Z85" t="str">
        <f t="shared" si="20"/>
        <v>2080</v>
      </c>
      <c r="AA85" t="str">
        <f t="shared" si="21"/>
        <v>2081</v>
      </c>
      <c r="AB85" s="20"/>
      <c r="AC85" s="20"/>
    </row>
    <row r="86" spans="4:29">
      <c r="D86" s="16">
        <f t="shared" si="19"/>
        <v>82</v>
      </c>
      <c r="E86" s="21"/>
      <c r="F86" s="21">
        <v>1</v>
      </c>
      <c r="G86" s="59">
        <f t="shared" si="15"/>
        <v>0</v>
      </c>
      <c r="J86" s="6">
        <f t="shared" si="16"/>
        <v>0</v>
      </c>
      <c r="K86" s="7">
        <f t="shared" si="17"/>
        <v>38</v>
      </c>
      <c r="O86">
        <f t="shared" si="18"/>
        <v>85</v>
      </c>
      <c r="V86">
        <f t="shared" si="22"/>
        <v>2081</v>
      </c>
      <c r="W86" t="s">
        <v>36</v>
      </c>
      <c r="X86">
        <f t="shared" si="23"/>
        <v>2082</v>
      </c>
      <c r="Y86" t="str">
        <f t="shared" si="24"/>
        <v>2081-2082</v>
      </c>
      <c r="Z86" t="str">
        <f t="shared" si="20"/>
        <v>2081</v>
      </c>
      <c r="AA86" t="str">
        <f t="shared" si="21"/>
        <v>2082</v>
      </c>
      <c r="AB86" s="20"/>
      <c r="AC86" s="20"/>
    </row>
    <row r="87" spans="4:29">
      <c r="D87" s="16">
        <f t="shared" si="19"/>
        <v>83</v>
      </c>
      <c r="E87" s="21"/>
      <c r="F87" s="21">
        <v>1</v>
      </c>
      <c r="G87" s="59">
        <f t="shared" si="15"/>
        <v>0</v>
      </c>
      <c r="J87" s="6">
        <f t="shared" si="16"/>
        <v>0</v>
      </c>
      <c r="K87" s="7">
        <f t="shared" si="17"/>
        <v>37</v>
      </c>
      <c r="O87">
        <f t="shared" si="18"/>
        <v>86</v>
      </c>
      <c r="V87">
        <f t="shared" si="22"/>
        <v>2082</v>
      </c>
      <c r="W87" t="s">
        <v>36</v>
      </c>
      <c r="X87">
        <f t="shared" si="23"/>
        <v>2083</v>
      </c>
      <c r="Y87" t="str">
        <f t="shared" si="24"/>
        <v>2082-2083</v>
      </c>
      <c r="Z87" t="str">
        <f t="shared" si="20"/>
        <v>2082</v>
      </c>
      <c r="AA87" t="str">
        <f t="shared" si="21"/>
        <v>2083</v>
      </c>
      <c r="AB87" s="20"/>
      <c r="AC87" s="20"/>
    </row>
    <row r="88" spans="4:29">
      <c r="D88" s="16">
        <f t="shared" si="19"/>
        <v>84</v>
      </c>
      <c r="E88" s="21"/>
      <c r="F88" s="21">
        <v>1</v>
      </c>
      <c r="G88" s="59">
        <f t="shared" si="15"/>
        <v>0</v>
      </c>
      <c r="J88" s="6">
        <f t="shared" si="16"/>
        <v>0</v>
      </c>
      <c r="K88" s="7">
        <f t="shared" si="17"/>
        <v>36</v>
      </c>
      <c r="O88">
        <f t="shared" si="18"/>
        <v>87</v>
      </c>
      <c r="V88">
        <f t="shared" si="22"/>
        <v>2083</v>
      </c>
      <c r="W88" t="s">
        <v>36</v>
      </c>
      <c r="X88">
        <f t="shared" si="23"/>
        <v>2084</v>
      </c>
      <c r="Y88" t="str">
        <f t="shared" si="24"/>
        <v>2083-2084</v>
      </c>
      <c r="Z88" t="str">
        <f t="shared" si="20"/>
        <v>2083</v>
      </c>
      <c r="AA88" t="str">
        <f t="shared" si="21"/>
        <v>2084</v>
      </c>
      <c r="AB88" s="20"/>
      <c r="AC88" s="20"/>
    </row>
    <row r="89" spans="4:29">
      <c r="D89" s="16">
        <f t="shared" si="19"/>
        <v>85</v>
      </c>
      <c r="E89" s="21"/>
      <c r="F89" s="21">
        <v>1</v>
      </c>
      <c r="G89" s="59">
        <f t="shared" si="15"/>
        <v>0</v>
      </c>
      <c r="J89" s="6">
        <f t="shared" si="16"/>
        <v>0</v>
      </c>
      <c r="K89" s="7">
        <f t="shared" si="17"/>
        <v>35</v>
      </c>
      <c r="O89">
        <f t="shared" si="18"/>
        <v>88</v>
      </c>
      <c r="V89">
        <f t="shared" si="22"/>
        <v>2084</v>
      </c>
      <c r="W89" t="s">
        <v>36</v>
      </c>
      <c r="X89">
        <f t="shared" si="23"/>
        <v>2085</v>
      </c>
      <c r="Y89" t="str">
        <f t="shared" si="24"/>
        <v>2084-2085</v>
      </c>
      <c r="Z89" t="str">
        <f t="shared" si="20"/>
        <v>2084</v>
      </c>
      <c r="AA89" t="str">
        <f t="shared" si="21"/>
        <v>2085</v>
      </c>
      <c r="AB89" s="20"/>
      <c r="AC89" s="20"/>
    </row>
    <row r="90" spans="4:29">
      <c r="D90" s="16">
        <f t="shared" si="19"/>
        <v>86</v>
      </c>
      <c r="E90" s="21"/>
      <c r="F90" s="21">
        <v>1</v>
      </c>
      <c r="G90" s="59">
        <f t="shared" si="15"/>
        <v>0</v>
      </c>
      <c r="J90" s="6">
        <f t="shared" si="16"/>
        <v>0</v>
      </c>
      <c r="K90" s="7">
        <f t="shared" si="17"/>
        <v>34</v>
      </c>
      <c r="O90">
        <f t="shared" si="18"/>
        <v>89</v>
      </c>
      <c r="V90">
        <f t="shared" si="22"/>
        <v>2085</v>
      </c>
      <c r="W90" t="s">
        <v>36</v>
      </c>
      <c r="X90">
        <f t="shared" si="23"/>
        <v>2086</v>
      </c>
      <c r="Y90" t="str">
        <f t="shared" si="24"/>
        <v>2085-2086</v>
      </c>
      <c r="Z90" t="str">
        <f t="shared" si="20"/>
        <v>2085</v>
      </c>
      <c r="AA90" t="str">
        <f t="shared" si="21"/>
        <v>2086</v>
      </c>
      <c r="AB90" s="20"/>
      <c r="AC90" s="20"/>
    </row>
    <row r="91" spans="4:29">
      <c r="D91" s="16">
        <f t="shared" si="19"/>
        <v>87</v>
      </c>
      <c r="E91" s="21"/>
      <c r="F91" s="21">
        <v>1</v>
      </c>
      <c r="G91" s="59">
        <f t="shared" si="15"/>
        <v>0</v>
      </c>
      <c r="J91" s="6">
        <f t="shared" si="16"/>
        <v>0</v>
      </c>
      <c r="K91" s="7">
        <f t="shared" si="17"/>
        <v>33</v>
      </c>
      <c r="O91">
        <f t="shared" si="18"/>
        <v>90</v>
      </c>
      <c r="V91">
        <f t="shared" si="22"/>
        <v>2086</v>
      </c>
      <c r="W91" t="s">
        <v>36</v>
      </c>
      <c r="X91">
        <f t="shared" si="23"/>
        <v>2087</v>
      </c>
      <c r="Y91" t="str">
        <f t="shared" si="24"/>
        <v>2086-2087</v>
      </c>
      <c r="Z91" t="str">
        <f t="shared" si="20"/>
        <v>2086</v>
      </c>
      <c r="AA91" t="str">
        <f t="shared" si="21"/>
        <v>2087</v>
      </c>
      <c r="AB91" s="20"/>
      <c r="AC91" s="20"/>
    </row>
    <row r="92" spans="4:29">
      <c r="D92" s="16">
        <f t="shared" si="19"/>
        <v>88</v>
      </c>
      <c r="E92" s="21"/>
      <c r="F92" s="21">
        <v>1</v>
      </c>
      <c r="G92" s="59">
        <f t="shared" si="15"/>
        <v>0</v>
      </c>
      <c r="J92" s="6">
        <f t="shared" si="16"/>
        <v>0</v>
      </c>
      <c r="K92" s="7">
        <f t="shared" si="17"/>
        <v>32</v>
      </c>
      <c r="O92">
        <f t="shared" si="18"/>
        <v>91</v>
      </c>
      <c r="V92">
        <f t="shared" si="22"/>
        <v>2087</v>
      </c>
      <c r="W92" t="s">
        <v>36</v>
      </c>
      <c r="X92">
        <f t="shared" si="23"/>
        <v>2088</v>
      </c>
      <c r="Y92" t="str">
        <f t="shared" si="24"/>
        <v>2087-2088</v>
      </c>
      <c r="Z92" t="str">
        <f t="shared" si="20"/>
        <v>2087</v>
      </c>
      <c r="AA92" t="str">
        <f t="shared" si="21"/>
        <v>2088</v>
      </c>
      <c r="AB92" s="20"/>
      <c r="AC92" s="20"/>
    </row>
    <row r="93" spans="4:29">
      <c r="D93" s="16">
        <f t="shared" si="19"/>
        <v>89</v>
      </c>
      <c r="E93" s="21"/>
      <c r="F93" s="21">
        <v>1</v>
      </c>
      <c r="G93" s="59">
        <f t="shared" si="15"/>
        <v>0</v>
      </c>
      <c r="J93" s="6">
        <f t="shared" si="16"/>
        <v>0</v>
      </c>
      <c r="K93" s="7">
        <f t="shared" si="17"/>
        <v>31</v>
      </c>
      <c r="O93">
        <f t="shared" si="18"/>
        <v>92</v>
      </c>
      <c r="V93">
        <f t="shared" si="22"/>
        <v>2088</v>
      </c>
      <c r="W93" t="s">
        <v>36</v>
      </c>
      <c r="X93">
        <f t="shared" si="23"/>
        <v>2089</v>
      </c>
      <c r="Y93" t="str">
        <f t="shared" si="24"/>
        <v>2088-2089</v>
      </c>
      <c r="Z93" t="str">
        <f t="shared" si="20"/>
        <v>2088</v>
      </c>
      <c r="AA93" t="str">
        <f t="shared" si="21"/>
        <v>2089</v>
      </c>
      <c r="AB93" s="20"/>
      <c r="AC93" s="20"/>
    </row>
    <row r="94" spans="4:29">
      <c r="D94" s="16">
        <f t="shared" si="19"/>
        <v>90</v>
      </c>
      <c r="E94" s="21"/>
      <c r="F94" s="21">
        <v>1</v>
      </c>
      <c r="G94" s="59">
        <f t="shared" si="15"/>
        <v>0</v>
      </c>
      <c r="J94" s="6">
        <f t="shared" si="16"/>
        <v>0</v>
      </c>
      <c r="K94" s="7">
        <f t="shared" si="17"/>
        <v>30</v>
      </c>
      <c r="O94">
        <f t="shared" si="18"/>
        <v>93</v>
      </c>
      <c r="V94">
        <f t="shared" si="22"/>
        <v>2089</v>
      </c>
      <c r="W94" t="s">
        <v>36</v>
      </c>
      <c r="X94">
        <f t="shared" si="23"/>
        <v>2090</v>
      </c>
      <c r="Y94" t="str">
        <f t="shared" si="24"/>
        <v>2089-2090</v>
      </c>
      <c r="Z94" t="str">
        <f t="shared" si="20"/>
        <v>2089</v>
      </c>
      <c r="AA94" t="str">
        <f t="shared" si="21"/>
        <v>2090</v>
      </c>
      <c r="AB94" s="20"/>
      <c r="AC94" s="20"/>
    </row>
    <row r="95" spans="4:29">
      <c r="D95" s="16">
        <f t="shared" si="19"/>
        <v>91</v>
      </c>
      <c r="E95" s="21"/>
      <c r="F95" s="21">
        <v>1</v>
      </c>
      <c r="G95" s="59">
        <f t="shared" si="15"/>
        <v>0</v>
      </c>
      <c r="J95" s="6">
        <f t="shared" si="16"/>
        <v>0</v>
      </c>
      <c r="K95" s="7">
        <f t="shared" si="17"/>
        <v>29</v>
      </c>
      <c r="O95">
        <f t="shared" si="18"/>
        <v>94</v>
      </c>
      <c r="V95">
        <f t="shared" si="22"/>
        <v>2090</v>
      </c>
      <c r="W95" t="s">
        <v>36</v>
      </c>
      <c r="X95">
        <f t="shared" si="23"/>
        <v>2091</v>
      </c>
      <c r="Y95" t="str">
        <f t="shared" si="24"/>
        <v>2090-2091</v>
      </c>
      <c r="Z95" t="str">
        <f t="shared" si="20"/>
        <v>2090</v>
      </c>
      <c r="AA95" t="str">
        <f t="shared" si="21"/>
        <v>2091</v>
      </c>
      <c r="AB95" s="20"/>
      <c r="AC95" s="20"/>
    </row>
    <row r="96" spans="4:29">
      <c r="D96" s="16">
        <f t="shared" si="19"/>
        <v>92</v>
      </c>
      <c r="E96" s="21"/>
      <c r="F96" s="21">
        <v>1</v>
      </c>
      <c r="G96" s="59">
        <f t="shared" si="15"/>
        <v>0</v>
      </c>
      <c r="J96" s="6">
        <f t="shared" si="16"/>
        <v>0</v>
      </c>
      <c r="K96" s="7">
        <f t="shared" si="17"/>
        <v>28</v>
      </c>
      <c r="O96">
        <f t="shared" si="18"/>
        <v>95</v>
      </c>
      <c r="V96">
        <f t="shared" si="22"/>
        <v>2091</v>
      </c>
      <c r="W96" t="s">
        <v>36</v>
      </c>
      <c r="X96">
        <f t="shared" si="23"/>
        <v>2092</v>
      </c>
      <c r="Y96" t="str">
        <f t="shared" si="24"/>
        <v>2091-2092</v>
      </c>
      <c r="Z96" t="str">
        <f t="shared" si="20"/>
        <v>2091</v>
      </c>
      <c r="AA96" t="str">
        <f t="shared" si="21"/>
        <v>2092</v>
      </c>
      <c r="AB96" s="20"/>
      <c r="AC96" s="20"/>
    </row>
    <row r="97" spans="4:29">
      <c r="D97" s="16">
        <f t="shared" si="19"/>
        <v>93</v>
      </c>
      <c r="E97" s="21"/>
      <c r="F97" s="21">
        <v>1</v>
      </c>
      <c r="G97" s="59">
        <f t="shared" si="15"/>
        <v>0</v>
      </c>
      <c r="J97" s="6">
        <f t="shared" si="16"/>
        <v>0</v>
      </c>
      <c r="K97" s="7">
        <f t="shared" si="17"/>
        <v>27</v>
      </c>
      <c r="O97">
        <f t="shared" si="18"/>
        <v>96</v>
      </c>
      <c r="V97">
        <f t="shared" si="22"/>
        <v>2092</v>
      </c>
      <c r="W97" t="s">
        <v>36</v>
      </c>
      <c r="X97">
        <f t="shared" si="23"/>
        <v>2093</v>
      </c>
      <c r="Y97" t="str">
        <f t="shared" si="24"/>
        <v>2092-2093</v>
      </c>
      <c r="Z97" t="str">
        <f t="shared" si="20"/>
        <v>2092</v>
      </c>
      <c r="AA97" t="str">
        <f t="shared" si="21"/>
        <v>2093</v>
      </c>
      <c r="AB97" s="20"/>
      <c r="AC97" s="20"/>
    </row>
    <row r="98" spans="4:29">
      <c r="D98" s="16">
        <f t="shared" si="19"/>
        <v>94</v>
      </c>
      <c r="E98" s="21"/>
      <c r="F98" s="21">
        <v>1</v>
      </c>
      <c r="G98" s="59">
        <f t="shared" si="15"/>
        <v>0</v>
      </c>
      <c r="J98" s="6">
        <f t="shared" si="16"/>
        <v>0</v>
      </c>
      <c r="K98" s="7">
        <f t="shared" si="17"/>
        <v>26</v>
      </c>
      <c r="O98">
        <f t="shared" si="18"/>
        <v>97</v>
      </c>
      <c r="V98">
        <f t="shared" si="22"/>
        <v>2093</v>
      </c>
      <c r="W98" t="s">
        <v>36</v>
      </c>
      <c r="X98">
        <f t="shared" si="23"/>
        <v>2094</v>
      </c>
      <c r="Y98" t="str">
        <f t="shared" si="24"/>
        <v>2093-2094</v>
      </c>
      <c r="Z98" t="str">
        <f t="shared" si="20"/>
        <v>2093</v>
      </c>
      <c r="AA98" t="str">
        <f t="shared" si="21"/>
        <v>2094</v>
      </c>
      <c r="AB98" s="20"/>
      <c r="AC98" s="20"/>
    </row>
    <row r="99" spans="4:29">
      <c r="D99" s="16">
        <f t="shared" si="19"/>
        <v>95</v>
      </c>
      <c r="E99" s="21"/>
      <c r="F99" s="21">
        <v>1</v>
      </c>
      <c r="G99" s="59">
        <f t="shared" si="15"/>
        <v>0</v>
      </c>
      <c r="J99" s="6">
        <f t="shared" si="16"/>
        <v>0</v>
      </c>
      <c r="K99" s="7">
        <f t="shared" si="17"/>
        <v>25</v>
      </c>
      <c r="O99">
        <f t="shared" si="18"/>
        <v>98</v>
      </c>
      <c r="V99">
        <f t="shared" si="22"/>
        <v>2094</v>
      </c>
      <c r="W99" t="s">
        <v>36</v>
      </c>
      <c r="X99">
        <f t="shared" si="23"/>
        <v>2095</v>
      </c>
      <c r="Y99" t="str">
        <f t="shared" si="24"/>
        <v>2094-2095</v>
      </c>
      <c r="Z99" t="str">
        <f t="shared" si="20"/>
        <v>2094</v>
      </c>
      <c r="AA99" t="str">
        <f t="shared" si="21"/>
        <v>2095</v>
      </c>
      <c r="AB99" s="20"/>
      <c r="AC99" s="20"/>
    </row>
    <row r="100" spans="4:29">
      <c r="D100" s="16">
        <f t="shared" si="19"/>
        <v>96</v>
      </c>
      <c r="E100" s="21"/>
      <c r="F100" s="21">
        <v>1</v>
      </c>
      <c r="G100" s="59">
        <f t="shared" si="15"/>
        <v>0</v>
      </c>
      <c r="J100" s="6">
        <f t="shared" si="16"/>
        <v>0</v>
      </c>
      <c r="K100" s="7">
        <f t="shared" si="17"/>
        <v>24</v>
      </c>
      <c r="O100">
        <f t="shared" si="18"/>
        <v>99</v>
      </c>
      <c r="V100">
        <f t="shared" si="22"/>
        <v>2095</v>
      </c>
      <c r="W100" t="s">
        <v>36</v>
      </c>
      <c r="X100">
        <f t="shared" si="23"/>
        <v>2096</v>
      </c>
      <c r="Y100" t="str">
        <f t="shared" si="24"/>
        <v>2095-2096</v>
      </c>
      <c r="Z100" t="str">
        <f t="shared" si="20"/>
        <v>2095</v>
      </c>
      <c r="AA100" t="str">
        <f t="shared" si="21"/>
        <v>2096</v>
      </c>
      <c r="AB100" s="20"/>
      <c r="AC100" s="20"/>
    </row>
    <row r="101" spans="4:29">
      <c r="D101" s="16">
        <f t="shared" si="19"/>
        <v>97</v>
      </c>
      <c r="E101" s="21"/>
      <c r="F101" s="21">
        <v>1</v>
      </c>
      <c r="G101" s="59">
        <f t="shared" ref="G101:G132" si="25">IF(D101="","",IF(F101=1,-E101+E101*(1+raterd/factor1)^(factor1*(rdura-D100)/12),-E101+E101*(1+raterd/factor1)^(factor1*(rdura-D100-1)/12)))</f>
        <v>0</v>
      </c>
      <c r="J101" s="6">
        <f t="shared" ref="J101:J132" si="26">SUMIF(K101:K101,"&lt;" &amp; rdura,E101:E101)</f>
        <v>0</v>
      </c>
      <c r="K101" s="7">
        <f t="shared" ref="K101:K124" si="27">rdura-D101</f>
        <v>23</v>
      </c>
      <c r="O101">
        <f t="shared" si="18"/>
        <v>100</v>
      </c>
      <c r="V101">
        <f t="shared" si="22"/>
        <v>2096</v>
      </c>
      <c r="W101" t="s">
        <v>36</v>
      </c>
      <c r="X101">
        <f t="shared" si="23"/>
        <v>2097</v>
      </c>
      <c r="Y101" t="str">
        <f t="shared" si="24"/>
        <v>2096-2097</v>
      </c>
      <c r="Z101" t="str">
        <f t="shared" si="20"/>
        <v>2096</v>
      </c>
      <c r="AA101" t="str">
        <f t="shared" si="21"/>
        <v>2097</v>
      </c>
      <c r="AB101" s="20"/>
      <c r="AC101" s="20"/>
    </row>
    <row r="102" spans="4:29">
      <c r="D102" s="16">
        <f t="shared" ref="D102:D124" si="28">IF(D101&lt;rdura,D101+1,"")</f>
        <v>98</v>
      </c>
      <c r="E102" s="21"/>
      <c r="F102" s="21">
        <v>1</v>
      </c>
      <c r="G102" s="59">
        <f t="shared" si="25"/>
        <v>0</v>
      </c>
      <c r="J102" s="6">
        <f t="shared" si="26"/>
        <v>0</v>
      </c>
      <c r="K102" s="7">
        <f t="shared" si="27"/>
        <v>22</v>
      </c>
      <c r="O102">
        <f t="shared" si="18"/>
        <v>101</v>
      </c>
      <c r="V102">
        <f t="shared" si="22"/>
        <v>2097</v>
      </c>
      <c r="W102" t="s">
        <v>36</v>
      </c>
      <c r="X102">
        <f t="shared" si="23"/>
        <v>2098</v>
      </c>
      <c r="Y102" t="str">
        <f t="shared" si="24"/>
        <v>2097-2098</v>
      </c>
      <c r="Z102" t="str">
        <f t="shared" si="20"/>
        <v>2097</v>
      </c>
      <c r="AA102" t="str">
        <f t="shared" si="21"/>
        <v>2098</v>
      </c>
      <c r="AB102" s="20"/>
      <c r="AC102" s="20"/>
    </row>
    <row r="103" spans="4:29">
      <c r="D103" s="16">
        <f t="shared" si="28"/>
        <v>99</v>
      </c>
      <c r="E103" s="21"/>
      <c r="F103" s="21">
        <v>1</v>
      </c>
      <c r="G103" s="59">
        <f t="shared" si="25"/>
        <v>0</v>
      </c>
      <c r="J103" s="6">
        <f t="shared" si="26"/>
        <v>0</v>
      </c>
      <c r="K103" s="7">
        <f t="shared" si="27"/>
        <v>21</v>
      </c>
      <c r="O103">
        <f t="shared" si="18"/>
        <v>102</v>
      </c>
      <c r="V103">
        <f t="shared" si="22"/>
        <v>2098</v>
      </c>
      <c r="W103" t="s">
        <v>36</v>
      </c>
      <c r="X103">
        <f t="shared" si="23"/>
        <v>2099</v>
      </c>
      <c r="Y103" t="str">
        <f t="shared" si="24"/>
        <v>2098-2099</v>
      </c>
      <c r="Z103" t="str">
        <f t="shared" si="20"/>
        <v>2098</v>
      </c>
      <c r="AA103" t="str">
        <f t="shared" si="21"/>
        <v>2099</v>
      </c>
      <c r="AB103" s="20"/>
      <c r="AC103" s="20"/>
    </row>
    <row r="104" spans="4:29">
      <c r="D104" s="16">
        <f t="shared" si="28"/>
        <v>100</v>
      </c>
      <c r="E104" s="21"/>
      <c r="F104" s="21">
        <v>1</v>
      </c>
      <c r="G104" s="59">
        <f t="shared" si="25"/>
        <v>0</v>
      </c>
      <c r="J104" s="6">
        <f t="shared" si="26"/>
        <v>0</v>
      </c>
      <c r="K104" s="7">
        <f t="shared" si="27"/>
        <v>20</v>
      </c>
      <c r="O104">
        <f t="shared" si="18"/>
        <v>103</v>
      </c>
      <c r="V104">
        <f t="shared" si="22"/>
        <v>2099</v>
      </c>
      <c r="W104" t="s">
        <v>36</v>
      </c>
      <c r="X104">
        <f t="shared" si="23"/>
        <v>2100</v>
      </c>
      <c r="Y104" t="str">
        <f t="shared" si="24"/>
        <v>2099-2100</v>
      </c>
      <c r="Z104" t="str">
        <f t="shared" si="20"/>
        <v>2099</v>
      </c>
      <c r="AA104" t="str">
        <f t="shared" si="21"/>
        <v>2100</v>
      </c>
      <c r="AB104" s="20"/>
      <c r="AC104" s="20"/>
    </row>
    <row r="105" spans="4:29">
      <c r="D105" s="16">
        <f t="shared" si="28"/>
        <v>101</v>
      </c>
      <c r="E105" s="21"/>
      <c r="F105" s="21">
        <v>1</v>
      </c>
      <c r="G105" s="59">
        <f t="shared" si="25"/>
        <v>0</v>
      </c>
      <c r="J105" s="6">
        <f t="shared" si="26"/>
        <v>0</v>
      </c>
      <c r="K105" s="7">
        <f t="shared" si="27"/>
        <v>19</v>
      </c>
      <c r="O105">
        <f t="shared" si="18"/>
        <v>104</v>
      </c>
      <c r="V105">
        <f t="shared" si="22"/>
        <v>2100</v>
      </c>
      <c r="W105" t="s">
        <v>36</v>
      </c>
      <c r="X105">
        <f t="shared" si="23"/>
        <v>2101</v>
      </c>
      <c r="Y105" t="str">
        <f t="shared" si="24"/>
        <v>2100-2101</v>
      </c>
      <c r="Z105" t="str">
        <f t="shared" si="20"/>
        <v>2100</v>
      </c>
      <c r="AA105" t="str">
        <f t="shared" si="21"/>
        <v>2101</v>
      </c>
      <c r="AB105" s="20"/>
      <c r="AC105" s="20"/>
    </row>
    <row r="106" spans="4:29">
      <c r="D106" s="16">
        <f t="shared" si="28"/>
        <v>102</v>
      </c>
      <c r="E106" s="21"/>
      <c r="F106" s="21">
        <v>1</v>
      </c>
      <c r="G106" s="59">
        <f t="shared" si="25"/>
        <v>0</v>
      </c>
      <c r="J106" s="6">
        <f t="shared" si="26"/>
        <v>0</v>
      </c>
      <c r="K106" s="7">
        <f t="shared" si="27"/>
        <v>18</v>
      </c>
      <c r="O106">
        <f t="shared" si="18"/>
        <v>105</v>
      </c>
      <c r="V106">
        <f t="shared" si="22"/>
        <v>2101</v>
      </c>
      <c r="W106" t="s">
        <v>36</v>
      </c>
      <c r="X106">
        <f t="shared" si="23"/>
        <v>2102</v>
      </c>
      <c r="Y106" t="str">
        <f t="shared" si="24"/>
        <v>2101-2102</v>
      </c>
      <c r="Z106" t="str">
        <f t="shared" si="20"/>
        <v>2101</v>
      </c>
      <c r="AA106" t="str">
        <f t="shared" si="21"/>
        <v>2102</v>
      </c>
      <c r="AB106" s="20"/>
      <c r="AC106" s="20"/>
    </row>
    <row r="107" spans="4:29">
      <c r="D107" s="16">
        <f t="shared" si="28"/>
        <v>103</v>
      </c>
      <c r="E107" s="21"/>
      <c r="F107" s="21">
        <v>1</v>
      </c>
      <c r="G107" s="59">
        <f t="shared" si="25"/>
        <v>0</v>
      </c>
      <c r="J107" s="6">
        <f t="shared" si="26"/>
        <v>0</v>
      </c>
      <c r="K107" s="7">
        <f t="shared" si="27"/>
        <v>17</v>
      </c>
      <c r="O107">
        <f t="shared" si="18"/>
        <v>106</v>
      </c>
      <c r="V107">
        <f t="shared" si="22"/>
        <v>2102</v>
      </c>
      <c r="W107" t="s">
        <v>36</v>
      </c>
      <c r="X107">
        <f t="shared" si="23"/>
        <v>2103</v>
      </c>
      <c r="Y107" t="str">
        <f t="shared" si="24"/>
        <v>2102-2103</v>
      </c>
      <c r="Z107" t="str">
        <f t="shared" si="20"/>
        <v>2102</v>
      </c>
      <c r="AA107" t="str">
        <f t="shared" si="21"/>
        <v>2103</v>
      </c>
      <c r="AB107" s="20"/>
      <c r="AC107" s="20"/>
    </row>
    <row r="108" spans="4:29">
      <c r="D108" s="16">
        <f t="shared" si="28"/>
        <v>104</v>
      </c>
      <c r="E108" s="21"/>
      <c r="F108" s="21">
        <v>1</v>
      </c>
      <c r="G108" s="59">
        <f t="shared" si="25"/>
        <v>0</v>
      </c>
      <c r="J108" s="6">
        <f t="shared" si="26"/>
        <v>0</v>
      </c>
      <c r="K108" s="7">
        <f t="shared" si="27"/>
        <v>16</v>
      </c>
      <c r="O108">
        <f t="shared" si="18"/>
        <v>107</v>
      </c>
      <c r="V108">
        <f t="shared" si="22"/>
        <v>2103</v>
      </c>
      <c r="W108" t="s">
        <v>36</v>
      </c>
      <c r="X108">
        <f t="shared" si="23"/>
        <v>2104</v>
      </c>
      <c r="Y108" t="str">
        <f t="shared" si="24"/>
        <v>2103-2104</v>
      </c>
      <c r="Z108" t="str">
        <f t="shared" si="20"/>
        <v>2103</v>
      </c>
      <c r="AA108" t="str">
        <f t="shared" si="21"/>
        <v>2104</v>
      </c>
      <c r="AB108" s="20"/>
      <c r="AC108" s="20"/>
    </row>
    <row r="109" spans="4:29">
      <c r="D109" s="16">
        <f t="shared" si="28"/>
        <v>105</v>
      </c>
      <c r="E109" s="21"/>
      <c r="F109" s="21">
        <v>1</v>
      </c>
      <c r="G109" s="59">
        <f t="shared" si="25"/>
        <v>0</v>
      </c>
      <c r="J109" s="6">
        <f t="shared" si="26"/>
        <v>0</v>
      </c>
      <c r="K109" s="7">
        <f t="shared" si="27"/>
        <v>15</v>
      </c>
      <c r="O109">
        <f t="shared" si="18"/>
        <v>108</v>
      </c>
      <c r="V109">
        <f t="shared" si="22"/>
        <v>2104</v>
      </c>
      <c r="W109" t="s">
        <v>36</v>
      </c>
      <c r="X109">
        <f t="shared" si="23"/>
        <v>2105</v>
      </c>
      <c r="Y109" t="str">
        <f t="shared" si="24"/>
        <v>2104-2105</v>
      </c>
      <c r="Z109" t="str">
        <f t="shared" si="20"/>
        <v>2104</v>
      </c>
      <c r="AA109" t="str">
        <f t="shared" si="21"/>
        <v>2105</v>
      </c>
      <c r="AB109" s="20"/>
      <c r="AC109" s="20"/>
    </row>
    <row r="110" spans="4:29">
      <c r="D110" s="16">
        <f t="shared" si="28"/>
        <v>106</v>
      </c>
      <c r="E110" s="21"/>
      <c r="F110" s="21">
        <v>1</v>
      </c>
      <c r="G110" s="59">
        <f t="shared" si="25"/>
        <v>0</v>
      </c>
      <c r="J110" s="6">
        <f t="shared" si="26"/>
        <v>0</v>
      </c>
      <c r="K110" s="7">
        <f t="shared" si="27"/>
        <v>14</v>
      </c>
      <c r="O110">
        <f t="shared" si="18"/>
        <v>109</v>
      </c>
      <c r="V110">
        <f t="shared" si="22"/>
        <v>2105</v>
      </c>
      <c r="W110" t="s">
        <v>36</v>
      </c>
      <c r="X110">
        <f t="shared" si="23"/>
        <v>2106</v>
      </c>
      <c r="Y110" t="str">
        <f t="shared" si="24"/>
        <v>2105-2106</v>
      </c>
      <c r="Z110" t="str">
        <f t="shared" si="20"/>
        <v>2105</v>
      </c>
      <c r="AA110" t="str">
        <f t="shared" si="21"/>
        <v>2106</v>
      </c>
      <c r="AB110" s="20"/>
      <c r="AC110" s="20"/>
    </row>
    <row r="111" spans="4:29">
      <c r="D111" s="16">
        <f t="shared" si="28"/>
        <v>107</v>
      </c>
      <c r="E111" s="21"/>
      <c r="F111" s="21">
        <v>1</v>
      </c>
      <c r="G111" s="59">
        <f t="shared" si="25"/>
        <v>0</v>
      </c>
      <c r="J111" s="6">
        <f t="shared" si="26"/>
        <v>0</v>
      </c>
      <c r="K111" s="7">
        <f t="shared" si="27"/>
        <v>13</v>
      </c>
      <c r="O111">
        <f t="shared" si="18"/>
        <v>110</v>
      </c>
      <c r="V111">
        <f t="shared" si="22"/>
        <v>2106</v>
      </c>
      <c r="W111" t="s">
        <v>36</v>
      </c>
      <c r="X111">
        <f t="shared" si="23"/>
        <v>2107</v>
      </c>
      <c r="Y111" t="str">
        <f t="shared" si="24"/>
        <v>2106-2107</v>
      </c>
      <c r="Z111" t="str">
        <f t="shared" si="20"/>
        <v>2106</v>
      </c>
      <c r="AA111" t="str">
        <f t="shared" si="21"/>
        <v>2107</v>
      </c>
      <c r="AB111" s="20"/>
      <c r="AC111" s="20"/>
    </row>
    <row r="112" spans="4:29">
      <c r="D112" s="16">
        <f t="shared" si="28"/>
        <v>108</v>
      </c>
      <c r="E112" s="21"/>
      <c r="F112" s="21">
        <v>1</v>
      </c>
      <c r="G112" s="59">
        <f t="shared" si="25"/>
        <v>0</v>
      </c>
      <c r="J112" s="6">
        <f t="shared" si="26"/>
        <v>0</v>
      </c>
      <c r="K112" s="7">
        <f t="shared" si="27"/>
        <v>12</v>
      </c>
      <c r="O112">
        <f t="shared" si="18"/>
        <v>111</v>
      </c>
      <c r="V112">
        <f t="shared" si="22"/>
        <v>2107</v>
      </c>
      <c r="W112" t="s">
        <v>36</v>
      </c>
      <c r="X112">
        <f t="shared" si="23"/>
        <v>2108</v>
      </c>
      <c r="Y112" t="str">
        <f t="shared" si="24"/>
        <v>2107-2108</v>
      </c>
      <c r="Z112" t="str">
        <f t="shared" si="20"/>
        <v>2107</v>
      </c>
      <c r="AA112" t="str">
        <f t="shared" si="21"/>
        <v>2108</v>
      </c>
      <c r="AB112" s="20"/>
      <c r="AC112" s="20"/>
    </row>
    <row r="113" spans="4:29">
      <c r="D113" s="16">
        <f t="shared" si="28"/>
        <v>109</v>
      </c>
      <c r="E113" s="21"/>
      <c r="F113" s="21">
        <v>1</v>
      </c>
      <c r="G113" s="59">
        <f t="shared" si="25"/>
        <v>0</v>
      </c>
      <c r="J113" s="6">
        <f t="shared" si="26"/>
        <v>0</v>
      </c>
      <c r="K113" s="7">
        <f t="shared" si="27"/>
        <v>11</v>
      </c>
      <c r="O113">
        <f t="shared" si="18"/>
        <v>112</v>
      </c>
      <c r="V113">
        <f t="shared" si="22"/>
        <v>2108</v>
      </c>
      <c r="W113" t="s">
        <v>36</v>
      </c>
      <c r="X113">
        <f t="shared" si="23"/>
        <v>2109</v>
      </c>
      <c r="Y113" t="str">
        <f t="shared" si="24"/>
        <v>2108-2109</v>
      </c>
      <c r="Z113" t="str">
        <f t="shared" si="20"/>
        <v>2108</v>
      </c>
      <c r="AA113" t="str">
        <f t="shared" si="21"/>
        <v>2109</v>
      </c>
      <c r="AB113" s="20"/>
      <c r="AC113" s="20"/>
    </row>
    <row r="114" spans="4:29">
      <c r="D114" s="16">
        <f t="shared" si="28"/>
        <v>110</v>
      </c>
      <c r="E114" s="21"/>
      <c r="F114" s="21">
        <v>1</v>
      </c>
      <c r="G114" s="59">
        <f t="shared" si="25"/>
        <v>0</v>
      </c>
      <c r="J114" s="6">
        <f t="shared" si="26"/>
        <v>0</v>
      </c>
      <c r="K114" s="7">
        <f t="shared" si="27"/>
        <v>10</v>
      </c>
      <c r="O114">
        <f t="shared" si="18"/>
        <v>113</v>
      </c>
      <c r="V114">
        <f t="shared" si="22"/>
        <v>2109</v>
      </c>
      <c r="W114" t="s">
        <v>36</v>
      </c>
      <c r="X114">
        <f t="shared" si="23"/>
        <v>2110</v>
      </c>
      <c r="Y114" t="str">
        <f t="shared" si="24"/>
        <v>2109-2110</v>
      </c>
      <c r="Z114" t="str">
        <f t="shared" si="20"/>
        <v>2109</v>
      </c>
      <c r="AA114" t="str">
        <f t="shared" si="21"/>
        <v>2110</v>
      </c>
      <c r="AB114" s="20"/>
      <c r="AC114" s="20"/>
    </row>
    <row r="115" spans="4:29">
      <c r="D115" s="16">
        <f t="shared" si="28"/>
        <v>111</v>
      </c>
      <c r="E115" s="21"/>
      <c r="F115" s="21">
        <v>1</v>
      </c>
      <c r="G115" s="59">
        <f t="shared" si="25"/>
        <v>0</v>
      </c>
      <c r="J115" s="6">
        <f t="shared" si="26"/>
        <v>0</v>
      </c>
      <c r="K115" s="7">
        <f t="shared" si="27"/>
        <v>9</v>
      </c>
      <c r="O115">
        <f t="shared" si="18"/>
        <v>114</v>
      </c>
      <c r="V115">
        <f t="shared" si="22"/>
        <v>2110</v>
      </c>
      <c r="W115" t="s">
        <v>36</v>
      </c>
      <c r="X115">
        <f t="shared" si="23"/>
        <v>2111</v>
      </c>
      <c r="Y115" t="str">
        <f t="shared" si="24"/>
        <v>2110-2111</v>
      </c>
      <c r="Z115" t="str">
        <f t="shared" si="20"/>
        <v>2110</v>
      </c>
      <c r="AA115" t="str">
        <f t="shared" si="21"/>
        <v>2111</v>
      </c>
      <c r="AB115" s="20"/>
      <c r="AC115" s="20"/>
    </row>
    <row r="116" spans="4:29">
      <c r="D116" s="16">
        <f t="shared" si="28"/>
        <v>112</v>
      </c>
      <c r="E116" s="21"/>
      <c r="F116" s="21">
        <v>1</v>
      </c>
      <c r="G116" s="59">
        <f t="shared" si="25"/>
        <v>0</v>
      </c>
      <c r="J116" s="6">
        <f t="shared" si="26"/>
        <v>0</v>
      </c>
      <c r="K116" s="7">
        <f t="shared" si="27"/>
        <v>8</v>
      </c>
      <c r="O116">
        <f t="shared" si="18"/>
        <v>115</v>
      </c>
      <c r="V116">
        <f t="shared" si="22"/>
        <v>2111</v>
      </c>
      <c r="W116" t="s">
        <v>36</v>
      </c>
      <c r="X116">
        <f t="shared" si="23"/>
        <v>2112</v>
      </c>
      <c r="Y116" t="str">
        <f t="shared" si="24"/>
        <v>2111-2112</v>
      </c>
      <c r="Z116" t="str">
        <f t="shared" si="20"/>
        <v>2111</v>
      </c>
      <c r="AA116" t="str">
        <f t="shared" si="21"/>
        <v>2112</v>
      </c>
      <c r="AB116" s="20"/>
      <c r="AC116" s="20"/>
    </row>
    <row r="117" spans="4:29">
      <c r="D117" s="16">
        <f t="shared" si="28"/>
        <v>113</v>
      </c>
      <c r="E117" s="21"/>
      <c r="F117" s="21">
        <v>1</v>
      </c>
      <c r="G117" s="59">
        <f t="shared" si="25"/>
        <v>0</v>
      </c>
      <c r="J117" s="6">
        <f t="shared" si="26"/>
        <v>0</v>
      </c>
      <c r="K117" s="7">
        <f t="shared" si="27"/>
        <v>7</v>
      </c>
      <c r="O117">
        <f t="shared" si="18"/>
        <v>116</v>
      </c>
      <c r="V117">
        <f t="shared" si="22"/>
        <v>2112</v>
      </c>
      <c r="W117" t="s">
        <v>36</v>
      </c>
      <c r="X117">
        <f t="shared" si="23"/>
        <v>2113</v>
      </c>
      <c r="Y117" t="str">
        <f t="shared" si="24"/>
        <v>2112-2113</v>
      </c>
      <c r="Z117" t="str">
        <f t="shared" si="20"/>
        <v>2112</v>
      </c>
      <c r="AA117" t="str">
        <f t="shared" si="21"/>
        <v>2113</v>
      </c>
      <c r="AB117" s="20"/>
      <c r="AC117" s="20"/>
    </row>
    <row r="118" spans="4:29">
      <c r="D118" s="16">
        <f t="shared" si="28"/>
        <v>114</v>
      </c>
      <c r="E118" s="21"/>
      <c r="F118" s="21">
        <v>1</v>
      </c>
      <c r="G118" s="59">
        <f t="shared" si="25"/>
        <v>0</v>
      </c>
      <c r="J118" s="6">
        <f t="shared" si="26"/>
        <v>0</v>
      </c>
      <c r="K118" s="7">
        <f t="shared" si="27"/>
        <v>6</v>
      </c>
      <c r="O118">
        <f t="shared" si="18"/>
        <v>117</v>
      </c>
      <c r="V118">
        <f t="shared" si="22"/>
        <v>2113</v>
      </c>
      <c r="W118" t="s">
        <v>36</v>
      </c>
      <c r="X118">
        <f t="shared" si="23"/>
        <v>2114</v>
      </c>
      <c r="Y118" t="str">
        <f t="shared" si="24"/>
        <v>2113-2114</v>
      </c>
      <c r="Z118" t="str">
        <f t="shared" si="20"/>
        <v>2113</v>
      </c>
      <c r="AA118" t="str">
        <f t="shared" si="21"/>
        <v>2114</v>
      </c>
      <c r="AB118" s="20"/>
      <c r="AC118" s="20"/>
    </row>
    <row r="119" spans="4:29">
      <c r="D119" s="16">
        <f t="shared" si="28"/>
        <v>115</v>
      </c>
      <c r="E119" s="21"/>
      <c r="F119" s="21">
        <v>1</v>
      </c>
      <c r="G119" s="59">
        <f t="shared" si="25"/>
        <v>0</v>
      </c>
      <c r="J119" s="6">
        <f t="shared" si="26"/>
        <v>0</v>
      </c>
      <c r="K119" s="7">
        <f t="shared" si="27"/>
        <v>5</v>
      </c>
      <c r="O119">
        <f t="shared" si="18"/>
        <v>118</v>
      </c>
      <c r="V119">
        <f t="shared" si="22"/>
        <v>2114</v>
      </c>
      <c r="W119" t="s">
        <v>36</v>
      </c>
      <c r="X119">
        <f t="shared" si="23"/>
        <v>2115</v>
      </c>
      <c r="Y119" t="str">
        <f t="shared" si="24"/>
        <v>2114-2115</v>
      </c>
      <c r="Z119" t="str">
        <f t="shared" si="20"/>
        <v>2114</v>
      </c>
      <c r="AA119" t="str">
        <f t="shared" si="21"/>
        <v>2115</v>
      </c>
      <c r="AB119" s="20"/>
      <c r="AC119" s="20"/>
    </row>
    <row r="120" spans="4:29">
      <c r="D120" s="16">
        <f t="shared" si="28"/>
        <v>116</v>
      </c>
      <c r="E120" s="21"/>
      <c r="F120" s="21">
        <v>1</v>
      </c>
      <c r="G120" s="59">
        <f t="shared" si="25"/>
        <v>0</v>
      </c>
      <c r="J120" s="6">
        <f t="shared" si="26"/>
        <v>0</v>
      </c>
      <c r="K120" s="7">
        <f t="shared" si="27"/>
        <v>4</v>
      </c>
      <c r="O120">
        <f t="shared" si="18"/>
        <v>119</v>
      </c>
      <c r="V120">
        <f t="shared" si="22"/>
        <v>2115</v>
      </c>
      <c r="W120" t="s">
        <v>36</v>
      </c>
      <c r="X120">
        <f t="shared" si="23"/>
        <v>2116</v>
      </c>
      <c r="Y120" t="str">
        <f t="shared" si="24"/>
        <v>2115-2116</v>
      </c>
      <c r="Z120" t="str">
        <f t="shared" si="20"/>
        <v>2115</v>
      </c>
      <c r="AA120" t="str">
        <f t="shared" si="21"/>
        <v>2116</v>
      </c>
      <c r="AB120" s="20"/>
      <c r="AC120" s="20"/>
    </row>
    <row r="121" spans="4:29">
      <c r="D121" s="16">
        <f t="shared" si="28"/>
        <v>117</v>
      </c>
      <c r="E121" s="21"/>
      <c r="F121" s="21">
        <v>1</v>
      </c>
      <c r="G121" s="59">
        <f t="shared" si="25"/>
        <v>0</v>
      </c>
      <c r="J121" s="6">
        <f t="shared" si="26"/>
        <v>0</v>
      </c>
      <c r="K121" s="7">
        <f t="shared" si="27"/>
        <v>3</v>
      </c>
      <c r="O121">
        <f t="shared" si="18"/>
        <v>120</v>
      </c>
      <c r="V121">
        <f t="shared" si="22"/>
        <v>2116</v>
      </c>
      <c r="W121" t="s">
        <v>36</v>
      </c>
      <c r="X121">
        <f t="shared" si="23"/>
        <v>2117</v>
      </c>
      <c r="Y121" t="str">
        <f t="shared" si="24"/>
        <v>2116-2117</v>
      </c>
      <c r="Z121" t="str">
        <f t="shared" si="20"/>
        <v>2116</v>
      </c>
      <c r="AA121" t="str">
        <f t="shared" si="21"/>
        <v>2117</v>
      </c>
      <c r="AB121" s="20"/>
      <c r="AC121" s="20"/>
    </row>
    <row r="122" spans="4:29">
      <c r="D122" s="16">
        <f t="shared" si="28"/>
        <v>118</v>
      </c>
      <c r="E122" s="21"/>
      <c r="F122" s="21">
        <v>1</v>
      </c>
      <c r="G122" s="59">
        <f t="shared" si="25"/>
        <v>0</v>
      </c>
      <c r="J122" s="6">
        <f t="shared" si="26"/>
        <v>0</v>
      </c>
      <c r="K122" s="7">
        <f t="shared" si="27"/>
        <v>2</v>
      </c>
      <c r="AB122" s="20"/>
      <c r="AC122" s="20"/>
    </row>
    <row r="123" spans="4:29">
      <c r="D123" s="16">
        <f t="shared" si="28"/>
        <v>119</v>
      </c>
      <c r="E123" s="21"/>
      <c r="F123" s="21">
        <v>1</v>
      </c>
      <c r="G123" s="59">
        <f t="shared" si="25"/>
        <v>0</v>
      </c>
      <c r="J123" s="6">
        <f t="shared" si="26"/>
        <v>0</v>
      </c>
      <c r="K123" s="7">
        <f t="shared" si="27"/>
        <v>1</v>
      </c>
      <c r="AB123" s="20"/>
      <c r="AC123" s="20"/>
    </row>
    <row r="124" spans="4:29">
      <c r="D124" s="16">
        <f t="shared" si="28"/>
        <v>120</v>
      </c>
      <c r="E124" s="21"/>
      <c r="F124" s="21">
        <v>1</v>
      </c>
      <c r="G124" s="59">
        <f t="shared" si="25"/>
        <v>0</v>
      </c>
      <c r="J124" s="6">
        <f t="shared" si="26"/>
        <v>0</v>
      </c>
      <c r="K124" s="7">
        <f t="shared" si="27"/>
        <v>0</v>
      </c>
      <c r="AB124" s="20"/>
      <c r="AC124" s="20"/>
    </row>
    <row r="125" spans="4:29">
      <c r="D125" s="1"/>
      <c r="E125" s="1"/>
      <c r="F125" s="1"/>
      <c r="G125" s="1"/>
    </row>
  </sheetData>
  <mergeCells count="5">
    <mergeCell ref="D1:G1"/>
    <mergeCell ref="A8:B8"/>
    <mergeCell ref="A13:B13"/>
    <mergeCell ref="A2:B2"/>
    <mergeCell ref="A3:B3"/>
  </mergeCells>
  <phoneticPr fontId="5" type="noConversion"/>
  <conditionalFormatting sqref="J4 I6:I27 H28:I54">
    <cfRule type="cellIs" dxfId="0" priority="2" operator="equal">
      <formula>ISERROR(I4)</formula>
    </cfRule>
  </conditionalFormatting>
  <dataValidations disablePrompts="1" count="5">
    <dataValidation type="list" allowBlank="1" showInputMessage="1" showErrorMessage="1" sqref="B9:C9">
      <formula1>$P$7:$P$10</formula1>
    </dataValidation>
    <dataValidation type="list" allowBlank="1" showInputMessage="1" showErrorMessage="1" sqref="F5:F124">
      <formula1>$L$2:$L$3</formula1>
    </dataValidation>
    <dataValidation type="list" allowBlank="1" showInputMessage="1" showErrorMessage="1" sqref="C11 B10">
      <formula1>$Q$2:$Q$5</formula1>
    </dataValidation>
    <dataValidation type="list" allowBlank="1" showInputMessage="1" showErrorMessage="1" sqref="C8 B7">
      <formula1>$O$2:$O$121</formula1>
    </dataValidation>
    <dataValidation type="list" allowBlank="1" showInputMessage="1" showErrorMessage="1" sqref="C10">
      <formula1>$S$5:$S$16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RD calculator</vt:lpstr>
      <vt:lpstr>factor1</vt:lpstr>
      <vt:lpstr>factor2</vt:lpstr>
      <vt:lpstr>'RD calculator'!raterd</vt:lpstr>
      <vt:lpstr>'RD calculator'!rdura</vt:lpstr>
      <vt:lpstr>'RD calculator'!sumd</vt:lpstr>
      <vt:lpstr>'RD calculator'!taxrd</vt:lpstr>
      <vt:lpstr>term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2013-03-12T03:45:11Z</dcterms:created>
  <dcterms:modified xsi:type="dcterms:W3CDTF">2013-07-08T16:53:05Z</dcterms:modified>
</cp:coreProperties>
</file>