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Calculator" sheetId="1" r:id="rId1"/>
    <sheet name="Comparison Table" sheetId="2" r:id="rId2"/>
  </sheets>
  <calcPr calcId="124519"/>
</workbook>
</file>

<file path=xl/calcChain.xml><?xml version="1.0" encoding="utf-8"?>
<calcChain xmlns="http://schemas.openxmlformats.org/spreadsheetml/2006/main">
  <c r="E7" i="1"/>
  <c r="E2"/>
  <c r="H2" s="1"/>
  <c r="B7"/>
  <c r="E8" s="1"/>
  <c r="D6" l="1"/>
  <c r="E4"/>
  <c r="E13" s="1"/>
  <c r="H4"/>
  <c r="H9" s="1"/>
  <c r="H10" s="1"/>
  <c r="H11" s="1"/>
  <c r="E9"/>
  <c r="E10" s="1"/>
  <c r="E11" s="1"/>
  <c r="E14" l="1"/>
</calcChain>
</file>

<file path=xl/sharedStrings.xml><?xml version="1.0" encoding="utf-8"?>
<sst xmlns="http://schemas.openxmlformats.org/spreadsheetml/2006/main" count="33" uniqueCount="32">
  <si>
    <t>lump sum Investment</t>
  </si>
  <si>
    <t>Duration (years)</t>
  </si>
  <si>
    <t>Interest income instrument</t>
  </si>
  <si>
    <t>Taxable Capital Gains instrument</t>
  </si>
  <si>
    <t>Value after duration</t>
  </si>
  <si>
    <t>Nav at purchase</t>
  </si>
  <si>
    <t>Nav after duration</t>
  </si>
  <si>
    <t>Units</t>
  </si>
  <si>
    <t>Purchase cost of these units</t>
  </si>
  <si>
    <t>Tax slab (incuding cess)</t>
  </si>
  <si>
    <t>Tax to be paid</t>
  </si>
  <si>
    <t>Taxable Interest</t>
  </si>
  <si>
    <t>Cost inflation index in FY of purchase</t>
  </si>
  <si>
    <t>Cost inflation index in FY of redemption</t>
  </si>
  <si>
    <t>Actual Capital gains</t>
  </si>
  <si>
    <t>Taxable capital gains (indexation will apply above 3Y)</t>
  </si>
  <si>
    <t>Withdrawal Amount</t>
  </si>
  <si>
    <t>Total Interest over the duration</t>
  </si>
  <si>
    <t>Total Tax to be paid</t>
  </si>
  <si>
    <t>Amount withdrawn compared to total holding value</t>
  </si>
  <si>
    <t>Tax paid in capital gains instrument as a percentage of tax paid in interest income instrument</t>
  </si>
  <si>
    <t xml:space="preserve">Annualized Return </t>
  </si>
  <si>
    <t>Annualized Return</t>
  </si>
  <si>
    <t>Partial withdrawals are not possible. Full interest is taxable as per slab and payable each FY. For the purpose of illlustration we will compute total tax</t>
  </si>
  <si>
    <t>partial withdrawals are not beneficial</t>
  </si>
  <si>
    <t>% of units redeemed</t>
  </si>
  <si>
    <t>5% slab</t>
  </si>
  <si>
    <t>20% slab</t>
  </si>
  <si>
    <t>30% slab</t>
  </si>
  <si>
    <t>Amount of tax to be paid as a percentage of interest income tax for:</t>
  </si>
  <si>
    <t xml:space="preserve">This is table is an illustration for a particular set of </t>
  </si>
  <si>
    <r>
      <t xml:space="preserve">cost inflation index values assumed and is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universal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</si>
</sst>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3" xfId="0" applyBorder="1"/>
    <xf numFmtId="0" fontId="0" fillId="0" borderId="4" xfId="0" applyBorder="1"/>
    <xf numFmtId="0" fontId="0" fillId="3" borderId="0" xfId="0" applyFill="1"/>
    <xf numFmtId="0" fontId="0" fillId="3" borderId="5" xfId="0" applyFill="1" applyBorder="1"/>
    <xf numFmtId="0" fontId="0" fillId="2" borderId="5" xfId="0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5" fontId="0" fillId="2" borderId="5" xfId="1" applyNumberFormat="1" applyFont="1" applyFill="1" applyBorder="1" applyAlignment="1">
      <alignment horizontal="center"/>
    </xf>
    <xf numFmtId="43" fontId="0" fillId="0" borderId="5" xfId="1" applyNumberFormat="1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wrapText="1"/>
    </xf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/>
    <xf numFmtId="10" fontId="0" fillId="0" borderId="7" xfId="2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0" fontId="0" fillId="2" borderId="7" xfId="0" applyNumberFormat="1" applyFill="1" applyBorder="1" applyAlignment="1">
      <alignment horizontal="center"/>
    </xf>
    <xf numFmtId="0" fontId="0" fillId="0" borderId="7" xfId="0" applyBorder="1"/>
    <xf numFmtId="43" fontId="0" fillId="0" borderId="7" xfId="1" applyFont="1" applyBorder="1"/>
    <xf numFmtId="0" fontId="0" fillId="0" borderId="6" xfId="0" applyBorder="1" applyAlignment="1">
      <alignment horizontal="center" vertical="center"/>
    </xf>
    <xf numFmtId="43" fontId="0" fillId="0" borderId="9" xfId="1" applyFont="1" applyBorder="1" applyAlignment="1">
      <alignment horizontal="center"/>
    </xf>
    <xf numFmtId="2" fontId="0" fillId="0" borderId="9" xfId="0" applyNumberFormat="1" applyBorder="1"/>
    <xf numFmtId="43" fontId="0" fillId="0" borderId="7" xfId="1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/>
    </xf>
    <xf numFmtId="43" fontId="0" fillId="2" borderId="7" xfId="1" applyFont="1" applyFill="1" applyBorder="1" applyAlignment="1">
      <alignment horizontal="center" vertical="center"/>
    </xf>
    <xf numFmtId="10" fontId="0" fillId="2" borderId="5" xfId="2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left" vertical="center" wrapText="1"/>
    </xf>
    <xf numFmtId="9" fontId="0" fillId="3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/>
    </xf>
    <xf numFmtId="43" fontId="0" fillId="0" borderId="7" xfId="0" applyNumberFormat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3" fontId="0" fillId="0" borderId="6" xfId="1" applyNumberFormat="1" applyFont="1" applyBorder="1" applyAlignment="1">
      <alignment horizontal="center" vertical="center"/>
    </xf>
    <xf numFmtId="43" fontId="0" fillId="0" borderId="7" xfId="1" applyNumberFormat="1" applyFont="1" applyBorder="1" applyAlignment="1">
      <alignment horizontal="center" vertical="center"/>
    </xf>
    <xf numFmtId="9" fontId="0" fillId="3" borderId="5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9" fontId="2" fillId="3" borderId="5" xfId="0" applyNumberFormat="1" applyFont="1" applyFill="1" applyBorder="1" applyAlignment="1">
      <alignment horizontal="center"/>
    </xf>
    <xf numFmtId="9" fontId="2" fillId="0" borderId="5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A4" zoomScale="160" zoomScaleNormal="160" workbookViewId="0">
      <selection activeCell="A14" sqref="A14"/>
    </sheetView>
  </sheetViews>
  <sheetFormatPr defaultRowHeight="14.4"/>
  <cols>
    <col min="1" max="1" width="19.77734375" customWidth="1"/>
    <col min="2" max="2" width="13.21875" style="1" customWidth="1"/>
    <col min="3" max="3" width="1.5546875" customWidth="1"/>
    <col min="4" max="4" width="27.109375" customWidth="1"/>
    <col min="5" max="5" width="12.44140625" customWidth="1"/>
    <col min="6" max="6" width="1.44140625" customWidth="1"/>
    <col min="7" max="7" width="22.77734375" customWidth="1"/>
    <col min="8" max="8" width="20" customWidth="1"/>
    <col min="9" max="10" width="8.88671875" customWidth="1"/>
    <col min="11" max="11" width="12" bestFit="1" customWidth="1"/>
  </cols>
  <sheetData>
    <row r="1" spans="1:15">
      <c r="A1" s="5"/>
      <c r="C1" s="5"/>
      <c r="D1" s="16" t="s">
        <v>3</v>
      </c>
      <c r="E1" s="17"/>
      <c r="F1" s="5"/>
      <c r="G1" s="26" t="s">
        <v>2</v>
      </c>
      <c r="H1" s="27"/>
      <c r="I1" s="5"/>
      <c r="J1" s="5"/>
      <c r="O1" s="2">
        <v>5.1499999999999997E-2</v>
      </c>
    </row>
    <row r="2" spans="1:15">
      <c r="A2" s="6" t="s">
        <v>9</v>
      </c>
      <c r="B2" s="37">
        <v>0.20599999999999999</v>
      </c>
      <c r="C2" s="5"/>
      <c r="D2" s="41" t="s">
        <v>21</v>
      </c>
      <c r="E2" s="19">
        <f>(B6/B5)^(1/B4)-1</f>
        <v>7.0041626721777384E-2</v>
      </c>
      <c r="F2" s="5"/>
      <c r="G2" s="18" t="s">
        <v>22</v>
      </c>
      <c r="H2" s="28">
        <f>E2</f>
        <v>7.0041626721777384E-2</v>
      </c>
      <c r="I2" s="5"/>
      <c r="J2" s="5"/>
      <c r="O2" s="2">
        <v>0.20599999999999999</v>
      </c>
    </row>
    <row r="3" spans="1:15">
      <c r="A3" s="6" t="s">
        <v>0</v>
      </c>
      <c r="B3" s="11">
        <v>100000</v>
      </c>
      <c r="C3" s="5"/>
      <c r="D3" s="41"/>
      <c r="E3" s="20"/>
      <c r="F3" s="5"/>
      <c r="G3" s="18"/>
      <c r="H3" s="29"/>
      <c r="I3" s="5"/>
      <c r="J3" s="5"/>
      <c r="O3" s="2">
        <v>0.309</v>
      </c>
    </row>
    <row r="4" spans="1:15">
      <c r="A4" s="6" t="s">
        <v>1</v>
      </c>
      <c r="B4" s="7">
        <v>4</v>
      </c>
      <c r="C4" s="5"/>
      <c r="D4" s="41" t="s">
        <v>4</v>
      </c>
      <c r="E4" s="21">
        <f>B7*B6</f>
        <v>131100</v>
      </c>
      <c r="F4" s="5"/>
      <c r="G4" s="18" t="s">
        <v>4</v>
      </c>
      <c r="H4" s="30">
        <f>B3*(1+H2)^B4</f>
        <v>131100.00000000003</v>
      </c>
      <c r="I4" s="5"/>
      <c r="J4" s="5"/>
    </row>
    <row r="5" spans="1:15">
      <c r="A5" s="6" t="s">
        <v>5</v>
      </c>
      <c r="B5" s="7">
        <v>10</v>
      </c>
      <c r="C5" s="5"/>
      <c r="D5" s="41"/>
      <c r="E5" s="20"/>
      <c r="F5" s="5"/>
      <c r="G5" s="18"/>
      <c r="H5" s="29"/>
      <c r="I5" s="5"/>
      <c r="J5" s="5"/>
    </row>
    <row r="6" spans="1:15" ht="28.8" customHeight="1">
      <c r="A6" s="45" t="s">
        <v>6</v>
      </c>
      <c r="B6" s="9">
        <v>13.11</v>
      </c>
      <c r="C6" s="5"/>
      <c r="D6" s="40" t="str">
        <f>CONCATENATE("Units withdrawn"," has to be less than or equal to ",B7)</f>
        <v>Units withdrawn has to be less than or equal to 10000</v>
      </c>
      <c r="E6" s="36">
        <v>10000</v>
      </c>
      <c r="F6" s="5"/>
      <c r="G6" s="46" t="s">
        <v>23</v>
      </c>
      <c r="H6" s="47"/>
      <c r="I6" s="5"/>
      <c r="J6" s="5"/>
    </row>
    <row r="7" spans="1:15">
      <c r="A7" s="6" t="s">
        <v>7</v>
      </c>
      <c r="B7" s="12">
        <f>B3/B5</f>
        <v>10000</v>
      </c>
      <c r="C7" s="5"/>
      <c r="D7" s="41" t="s">
        <v>16</v>
      </c>
      <c r="E7" s="23">
        <f>E6*B6</f>
        <v>131100</v>
      </c>
      <c r="F7" s="5"/>
      <c r="G7" s="48"/>
      <c r="H7" s="49"/>
      <c r="I7" s="5"/>
      <c r="J7" s="5"/>
    </row>
    <row r="8" spans="1:15" ht="28.8">
      <c r="A8" s="14" t="s">
        <v>12</v>
      </c>
      <c r="B8" s="9">
        <v>1000</v>
      </c>
      <c r="D8" s="40" t="s">
        <v>8</v>
      </c>
      <c r="E8" s="34">
        <f>IF(E6&gt;B7,"enter lower no of units",E6*B5)</f>
        <v>100000</v>
      </c>
      <c r="F8" s="13"/>
      <c r="G8" s="31"/>
      <c r="H8" s="24"/>
      <c r="I8" s="5"/>
      <c r="J8" s="5"/>
    </row>
    <row r="9" spans="1:15" ht="28.8">
      <c r="A9" s="14" t="s">
        <v>13</v>
      </c>
      <c r="B9" s="9">
        <v>1100</v>
      </c>
      <c r="D9" s="31" t="s">
        <v>14</v>
      </c>
      <c r="E9" s="35">
        <f>E7-E8</f>
        <v>31100</v>
      </c>
      <c r="F9" s="5"/>
      <c r="G9" s="22" t="s">
        <v>17</v>
      </c>
      <c r="H9" s="44">
        <f>(H4-B3)</f>
        <v>31100.000000000029</v>
      </c>
      <c r="I9" s="5"/>
      <c r="J9" s="5"/>
    </row>
    <row r="10" spans="1:15" ht="28.8">
      <c r="A10" s="5"/>
      <c r="D10" s="42" t="s">
        <v>15</v>
      </c>
      <c r="E10" s="35">
        <f>IF(B4&lt;=3,E9,E7-((B9*E8)/B8))</f>
        <v>21100</v>
      </c>
      <c r="F10" s="5"/>
      <c r="G10" s="50" t="s">
        <v>11</v>
      </c>
      <c r="H10" s="51">
        <f>H9</f>
        <v>31100.000000000029</v>
      </c>
      <c r="I10" s="5"/>
      <c r="J10" s="5"/>
    </row>
    <row r="11" spans="1:15" ht="15" thickBot="1">
      <c r="A11" s="5"/>
      <c r="D11" s="43" t="s">
        <v>10</v>
      </c>
      <c r="E11" s="32">
        <f>IF(B4&lt;=3,E10*B2,E10*20.6%)</f>
        <v>4346.6000000000004</v>
      </c>
      <c r="F11" s="5"/>
      <c r="G11" s="25" t="s">
        <v>18</v>
      </c>
      <c r="H11" s="33">
        <f>H10*B2</f>
        <v>6406.6000000000058</v>
      </c>
      <c r="I11" s="5"/>
      <c r="J11" s="5"/>
    </row>
    <row r="12" spans="1:15">
      <c r="A12" s="5"/>
      <c r="B12" s="10"/>
      <c r="C12" s="5"/>
      <c r="D12" s="5"/>
      <c r="E12" s="5"/>
      <c r="F12" s="5"/>
      <c r="G12" s="5"/>
      <c r="H12" s="5"/>
      <c r="I12" s="5"/>
      <c r="J12" s="5"/>
    </row>
    <row r="13" spans="1:15" ht="28.8">
      <c r="A13" s="5"/>
      <c r="C13" s="5"/>
      <c r="D13" s="38" t="s">
        <v>19</v>
      </c>
      <c r="E13" s="52">
        <f>E7/E4</f>
        <v>1</v>
      </c>
      <c r="F13" s="5"/>
      <c r="G13" s="5"/>
      <c r="H13" s="5"/>
      <c r="I13" s="5"/>
      <c r="J13" s="5"/>
      <c r="K13" s="15"/>
    </row>
    <row r="14" spans="1:15" ht="57.6">
      <c r="A14" s="5"/>
      <c r="B14" s="10"/>
      <c r="C14" s="5"/>
      <c r="D14" s="38" t="s">
        <v>20</v>
      </c>
      <c r="E14" s="39">
        <f>E11/H11</f>
        <v>0.67845659163987082</v>
      </c>
      <c r="F14" s="5"/>
      <c r="G14" s="5"/>
      <c r="H14" s="5"/>
      <c r="I14" s="5"/>
      <c r="J14" s="5"/>
    </row>
    <row r="15" spans="1:15">
      <c r="A15" s="5"/>
      <c r="B15" s="10"/>
      <c r="C15" s="5"/>
      <c r="D15" s="5"/>
      <c r="E15" s="5"/>
      <c r="F15" s="5"/>
      <c r="G15" s="5"/>
      <c r="H15" s="5"/>
      <c r="I15" s="5"/>
      <c r="J15" s="5"/>
    </row>
    <row r="16" spans="1:15">
      <c r="A16" s="5"/>
      <c r="B16" s="10"/>
      <c r="C16" s="5"/>
      <c r="D16" s="5"/>
      <c r="E16" s="5"/>
      <c r="F16" s="5"/>
      <c r="G16" s="5"/>
      <c r="H16" s="5"/>
      <c r="I16" s="5"/>
      <c r="J16" s="5"/>
    </row>
    <row r="17" spans="1:6">
      <c r="A17" s="5"/>
      <c r="B17" s="10"/>
      <c r="C17" s="5"/>
      <c r="D17" s="5"/>
      <c r="E17" s="5"/>
      <c r="F17" s="5"/>
    </row>
    <row r="18" spans="1:6">
      <c r="A18" s="5"/>
      <c r="B18" s="10"/>
      <c r="C18" s="5"/>
      <c r="D18" s="5"/>
      <c r="E18" s="5"/>
      <c r="F18" s="5"/>
    </row>
    <row r="19" spans="1:6">
      <c r="D19" s="5"/>
    </row>
    <row r="20" spans="1:6">
      <c r="D20" s="5"/>
    </row>
    <row r="21" spans="1:6">
      <c r="C21" s="5"/>
      <c r="D21" s="5"/>
    </row>
    <row r="22" spans="1:6">
      <c r="A22" s="5"/>
      <c r="B22" s="10"/>
      <c r="C22" s="5"/>
      <c r="D22" s="5"/>
    </row>
    <row r="23" spans="1:6">
      <c r="A23" s="5"/>
      <c r="B23" s="10"/>
      <c r="C23" s="5"/>
      <c r="D23" s="5"/>
    </row>
  </sheetData>
  <mergeCells count="3">
    <mergeCell ref="D1:E1"/>
    <mergeCell ref="G1:H1"/>
    <mergeCell ref="G6:H7"/>
  </mergeCells>
  <dataValidations count="1">
    <dataValidation type="list" allowBlank="1" showInputMessage="1" showErrorMessage="1" sqref="B2">
      <formula1>$O$1:$O$3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zoomScale="190" zoomScaleNormal="190" workbookViewId="0">
      <selection activeCell="F11" sqref="F11"/>
    </sheetView>
  </sheetViews>
  <sheetFormatPr defaultRowHeight="14.4"/>
  <cols>
    <col min="1" max="1" width="11.33203125" customWidth="1"/>
    <col min="2" max="2" width="11.44140625" customWidth="1"/>
    <col min="3" max="3" width="11.33203125" customWidth="1"/>
    <col min="4" max="4" width="14.44140625" customWidth="1"/>
  </cols>
  <sheetData>
    <row r="1" spans="1:4" ht="30" customHeight="1">
      <c r="A1" s="55" t="s">
        <v>25</v>
      </c>
      <c r="B1" s="54" t="s">
        <v>29</v>
      </c>
      <c r="C1" s="54"/>
      <c r="D1" s="54"/>
    </row>
    <row r="2" spans="1:4">
      <c r="A2" s="55"/>
      <c r="B2" s="62" t="s">
        <v>26</v>
      </c>
      <c r="C2" s="63" t="s">
        <v>27</v>
      </c>
      <c r="D2" s="63" t="s">
        <v>28</v>
      </c>
    </row>
    <row r="3" spans="1:4">
      <c r="A3" s="8">
        <v>0.1</v>
      </c>
      <c r="B3" s="8">
        <v>0.27138263665594831</v>
      </c>
      <c r="C3" s="8">
        <v>7.0000000000000007E-2</v>
      </c>
      <c r="D3" s="8">
        <v>0.05</v>
      </c>
    </row>
    <row r="4" spans="1:4">
      <c r="A4" s="8">
        <v>0.2</v>
      </c>
      <c r="B4" s="8">
        <v>0.54276527331189661</v>
      </c>
      <c r="C4" s="8">
        <v>0.14000000000000001</v>
      </c>
      <c r="D4" s="8">
        <v>0.09</v>
      </c>
    </row>
    <row r="5" spans="1:4">
      <c r="A5" s="8">
        <v>0.3</v>
      </c>
      <c r="B5" s="8">
        <v>0.81414790996784492</v>
      </c>
      <c r="C5" s="8">
        <v>0.2</v>
      </c>
      <c r="D5" s="8">
        <v>0.14000000000000001</v>
      </c>
    </row>
    <row r="6" spans="1:4">
      <c r="A6" s="8">
        <v>0.37</v>
      </c>
      <c r="B6" s="8">
        <v>1.0041157556270088</v>
      </c>
      <c r="C6" s="8">
        <v>0.25</v>
      </c>
      <c r="D6" s="8">
        <v>0.17</v>
      </c>
    </row>
    <row r="7" spans="1:4">
      <c r="A7" s="8">
        <v>0.5</v>
      </c>
      <c r="B7" s="53" t="s">
        <v>24</v>
      </c>
      <c r="C7" s="8">
        <v>0.34</v>
      </c>
      <c r="D7" s="8">
        <v>0.23</v>
      </c>
    </row>
    <row r="8" spans="1:4">
      <c r="A8" s="8">
        <v>0.6</v>
      </c>
      <c r="B8" s="53"/>
      <c r="C8" s="8">
        <v>0.41</v>
      </c>
      <c r="D8" s="8">
        <v>0.27</v>
      </c>
    </row>
    <row r="9" spans="1:4">
      <c r="A9" s="8">
        <v>0.7</v>
      </c>
      <c r="B9" s="53"/>
      <c r="C9" s="8">
        <v>0.47</v>
      </c>
      <c r="D9" s="8">
        <v>0.32</v>
      </c>
    </row>
    <row r="10" spans="1:4">
      <c r="A10" s="8">
        <v>0.8</v>
      </c>
      <c r="B10" s="53"/>
      <c r="C10" s="8">
        <v>0.54</v>
      </c>
      <c r="D10" s="8">
        <v>0.36</v>
      </c>
    </row>
    <row r="11" spans="1:4">
      <c r="A11" s="8">
        <v>0.9</v>
      </c>
      <c r="B11" s="53"/>
      <c r="C11" s="8">
        <v>0.61</v>
      </c>
      <c r="D11" s="8">
        <v>0.41</v>
      </c>
    </row>
    <row r="12" spans="1:4" ht="15" thickBot="1">
      <c r="A12" s="56">
        <v>1</v>
      </c>
      <c r="B12" s="57"/>
      <c r="C12" s="56">
        <v>0.68</v>
      </c>
      <c r="D12" s="56">
        <v>0.45</v>
      </c>
    </row>
    <row r="13" spans="1:4">
      <c r="A13" s="58" t="s">
        <v>30</v>
      </c>
      <c r="B13" s="59"/>
      <c r="C13" s="59"/>
      <c r="D13" s="60"/>
    </row>
    <row r="14" spans="1:4" ht="15" thickBot="1">
      <c r="A14" s="3" t="s">
        <v>31</v>
      </c>
      <c r="B14" s="61"/>
      <c r="C14" s="61"/>
      <c r="D14" s="4"/>
    </row>
  </sheetData>
  <mergeCells count="3">
    <mergeCell ref="B7:B12"/>
    <mergeCell ref="B1:D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Comparison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2017-10-23T16:09:13Z</dcterms:created>
  <dcterms:modified xsi:type="dcterms:W3CDTF">2017-10-24T04:39:00Z</dcterms:modified>
</cp:coreProperties>
</file>