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ay Pruthi\Desktop\Freefincal\"/>
    </mc:Choice>
  </mc:AlternateContent>
  <xr:revisionPtr revIDLastSave="0" documentId="8_{2AC5643A-1E0D-4621-8467-6779F16C740E}" xr6:coauthVersionLast="47" xr6:coauthVersionMax="47" xr10:uidLastSave="{00000000-0000-0000-0000-000000000000}"/>
  <bookViews>
    <workbookView xWindow="-110" yWindow="-110" windowWidth="19420" windowHeight="10300" xr2:uid="{F85CFC75-8741-4956-92F2-5AD49BC678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B51" i="1"/>
  <c r="B52" i="1"/>
  <c r="B53" i="1"/>
  <c r="B54" i="1"/>
  <c r="B55" i="1"/>
  <c r="B41" i="1"/>
  <c r="B42" i="1"/>
  <c r="B43" i="1"/>
  <c r="B44" i="1"/>
  <c r="B45" i="1"/>
  <c r="B46" i="1"/>
  <c r="B47" i="1"/>
  <c r="B48" i="1"/>
  <c r="B49" i="1"/>
  <c r="B50" i="1"/>
  <c r="B22" i="1" l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21" i="1"/>
  <c r="B12" i="1"/>
  <c r="B13" i="1" s="1"/>
  <c r="B14" i="1" s="1"/>
  <c r="B16" i="1" l="1"/>
  <c r="C40" i="1" l="1"/>
  <c r="D40" i="1" s="1"/>
  <c r="C54" i="1"/>
  <c r="D54" i="1" s="1"/>
  <c r="C51" i="1"/>
  <c r="D51" i="1" s="1"/>
  <c r="C52" i="1"/>
  <c r="D52" i="1" s="1"/>
  <c r="C55" i="1"/>
  <c r="D55" i="1" s="1"/>
  <c r="C53" i="1"/>
  <c r="D53" i="1" s="1"/>
  <c r="C36" i="1"/>
  <c r="D36" i="1" s="1"/>
  <c r="C45" i="1"/>
  <c r="D45" i="1" s="1"/>
  <c r="C49" i="1"/>
  <c r="D49" i="1" s="1"/>
  <c r="C50" i="1"/>
  <c r="D50" i="1" s="1"/>
  <c r="C47" i="1"/>
  <c r="D47" i="1" s="1"/>
  <c r="C48" i="1"/>
  <c r="D48" i="1" s="1"/>
  <c r="C41" i="1"/>
  <c r="D41" i="1" s="1"/>
  <c r="C46" i="1"/>
  <c r="D46" i="1" s="1"/>
  <c r="C42" i="1"/>
  <c r="D42" i="1" s="1"/>
  <c r="C43" i="1"/>
  <c r="D43" i="1" s="1"/>
  <c r="C44" i="1"/>
  <c r="D44" i="1" s="1"/>
  <c r="C37" i="1"/>
  <c r="D37" i="1" s="1"/>
  <c r="C29" i="1"/>
  <c r="D29" i="1" s="1"/>
  <c r="C35" i="1"/>
  <c r="D35" i="1" s="1"/>
  <c r="C30" i="1"/>
  <c r="D30" i="1" s="1"/>
  <c r="C38" i="1"/>
  <c r="D38" i="1" s="1"/>
  <c r="C28" i="1"/>
  <c r="D28" i="1" s="1"/>
  <c r="C26" i="1"/>
  <c r="D26" i="1" s="1"/>
  <c r="C27" i="1"/>
  <c r="D27" i="1" s="1"/>
  <c r="C25" i="1"/>
  <c r="D25" i="1" s="1"/>
  <c r="C39" i="1"/>
  <c r="D39" i="1" s="1"/>
  <c r="C24" i="1"/>
  <c r="D24" i="1" s="1"/>
  <c r="C32" i="1"/>
  <c r="D32" i="1" s="1"/>
  <c r="C33" i="1"/>
  <c r="D33" i="1" s="1"/>
  <c r="C31" i="1"/>
  <c r="D31" i="1" s="1"/>
  <c r="C21" i="1"/>
  <c r="D21" i="1" s="1"/>
  <c r="C23" i="1"/>
  <c r="D23" i="1" s="1"/>
  <c r="C34" i="1"/>
  <c r="D34" i="1" s="1"/>
  <c r="C22" i="1"/>
  <c r="D22" i="1" s="1"/>
</calcChain>
</file>

<file path=xl/sharedStrings.xml><?xml version="1.0" encoding="utf-8"?>
<sst xmlns="http://schemas.openxmlformats.org/spreadsheetml/2006/main" count="26" uniqueCount="26">
  <si>
    <t>Current Value</t>
  </si>
  <si>
    <t>Invested Amount</t>
  </si>
  <si>
    <t>Regular Plan Expense Ratio</t>
  </si>
  <si>
    <t>Direct Plan Expense Ratio</t>
  </si>
  <si>
    <t>Expected Market Returns</t>
  </si>
  <si>
    <t>LTCG Tax Rate</t>
  </si>
  <si>
    <t>LTCG Exemption</t>
  </si>
  <si>
    <t>Switch Cost</t>
  </si>
  <si>
    <t>Total Gain</t>
  </si>
  <si>
    <t>Taxable Gain</t>
  </si>
  <si>
    <t>Tax to Pay Now</t>
  </si>
  <si>
    <t>Exit Load cost</t>
  </si>
  <si>
    <t>Net Amount to invest in direct</t>
  </si>
  <si>
    <t>(Assuming holding &gt; 1 yr)</t>
  </si>
  <si>
    <t>Year</t>
  </si>
  <si>
    <t>Regular Value</t>
  </si>
  <si>
    <t>Direct Value</t>
  </si>
  <si>
    <t>Difference</t>
  </si>
  <si>
    <t>Instructions</t>
  </si>
  <si>
    <t>Change cells marked in yellow</t>
  </si>
  <si>
    <t>Use 1 mutual fund scheme at a time</t>
  </si>
  <si>
    <t>Use it for long term capital gains only</t>
  </si>
  <si>
    <t>Use it for equity mutual funds only</t>
  </si>
  <si>
    <t>Exit Load</t>
  </si>
  <si>
    <t>Fixed-Fee Investment Adviser (SEBI RIA)</t>
  </si>
  <si>
    <t>Switch cost starts from row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</si>
</sst>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i/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theme="0"/>
      <name val="Aptos"/>
      <family val="2"/>
    </font>
    <font>
      <u/>
      <sz val="11"/>
      <color theme="10"/>
      <name val="Calibri"/>
      <family val="2"/>
      <scheme val="minor"/>
    </font>
    <font>
      <b/>
      <u/>
      <sz val="12"/>
      <color theme="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1" xfId="0" applyFont="1" applyBorder="1"/>
    <xf numFmtId="0" fontId="5" fillId="4" borderId="1" xfId="0" applyFont="1" applyFill="1" applyBorder="1" applyAlignment="1">
      <alignment horizontal="center"/>
    </xf>
    <xf numFmtId="0" fontId="0" fillId="0" borderId="0" xfId="0" applyFill="1"/>
    <xf numFmtId="0" fontId="7" fillId="5" borderId="0" xfId="2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 hidden="1"/>
    </xf>
    <xf numFmtId="1" fontId="2" fillId="0" borderId="1" xfId="1" applyNumberFormat="1" applyFont="1" applyBorder="1" applyAlignment="1" applyProtection="1">
      <alignment horizontal="center"/>
      <protection locked="0" hidden="1"/>
    </xf>
    <xf numFmtId="1" fontId="2" fillId="0" borderId="1" xfId="0" applyNumberFormat="1" applyFont="1" applyBorder="1" applyAlignment="1" applyProtection="1">
      <alignment horizontal="center"/>
      <protection locked="0" hidden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plnr.in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482600</xdr:colOff>
      <xdr:row>0</xdr:row>
      <xdr:rowOff>103758</xdr:rowOff>
    </xdr:from>
    <xdr:to>
      <xdr:col>9</xdr:col>
      <xdr:colOff>247849</xdr:colOff>
      <xdr:row>2</xdr:row>
      <xdr:rowOff>148927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10C5A9-1E24-48BD-A0F0-B65426062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33050" y="103758"/>
          <a:ext cx="984449" cy="413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plnr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5E8F7-5BB8-48FB-AF32-DD3437448A54}">
  <dimension ref="A1:J55"/>
  <sheetViews>
    <sheetView tabSelected="1" workbookViewId="0">
      <selection activeCell="C1" sqref="C1"/>
    </sheetView>
  </sheetViews>
  <sheetFormatPr defaultRowHeight="14.5" x14ac:dyDescent="0.35"/>
  <cols>
    <col min="1" max="1" width="26" style="1" bestFit="1" customWidth="1"/>
    <col min="2" max="2" width="17.453125" style="1" customWidth="1"/>
    <col min="3" max="3" width="29.08984375" style="1" bestFit="1" customWidth="1"/>
    <col min="4" max="4" width="14.1796875" style="1" customWidth="1"/>
    <col min="5" max="5" width="38.26953125" style="1" customWidth="1"/>
    <col min="6" max="9" width="8.7265625" style="1"/>
    <col min="10" max="10" width="27.36328125" style="1" customWidth="1"/>
    <col min="11" max="16384" width="8.7265625" style="1"/>
  </cols>
  <sheetData>
    <row r="1" spans="1:10" x14ac:dyDescent="0.35">
      <c r="A1" s="4" t="s">
        <v>0</v>
      </c>
      <c r="B1" s="5">
        <v>3000000</v>
      </c>
      <c r="E1" s="4" t="s">
        <v>18</v>
      </c>
      <c r="G1" s="11"/>
      <c r="H1" s="11"/>
      <c r="I1" s="11"/>
      <c r="J1" s="11"/>
    </row>
    <row r="2" spans="1:10" x14ac:dyDescent="0.35">
      <c r="A2" s="4" t="s">
        <v>1</v>
      </c>
      <c r="B2" s="5">
        <v>2000000</v>
      </c>
      <c r="E2" s="4" t="s">
        <v>19</v>
      </c>
      <c r="G2" s="11"/>
      <c r="H2" s="11"/>
      <c r="I2" s="11"/>
      <c r="J2" s="11"/>
    </row>
    <row r="3" spans="1:10" x14ac:dyDescent="0.35">
      <c r="A3" s="4" t="s">
        <v>2</v>
      </c>
      <c r="B3" s="6">
        <v>3.0999999999999999E-3</v>
      </c>
      <c r="E3" s="4" t="s">
        <v>20</v>
      </c>
      <c r="G3" s="11"/>
      <c r="H3" s="11"/>
      <c r="I3" s="11"/>
      <c r="J3" s="11"/>
    </row>
    <row r="4" spans="1:10" ht="16" x14ac:dyDescent="0.35">
      <c r="A4" s="4" t="s">
        <v>3</v>
      </c>
      <c r="B4" s="6">
        <v>2E-3</v>
      </c>
      <c r="E4" s="4" t="s">
        <v>21</v>
      </c>
      <c r="G4" s="12" t="s">
        <v>24</v>
      </c>
      <c r="H4" s="12"/>
      <c r="I4" s="12"/>
      <c r="J4" s="12"/>
    </row>
    <row r="5" spans="1:10" x14ac:dyDescent="0.35">
      <c r="A5" s="4" t="s">
        <v>4</v>
      </c>
      <c r="B5" s="7">
        <v>0.1</v>
      </c>
      <c r="E5" s="4" t="s">
        <v>22</v>
      </c>
    </row>
    <row r="6" spans="1:10" x14ac:dyDescent="0.35">
      <c r="A6" s="4" t="s">
        <v>5</v>
      </c>
      <c r="B6" s="6">
        <v>0.125</v>
      </c>
      <c r="E6" s="4" t="s">
        <v>25</v>
      </c>
    </row>
    <row r="7" spans="1:10" x14ac:dyDescent="0.35">
      <c r="A7" s="4" t="s">
        <v>6</v>
      </c>
      <c r="B7" s="5">
        <v>125000</v>
      </c>
    </row>
    <row r="8" spans="1:10" x14ac:dyDescent="0.35">
      <c r="A8" s="4" t="s">
        <v>23</v>
      </c>
      <c r="B8" s="7">
        <v>0</v>
      </c>
    </row>
    <row r="9" spans="1:10" x14ac:dyDescent="0.35">
      <c r="B9" s="2"/>
    </row>
    <row r="10" spans="1:10" x14ac:dyDescent="0.35">
      <c r="B10" s="2"/>
    </row>
    <row r="11" spans="1:10" x14ac:dyDescent="0.35">
      <c r="A11" s="8" t="s">
        <v>7</v>
      </c>
      <c r="B11" s="8"/>
      <c r="C11" s="8"/>
    </row>
    <row r="12" spans="1:10" x14ac:dyDescent="0.35">
      <c r="A12" s="4" t="s">
        <v>8</v>
      </c>
      <c r="B12" s="13">
        <f>B1-B2</f>
        <v>1000000</v>
      </c>
      <c r="C12" s="4"/>
    </row>
    <row r="13" spans="1:10" x14ac:dyDescent="0.35">
      <c r="A13" s="4" t="s">
        <v>9</v>
      </c>
      <c r="B13" s="14">
        <f>MAX(0, B12 - B7)</f>
        <v>875000</v>
      </c>
      <c r="C13" s="9" t="s">
        <v>13</v>
      </c>
    </row>
    <row r="14" spans="1:10" x14ac:dyDescent="0.35">
      <c r="A14" s="4" t="s">
        <v>10</v>
      </c>
      <c r="B14" s="15">
        <f>B13 * B6</f>
        <v>109375</v>
      </c>
      <c r="C14" s="4"/>
    </row>
    <row r="15" spans="1:10" x14ac:dyDescent="0.35">
      <c r="A15" s="4" t="s">
        <v>11</v>
      </c>
      <c r="B15" s="13">
        <f>B1 * B8</f>
        <v>0</v>
      </c>
      <c r="C15" s="4"/>
    </row>
    <row r="16" spans="1:10" x14ac:dyDescent="0.35">
      <c r="A16" s="4" t="s">
        <v>12</v>
      </c>
      <c r="B16" s="15">
        <f>B1 - B14 - B15</f>
        <v>2890625</v>
      </c>
      <c r="C16" s="4"/>
    </row>
    <row r="20" spans="1:4" x14ac:dyDescent="0.35">
      <c r="A20" s="10" t="s">
        <v>14</v>
      </c>
      <c r="B20" s="10" t="s">
        <v>15</v>
      </c>
      <c r="C20" s="10" t="s">
        <v>16</v>
      </c>
      <c r="D20" s="10" t="s">
        <v>17</v>
      </c>
    </row>
    <row r="21" spans="1:4" x14ac:dyDescent="0.35">
      <c r="A21" s="3">
        <v>1</v>
      </c>
      <c r="B21" s="15">
        <f xml:space="preserve"> $B$1 * (1 + $B$5 - $B$3)^A21</f>
        <v>3290700</v>
      </c>
      <c r="C21" s="15">
        <f xml:space="preserve"> $B$16 * (1 + $B$5 - $B$4)^A21</f>
        <v>3173906.2500000005</v>
      </c>
      <c r="D21" s="15">
        <f xml:space="preserve"> C21 - B21</f>
        <v>-116793.74999999953</v>
      </c>
    </row>
    <row r="22" spans="1:4" x14ac:dyDescent="0.35">
      <c r="A22" s="3">
        <v>2</v>
      </c>
      <c r="B22" s="15">
        <f t="shared" ref="B22:B55" si="0" xml:space="preserve"> $B$1 * (1 + $B$5 - $B$3)^A22</f>
        <v>3609568.8299999996</v>
      </c>
      <c r="C22" s="15">
        <f t="shared" ref="C22:C40" si="1" xml:space="preserve"> $B$16 * (1 + $B$5 - $B$4)^A22</f>
        <v>3484949.0625000005</v>
      </c>
      <c r="D22" s="15">
        <f t="shared" ref="D22:D40" si="2" xml:space="preserve"> C22 - B22</f>
        <v>-124619.76749999914</v>
      </c>
    </row>
    <row r="23" spans="1:4" x14ac:dyDescent="0.35">
      <c r="A23" s="3">
        <v>3</v>
      </c>
      <c r="B23" s="15">
        <f t="shared" si="0"/>
        <v>3959336.049627</v>
      </c>
      <c r="C23" s="15">
        <f t="shared" si="1"/>
        <v>3826474.0706250011</v>
      </c>
      <c r="D23" s="15">
        <f t="shared" si="2"/>
        <v>-132861.9790019989</v>
      </c>
    </row>
    <row r="24" spans="1:4" x14ac:dyDescent="0.35">
      <c r="A24" s="3">
        <v>4</v>
      </c>
      <c r="B24" s="15">
        <f t="shared" si="0"/>
        <v>4342995.7128358558</v>
      </c>
      <c r="C24" s="15">
        <f t="shared" si="1"/>
        <v>4201468.5295462506</v>
      </c>
      <c r="D24" s="15">
        <f t="shared" si="2"/>
        <v>-141527.18328960519</v>
      </c>
    </row>
    <row r="25" spans="1:4" x14ac:dyDescent="0.35">
      <c r="A25" s="3">
        <v>5</v>
      </c>
      <c r="B25" s="15">
        <f t="shared" si="0"/>
        <v>4763831.9974096501</v>
      </c>
      <c r="C25" s="15">
        <f t="shared" si="1"/>
        <v>4613212.4454417834</v>
      </c>
      <c r="D25" s="15">
        <f t="shared" si="2"/>
        <v>-150619.55196786672</v>
      </c>
    </row>
    <row r="26" spans="1:4" x14ac:dyDescent="0.35">
      <c r="A26" s="3">
        <v>6</v>
      </c>
      <c r="B26" s="15">
        <f t="shared" si="0"/>
        <v>5225447.3179586446</v>
      </c>
      <c r="C26" s="15">
        <f t="shared" si="1"/>
        <v>5065307.2650950784</v>
      </c>
      <c r="D26" s="15">
        <f t="shared" si="2"/>
        <v>-160140.0528635662</v>
      </c>
    </row>
    <row r="27" spans="1:4" x14ac:dyDescent="0.35">
      <c r="A27" s="3">
        <v>7</v>
      </c>
      <c r="B27" s="15">
        <f t="shared" si="0"/>
        <v>5731793.1630688375</v>
      </c>
      <c r="C27" s="15">
        <f t="shared" si="1"/>
        <v>5561707.3770743972</v>
      </c>
      <c r="D27" s="15">
        <f t="shared" si="2"/>
        <v>-170085.78599444032</v>
      </c>
    </row>
    <row r="28" spans="1:4" x14ac:dyDescent="0.35">
      <c r="A28" s="3">
        <v>8</v>
      </c>
      <c r="B28" s="15">
        <f t="shared" si="0"/>
        <v>6287203.9205702078</v>
      </c>
      <c r="C28" s="15">
        <f t="shared" si="1"/>
        <v>6106754.7000276884</v>
      </c>
      <c r="D28" s="15">
        <f t="shared" si="2"/>
        <v>-180449.22054251935</v>
      </c>
    </row>
    <row r="29" spans="1:4" x14ac:dyDescent="0.35">
      <c r="A29" s="3">
        <v>9</v>
      </c>
      <c r="B29" s="15">
        <f t="shared" si="0"/>
        <v>6896433.9804734606</v>
      </c>
      <c r="C29" s="15">
        <f t="shared" si="1"/>
        <v>6705216.6606304022</v>
      </c>
      <c r="D29" s="15">
        <f t="shared" si="2"/>
        <v>-191217.31984305847</v>
      </c>
    </row>
    <row r="30" spans="1:4" x14ac:dyDescent="0.35">
      <c r="A30" s="3">
        <v>10</v>
      </c>
      <c r="B30" s="15">
        <f t="shared" si="0"/>
        <v>7564698.4331813389</v>
      </c>
      <c r="C30" s="15">
        <f t="shared" si="1"/>
        <v>7362327.8933721818</v>
      </c>
      <c r="D30" s="15">
        <f t="shared" si="2"/>
        <v>-202370.53980915714</v>
      </c>
    </row>
    <row r="31" spans="1:4" x14ac:dyDescent="0.35">
      <c r="A31" s="3">
        <v>11</v>
      </c>
      <c r="B31" s="15">
        <f t="shared" si="0"/>
        <v>8297717.7113566101</v>
      </c>
      <c r="C31" s="15">
        <f t="shared" si="1"/>
        <v>8083836.0269226572</v>
      </c>
      <c r="D31" s="15">
        <f t="shared" si="2"/>
        <v>-213881.68443395291</v>
      </c>
    </row>
    <row r="32" spans="1:4" x14ac:dyDescent="0.35">
      <c r="A32" s="3">
        <v>12</v>
      </c>
      <c r="B32" s="15">
        <f t="shared" si="0"/>
        <v>9101766.5575870648</v>
      </c>
      <c r="C32" s="15">
        <f t="shared" si="1"/>
        <v>8876051.9575610776</v>
      </c>
      <c r="D32" s="15">
        <f t="shared" si="2"/>
        <v>-225714.60002598725</v>
      </c>
    </row>
    <row r="33" spans="1:4" x14ac:dyDescent="0.35">
      <c r="A33" s="3">
        <v>13</v>
      </c>
      <c r="B33" s="15">
        <f t="shared" si="0"/>
        <v>9983727.7370172516</v>
      </c>
      <c r="C33" s="15">
        <f t="shared" si="1"/>
        <v>9745905.0494020618</v>
      </c>
      <c r="D33" s="15">
        <f t="shared" si="2"/>
        <v>-237822.6876151897</v>
      </c>
    </row>
    <row r="34" spans="1:4" x14ac:dyDescent="0.35">
      <c r="A34" s="3">
        <v>14</v>
      </c>
      <c r="B34" s="15">
        <f t="shared" si="0"/>
        <v>10951150.954734221</v>
      </c>
      <c r="C34" s="15">
        <f t="shared" si="1"/>
        <v>10701003.744243465</v>
      </c>
      <c r="D34" s="15">
        <f t="shared" si="2"/>
        <v>-250147.21049075574</v>
      </c>
    </row>
    <row r="35" spans="1:4" x14ac:dyDescent="0.35">
      <c r="A35" s="3">
        <v>15</v>
      </c>
      <c r="B35" s="15">
        <f t="shared" si="0"/>
        <v>12012317.482247969</v>
      </c>
      <c r="C35" s="15">
        <f t="shared" si="1"/>
        <v>11749702.111179328</v>
      </c>
      <c r="D35" s="15">
        <f t="shared" si="2"/>
        <v>-262615.37106864154</v>
      </c>
    </row>
    <row r="36" spans="1:4" x14ac:dyDescent="0.35">
      <c r="A36" s="3">
        <v>16</v>
      </c>
      <c r="B36" s="15">
        <f t="shared" si="0"/>
        <v>13176311.046277797</v>
      </c>
      <c r="C36" s="15">
        <f t="shared" si="1"/>
        <v>12901172.918074902</v>
      </c>
      <c r="D36" s="15">
        <f t="shared" si="2"/>
        <v>-275138.1282028947</v>
      </c>
    </row>
    <row r="37" spans="1:4" x14ac:dyDescent="0.35">
      <c r="A37" s="3">
        <v>17</v>
      </c>
      <c r="B37" s="15">
        <f t="shared" si="0"/>
        <v>14453095.586662117</v>
      </c>
      <c r="C37" s="15">
        <f t="shared" si="1"/>
        <v>14165487.864046242</v>
      </c>
      <c r="D37" s="15">
        <f t="shared" si="2"/>
        <v>-287607.7226158753</v>
      </c>
    </row>
    <row r="38" spans="1:4" x14ac:dyDescent="0.35">
      <c r="A38" s="3">
        <v>18</v>
      </c>
      <c r="B38" s="15">
        <f t="shared" si="0"/>
        <v>15853600.549009675</v>
      </c>
      <c r="C38" s="15">
        <f t="shared" si="1"/>
        <v>15553705.674722776</v>
      </c>
      <c r="D38" s="15">
        <f t="shared" si="2"/>
        <v>-299894.87428689934</v>
      </c>
    </row>
    <row r="39" spans="1:4" x14ac:dyDescent="0.35">
      <c r="A39" s="3">
        <v>19</v>
      </c>
      <c r="B39" s="15">
        <f t="shared" si="0"/>
        <v>17389814.442208711</v>
      </c>
      <c r="C39" s="15">
        <f t="shared" si="1"/>
        <v>17077968.830845609</v>
      </c>
      <c r="D39" s="15">
        <f t="shared" si="2"/>
        <v>-311845.61136310175</v>
      </c>
    </row>
    <row r="40" spans="1:4" x14ac:dyDescent="0.35">
      <c r="A40" s="3">
        <v>20</v>
      </c>
      <c r="B40" s="15">
        <f t="shared" si="0"/>
        <v>19074887.461658731</v>
      </c>
      <c r="C40" s="15">
        <f t="shared" si="1"/>
        <v>18751609.776268478</v>
      </c>
      <c r="D40" s="15">
        <f t="shared" si="2"/>
        <v>-323277.68539025262</v>
      </c>
    </row>
    <row r="41" spans="1:4" x14ac:dyDescent="0.35">
      <c r="A41" s="3">
        <v>21</v>
      </c>
      <c r="B41" s="15">
        <f t="shared" si="0"/>
        <v>20923244.056693465</v>
      </c>
      <c r="C41" s="15">
        <f t="shared" ref="C41:C50" si="3" xml:space="preserve"> $B$16 * (1 + $B$5 - $B$4)^A41</f>
        <v>20589267.534342792</v>
      </c>
      <c r="D41" s="15">
        <f t="shared" ref="D41:D50" si="4" xml:space="preserve"> C41 - B41</f>
        <v>-333976.52235067263</v>
      </c>
    </row>
    <row r="42" spans="1:4" x14ac:dyDescent="0.35">
      <c r="A42" s="3">
        <v>22</v>
      </c>
      <c r="B42" s="15">
        <f t="shared" si="0"/>
        <v>22950706.405787058</v>
      </c>
      <c r="C42" s="15">
        <f t="shared" si="3"/>
        <v>22607015.752708387</v>
      </c>
      <c r="D42" s="15">
        <f t="shared" si="4"/>
        <v>-343690.65307867154</v>
      </c>
    </row>
    <row r="43" spans="1:4" x14ac:dyDescent="0.35">
      <c r="A43" s="3">
        <v>23</v>
      </c>
      <c r="B43" s="15">
        <f t="shared" si="0"/>
        <v>25174629.856507827</v>
      </c>
      <c r="C43" s="15">
        <f t="shared" si="3"/>
        <v>24822503.296473809</v>
      </c>
      <c r="D43" s="15">
        <f t="shared" si="4"/>
        <v>-352126.56003401801</v>
      </c>
    </row>
    <row r="44" spans="1:4" x14ac:dyDescent="0.35">
      <c r="A44" s="3">
        <v>24</v>
      </c>
      <c r="B44" s="15">
        <f t="shared" si="0"/>
        <v>27614051.489603434</v>
      </c>
      <c r="C44" s="15">
        <f t="shared" si="3"/>
        <v>27255108.619528245</v>
      </c>
      <c r="D44" s="15">
        <f t="shared" si="4"/>
        <v>-358942.87007518858</v>
      </c>
    </row>
    <row r="45" spans="1:4" x14ac:dyDescent="0.35">
      <c r="A45" s="3">
        <v>25</v>
      </c>
      <c r="B45" s="15">
        <f t="shared" si="0"/>
        <v>30289853.078946002</v>
      </c>
      <c r="C45" s="15">
        <f t="shared" si="3"/>
        <v>29926109.264242016</v>
      </c>
      <c r="D45" s="15">
        <f t="shared" si="4"/>
        <v>-363743.81470398605</v>
      </c>
    </row>
    <row r="46" spans="1:4" x14ac:dyDescent="0.35">
      <c r="A46" s="3">
        <v>26</v>
      </c>
      <c r="B46" s="15">
        <f t="shared" si="0"/>
        <v>33224939.842295874</v>
      </c>
      <c r="C46" s="15">
        <f t="shared" si="3"/>
        <v>32858867.972137731</v>
      </c>
      <c r="D46" s="15">
        <f t="shared" si="4"/>
        <v>-366071.87015814334</v>
      </c>
    </row>
    <row r="47" spans="1:4" x14ac:dyDescent="0.35">
      <c r="A47" s="3">
        <v>27</v>
      </c>
      <c r="B47" s="15">
        <f t="shared" si="0"/>
        <v>36444436.513014339</v>
      </c>
      <c r="C47" s="15">
        <f t="shared" si="3"/>
        <v>36079037.033407234</v>
      </c>
      <c r="D47" s="15">
        <f t="shared" si="4"/>
        <v>-365399.47960710526</v>
      </c>
    </row>
    <row r="48" spans="1:4" x14ac:dyDescent="0.35">
      <c r="A48" s="3">
        <v>28</v>
      </c>
      <c r="B48" s="15">
        <f t="shared" si="0"/>
        <v>39975902.411125422</v>
      </c>
      <c r="C48" s="15">
        <f t="shared" si="3"/>
        <v>39614782.66268114</v>
      </c>
      <c r="D48" s="15">
        <f t="shared" si="4"/>
        <v>-361119.74844428152</v>
      </c>
    </row>
    <row r="49" spans="1:4" x14ac:dyDescent="0.35">
      <c r="A49" s="3">
        <v>29</v>
      </c>
      <c r="B49" s="15">
        <f t="shared" si="0"/>
        <v>43849567.354763478</v>
      </c>
      <c r="C49" s="15">
        <f t="shared" si="3"/>
        <v>43497031.363623895</v>
      </c>
      <c r="D49" s="15">
        <f t="shared" si="4"/>
        <v>-352535.99113958329</v>
      </c>
    </row>
    <row r="50" spans="1:4" x14ac:dyDescent="0.35">
      <c r="A50" s="3">
        <v>30</v>
      </c>
      <c r="B50" s="15">
        <f t="shared" si="0"/>
        <v>48098590.431440048</v>
      </c>
      <c r="C50" s="15">
        <f t="shared" si="3"/>
        <v>47759740.437259033</v>
      </c>
      <c r="D50" s="15">
        <f t="shared" si="4"/>
        <v>-338849.9941810146</v>
      </c>
    </row>
    <row r="51" spans="1:4" x14ac:dyDescent="0.35">
      <c r="A51" s="3">
        <v>31</v>
      </c>
      <c r="B51" s="15">
        <f t="shared" si="0"/>
        <v>52759343.844246611</v>
      </c>
      <c r="C51" s="15">
        <f t="shared" ref="C51:C55" si="5" xml:space="preserve"> $B$16 * (1 + $B$5 - $B$4)^A51</f>
        <v>52440195.000110433</v>
      </c>
      <c r="D51" s="15">
        <f t="shared" ref="D51:D55" si="6" xml:space="preserve"> C51 - B51</f>
        <v>-319148.84413617849</v>
      </c>
    </row>
    <row r="52" spans="1:4" x14ac:dyDescent="0.35">
      <c r="A52" s="3">
        <v>32</v>
      </c>
      <c r="B52" s="15">
        <f t="shared" si="0"/>
        <v>57871724.262754098</v>
      </c>
      <c r="C52" s="15">
        <f t="shared" si="5"/>
        <v>57579334.110121258</v>
      </c>
      <c r="D52" s="15">
        <f t="shared" si="6"/>
        <v>-292390.15263283998</v>
      </c>
    </row>
    <row r="53" spans="1:4" x14ac:dyDescent="0.35">
      <c r="A53" s="3">
        <v>33</v>
      </c>
      <c r="B53" s="15">
        <f t="shared" si="0"/>
        <v>63479494.343814969</v>
      </c>
      <c r="C53" s="15">
        <f t="shared" si="5"/>
        <v>63222108.852913141</v>
      </c>
      <c r="D53" s="15">
        <f t="shared" si="6"/>
        <v>-257385.49090182781</v>
      </c>
    </row>
    <row r="54" spans="1:4" x14ac:dyDescent="0.35">
      <c r="A54" s="3">
        <v>34</v>
      </c>
      <c r="B54" s="15">
        <f t="shared" si="0"/>
        <v>69630657.345730633</v>
      </c>
      <c r="C54" s="15">
        <f t="shared" si="5"/>
        <v>69417875.520498633</v>
      </c>
      <c r="D54" s="15">
        <f t="shared" si="6"/>
        <v>-212781.82523199916</v>
      </c>
    </row>
    <row r="55" spans="1:4" x14ac:dyDescent="0.35">
      <c r="A55" s="3">
        <v>35</v>
      </c>
      <c r="B55" s="15">
        <f t="shared" si="0"/>
        <v>76377868.042531937</v>
      </c>
      <c r="C55" s="15">
        <f t="shared" si="5"/>
        <v>76220827.321507514</v>
      </c>
      <c r="D55" s="15">
        <f t="shared" si="6"/>
        <v>-157040.72102442384</v>
      </c>
    </row>
  </sheetData>
  <sheetProtection algorithmName="SHA-512" hashValue="LTiBDPdmxnoFdSsHFN9iLGEJ9DiNJlmlyx+9h1/kgMpOO/Ig/urE6pX4tMxK5jMTDCmfN7EGlTMbWLmeIgLSDA==" saltValue="poYAAysTyVQtGWKi+frfWA==" spinCount="100000" sheet="1" objects="1" scenarios="1"/>
  <protectedRanges>
    <protectedRange sqref="B1:B8" name="Range1"/>
  </protectedRanges>
  <mergeCells count="3">
    <mergeCell ref="A11:C11"/>
    <mergeCell ref="G1:J3"/>
    <mergeCell ref="G4:J4"/>
  </mergeCells>
  <hyperlinks>
    <hyperlink ref="G4:J4" r:id="rId1" display="Fixed-Fee Investment Adviser (SEBI RIA)" xr:uid="{61971231-AD7F-46B5-B04D-8CFC7E611E6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Ajay Pruthi</dc:creator>
  <cp:lastModifiedBy>Ajay Pruthi</cp:lastModifiedBy>
  <dcterms:created xsi:type="dcterms:W3CDTF">2026-01-08T03:00:18Z</dcterms:created>
  <dcterms:modified xsi:type="dcterms:W3CDTF">2026-01-08T14:02:10Z</dcterms:modified>
</cp:coreProperties>
</file>